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W:\Water\5331- Hammersdale WWTW Refurb\05 - Contract Docs\Contract Docs (Con Tender)\00 - Tender - Final\Final Word, Excel and relevant PDF's\"/>
    </mc:Choice>
  </mc:AlternateContent>
  <xr:revisionPtr revIDLastSave="0" documentId="13_ncr:1_{30F49F2A-074E-49F1-8EE1-D2428178B518}" xr6:coauthVersionLast="47" xr6:coauthVersionMax="47" xr10:uidLastSave="{00000000-0000-0000-0000-000000000000}"/>
  <bookViews>
    <workbookView xWindow="-120" yWindow="-120" windowWidth="29040" windowHeight="15840" activeTab="1" xr2:uid="{00000000-000D-0000-FFFF-FFFF00000000}"/>
  </bookViews>
  <sheets>
    <sheet name="Summary RevB" sheetId="24" r:id="rId1"/>
    <sheet name="B1 BOQ1 RevB" sheetId="1" r:id="rId2"/>
    <sheet name="B1 BOQ2 RevB" sheetId="2" r:id="rId3"/>
    <sheet name="B1 BOQ3 RevB" sheetId="3" r:id="rId4"/>
    <sheet name="B1 BOQ4 RevB" sheetId="66" r:id="rId5"/>
    <sheet name="B1 BOQ5 RevB" sheetId="5" r:id="rId6"/>
    <sheet name="B2 BOQ1 RevB" sheetId="20" r:id="rId7"/>
    <sheet name="B2 BOQ2 RevB" sheetId="21" r:id="rId8"/>
    <sheet name="B2 BOQ3 RevB" sheetId="22" r:id="rId9"/>
    <sheet name="B2 BOQ4 RevB" sheetId="23" r:id="rId10"/>
    <sheet name="B3 BOQ1 RevB" sheetId="67" r:id="rId11"/>
    <sheet name="B3 BOQ2 RevB" sheetId="37" r:id="rId12"/>
    <sheet name="B3 BOQ3 RevB" sheetId="40" r:id="rId13"/>
    <sheet name="B3 BOQ4 RevB" sheetId="41" r:id="rId14"/>
    <sheet name="B3 BOQ5 RevB" sheetId="42" r:id="rId15"/>
    <sheet name="B3 BOQ6 RevB" sheetId="43" r:id="rId16"/>
    <sheet name="B3 BOQ7 RevB" sheetId="44" r:id="rId17"/>
    <sheet name="B3 BOQ8 RevB" sheetId="45" r:id="rId18"/>
    <sheet name="B3 BOQ9 RevB" sheetId="46" r:id="rId19"/>
    <sheet name="B3 BOQ10 RevB" sheetId="47" r:id="rId20"/>
    <sheet name="B3 BOQ11 RevB" sheetId="48" r:id="rId21"/>
    <sheet name="B4 BOQ1 RevB" sheetId="62" r:id="rId22"/>
    <sheet name="B4 BOQ2 RevB" sheetId="49" r:id="rId23"/>
    <sheet name="B4 BOQ3 RevB" sheetId="50" r:id="rId24"/>
    <sheet name="B4 BOQ4 RevB" sheetId="51" r:id="rId25"/>
    <sheet name="B4 BOQ5 RevB" sheetId="52" r:id="rId26"/>
    <sheet name="B4 BOQ6 RevB" sheetId="53" r:id="rId27"/>
    <sheet name="B4 BOQ7 RevB" sheetId="54" r:id="rId28"/>
    <sheet name="B4 BOQ8 RevB" sheetId="55" r:id="rId29"/>
    <sheet name="B4 BOQ9 RevB" sheetId="56" r:id="rId30"/>
    <sheet name="B5 BOQ1 RevB" sheetId="65" r:id="rId31"/>
    <sheet name="B5 BOQ2 RevB" sheetId="57" r:id="rId32"/>
    <sheet name="B5 BOQ3 RevB" sheetId="58" r:id="rId33"/>
    <sheet name="B5 BOQ4 RevB" sheetId="59" r:id="rId34"/>
    <sheet name="B5 BOQ5 RevB" sheetId="60" r:id="rId35"/>
    <sheet name="B5 BOQ6 RevB" sheetId="61" r:id="rId36"/>
  </sheets>
  <externalReferences>
    <externalReference r:id="rId37"/>
    <externalReference r:id="rId38"/>
    <externalReference r:id="rId39"/>
  </externalReferences>
  <definedNames>
    <definedName name="\a" localSheetId="10">#REF!</definedName>
    <definedName name="\a" localSheetId="11">#REF!</definedName>
    <definedName name="\a" localSheetId="12">#REF!</definedName>
    <definedName name="\a" localSheetId="13">#REF!</definedName>
    <definedName name="\a">#REF!</definedName>
    <definedName name="\b" localSheetId="13">#REF!</definedName>
    <definedName name="\b">#REF!</definedName>
    <definedName name="\c" localSheetId="13">#REF!</definedName>
    <definedName name="\c">#REF!</definedName>
    <definedName name="\ff" localSheetId="13">#REF!</definedName>
    <definedName name="\ff">#REF!</definedName>
    <definedName name="_">#REF!</definedName>
    <definedName name="_xlnm._FilterDatabase" localSheetId="1" hidden="1">'B1 BOQ1 RevB'!$A$1:$H$375</definedName>
    <definedName name="_xlnm._FilterDatabase" localSheetId="2" hidden="1">'B1 BOQ2 RevB'!$B$1:$H$2351</definedName>
    <definedName name="_xlnm._FilterDatabase" localSheetId="3" hidden="1">'B1 BOQ3 RevB'!$B$1:$H$1720</definedName>
    <definedName name="_xlnm._FilterDatabase" localSheetId="4" hidden="1">'B1 BOQ4 RevB'!$B$1:$H$967</definedName>
    <definedName name="_xlnm._FilterDatabase" localSheetId="5" hidden="1">'B1 BOQ5 RevB'!$A$1:$H$442</definedName>
    <definedName name="_xlnm._FilterDatabase" localSheetId="6" hidden="1">'B2 BOQ1 RevB'!$A$1:$G$1126</definedName>
    <definedName name="_xlnm._FilterDatabase" localSheetId="7" hidden="1">'B2 BOQ2 RevB'!$A$1:$G$698</definedName>
    <definedName name="_xlnm._FilterDatabase" localSheetId="8" hidden="1">'B2 BOQ3 RevB'!$A$1:$G$826</definedName>
    <definedName name="_xlnm._FilterDatabase" localSheetId="9" hidden="1">'B2 BOQ4 RevB'!$A$1:$G$1104</definedName>
    <definedName name="_xlnm._FilterDatabase" localSheetId="10" hidden="1">'B3 BOQ1 RevB'!$A$1:$G$121</definedName>
    <definedName name="_xlnm._FilterDatabase" localSheetId="19" hidden="1">'B3 BOQ10 RevB'!$A$1:$G$280</definedName>
    <definedName name="_xlnm._FilterDatabase" localSheetId="20" hidden="1">'B3 BOQ11 RevB'!$A$1:$G$106</definedName>
    <definedName name="_xlnm._FilterDatabase" localSheetId="11" hidden="1">'B3 BOQ2 RevB'!$A$1:$G$124</definedName>
    <definedName name="_xlnm._FilterDatabase" localSheetId="12" hidden="1">'B3 BOQ3 RevB'!$A$1:$G$132</definedName>
    <definedName name="_xlnm._FilterDatabase" localSheetId="13" hidden="1">'B3 BOQ4 RevB'!$A$1:$G$88</definedName>
    <definedName name="_xlnm._FilterDatabase" localSheetId="14" hidden="1">'B3 BOQ5 RevB'!$A$1:$G$228</definedName>
    <definedName name="_xlnm._FilterDatabase" localSheetId="15" hidden="1">'B3 BOQ6 RevB'!$A$1:$G$86</definedName>
    <definedName name="_xlnm._FilterDatabase" localSheetId="16" hidden="1">'B3 BOQ7 RevB'!$A$1:$G$137</definedName>
    <definedName name="_xlnm._FilterDatabase" localSheetId="17" hidden="1">'B3 BOQ8 RevB'!$A$1:$G$100</definedName>
    <definedName name="_xlnm._FilterDatabase" localSheetId="18" hidden="1">'B3 BOQ9 RevB'!$A$1:$G$69</definedName>
    <definedName name="_xlnm._FilterDatabase" localSheetId="22" hidden="1">'B4 BOQ2 RevB'!$A$1:$G$164</definedName>
    <definedName name="_xlnm._FilterDatabase" localSheetId="23" hidden="1">'B4 BOQ3 RevB'!$A$1:$G$390</definedName>
    <definedName name="_xlnm._FilterDatabase" localSheetId="24" hidden="1">'B4 BOQ4 RevB'!$A$1:$G$111</definedName>
    <definedName name="_xlnm._FilterDatabase" localSheetId="25" hidden="1">'B4 BOQ5 RevB'!$A$1:$G$166</definedName>
    <definedName name="_xlnm._FilterDatabase" localSheetId="26" hidden="1">'B4 BOQ6 RevB'!$A$1:$G$347</definedName>
    <definedName name="_xlnm._FilterDatabase" localSheetId="27" hidden="1">'B4 BOQ7 RevB'!$A$1:$G$365</definedName>
    <definedName name="_xlnm._FilterDatabase" localSheetId="28" hidden="1">'B4 BOQ8 RevB'!$A$1:$G$228</definedName>
    <definedName name="_xlnm._FilterDatabase" localSheetId="29" hidden="1">'B4 BOQ9 RevB'!$A$1:$G$90</definedName>
    <definedName name="_xlnm._FilterDatabase" localSheetId="31" hidden="1">'B5 BOQ2 RevB'!$A$1:$G$336</definedName>
    <definedName name="_xlnm._FilterDatabase" localSheetId="32" hidden="1">'B5 BOQ3 RevB'!$A$1:$G$323</definedName>
    <definedName name="_xlnm._FilterDatabase" localSheetId="33" hidden="1">'B5 BOQ4 RevB'!$A$1:$G$109</definedName>
    <definedName name="_xlnm._FilterDatabase" localSheetId="34" hidden="1">'B5 BOQ5 RevB'!$A$1:$G$92</definedName>
    <definedName name="_xlnm._FilterDatabase" localSheetId="35" hidden="1">'B5 BOQ6 RevB'!$A$1:$G$78</definedName>
    <definedName name="a" localSheetId="10">[1]A!#REF!</definedName>
    <definedName name="a" localSheetId="13">[1]A!#REF!</definedName>
    <definedName name="a">[1]A!#REF!</definedName>
    <definedName name="abs" localSheetId="10">[1]A!#REF!</definedName>
    <definedName name="abs" localSheetId="13">[1]A!#REF!</definedName>
    <definedName name="abs">[1]A!#REF!</definedName>
    <definedName name="Athlone_Sludge_Cake" localSheetId="10">#REF!</definedName>
    <definedName name="Athlone_Sludge_Cake" localSheetId="11">#REF!</definedName>
    <definedName name="Athlone_Sludge_Cake" localSheetId="12">#REF!</definedName>
    <definedName name="Athlone_Sludge_Cake" localSheetId="13">#REF!</definedName>
    <definedName name="Athlone_Sludge_Cake">#REF!</definedName>
    <definedName name="BEGIN" localSheetId="10">[1]A!#REF!</definedName>
    <definedName name="BEGIN" localSheetId="11">[1]A!#REF!</definedName>
    <definedName name="BEGIN" localSheetId="12">[1]A!#REF!</definedName>
    <definedName name="BEGIN" localSheetId="13">[1]A!#REF!</definedName>
    <definedName name="BEGIN">[1]A!#REF!</definedName>
    <definedName name="BEGIN_BL" localSheetId="13">[1]A!#REF!</definedName>
    <definedName name="BEGIN_BL">[1]A!#REF!</definedName>
    <definedName name="Biogas_from_Digester_1" localSheetId="10">#REF!</definedName>
    <definedName name="Biogas_from_Digester_1" localSheetId="11">#REF!</definedName>
    <definedName name="Biogas_from_Digester_1" localSheetId="12">#REF!</definedName>
    <definedName name="Biogas_from_Digester_1" localSheetId="13">#REF!</definedName>
    <definedName name="Biogas_from_Digester_1">#REF!</definedName>
    <definedName name="Biogas_from_Digester_2" localSheetId="13">#REF!</definedName>
    <definedName name="Biogas_from_Digester_2">#REF!</definedName>
    <definedName name="Biogas_from_Digester_3" localSheetId="13">#REF!</definedName>
    <definedName name="Biogas_from_Digester_3">#REF!</definedName>
    <definedName name="Biogas_process_gas" localSheetId="13">#REF!</definedName>
    <definedName name="Biogas_process_gas">#REF!</definedName>
    <definedName name="Biogas_to_biogas_holder" localSheetId="13">#REF!</definedName>
    <definedName name="Biogas_to_biogas_holder">#REF!</definedName>
    <definedName name="Biogas_to_flare" localSheetId="13">#REF!</definedName>
    <definedName name="Biogas_to_flare">#REF!</definedName>
    <definedName name="CEL" localSheetId="13">[1]A!#REF!</definedName>
    <definedName name="CEL">[1]A!#REF!</definedName>
    <definedName name="Centrate" localSheetId="10">#REF!</definedName>
    <definedName name="Centrate" localSheetId="11">#REF!</definedName>
    <definedName name="Centrate" localSheetId="12">#REF!</definedName>
    <definedName name="Centrate" localSheetId="13">#REF!</definedName>
    <definedName name="Centrate">#REF!</definedName>
    <definedName name="Centrate_to_dilute_digesters_feed" localSheetId="13">#REF!</definedName>
    <definedName name="Centrate_to_dilute_digesters_feed">#REF!</definedName>
    <definedName name="Centrate_to_plant_sump" localSheetId="13">#REF!</definedName>
    <definedName name="Centrate_to_plant_sump">#REF!</definedName>
    <definedName name="CF_WWTP_Dewatered_Sludge" localSheetId="13">#REF!</definedName>
    <definedName name="CF_WWTP_Dewatered_Sludge">#REF!</definedName>
    <definedName name="CF_WWTP_Indigenous_Sludge" localSheetId="13">#REF!</definedName>
    <definedName name="CF_WWTP_Indigenous_Sludge">#REF!</definedName>
    <definedName name="CH4_fraction">'[2]80 tons per day Solids'!$B$15</definedName>
    <definedName name="CO2_fraction">'[2]80 tons per day Solids'!$B$16</definedName>
    <definedName name="Combined_Centrate_from_CF_centrifuge_and_Digestors" localSheetId="10">#REF!</definedName>
    <definedName name="Combined_Centrate_from_CF_centrifuge_and_Digestors" localSheetId="11">#REF!</definedName>
    <definedName name="Combined_Centrate_from_CF_centrifuge_and_Digestors" localSheetId="12">#REF!</definedName>
    <definedName name="Combined_Centrate_from_CF_centrifuge_and_Digestors" localSheetId="13">#REF!</definedName>
    <definedName name="Combined_Centrate_from_CF_centrifuge_and_Digestors">#REF!</definedName>
    <definedName name="Combined_digestate" localSheetId="13">#REF!</definedName>
    <definedName name="Combined_digestate">#REF!</definedName>
    <definedName name="dcfd">#REF!</definedName>
    <definedName name="Digestate_Centrate" localSheetId="13">#REF!</definedName>
    <definedName name="Digestate_Centrate">#REF!</definedName>
    <definedName name="Digestate_from_Digester_1" localSheetId="13">#REF!</definedName>
    <definedName name="Digestate_from_Digester_1">#REF!</definedName>
    <definedName name="Digestate_from_Digester_2" localSheetId="13">#REF!</definedName>
    <definedName name="Digestate_from_Digester_2">#REF!</definedName>
    <definedName name="Digestate_from_Digester_3" localSheetId="13">#REF!</definedName>
    <definedName name="Digestate_from_Digester_3">#REF!</definedName>
    <definedName name="Digester_1_circulation__with_sludge__through_cooler" localSheetId="13">#REF!</definedName>
    <definedName name="Digester_1_circulation__with_sludge__through_cooler">#REF!</definedName>
    <definedName name="Digester_1_feed" localSheetId="13">#REF!</definedName>
    <definedName name="Digester_1_feed">#REF!</definedName>
    <definedName name="Digester_2_feed" localSheetId="13">#REF!</definedName>
    <definedName name="Digester_2_feed">#REF!</definedName>
    <definedName name="Digester_3_feed" localSheetId="13">#REF!</definedName>
    <definedName name="Digester_3_feed">#REF!</definedName>
    <definedName name="Digster_1_Recycle" localSheetId="13">#REF!</definedName>
    <definedName name="Digster_1_Recycle">#REF!</definedName>
    <definedName name="Digster_2_Recycle" localSheetId="13">#REF!</definedName>
    <definedName name="Digster_2_Recycle">#REF!</definedName>
    <definedName name="Digster_3_Recycle" localSheetId="13">#REF!</definedName>
    <definedName name="Digster_3_Recycle">#REF!</definedName>
    <definedName name="Diluted_Digester_1_feed" localSheetId="13">#REF!</definedName>
    <definedName name="Diluted_Digester_1_feed">#REF!</definedName>
    <definedName name="Diluted_Digester_2_feed" localSheetId="13">#REF!</definedName>
    <definedName name="Diluted_Digester_2_feed">#REF!</definedName>
    <definedName name="Diluted_Digester_3_feed" localSheetId="13">#REF!</definedName>
    <definedName name="Diluted_Digester_3_feed">#REF!</definedName>
    <definedName name="DS" localSheetId="13">#REF!</definedName>
    <definedName name="DS">#REF!</definedName>
    <definedName name="Electr" localSheetId="13">[1]A!#REF!</definedName>
    <definedName name="Electr">[1]A!#REF!</definedName>
    <definedName name="Equipment_Number">'[3]Equipment List'!$A$1</definedName>
    <definedName name="Feed_to_H2S_scrubber" localSheetId="10">#REF!</definedName>
    <definedName name="Feed_to_H2S_scrubber" localSheetId="11">#REF!</definedName>
    <definedName name="Feed_to_H2S_scrubber" localSheetId="12">#REF!</definedName>
    <definedName name="Feed_to_H2S_scrubber" localSheetId="13">#REF!</definedName>
    <definedName name="Feed_to_H2S_scrubber">#REF!</definedName>
    <definedName name="FOOTER" localSheetId="10">[1]A!#REF!</definedName>
    <definedName name="FOOTER" localSheetId="11">[1]A!#REF!</definedName>
    <definedName name="FOOTER" localSheetId="12">[1]A!#REF!</definedName>
    <definedName name="FOOTER" localSheetId="13">[1]A!#REF!</definedName>
    <definedName name="FOOTER">[1]A!#REF!</definedName>
    <definedName name="g" localSheetId="13">[1]A!#REF!</definedName>
    <definedName name="g">[1]A!#REF!</definedName>
    <definedName name="hmm" localSheetId="13">[1]A!#REF!</definedName>
    <definedName name="hmm">[1]A!#REF!</definedName>
    <definedName name="Hourly_Volumetric_flow" localSheetId="10">#REF!</definedName>
    <definedName name="Hourly_Volumetric_flow" localSheetId="11">#REF!</definedName>
    <definedName name="Hourly_Volumetric_flow" localSheetId="12">#REF!</definedName>
    <definedName name="Hourly_Volumetric_flow" localSheetId="13">#REF!</definedName>
    <definedName name="Hourly_Volumetric_flow">#REF!</definedName>
    <definedName name="kkkkkk" localSheetId="10">[1]A!#REF!</definedName>
    <definedName name="kkkkkk" localSheetId="11">[1]A!#REF!</definedName>
    <definedName name="kkkkkk" localSheetId="12">[1]A!#REF!</definedName>
    <definedName name="kkkkkk" localSheetId="13">[1]A!#REF!</definedName>
    <definedName name="kkkkkk">[1]A!#REF!</definedName>
    <definedName name="ll" localSheetId="13">[1]A!#REF!</definedName>
    <definedName name="ll">[1]A!#REF!</definedName>
    <definedName name="m" localSheetId="10">#REF!</definedName>
    <definedName name="m" localSheetId="11">#REF!</definedName>
    <definedName name="m" localSheetId="12">#REF!</definedName>
    <definedName name="m" localSheetId="13">#REF!</definedName>
    <definedName name="m">#REF!</definedName>
    <definedName name="Mech" localSheetId="10">[1]A!#REF!</definedName>
    <definedName name="Mech" localSheetId="11">[1]A!#REF!</definedName>
    <definedName name="Mech" localSheetId="12">[1]A!#REF!</definedName>
    <definedName name="Mech" localSheetId="13">[1]A!#REF!</definedName>
    <definedName name="Mech">[1]A!#REF!</definedName>
    <definedName name="Mitchells_Plain_Sludge_Cake" localSheetId="10">#REF!</definedName>
    <definedName name="Mitchells_Plain_Sludge_Cake" localSheetId="11">#REF!</definedName>
    <definedName name="Mitchells_Plain_Sludge_Cake" localSheetId="12">#REF!</definedName>
    <definedName name="Mitchells_Plain_Sludge_Cake" localSheetId="13">#REF!</definedName>
    <definedName name="Mitchells_Plain_Sludge_Cake">#REF!</definedName>
    <definedName name="MW_of_CH4__g_gmol">'[2]80 tons per day Solids'!$B$13</definedName>
    <definedName name="MW_of_CO4__g_gmol">'[2]80 tons per day Solids'!$B$14</definedName>
    <definedName name="NEXT" localSheetId="13">[1]A!#REF!</definedName>
    <definedName name="NEXT">[1]A!#REF!</definedName>
    <definedName name="o" localSheetId="10">#REF!</definedName>
    <definedName name="o" localSheetId="11">#REF!</definedName>
    <definedName name="o" localSheetId="12">#REF!</definedName>
    <definedName name="o" localSheetId="13">#REF!</definedName>
    <definedName name="o">#REF!</definedName>
    <definedName name="Pressure__Pa">'[2]80 tons per day Solids'!$B$11</definedName>
    <definedName name="_xlnm.Print_Area" localSheetId="2">'B1 BOQ2 RevB'!$A$1:$H$2351</definedName>
    <definedName name="_xlnm.Print_Area" localSheetId="3">'B1 BOQ3 RevB'!$A$1:$H$1720</definedName>
    <definedName name="_xlnm.Print_Area" localSheetId="5">'B1 BOQ5 RevB'!$B$1:$H$442</definedName>
    <definedName name="_xlnm.Print_Area" localSheetId="6">'B2 BOQ1 RevB'!$A$1:$G$1126</definedName>
    <definedName name="_xlnm.Print_Area" localSheetId="19">'B3 BOQ10 RevB'!$A$1:$G$280</definedName>
    <definedName name="_xlnm.Print_Area" localSheetId="20">'B3 BOQ11 RevB'!$A$1:$G$106</definedName>
    <definedName name="_xlnm.Print_Area" localSheetId="12">'B3 BOQ3 RevB'!$A$1:$G$132</definedName>
    <definedName name="_xlnm.Print_Area" localSheetId="13">'B3 BOQ4 RevB'!$A$1:$G$88</definedName>
    <definedName name="_xlnm.Print_Area" localSheetId="14">'B3 BOQ5 RevB'!$A$1:$G$228</definedName>
    <definedName name="_xlnm.Print_Area" localSheetId="17">'B3 BOQ8 RevB'!$A$1:$G$100</definedName>
    <definedName name="_xlnm.Print_Area" localSheetId="18">'B3 BOQ9 RevB'!$A$1:$G$69</definedName>
    <definedName name="_xlnm.Print_Area" localSheetId="22">'B4 BOQ2 RevB'!$A$1:$G$159</definedName>
    <definedName name="_xlnm.Print_Area" localSheetId="23">'B4 BOQ3 RevB'!$A$1:$G$385</definedName>
    <definedName name="_xlnm.Print_Area" localSheetId="24">'B4 BOQ4 RevB'!$A$1:$G$106</definedName>
    <definedName name="_xlnm.Print_Area" localSheetId="25">'B4 BOQ5 RevB'!$A$1:$G$162</definedName>
    <definedName name="_xlnm.Print_Area" localSheetId="26">'B4 BOQ6 RevB'!$A$1:$G$342</definedName>
    <definedName name="_xlnm.Print_Area" localSheetId="27">'B4 BOQ7 RevB'!$A$1:$G$360</definedName>
    <definedName name="_xlnm.Print_Area" localSheetId="28">'B4 BOQ8 RevB'!$A$1:$G$228</definedName>
    <definedName name="_xlnm.Print_Area" localSheetId="29">'B4 BOQ9 RevB'!$A$1:$G$85</definedName>
    <definedName name="_xlnm.Print_Area" localSheetId="31">'B5 BOQ2 RevB'!$A$1:$G$331</definedName>
    <definedName name="_xlnm.Print_Area" localSheetId="32">'B5 BOQ3 RevB'!$A$1:$G$313</definedName>
    <definedName name="_xlnm.Print_Area" localSheetId="33">'B5 BOQ4 RevB'!$A$1:$G$104</definedName>
    <definedName name="_xlnm.Print_Area" localSheetId="34">'B5 BOQ5 RevB'!$A$1:$G$87</definedName>
    <definedName name="_xlnm.Print_Area" localSheetId="35">'B5 BOQ6 RevB'!$A$1:$G$78</definedName>
    <definedName name="_xlnm.Print_Area" localSheetId="0">'Summary RevB'!$A$1:$D$50</definedName>
    <definedName name="Print_Area_MI" localSheetId="10">#REF!</definedName>
    <definedName name="Print_Area_MI" localSheetId="11">#REF!</definedName>
    <definedName name="Print_Area_MI" localSheetId="12">#REF!</definedName>
    <definedName name="Print_Area_MI" localSheetId="13">#REF!</definedName>
    <definedName name="Print_Area_MI">#REF!</definedName>
    <definedName name="Process_gas" localSheetId="13">#REF!</definedName>
    <definedName name="Process_gas">#REF!</definedName>
    <definedName name="Sched" localSheetId="13">#REF!</definedName>
    <definedName name="Sched">#REF!</definedName>
    <definedName name="Sludge_bunker_discharge" localSheetId="13">#REF!</definedName>
    <definedName name="Sludge_bunker_discharge">#REF!</definedName>
    <definedName name="Temperature_OC">'[2]80 tons per day Solids'!$B$12</definedName>
    <definedName name="THP_feed" localSheetId="10">#REF!</definedName>
    <definedName name="THP_feed" localSheetId="11">#REF!</definedName>
    <definedName name="THP_feed" localSheetId="12">#REF!</definedName>
    <definedName name="THP_feed" localSheetId="13">#REF!</definedName>
    <definedName name="THP_feed">#REF!</definedName>
    <definedName name="THP_outlet" localSheetId="13">#REF!</definedName>
    <definedName name="THP_outlet">#REF!</definedName>
    <definedName name="VS_TSS">'[2]80 tons per day Solids'!$B$7</definedName>
    <definedName name="WAnS__30" localSheetId="10">#REF!</definedName>
    <definedName name="WAnS__30" localSheetId="11">#REF!</definedName>
    <definedName name="WAnS__30" localSheetId="12">#REF!</definedName>
    <definedName name="WAnS__30" localSheetId="13">#REF!</definedName>
    <definedName name="WAnS__30">#REF!</definedName>
    <definedName name="WEER" localSheetId="10">[1]A!#REF!</definedName>
    <definedName name="WEER" localSheetId="11">[1]A!#REF!</definedName>
    <definedName name="WEER" localSheetId="12">[1]A!#REF!</definedName>
    <definedName name="WEER" localSheetId="13">[1]A!#REF!</definedName>
    <definedName name="WEER">[1]A!#REF!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71" i="21" l="1"/>
  <c r="H1615" i="2"/>
  <c r="H1616" i="2" s="1"/>
  <c r="F1615" i="2"/>
  <c r="E384" i="50"/>
  <c r="G384" i="50" s="1"/>
  <c r="G385" i="50" s="1"/>
  <c r="G378" i="50"/>
  <c r="G380" i="50"/>
  <c r="G382" i="50"/>
  <c r="H229" i="1" l="1"/>
  <c r="F229" i="1"/>
  <c r="H227" i="1"/>
  <c r="F223" i="1"/>
  <c r="H223" i="1" s="1"/>
  <c r="H221" i="1"/>
  <c r="F217" i="1"/>
  <c r="H217" i="1" s="1"/>
  <c r="H215" i="1"/>
  <c r="H187" i="1"/>
  <c r="H10" i="1"/>
  <c r="H231" i="1" l="1"/>
  <c r="G69" i="67"/>
  <c r="G67" i="67"/>
  <c r="G65" i="67"/>
  <c r="G61" i="67"/>
  <c r="G59" i="67"/>
  <c r="G51" i="67"/>
  <c r="G49" i="67"/>
  <c r="G47" i="67"/>
  <c r="G45" i="67"/>
  <c r="G43" i="67"/>
  <c r="G39" i="67"/>
  <c r="G37" i="67"/>
  <c r="G35" i="67"/>
  <c r="G31" i="67"/>
  <c r="G29" i="67"/>
  <c r="G27" i="67"/>
  <c r="G25" i="67"/>
  <c r="G23" i="67"/>
  <c r="G21" i="67"/>
  <c r="G19" i="67"/>
  <c r="G17" i="67"/>
  <c r="G15" i="67"/>
  <c r="G13" i="67"/>
  <c r="G11" i="67"/>
  <c r="G53" i="67" l="1"/>
  <c r="G57" i="67" s="1"/>
  <c r="G121" i="67" s="1"/>
  <c r="D16" i="24" s="1"/>
  <c r="G32" i="61" l="1"/>
  <c r="G36" i="61" l="1"/>
  <c r="G75" i="61"/>
  <c r="G73" i="61"/>
  <c r="G69" i="61"/>
  <c r="G66" i="61"/>
  <c r="G64" i="61"/>
  <c r="G56" i="61"/>
  <c r="G54" i="61"/>
  <c r="G53" i="61"/>
  <c r="G52" i="61"/>
  <c r="G51" i="61"/>
  <c r="G50" i="61"/>
  <c r="G45" i="61"/>
  <c r="G42" i="61"/>
  <c r="G39" i="61"/>
  <c r="G86" i="60"/>
  <c r="G85" i="60"/>
  <c r="G82" i="60"/>
  <c r="G81" i="60"/>
  <c r="G78" i="60"/>
  <c r="G77" i="60"/>
  <c r="G67" i="60"/>
  <c r="G66" i="60"/>
  <c r="G57" i="60"/>
  <c r="G56" i="60"/>
  <c r="G51" i="60"/>
  <c r="G50" i="60"/>
  <c r="G47" i="60"/>
  <c r="G46" i="60"/>
  <c r="G38" i="60"/>
  <c r="G37" i="60"/>
  <c r="G34" i="60"/>
  <c r="G33" i="60"/>
  <c r="G26" i="60"/>
  <c r="G25" i="60"/>
  <c r="G21" i="60"/>
  <c r="G20" i="60"/>
  <c r="G15" i="60"/>
  <c r="G14" i="60"/>
  <c r="G102" i="59"/>
  <c r="G101" i="59"/>
  <c r="G98" i="59"/>
  <c r="G97" i="59"/>
  <c r="G94" i="59"/>
  <c r="G93" i="59"/>
  <c r="G88" i="59"/>
  <c r="G87" i="59"/>
  <c r="G84" i="59"/>
  <c r="G83" i="59"/>
  <c r="G80" i="59"/>
  <c r="G79" i="59"/>
  <c r="G71" i="59"/>
  <c r="G70" i="59"/>
  <c r="G63" i="59"/>
  <c r="G62" i="59"/>
  <c r="G55" i="59"/>
  <c r="G54" i="59"/>
  <c r="G49" i="59"/>
  <c r="G48" i="59"/>
  <c r="G36" i="59"/>
  <c r="G35" i="59"/>
  <c r="G30" i="59"/>
  <c r="G29" i="59"/>
  <c r="G22" i="59"/>
  <c r="G21" i="59"/>
  <c r="G18" i="59"/>
  <c r="G17" i="59"/>
  <c r="G12" i="59"/>
  <c r="G11" i="59"/>
  <c r="G310" i="58"/>
  <c r="G309" i="58"/>
  <c r="G306" i="58"/>
  <c r="G305" i="58"/>
  <c r="G302" i="58"/>
  <c r="G301" i="58"/>
  <c r="G296" i="58"/>
  <c r="G295" i="58"/>
  <c r="G287" i="58"/>
  <c r="G286" i="58"/>
  <c r="G283" i="58"/>
  <c r="G282" i="58"/>
  <c r="G279" i="58"/>
  <c r="G278" i="58"/>
  <c r="G271" i="58"/>
  <c r="G270" i="58"/>
  <c r="G267" i="58"/>
  <c r="G266" i="58"/>
  <c r="G263" i="58"/>
  <c r="G262" i="58"/>
  <c r="G255" i="58"/>
  <c r="G254" i="58"/>
  <c r="G251" i="58"/>
  <c r="G250" i="58"/>
  <c r="G247" i="58"/>
  <c r="G246" i="58"/>
  <c r="G243" i="58"/>
  <c r="G242" i="58"/>
  <c r="G238" i="58"/>
  <c r="G230" i="58"/>
  <c r="G229" i="58"/>
  <c r="G226" i="58"/>
  <c r="G225" i="58"/>
  <c r="G222" i="58"/>
  <c r="G221" i="58"/>
  <c r="G218" i="58"/>
  <c r="G217" i="58"/>
  <c r="G214" i="58"/>
  <c r="G213" i="58"/>
  <c r="G210" i="58"/>
  <c r="G209" i="58"/>
  <c r="G206" i="58"/>
  <c r="G205" i="58"/>
  <c r="G202" i="58"/>
  <c r="G201" i="58"/>
  <c r="G198" i="58"/>
  <c r="G197" i="58"/>
  <c r="G194" i="58"/>
  <c r="G193" i="58"/>
  <c r="G190" i="58"/>
  <c r="G189" i="58"/>
  <c r="G181" i="58"/>
  <c r="G180" i="58"/>
  <c r="G177" i="58"/>
  <c r="G176" i="58"/>
  <c r="G168" i="58"/>
  <c r="G164" i="58"/>
  <c r="G163" i="58"/>
  <c r="G160" i="58"/>
  <c r="G159" i="58"/>
  <c r="G154" i="58"/>
  <c r="G153" i="58"/>
  <c r="G150" i="58"/>
  <c r="G149" i="58"/>
  <c r="G142" i="58"/>
  <c r="G141" i="58"/>
  <c r="G134" i="58"/>
  <c r="G133" i="58"/>
  <c r="G130" i="58"/>
  <c r="G129" i="58"/>
  <c r="G126" i="58"/>
  <c r="G125" i="58"/>
  <c r="G120" i="58"/>
  <c r="G119" i="58"/>
  <c r="G116" i="58"/>
  <c r="G115" i="58"/>
  <c r="G112" i="58"/>
  <c r="G111" i="58"/>
  <c r="G108" i="58"/>
  <c r="G107" i="58"/>
  <c r="G100" i="58"/>
  <c r="G99" i="58"/>
  <c r="G96" i="58"/>
  <c r="G95" i="58"/>
  <c r="G92" i="58"/>
  <c r="G91" i="58"/>
  <c r="G76" i="58"/>
  <c r="G75" i="58"/>
  <c r="G70" i="58"/>
  <c r="G69" i="58"/>
  <c r="G66" i="58"/>
  <c r="G65" i="58"/>
  <c r="G62" i="58"/>
  <c r="G61" i="58"/>
  <c r="G50" i="58"/>
  <c r="G49" i="58"/>
  <c r="G42" i="58"/>
  <c r="G41" i="58"/>
  <c r="G38" i="58"/>
  <c r="G37" i="58"/>
  <c r="G29" i="58"/>
  <c r="G28" i="58"/>
  <c r="G25" i="58"/>
  <c r="G24" i="58"/>
  <c r="G21" i="58"/>
  <c r="G20" i="58"/>
  <c r="G15" i="58"/>
  <c r="G14" i="58"/>
  <c r="G11" i="58"/>
  <c r="G10" i="58"/>
  <c r="G328" i="57"/>
  <c r="G327" i="57"/>
  <c r="G324" i="57"/>
  <c r="G323" i="57"/>
  <c r="G320" i="57"/>
  <c r="G319" i="57"/>
  <c r="G309" i="57"/>
  <c r="G306" i="57"/>
  <c r="G305" i="57"/>
  <c r="G302" i="57"/>
  <c r="G301" i="57"/>
  <c r="G293" i="57"/>
  <c r="G292" i="57"/>
  <c r="G289" i="57"/>
  <c r="G288" i="57"/>
  <c r="G285" i="57"/>
  <c r="G284" i="57"/>
  <c r="G280" i="57"/>
  <c r="G274" i="57"/>
  <c r="G273" i="57"/>
  <c r="G270" i="57"/>
  <c r="G269" i="57"/>
  <c r="G266" i="57"/>
  <c r="G265" i="57"/>
  <c r="G262" i="57"/>
  <c r="G261" i="57"/>
  <c r="G258" i="57"/>
  <c r="G257" i="57"/>
  <c r="G254" i="57"/>
  <c r="G253" i="57"/>
  <c r="G250" i="57"/>
  <c r="G249" i="57"/>
  <c r="G246" i="57"/>
  <c r="G245" i="57"/>
  <c r="G237" i="57"/>
  <c r="G236" i="57"/>
  <c r="G233" i="57"/>
  <c r="G232" i="57"/>
  <c r="G229" i="57"/>
  <c r="G228" i="57"/>
  <c r="G225" i="57"/>
  <c r="G224" i="57"/>
  <c r="G221" i="57"/>
  <c r="G220" i="57"/>
  <c r="G217" i="57"/>
  <c r="G216" i="57"/>
  <c r="G213" i="57"/>
  <c r="G212" i="57"/>
  <c r="G209" i="57"/>
  <c r="G208" i="57"/>
  <c r="G205" i="57"/>
  <c r="G204" i="57"/>
  <c r="G200" i="57"/>
  <c r="G196" i="57"/>
  <c r="G188" i="57"/>
  <c r="G187" i="57"/>
  <c r="G178" i="57"/>
  <c r="G174" i="57"/>
  <c r="G173" i="57"/>
  <c r="G170" i="57"/>
  <c r="G169" i="57"/>
  <c r="G164" i="57"/>
  <c r="G163" i="57"/>
  <c r="G160" i="57"/>
  <c r="G159" i="57"/>
  <c r="G152" i="57"/>
  <c r="G151" i="57"/>
  <c r="G147" i="57"/>
  <c r="G139" i="57"/>
  <c r="G138" i="57"/>
  <c r="G135" i="57"/>
  <c r="G134" i="57"/>
  <c r="G129" i="57"/>
  <c r="G128" i="57"/>
  <c r="G125" i="57"/>
  <c r="G124" i="57"/>
  <c r="G121" i="57"/>
  <c r="G120" i="57"/>
  <c r="G117" i="57"/>
  <c r="G116" i="57"/>
  <c r="G109" i="57"/>
  <c r="G108" i="57"/>
  <c r="G105" i="57"/>
  <c r="G104" i="57"/>
  <c r="G101" i="57"/>
  <c r="G100" i="57"/>
  <c r="G97" i="57"/>
  <c r="G96" i="57"/>
  <c r="G88" i="57"/>
  <c r="G87" i="57"/>
  <c r="G83" i="57"/>
  <c r="G78" i="57"/>
  <c r="G77" i="57"/>
  <c r="G74" i="57"/>
  <c r="G73" i="57"/>
  <c r="G70" i="57"/>
  <c r="G69" i="57"/>
  <c r="G66" i="57"/>
  <c r="G65" i="57"/>
  <c r="G62" i="57"/>
  <c r="G61" i="57"/>
  <c r="G58" i="57"/>
  <c r="G57" i="57"/>
  <c r="G50" i="57"/>
  <c r="G49" i="57"/>
  <c r="G46" i="57"/>
  <c r="G45" i="57"/>
  <c r="G37" i="57"/>
  <c r="G36" i="57"/>
  <c r="G33" i="57"/>
  <c r="G32" i="57"/>
  <c r="G29" i="57"/>
  <c r="G28" i="57"/>
  <c r="G25" i="57"/>
  <c r="G24" i="57"/>
  <c r="G21" i="57"/>
  <c r="G20" i="57"/>
  <c r="G15" i="57"/>
  <c r="G14" i="57"/>
  <c r="G11" i="57"/>
  <c r="G10" i="57"/>
  <c r="G80" i="56"/>
  <c r="G78" i="56"/>
  <c r="G75" i="56"/>
  <c r="G72" i="56"/>
  <c r="G68" i="56"/>
  <c r="G66" i="56"/>
  <c r="G52" i="56"/>
  <c r="G50" i="56"/>
  <c r="G49" i="56"/>
  <c r="G48" i="56"/>
  <c r="G45" i="56"/>
  <c r="G44" i="56"/>
  <c r="G43" i="56"/>
  <c r="G40" i="56"/>
  <c r="G39" i="56"/>
  <c r="G38" i="56"/>
  <c r="G37" i="56"/>
  <c r="G36" i="56"/>
  <c r="G31" i="56"/>
  <c r="G22" i="56"/>
  <c r="G19" i="56"/>
  <c r="G16" i="56"/>
  <c r="G13" i="56"/>
  <c r="G9" i="56"/>
  <c r="G7" i="56"/>
  <c r="G57" i="61" l="1"/>
  <c r="G61" i="61" s="1"/>
  <c r="G40" i="60"/>
  <c r="G37" i="59"/>
  <c r="G30" i="58"/>
  <c r="G39" i="57"/>
  <c r="G358" i="54"/>
  <c r="G357" i="54"/>
  <c r="G354" i="54"/>
  <c r="G353" i="54"/>
  <c r="G350" i="54"/>
  <c r="G349" i="54"/>
  <c r="G343" i="54"/>
  <c r="G342" i="54"/>
  <c r="G333" i="54"/>
  <c r="G332" i="54"/>
  <c r="G329" i="54"/>
  <c r="G328" i="54"/>
  <c r="G325" i="54"/>
  <c r="G324" i="54"/>
  <c r="G321" i="54"/>
  <c r="G320" i="54"/>
  <c r="G311" i="54"/>
  <c r="G310" i="54"/>
  <c r="G307" i="54"/>
  <c r="G306" i="54"/>
  <c r="G303" i="54"/>
  <c r="G302" i="54"/>
  <c r="G295" i="54"/>
  <c r="G294" i="54"/>
  <c r="G291" i="54"/>
  <c r="G290" i="54"/>
  <c r="G287" i="54"/>
  <c r="G286" i="54"/>
  <c r="G274" i="54"/>
  <c r="G273" i="54"/>
  <c r="G270" i="54"/>
  <c r="G269" i="54"/>
  <c r="G266" i="54"/>
  <c r="G265" i="54"/>
  <c r="G254" i="54"/>
  <c r="G253" i="54"/>
  <c r="G250" i="54"/>
  <c r="G249" i="54"/>
  <c r="G246" i="54"/>
  <c r="G245" i="54"/>
  <c r="G242" i="54"/>
  <c r="G241" i="54"/>
  <c r="G234" i="54"/>
  <c r="G233" i="54"/>
  <c r="G226" i="54"/>
  <c r="G225" i="54"/>
  <c r="G222" i="54"/>
  <c r="G221" i="54"/>
  <c r="G209" i="54"/>
  <c r="G208" i="54"/>
  <c r="G205" i="54"/>
  <c r="G204" i="54"/>
  <c r="G201" i="54"/>
  <c r="G200" i="54"/>
  <c r="G177" i="54"/>
  <c r="G176" i="54"/>
  <c r="G173" i="54"/>
  <c r="G172" i="54"/>
  <c r="G169" i="54"/>
  <c r="G168" i="54"/>
  <c r="G165" i="54"/>
  <c r="G164" i="54"/>
  <c r="G161" i="54"/>
  <c r="G160" i="54"/>
  <c r="G152" i="54"/>
  <c r="G151" i="54"/>
  <c r="G148" i="54"/>
  <c r="G147" i="54"/>
  <c r="G144" i="54"/>
  <c r="G143" i="54"/>
  <c r="G140" i="54"/>
  <c r="G139" i="54"/>
  <c r="G136" i="54"/>
  <c r="G135" i="54"/>
  <c r="G132" i="54"/>
  <c r="G131" i="54"/>
  <c r="G128" i="54"/>
  <c r="G127" i="54"/>
  <c r="G106" i="54"/>
  <c r="G105" i="54"/>
  <c r="G102" i="54"/>
  <c r="G101" i="54"/>
  <c r="G93" i="54"/>
  <c r="G92" i="54"/>
  <c r="G89" i="54"/>
  <c r="G88" i="54"/>
  <c r="G85" i="54"/>
  <c r="G84" i="54"/>
  <c r="G81" i="54"/>
  <c r="G80" i="54"/>
  <c r="G77" i="54"/>
  <c r="G76" i="54"/>
  <c r="G73" i="54"/>
  <c r="G72" i="54"/>
  <c r="G69" i="54"/>
  <c r="G68" i="54"/>
  <c r="G65" i="54"/>
  <c r="G64" i="54"/>
  <c r="G61" i="54"/>
  <c r="G60" i="54"/>
  <c r="G57" i="54"/>
  <c r="G56" i="54"/>
  <c r="G49" i="54"/>
  <c r="G48" i="54"/>
  <c r="G45" i="54"/>
  <c r="G44" i="54"/>
  <c r="G34" i="54"/>
  <c r="G33" i="54"/>
  <c r="G30" i="54"/>
  <c r="G29" i="54"/>
  <c r="G25" i="54"/>
  <c r="G24" i="54"/>
  <c r="G20" i="54"/>
  <c r="G19" i="54"/>
  <c r="G14" i="54"/>
  <c r="G13" i="54"/>
  <c r="G10" i="54"/>
  <c r="G9" i="54"/>
  <c r="G340" i="53"/>
  <c r="G337" i="53"/>
  <c r="G336" i="53"/>
  <c r="G333" i="53"/>
  <c r="G332" i="53"/>
  <c r="G329" i="53"/>
  <c r="G328" i="53"/>
  <c r="G325" i="53"/>
  <c r="G324" i="53"/>
  <c r="G315" i="53"/>
  <c r="G314" i="53"/>
  <c r="G311" i="53"/>
  <c r="G310" i="53"/>
  <c r="G302" i="53"/>
  <c r="G301" i="53"/>
  <c r="G294" i="53"/>
  <c r="G293" i="53"/>
  <c r="G290" i="53"/>
  <c r="G289" i="53"/>
  <c r="G286" i="53"/>
  <c r="G285" i="53"/>
  <c r="G278" i="53"/>
  <c r="G277" i="53"/>
  <c r="G274" i="53"/>
  <c r="G273" i="53"/>
  <c r="G270" i="53"/>
  <c r="G269" i="53"/>
  <c r="G258" i="53"/>
  <c r="G257" i="53"/>
  <c r="G254" i="53"/>
  <c r="G253" i="53"/>
  <c r="G250" i="53"/>
  <c r="G249" i="53"/>
  <c r="G221" i="53"/>
  <c r="G220" i="53"/>
  <c r="G213" i="53"/>
  <c r="G212" i="53"/>
  <c r="G209" i="53"/>
  <c r="G208" i="53"/>
  <c r="G205" i="53"/>
  <c r="G204" i="53"/>
  <c r="G197" i="53"/>
  <c r="G196" i="53"/>
  <c r="G193" i="53"/>
  <c r="G192" i="53"/>
  <c r="G185" i="53"/>
  <c r="G184" i="53"/>
  <c r="G181" i="53"/>
  <c r="G180" i="53"/>
  <c r="G179" i="53"/>
  <c r="G172" i="53"/>
  <c r="G171" i="53"/>
  <c r="G168" i="53"/>
  <c r="G167" i="53"/>
  <c r="G164" i="53"/>
  <c r="G163" i="53"/>
  <c r="G160" i="53"/>
  <c r="G159" i="53"/>
  <c r="G156" i="53"/>
  <c r="G155" i="53"/>
  <c r="G152" i="53"/>
  <c r="G151" i="53"/>
  <c r="G144" i="53"/>
  <c r="G143" i="53"/>
  <c r="G140" i="53"/>
  <c r="G139" i="53"/>
  <c r="G136" i="53"/>
  <c r="G135" i="53"/>
  <c r="G132" i="53"/>
  <c r="G131" i="53"/>
  <c r="G124" i="53"/>
  <c r="G123" i="53"/>
  <c r="G114" i="53"/>
  <c r="G113" i="53"/>
  <c r="G110" i="53"/>
  <c r="G109" i="53"/>
  <c r="G106" i="53"/>
  <c r="G105" i="53"/>
  <c r="G102" i="53"/>
  <c r="G101" i="53"/>
  <c r="G100" i="53"/>
  <c r="G98" i="53"/>
  <c r="G97" i="53"/>
  <c r="G94" i="53"/>
  <c r="G93" i="53"/>
  <c r="G90" i="53"/>
  <c r="G89" i="53"/>
  <c r="G86" i="53"/>
  <c r="G85" i="53"/>
  <c r="G82" i="53"/>
  <c r="G81" i="53"/>
  <c r="G78" i="53"/>
  <c r="G77" i="53"/>
  <c r="G74" i="53"/>
  <c r="G73" i="53"/>
  <c r="G66" i="53"/>
  <c r="G65" i="53"/>
  <c r="G62" i="53"/>
  <c r="G61" i="53"/>
  <c r="G58" i="53"/>
  <c r="G57" i="53"/>
  <c r="G54" i="53"/>
  <c r="G53" i="53"/>
  <c r="G41" i="53"/>
  <c r="G40" i="53"/>
  <c r="G33" i="53"/>
  <c r="G32" i="53"/>
  <c r="G29" i="53"/>
  <c r="G28" i="53"/>
  <c r="G25" i="53"/>
  <c r="G24" i="53"/>
  <c r="G21" i="53"/>
  <c r="G20" i="53"/>
  <c r="G15" i="53"/>
  <c r="G14" i="53"/>
  <c r="G11" i="53"/>
  <c r="G10" i="53"/>
  <c r="G160" i="52"/>
  <c r="G159" i="52"/>
  <c r="G156" i="52"/>
  <c r="G155" i="52"/>
  <c r="G152" i="52"/>
  <c r="G151" i="52"/>
  <c r="G145" i="52"/>
  <c r="G144" i="52"/>
  <c r="G132" i="52"/>
  <c r="G131" i="52"/>
  <c r="G128" i="52"/>
  <c r="G127" i="52"/>
  <c r="G124" i="52"/>
  <c r="G123" i="52"/>
  <c r="G120" i="52"/>
  <c r="G119" i="52"/>
  <c r="G116" i="52"/>
  <c r="G115" i="52"/>
  <c r="G110" i="52"/>
  <c r="G109" i="52"/>
  <c r="G106" i="52"/>
  <c r="G105" i="52"/>
  <c r="G102" i="52"/>
  <c r="G101" i="52"/>
  <c r="G98" i="52"/>
  <c r="G97" i="52"/>
  <c r="G94" i="52"/>
  <c r="G93" i="52"/>
  <c r="G83" i="52"/>
  <c r="G82" i="52"/>
  <c r="G79" i="52"/>
  <c r="G78" i="52"/>
  <c r="G75" i="52"/>
  <c r="G74" i="52"/>
  <c r="G71" i="52"/>
  <c r="G70" i="52"/>
  <c r="G64" i="52"/>
  <c r="G61" i="52"/>
  <c r="G60" i="52"/>
  <c r="G56" i="52"/>
  <c r="G55" i="52"/>
  <c r="G51" i="52"/>
  <c r="G50" i="52"/>
  <c r="G45" i="52"/>
  <c r="G44" i="52"/>
  <c r="G36" i="52"/>
  <c r="G35" i="52"/>
  <c r="G31" i="52"/>
  <c r="G30" i="52"/>
  <c r="G26" i="52"/>
  <c r="G25" i="52"/>
  <c r="G19" i="52"/>
  <c r="G18" i="52"/>
  <c r="G16" i="52"/>
  <c r="G15" i="52"/>
  <c r="G13" i="52"/>
  <c r="G12" i="52"/>
  <c r="G9" i="52"/>
  <c r="G8" i="52"/>
  <c r="G104" i="51"/>
  <c r="G103" i="51"/>
  <c r="G100" i="51"/>
  <c r="G99" i="51"/>
  <c r="G96" i="51"/>
  <c r="G95" i="51"/>
  <c r="G90" i="51"/>
  <c r="G89" i="51"/>
  <c r="G77" i="51"/>
  <c r="G76" i="51"/>
  <c r="G73" i="51"/>
  <c r="G72" i="51"/>
  <c r="G67" i="51"/>
  <c r="G66" i="51"/>
  <c r="G63" i="51"/>
  <c r="G62" i="51"/>
  <c r="G58" i="51"/>
  <c r="G57" i="51"/>
  <c r="G53" i="51"/>
  <c r="G52" i="51"/>
  <c r="G49" i="51"/>
  <c r="G48" i="51"/>
  <c r="G45" i="51"/>
  <c r="G38" i="51"/>
  <c r="G37" i="51"/>
  <c r="G34" i="51"/>
  <c r="G33" i="51"/>
  <c r="G26" i="51"/>
  <c r="G25" i="51"/>
  <c r="G18" i="51"/>
  <c r="G17" i="51"/>
  <c r="G11" i="51"/>
  <c r="G375" i="50"/>
  <c r="G373" i="50"/>
  <c r="G370" i="50"/>
  <c r="G369" i="50"/>
  <c r="G366" i="50"/>
  <c r="G365" i="50"/>
  <c r="G362" i="50"/>
  <c r="G361" i="50"/>
  <c r="G356" i="50"/>
  <c r="G355" i="50"/>
  <c r="G343" i="50"/>
  <c r="G342" i="50"/>
  <c r="G338" i="50"/>
  <c r="G337" i="50"/>
  <c r="G334" i="50"/>
  <c r="G333" i="50"/>
  <c r="G330" i="50"/>
  <c r="G329" i="50"/>
  <c r="G326" i="50"/>
  <c r="G325" i="50"/>
  <c r="G322" i="50"/>
  <c r="G321" i="50"/>
  <c r="G318" i="50"/>
  <c r="G317" i="50"/>
  <c r="G314" i="50"/>
  <c r="G313" i="50"/>
  <c r="G310" i="50"/>
  <c r="G309" i="50"/>
  <c r="G306" i="50"/>
  <c r="G305" i="50"/>
  <c r="G297" i="50"/>
  <c r="G296" i="50"/>
  <c r="G293" i="50"/>
  <c r="G292" i="50"/>
  <c r="G289" i="50"/>
  <c r="G288" i="50"/>
  <c r="G279" i="50"/>
  <c r="G278" i="50"/>
  <c r="G275" i="50"/>
  <c r="G274" i="50"/>
  <c r="G271" i="50"/>
  <c r="G270" i="50"/>
  <c r="G259" i="50"/>
  <c r="G258" i="50"/>
  <c r="G255" i="50"/>
  <c r="G254" i="50"/>
  <c r="G251" i="50"/>
  <c r="G250" i="50"/>
  <c r="G247" i="50"/>
  <c r="G246" i="50"/>
  <c r="G243" i="50"/>
  <c r="G242" i="50"/>
  <c r="G239" i="50"/>
  <c r="G238" i="50"/>
  <c r="G235" i="50"/>
  <c r="G234" i="50"/>
  <c r="G226" i="50"/>
  <c r="G225" i="50"/>
  <c r="G222" i="50"/>
  <c r="G221" i="50"/>
  <c r="G218" i="50"/>
  <c r="G217" i="50"/>
  <c r="G211" i="50"/>
  <c r="G210" i="50"/>
  <c r="G207" i="50"/>
  <c r="G206" i="50"/>
  <c r="G203" i="50"/>
  <c r="G202" i="50"/>
  <c r="G199" i="50"/>
  <c r="G198" i="50"/>
  <c r="G195" i="50"/>
  <c r="G194" i="50"/>
  <c r="G183" i="50"/>
  <c r="G182" i="50"/>
  <c r="G179" i="50"/>
  <c r="G178" i="50"/>
  <c r="G175" i="50"/>
  <c r="G174" i="50"/>
  <c r="G171" i="50"/>
  <c r="G170" i="50"/>
  <c r="G167" i="50"/>
  <c r="G166" i="50"/>
  <c r="G157" i="50"/>
  <c r="G156" i="50"/>
  <c r="G150" i="50"/>
  <c r="G149" i="50"/>
  <c r="G146" i="50"/>
  <c r="G145" i="50"/>
  <c r="G133" i="50"/>
  <c r="G132" i="50"/>
  <c r="G129" i="50"/>
  <c r="G128" i="50"/>
  <c r="G125" i="50"/>
  <c r="G124" i="50"/>
  <c r="G120" i="50"/>
  <c r="G119" i="50"/>
  <c r="G116" i="50"/>
  <c r="G115" i="50"/>
  <c r="G111" i="50"/>
  <c r="G110" i="50"/>
  <c r="G107" i="50"/>
  <c r="G106" i="50"/>
  <c r="G101" i="50"/>
  <c r="G100" i="50"/>
  <c r="G97" i="50"/>
  <c r="G96" i="50"/>
  <c r="G77" i="50"/>
  <c r="G76" i="50"/>
  <c r="G73" i="50"/>
  <c r="G72" i="50"/>
  <c r="G69" i="50"/>
  <c r="G68" i="50"/>
  <c r="G65" i="50"/>
  <c r="G64" i="50"/>
  <c r="G61" i="50"/>
  <c r="G60" i="50"/>
  <c r="G57" i="50"/>
  <c r="G56" i="50"/>
  <c r="G43" i="50"/>
  <c r="G42" i="50"/>
  <c r="G39" i="50"/>
  <c r="G38" i="50"/>
  <c r="G35" i="50"/>
  <c r="G34" i="50"/>
  <c r="G30" i="50"/>
  <c r="G29" i="50"/>
  <c r="G23" i="50"/>
  <c r="G22" i="50"/>
  <c r="G19" i="50"/>
  <c r="G18" i="50"/>
  <c r="G15" i="50"/>
  <c r="G14" i="50"/>
  <c r="G11" i="50"/>
  <c r="G10" i="50"/>
  <c r="G157" i="49"/>
  <c r="G156" i="49"/>
  <c r="G153" i="49"/>
  <c r="G152" i="49"/>
  <c r="G149" i="49"/>
  <c r="G148" i="49"/>
  <c r="G138" i="49"/>
  <c r="G137" i="49"/>
  <c r="G128" i="49"/>
  <c r="G127" i="49"/>
  <c r="G124" i="49"/>
  <c r="G123" i="49"/>
  <c r="G113" i="49"/>
  <c r="G111" i="49"/>
  <c r="G109" i="49"/>
  <c r="G107" i="49"/>
  <c r="G104" i="49"/>
  <c r="G103" i="49"/>
  <c r="G100" i="49"/>
  <c r="G99" i="49"/>
  <c r="G96" i="49"/>
  <c r="G95" i="49"/>
  <c r="G82" i="49"/>
  <c r="G81" i="49"/>
  <c r="G78" i="49"/>
  <c r="G77" i="49"/>
  <c r="G74" i="49"/>
  <c r="G73" i="49"/>
  <c r="G70" i="49"/>
  <c r="G69" i="49"/>
  <c r="G66" i="49"/>
  <c r="G65" i="49"/>
  <c r="G62" i="49"/>
  <c r="G61" i="49"/>
  <c r="G49" i="49"/>
  <c r="G48" i="49"/>
  <c r="G45" i="49"/>
  <c r="G44" i="49"/>
  <c r="G41" i="49"/>
  <c r="G40" i="49"/>
  <c r="G37" i="49"/>
  <c r="G36" i="49"/>
  <c r="G33" i="49"/>
  <c r="G32" i="49"/>
  <c r="G27" i="49"/>
  <c r="G26" i="49"/>
  <c r="G23" i="49"/>
  <c r="G22" i="49"/>
  <c r="G19" i="49"/>
  <c r="G18" i="49"/>
  <c r="G15" i="49"/>
  <c r="G14" i="49"/>
  <c r="G11" i="49"/>
  <c r="G10" i="49"/>
  <c r="F325" i="1"/>
  <c r="H325" i="1" s="1"/>
  <c r="G258" i="47"/>
  <c r="G206" i="47"/>
  <c r="G65" i="47"/>
  <c r="E765" i="22"/>
  <c r="G765" i="22" s="1"/>
  <c r="E667" i="21"/>
  <c r="E1078" i="20"/>
  <c r="G1078" i="20" s="1"/>
  <c r="E1072" i="20"/>
  <c r="G1072" i="20" s="1"/>
  <c r="E1068" i="20"/>
  <c r="G1068" i="20" s="1"/>
  <c r="E1064" i="20"/>
  <c r="G1064" i="20" s="1"/>
  <c r="G12" i="20"/>
  <c r="G47" i="53" l="1"/>
  <c r="G37" i="52"/>
  <c r="G40" i="51"/>
  <c r="G44" i="51" s="1"/>
  <c r="G15" i="43"/>
  <c r="E1059" i="23" l="1"/>
  <c r="E1051" i="23"/>
  <c r="G1051" i="23" s="1"/>
  <c r="G642" i="21"/>
  <c r="G644" i="21"/>
  <c r="G158" i="55" l="1"/>
  <c r="G223" i="57"/>
  <c r="G12" i="65"/>
  <c r="G14" i="65"/>
  <c r="G10" i="65"/>
  <c r="G87" i="48"/>
  <c r="G1089" i="20"/>
  <c r="G1124" i="20" s="1"/>
  <c r="G224" i="20"/>
  <c r="G157" i="20"/>
  <c r="G100" i="20"/>
  <c r="G70" i="61"/>
  <c r="G76" i="61"/>
  <c r="G184" i="57"/>
  <c r="G79" i="57"/>
  <c r="G223" i="55"/>
  <c r="G220" i="55"/>
  <c r="G224" i="55"/>
  <c r="G225" i="55"/>
  <c r="G226" i="55"/>
  <c r="G219" i="55"/>
  <c r="G165" i="55"/>
  <c r="G176" i="55"/>
  <c r="G177" i="55"/>
  <c r="G180" i="55"/>
  <c r="G181" i="55"/>
  <c r="G188" i="55"/>
  <c r="G189" i="55"/>
  <c r="G206" i="55"/>
  <c r="G207" i="55"/>
  <c r="G210" i="55"/>
  <c r="G211" i="55"/>
  <c r="G161" i="55"/>
  <c r="G157" i="55"/>
  <c r="G149" i="55"/>
  <c r="G148" i="55"/>
  <c r="G145" i="55"/>
  <c r="G144" i="55"/>
  <c r="G141" i="55"/>
  <c r="G140" i="55"/>
  <c r="G137" i="55"/>
  <c r="G136" i="55"/>
  <c r="G129" i="55"/>
  <c r="G128" i="55"/>
  <c r="G125" i="55"/>
  <c r="G124" i="55"/>
  <c r="G120" i="55"/>
  <c r="G119" i="55"/>
  <c r="G111" i="55"/>
  <c r="G108" i="55"/>
  <c r="G107" i="55"/>
  <c r="G101" i="55"/>
  <c r="G97" i="55"/>
  <c r="G89" i="55"/>
  <c r="G88" i="55"/>
  <c r="G85" i="55"/>
  <c r="G84" i="55"/>
  <c r="G81" i="55"/>
  <c r="G80" i="55"/>
  <c r="G77" i="55"/>
  <c r="G76" i="55"/>
  <c r="G73" i="55"/>
  <c r="G72" i="55"/>
  <c r="G65" i="55"/>
  <c r="G64" i="55"/>
  <c r="G61" i="55"/>
  <c r="G60" i="55"/>
  <c r="G49" i="55"/>
  <c r="G48" i="55"/>
  <c r="G45" i="55"/>
  <c r="G44" i="55"/>
  <c r="G34" i="55"/>
  <c r="G33" i="55"/>
  <c r="G30" i="55"/>
  <c r="G29" i="55"/>
  <c r="G24" i="55"/>
  <c r="G23" i="55"/>
  <c r="G19" i="55"/>
  <c r="G18" i="55"/>
  <c r="G15" i="55"/>
  <c r="G14" i="55"/>
  <c r="G11" i="55"/>
  <c r="G10" i="55"/>
  <c r="G36" i="54"/>
  <c r="G38" i="54" s="1"/>
  <c r="G360" i="50"/>
  <c r="G143" i="50"/>
  <c r="G51" i="50"/>
  <c r="G12" i="62"/>
  <c r="G14" i="62"/>
  <c r="G10" i="62"/>
  <c r="G16" i="62" s="1"/>
  <c r="G85" i="48"/>
  <c r="G89" i="48"/>
  <c r="G93" i="48"/>
  <c r="G95" i="48"/>
  <c r="G97" i="48"/>
  <c r="G99" i="48"/>
  <c r="G83" i="48"/>
  <c r="G46" i="48"/>
  <c r="G48" i="48"/>
  <c r="G50" i="48"/>
  <c r="G52" i="48"/>
  <c r="G56" i="48"/>
  <c r="G58" i="48"/>
  <c r="G62" i="48"/>
  <c r="G64" i="48"/>
  <c r="G68" i="48"/>
  <c r="G70" i="48"/>
  <c r="G72" i="48"/>
  <c r="G42" i="48"/>
  <c r="G17" i="48"/>
  <c r="G21" i="48"/>
  <c r="G23" i="48"/>
  <c r="G25" i="48"/>
  <c r="G27" i="48"/>
  <c r="G31" i="48"/>
  <c r="G15" i="48"/>
  <c r="G250" i="47"/>
  <c r="G252" i="47"/>
  <c r="G254" i="47"/>
  <c r="G256" i="47"/>
  <c r="G271" i="47"/>
  <c r="G273" i="47"/>
  <c r="G248" i="47"/>
  <c r="G202" i="47"/>
  <c r="G204" i="47"/>
  <c r="G200" i="47"/>
  <c r="G105" i="47"/>
  <c r="G107" i="47"/>
  <c r="G109" i="47"/>
  <c r="G111" i="47"/>
  <c r="G113" i="47"/>
  <c r="G115" i="47"/>
  <c r="G117" i="47"/>
  <c r="G119" i="47"/>
  <c r="G103" i="47"/>
  <c r="G59" i="47"/>
  <c r="G61" i="47"/>
  <c r="G63" i="47"/>
  <c r="G57" i="47"/>
  <c r="G27" i="47"/>
  <c r="G25" i="47"/>
  <c r="G13" i="47"/>
  <c r="G15" i="47"/>
  <c r="G21" i="47"/>
  <c r="G11" i="47"/>
  <c r="G42" i="46"/>
  <c r="G44" i="46"/>
  <c r="G46" i="46"/>
  <c r="G40" i="46"/>
  <c r="G29" i="46"/>
  <c r="G13" i="46"/>
  <c r="G15" i="46"/>
  <c r="G17" i="46"/>
  <c r="G19" i="46"/>
  <c r="G21" i="46"/>
  <c r="G23" i="46"/>
  <c r="G25" i="46"/>
  <c r="G11" i="46"/>
  <c r="G57" i="45"/>
  <c r="G59" i="45"/>
  <c r="G61" i="45"/>
  <c r="G55" i="45"/>
  <c r="G17" i="45"/>
  <c r="G21" i="45"/>
  <c r="G23" i="45"/>
  <c r="G25" i="45"/>
  <c r="G27" i="45"/>
  <c r="G31" i="45"/>
  <c r="G33" i="45"/>
  <c r="G35" i="45"/>
  <c r="G37" i="45"/>
  <c r="G41" i="45"/>
  <c r="G43" i="45"/>
  <c r="G13" i="45"/>
  <c r="G97" i="44"/>
  <c r="G93" i="44"/>
  <c r="G95" i="44"/>
  <c r="G91" i="44"/>
  <c r="G52" i="44"/>
  <c r="G54" i="44"/>
  <c r="G58" i="44"/>
  <c r="G60" i="44"/>
  <c r="G62" i="44"/>
  <c r="G64" i="44"/>
  <c r="G68" i="44"/>
  <c r="G70" i="44"/>
  <c r="G72" i="44"/>
  <c r="G74" i="44"/>
  <c r="G76" i="44"/>
  <c r="G50" i="44"/>
  <c r="G17" i="44"/>
  <c r="G21" i="44"/>
  <c r="G23" i="44"/>
  <c r="G25" i="44"/>
  <c r="G27" i="44"/>
  <c r="G31" i="44"/>
  <c r="G37" i="44"/>
  <c r="G39" i="44"/>
  <c r="G41" i="44"/>
  <c r="G15" i="44"/>
  <c r="G49" i="43"/>
  <c r="G51" i="43"/>
  <c r="G53" i="43"/>
  <c r="G55" i="43"/>
  <c r="G59" i="43"/>
  <c r="G61" i="43"/>
  <c r="G63" i="43"/>
  <c r="G65" i="43"/>
  <c r="G69" i="43"/>
  <c r="G71" i="43"/>
  <c r="G73" i="43"/>
  <c r="G75" i="43"/>
  <c r="G45" i="43"/>
  <c r="G19" i="43"/>
  <c r="G23" i="43"/>
  <c r="G27" i="43"/>
  <c r="G31" i="43"/>
  <c r="G33" i="43"/>
  <c r="G35" i="43"/>
  <c r="G37" i="43"/>
  <c r="G214" i="42"/>
  <c r="G200" i="42"/>
  <c r="G186" i="42"/>
  <c r="G188" i="42"/>
  <c r="G190" i="42"/>
  <c r="G192" i="42"/>
  <c r="G194" i="42"/>
  <c r="G196" i="42"/>
  <c r="G198" i="42"/>
  <c r="G202" i="42"/>
  <c r="G204" i="42"/>
  <c r="G208" i="42"/>
  <c r="G210" i="42"/>
  <c r="G212" i="42"/>
  <c r="G184" i="42"/>
  <c r="G138" i="42"/>
  <c r="G140" i="42"/>
  <c r="G144" i="42"/>
  <c r="G148" i="42"/>
  <c r="G150" i="42"/>
  <c r="G152" i="42"/>
  <c r="G156" i="42"/>
  <c r="G160" i="42"/>
  <c r="G162" i="42"/>
  <c r="G166" i="42"/>
  <c r="G168" i="42"/>
  <c r="G170" i="42"/>
  <c r="G172" i="42"/>
  <c r="G136" i="42"/>
  <c r="G128" i="42"/>
  <c r="G96" i="42"/>
  <c r="G98" i="42"/>
  <c r="G100" i="42"/>
  <c r="G102" i="42"/>
  <c r="G106" i="42"/>
  <c r="G110" i="42"/>
  <c r="G114" i="42"/>
  <c r="G116" i="42"/>
  <c r="G118" i="42"/>
  <c r="G120" i="42"/>
  <c r="G124" i="42"/>
  <c r="G94" i="42"/>
  <c r="G54" i="42"/>
  <c r="G56" i="42"/>
  <c r="G58" i="42"/>
  <c r="G64" i="42"/>
  <c r="G66" i="42"/>
  <c r="G68" i="42"/>
  <c r="G72" i="42"/>
  <c r="G74" i="42"/>
  <c r="G78" i="42"/>
  <c r="G80" i="42"/>
  <c r="G84" i="42"/>
  <c r="G86" i="42"/>
  <c r="G50" i="42"/>
  <c r="G19" i="42"/>
  <c r="G21" i="42"/>
  <c r="G23" i="42"/>
  <c r="G27" i="42"/>
  <c r="G31" i="42"/>
  <c r="G33" i="42"/>
  <c r="G37" i="42"/>
  <c r="G41" i="42"/>
  <c r="G15" i="42"/>
  <c r="G71" i="41"/>
  <c r="G55" i="41"/>
  <c r="G47" i="41"/>
  <c r="G51" i="41"/>
  <c r="G53" i="41"/>
  <c r="G57" i="41"/>
  <c r="G61" i="41"/>
  <c r="G63" i="41"/>
  <c r="G65" i="41"/>
  <c r="G69" i="41"/>
  <c r="G73" i="41"/>
  <c r="G75" i="41"/>
  <c r="G43" i="41"/>
  <c r="G19" i="41"/>
  <c r="G23" i="41"/>
  <c r="G27" i="41"/>
  <c r="G31" i="41"/>
  <c r="G33" i="41"/>
  <c r="G35" i="41"/>
  <c r="G15" i="41"/>
  <c r="G99" i="40"/>
  <c r="G95" i="40"/>
  <c r="G97" i="40"/>
  <c r="G93" i="40"/>
  <c r="G67" i="40"/>
  <c r="G53" i="40"/>
  <c r="G55" i="40"/>
  <c r="G57" i="40"/>
  <c r="G59" i="40"/>
  <c r="G61" i="40"/>
  <c r="G65" i="40"/>
  <c r="G69" i="40"/>
  <c r="G71" i="40"/>
  <c r="G76" i="40"/>
  <c r="G78" i="40"/>
  <c r="G80" i="40"/>
  <c r="G82" i="40"/>
  <c r="G49" i="40"/>
  <c r="G17" i="40"/>
  <c r="G19" i="40"/>
  <c r="G23" i="40"/>
  <c r="G25" i="40"/>
  <c r="G27" i="40"/>
  <c r="G29" i="40"/>
  <c r="G31" i="40"/>
  <c r="G35" i="40"/>
  <c r="G39" i="40"/>
  <c r="G15" i="40"/>
  <c r="G94" i="37"/>
  <c r="G96" i="37"/>
  <c r="G98" i="37"/>
  <c r="G92" i="37"/>
  <c r="G48" i="37"/>
  <c r="G52" i="37"/>
  <c r="G54" i="37"/>
  <c r="G56" i="37"/>
  <c r="G58" i="37"/>
  <c r="G60" i="37"/>
  <c r="G62" i="37"/>
  <c r="G64" i="37"/>
  <c r="G68" i="37"/>
  <c r="G70" i="37"/>
  <c r="G72" i="37"/>
  <c r="G74" i="37"/>
  <c r="G78" i="37"/>
  <c r="G80" i="37"/>
  <c r="G82" i="37"/>
  <c r="G46" i="37"/>
  <c r="G17" i="37"/>
  <c r="G19" i="37"/>
  <c r="G23" i="37"/>
  <c r="G25" i="37"/>
  <c r="G29" i="37"/>
  <c r="G33" i="37"/>
  <c r="G35" i="37"/>
  <c r="G15" i="37"/>
  <c r="H88" i="5"/>
  <c r="G1061" i="23"/>
  <c r="G1059" i="23"/>
  <c r="G1053" i="23"/>
  <c r="G1003" i="23"/>
  <c r="G1009" i="23"/>
  <c r="G1011" i="23"/>
  <c r="G1015" i="23"/>
  <c r="G1017" i="23"/>
  <c r="G1019" i="23"/>
  <c r="G1021" i="23"/>
  <c r="G1027" i="23"/>
  <c r="G1031" i="23"/>
  <c r="G999" i="23"/>
  <c r="G972" i="23"/>
  <c r="G966" i="23"/>
  <c r="G950" i="23"/>
  <c r="G952" i="23"/>
  <c r="G956" i="23"/>
  <c r="G958" i="23"/>
  <c r="G962" i="23"/>
  <c r="G974" i="23"/>
  <c r="G948" i="23"/>
  <c r="G893" i="23"/>
  <c r="G899" i="23"/>
  <c r="G901" i="23"/>
  <c r="G903" i="23"/>
  <c r="G905" i="23"/>
  <c r="G911" i="23"/>
  <c r="G913" i="23"/>
  <c r="G917" i="23"/>
  <c r="G919" i="23"/>
  <c r="G921" i="23"/>
  <c r="G923" i="23"/>
  <c r="G925" i="23"/>
  <c r="G927" i="23"/>
  <c r="G929" i="23"/>
  <c r="G931" i="23"/>
  <c r="G935" i="23"/>
  <c r="G887" i="23"/>
  <c r="G830" i="23"/>
  <c r="G834" i="23"/>
  <c r="G836" i="23"/>
  <c r="G838" i="23"/>
  <c r="G842" i="23"/>
  <c r="G850" i="23"/>
  <c r="G852" i="23"/>
  <c r="G854" i="23"/>
  <c r="G856" i="23"/>
  <c r="G858" i="23"/>
  <c r="G860" i="23"/>
  <c r="G862" i="23"/>
  <c r="G864" i="23"/>
  <c r="G866" i="23"/>
  <c r="G874" i="23"/>
  <c r="G876" i="23"/>
  <c r="G828" i="23"/>
  <c r="G793" i="23"/>
  <c r="G797" i="23"/>
  <c r="G799" i="23"/>
  <c r="G801" i="23"/>
  <c r="G803" i="23"/>
  <c r="G807" i="23"/>
  <c r="G811" i="23"/>
  <c r="G815" i="23"/>
  <c r="G791" i="23"/>
  <c r="G725" i="23"/>
  <c r="G731" i="23"/>
  <c r="G733" i="23"/>
  <c r="G737" i="23"/>
  <c r="G723" i="23"/>
  <c r="G692" i="23"/>
  <c r="G700" i="23"/>
  <c r="G690" i="23"/>
  <c r="G657" i="23"/>
  <c r="G659" i="23"/>
  <c r="G661" i="23"/>
  <c r="G663" i="23"/>
  <c r="G665" i="23"/>
  <c r="G671" i="23"/>
  <c r="G673" i="23"/>
  <c r="G675" i="23"/>
  <c r="G679" i="23"/>
  <c r="G655" i="23"/>
  <c r="G608" i="23"/>
  <c r="G612" i="23"/>
  <c r="G618" i="23"/>
  <c r="G620" i="23"/>
  <c r="G624" i="23"/>
  <c r="G630" i="23"/>
  <c r="G632" i="23"/>
  <c r="G602" i="23"/>
  <c r="G567" i="23"/>
  <c r="G569" i="23"/>
  <c r="G575" i="23"/>
  <c r="G577" i="23"/>
  <c r="G579" i="23"/>
  <c r="G581" i="23"/>
  <c r="G583" i="23"/>
  <c r="G589" i="23"/>
  <c r="G591" i="23"/>
  <c r="G565" i="23"/>
  <c r="G532" i="23"/>
  <c r="G534" i="23"/>
  <c r="G536" i="23"/>
  <c r="G540" i="23"/>
  <c r="G542" i="23"/>
  <c r="G530" i="23"/>
  <c r="G515" i="23"/>
  <c r="G519" i="23"/>
  <c r="G509" i="23"/>
  <c r="G446" i="23"/>
  <c r="G452" i="23"/>
  <c r="G454" i="23"/>
  <c r="G456" i="23"/>
  <c r="G460" i="23"/>
  <c r="G464" i="23"/>
  <c r="G466" i="23"/>
  <c r="G468" i="23"/>
  <c r="G474" i="23"/>
  <c r="G476" i="23"/>
  <c r="G444" i="23"/>
  <c r="G421" i="23"/>
  <c r="G417" i="23"/>
  <c r="G384" i="23"/>
  <c r="G388" i="23"/>
  <c r="G382" i="23"/>
  <c r="G339" i="23"/>
  <c r="G341" i="23"/>
  <c r="G343" i="23"/>
  <c r="G345" i="23"/>
  <c r="G347" i="23"/>
  <c r="G353" i="23"/>
  <c r="G359" i="23"/>
  <c r="G337" i="23"/>
  <c r="G306" i="23"/>
  <c r="G310" i="23"/>
  <c r="G314" i="23"/>
  <c r="G304" i="23"/>
  <c r="G281" i="23"/>
  <c r="G287" i="23"/>
  <c r="G293" i="23"/>
  <c r="G277" i="23"/>
  <c r="G210" i="23"/>
  <c r="G214" i="23"/>
  <c r="G218" i="23"/>
  <c r="G220" i="23"/>
  <c r="G224" i="23"/>
  <c r="G228" i="23"/>
  <c r="G232" i="23"/>
  <c r="G238" i="23"/>
  <c r="G240" i="23"/>
  <c r="G242" i="23"/>
  <c r="G244" i="23"/>
  <c r="G248" i="23"/>
  <c r="G206" i="23"/>
  <c r="G173" i="23"/>
  <c r="G175" i="23"/>
  <c r="G177" i="23"/>
  <c r="G181" i="23"/>
  <c r="G183" i="23"/>
  <c r="G189" i="23"/>
  <c r="G191" i="23"/>
  <c r="G195" i="23"/>
  <c r="G122" i="23"/>
  <c r="G703" i="22"/>
  <c r="G641" i="22"/>
  <c r="G637" i="22"/>
  <c r="G502" i="22"/>
  <c r="G436" i="22"/>
  <c r="G432" i="22"/>
  <c r="G426" i="22"/>
  <c r="G264" i="22"/>
  <c r="G256" i="22"/>
  <c r="G144" i="22"/>
  <c r="G767" i="22"/>
  <c r="G745" i="22"/>
  <c r="G727" i="22"/>
  <c r="G731" i="22"/>
  <c r="G735" i="22"/>
  <c r="G739" i="22"/>
  <c r="G743" i="22"/>
  <c r="G723" i="22"/>
  <c r="G688" i="22"/>
  <c r="G694" i="22"/>
  <c r="G698" i="22"/>
  <c r="G700" i="22"/>
  <c r="G686" i="22"/>
  <c r="G649" i="22"/>
  <c r="G613" i="22"/>
  <c r="G619" i="22"/>
  <c r="G621" i="22"/>
  <c r="G625" i="22"/>
  <c r="G627" i="22"/>
  <c r="G629" i="22"/>
  <c r="G631" i="22"/>
  <c r="G633" i="22"/>
  <c r="G635" i="22"/>
  <c r="G653" i="22"/>
  <c r="G657" i="22"/>
  <c r="G661" i="22"/>
  <c r="G611" i="22"/>
  <c r="G600" i="22"/>
  <c r="G590" i="22"/>
  <c r="G594" i="22"/>
  <c r="G588" i="22"/>
  <c r="G537" i="22"/>
  <c r="G543" i="22"/>
  <c r="G545" i="22"/>
  <c r="G549" i="22"/>
  <c r="G533" i="22"/>
  <c r="G510" i="22"/>
  <c r="G508" i="22"/>
  <c r="G471" i="22"/>
  <c r="G475" i="22"/>
  <c r="G479" i="22"/>
  <c r="G467" i="22"/>
  <c r="G438" i="22"/>
  <c r="G444" i="22"/>
  <c r="G405" i="22"/>
  <c r="G399" i="22"/>
  <c r="G354" i="22"/>
  <c r="G360" i="22"/>
  <c r="G366" i="22"/>
  <c r="G372" i="22"/>
  <c r="G376" i="22"/>
  <c r="G350" i="22"/>
  <c r="G289" i="22"/>
  <c r="G291" i="22"/>
  <c r="G295" i="22"/>
  <c r="G299" i="22"/>
  <c r="G305" i="22"/>
  <c r="G307" i="22"/>
  <c r="G309" i="22"/>
  <c r="G311" i="22"/>
  <c r="G315" i="22"/>
  <c r="G321" i="22"/>
  <c r="G285" i="22"/>
  <c r="G258" i="22"/>
  <c r="G262" i="22"/>
  <c r="G270" i="22"/>
  <c r="G274" i="22"/>
  <c r="G221" i="22"/>
  <c r="G213" i="22"/>
  <c r="G169" i="22"/>
  <c r="G173" i="22"/>
  <c r="G183" i="22"/>
  <c r="G185" i="22"/>
  <c r="G187" i="22"/>
  <c r="G191" i="22"/>
  <c r="G195" i="22"/>
  <c r="G197" i="22"/>
  <c r="G199" i="22"/>
  <c r="G205" i="22"/>
  <c r="G217" i="22"/>
  <c r="G167" i="22"/>
  <c r="G150" i="22"/>
  <c r="G152" i="22"/>
  <c r="G156" i="22"/>
  <c r="G93" i="22"/>
  <c r="G97" i="22"/>
  <c r="G101" i="22"/>
  <c r="G107" i="22"/>
  <c r="G109" i="22"/>
  <c r="G91" i="22"/>
  <c r="G72" i="22"/>
  <c r="G62" i="22"/>
  <c r="G66" i="22"/>
  <c r="G68" i="22"/>
  <c r="G76" i="22"/>
  <c r="G80" i="22"/>
  <c r="G54" i="22"/>
  <c r="G21" i="22"/>
  <c r="G23" i="22"/>
  <c r="G19" i="22"/>
  <c r="G177" i="21"/>
  <c r="G669" i="21"/>
  <c r="G667" i="21"/>
  <c r="G648" i="21"/>
  <c r="G632" i="21"/>
  <c r="G626" i="21"/>
  <c r="G638" i="21"/>
  <c r="G622" i="21"/>
  <c r="G569" i="21"/>
  <c r="G573" i="21"/>
  <c r="G575" i="21"/>
  <c r="G579" i="21"/>
  <c r="G583" i="21"/>
  <c r="G589" i="21"/>
  <c r="G595" i="21"/>
  <c r="G597" i="21"/>
  <c r="G567" i="21"/>
  <c r="G554" i="21"/>
  <c r="G532" i="21"/>
  <c r="G536" i="21"/>
  <c r="G538" i="21"/>
  <c r="G540" i="21"/>
  <c r="G542" i="21"/>
  <c r="G544" i="21"/>
  <c r="G546" i="21"/>
  <c r="G548" i="21"/>
  <c r="G550" i="21"/>
  <c r="G530" i="21"/>
  <c r="G487" i="21"/>
  <c r="G489" i="21"/>
  <c r="G495" i="21"/>
  <c r="G497" i="21"/>
  <c r="G503" i="21"/>
  <c r="G505" i="21"/>
  <c r="G511" i="21"/>
  <c r="G513" i="21"/>
  <c r="G515" i="21"/>
  <c r="G517" i="21"/>
  <c r="G519" i="21"/>
  <c r="G483" i="21"/>
  <c r="G423" i="21"/>
  <c r="G425" i="21"/>
  <c r="G431" i="21"/>
  <c r="G433" i="21"/>
  <c r="G437" i="21"/>
  <c r="G421" i="21"/>
  <c r="G387" i="21"/>
  <c r="G379" i="21"/>
  <c r="G373" i="21"/>
  <c r="G371" i="21"/>
  <c r="G334" i="21"/>
  <c r="G318" i="21"/>
  <c r="G295" i="21"/>
  <c r="G275" i="21"/>
  <c r="G277" i="21"/>
  <c r="G279" i="21"/>
  <c r="G281" i="21"/>
  <c r="G283" i="21"/>
  <c r="G285" i="21"/>
  <c r="G287" i="21"/>
  <c r="G293" i="21"/>
  <c r="G297" i="21"/>
  <c r="G299" i="21"/>
  <c r="G301" i="21"/>
  <c r="G303" i="21"/>
  <c r="G305" i="21"/>
  <c r="G307" i="21"/>
  <c r="G273" i="21"/>
  <c r="G126" i="23"/>
  <c r="G132" i="23"/>
  <c r="G134" i="23"/>
  <c r="G138" i="23"/>
  <c r="G118" i="23"/>
  <c r="G67" i="23"/>
  <c r="G71" i="23"/>
  <c r="G75" i="23"/>
  <c r="G79" i="23"/>
  <c r="G81" i="23"/>
  <c r="G83" i="23"/>
  <c r="G85" i="23"/>
  <c r="G87" i="23"/>
  <c r="G91" i="23"/>
  <c r="G93" i="23"/>
  <c r="G97" i="23"/>
  <c r="G101" i="23"/>
  <c r="G103" i="23"/>
  <c r="G107" i="23"/>
  <c r="G65" i="23"/>
  <c r="G52" i="23"/>
  <c r="G54" i="23" s="1"/>
  <c r="G58" i="23" s="1"/>
  <c r="G19" i="23"/>
  <c r="G21" i="23"/>
  <c r="G17" i="23"/>
  <c r="G399" i="21"/>
  <c r="G375" i="21"/>
  <c r="G377" i="21"/>
  <c r="G385" i="21"/>
  <c r="G391" i="21"/>
  <c r="G320" i="21"/>
  <c r="G322" i="21"/>
  <c r="G324" i="21"/>
  <c r="G330" i="21"/>
  <c r="G336" i="21"/>
  <c r="G342" i="21"/>
  <c r="G344" i="21"/>
  <c r="G348" i="21"/>
  <c r="G217" i="21"/>
  <c r="G219" i="21"/>
  <c r="G221" i="21"/>
  <c r="G227" i="21"/>
  <c r="G229" i="21"/>
  <c r="G231" i="21"/>
  <c r="G235" i="21"/>
  <c r="G239" i="21"/>
  <c r="G241" i="21"/>
  <c r="G243" i="21"/>
  <c r="G249" i="21"/>
  <c r="G251" i="21"/>
  <c r="G213" i="21"/>
  <c r="G181" i="21"/>
  <c r="G183" i="21"/>
  <c r="G187" i="21"/>
  <c r="G193" i="21"/>
  <c r="G131" i="21"/>
  <c r="G137" i="21"/>
  <c r="G139" i="21"/>
  <c r="G145" i="21"/>
  <c r="G151" i="21"/>
  <c r="G155" i="21"/>
  <c r="G71" i="21"/>
  <c r="G75" i="21"/>
  <c r="G77" i="21"/>
  <c r="G81" i="21"/>
  <c r="G85" i="21"/>
  <c r="G91" i="21"/>
  <c r="G97" i="21"/>
  <c r="G99" i="21"/>
  <c r="G103" i="21"/>
  <c r="G67" i="21"/>
  <c r="G54" i="21"/>
  <c r="G56" i="21"/>
  <c r="G18" i="21"/>
  <c r="G20" i="21"/>
  <c r="G16" i="21"/>
  <c r="G1006" i="20"/>
  <c r="G1012" i="20"/>
  <c r="G1018" i="20"/>
  <c r="G1020" i="20"/>
  <c r="G1026" i="20"/>
  <c r="G1030" i="20"/>
  <c r="G1036" i="20"/>
  <c r="G1042" i="20"/>
  <c r="G1044" i="20"/>
  <c r="G1002" i="20"/>
  <c r="G987" i="20"/>
  <c r="G957" i="20"/>
  <c r="G961" i="20"/>
  <c r="G967" i="20"/>
  <c r="G971" i="20"/>
  <c r="G977" i="20"/>
  <c r="G981" i="20"/>
  <c r="G989" i="20"/>
  <c r="G953" i="20"/>
  <c r="G931" i="20"/>
  <c r="G927" i="20"/>
  <c r="G923" i="20"/>
  <c r="G871" i="20"/>
  <c r="G855" i="20"/>
  <c r="G857" i="20"/>
  <c r="G859" i="20"/>
  <c r="G861" i="20"/>
  <c r="G865" i="20"/>
  <c r="G867" i="20"/>
  <c r="G873" i="20"/>
  <c r="G875" i="20"/>
  <c r="G879" i="20"/>
  <c r="G883" i="20"/>
  <c r="G887" i="20"/>
  <c r="G891" i="20"/>
  <c r="G893" i="20"/>
  <c r="G899" i="20"/>
  <c r="G901" i="20"/>
  <c r="G903" i="20"/>
  <c r="G853" i="20"/>
  <c r="G812" i="20"/>
  <c r="G816" i="20"/>
  <c r="G818" i="20"/>
  <c r="G820" i="20"/>
  <c r="G822" i="20"/>
  <c r="G824" i="20"/>
  <c r="G826" i="20"/>
  <c r="G828" i="20"/>
  <c r="G830" i="20"/>
  <c r="G832" i="20"/>
  <c r="G834" i="20"/>
  <c r="G836" i="20"/>
  <c r="G840" i="20"/>
  <c r="G810" i="20"/>
  <c r="G765" i="20"/>
  <c r="G767" i="20"/>
  <c r="G769" i="20"/>
  <c r="G773" i="20"/>
  <c r="G779" i="20"/>
  <c r="G783" i="20"/>
  <c r="G787" i="20"/>
  <c r="G789" i="20"/>
  <c r="G791" i="20"/>
  <c r="G793" i="20"/>
  <c r="G795" i="20"/>
  <c r="G797" i="20"/>
  <c r="G799" i="20"/>
  <c r="G763" i="20"/>
  <c r="G722" i="20"/>
  <c r="G726" i="20"/>
  <c r="G728" i="20"/>
  <c r="G730" i="20"/>
  <c r="G734" i="20"/>
  <c r="G740" i="20"/>
  <c r="G744" i="20"/>
  <c r="G750" i="20"/>
  <c r="G752" i="20"/>
  <c r="G720" i="20"/>
  <c r="G678" i="20"/>
  <c r="G682" i="20"/>
  <c r="G684" i="20"/>
  <c r="G690" i="20"/>
  <c r="G692" i="20"/>
  <c r="G694" i="20"/>
  <c r="G698" i="20"/>
  <c r="G676" i="20"/>
  <c r="G654" i="20"/>
  <c r="G656" i="20"/>
  <c r="G648" i="20"/>
  <c r="G626" i="20"/>
  <c r="G628" i="20"/>
  <c r="G622" i="20"/>
  <c r="G593" i="20"/>
  <c r="G591" i="20"/>
  <c r="G595" i="20"/>
  <c r="G597" i="20"/>
  <c r="G599" i="20"/>
  <c r="G601" i="20"/>
  <c r="G603" i="20"/>
  <c r="G605" i="20"/>
  <c r="G607" i="20"/>
  <c r="G611" i="20"/>
  <c r="G531" i="20"/>
  <c r="G533" i="20"/>
  <c r="G537" i="20"/>
  <c r="G541" i="20"/>
  <c r="G543" i="20"/>
  <c r="G545" i="20"/>
  <c r="G547" i="20"/>
  <c r="G549" i="20"/>
  <c r="G553" i="20"/>
  <c r="G555" i="20"/>
  <c r="G557" i="20"/>
  <c r="G559" i="20"/>
  <c r="G561" i="20"/>
  <c r="G527" i="20"/>
  <c r="G485" i="20"/>
  <c r="G487" i="20"/>
  <c r="G489" i="20"/>
  <c r="G491" i="20"/>
  <c r="G493" i="20"/>
  <c r="G495" i="20"/>
  <c r="G501" i="20"/>
  <c r="G505" i="20"/>
  <c r="G507" i="20"/>
  <c r="G509" i="20"/>
  <c r="G481" i="20"/>
  <c r="G448" i="20"/>
  <c r="G450" i="20"/>
  <c r="G454" i="20"/>
  <c r="G458" i="20"/>
  <c r="G460" i="20"/>
  <c r="G462" i="20"/>
  <c r="G468" i="20"/>
  <c r="G446" i="20"/>
  <c r="G414" i="20"/>
  <c r="G418" i="20"/>
  <c r="G408" i="20"/>
  <c r="G388" i="20"/>
  <c r="G384" i="20"/>
  <c r="G380" i="20"/>
  <c r="G330" i="20"/>
  <c r="G336" i="20"/>
  <c r="G338" i="20"/>
  <c r="G340" i="20"/>
  <c r="G346" i="20"/>
  <c r="G350" i="20"/>
  <c r="G354" i="20"/>
  <c r="G360" i="20"/>
  <c r="G326" i="20"/>
  <c r="G280" i="20"/>
  <c r="G286" i="20"/>
  <c r="G288" i="20"/>
  <c r="G292" i="20"/>
  <c r="G296" i="20"/>
  <c r="G300" i="20"/>
  <c r="G278" i="20"/>
  <c r="G230" i="20"/>
  <c r="G232" i="20"/>
  <c r="G234" i="20"/>
  <c r="G238" i="20"/>
  <c r="G244" i="20"/>
  <c r="G248" i="20"/>
  <c r="G254" i="20"/>
  <c r="G258" i="20"/>
  <c r="G174" i="20"/>
  <c r="G176" i="20"/>
  <c r="G180" i="20"/>
  <c r="G184" i="20"/>
  <c r="G186" i="20"/>
  <c r="G188" i="20"/>
  <c r="G194" i="20"/>
  <c r="G196" i="20"/>
  <c r="G198" i="20"/>
  <c r="G200" i="20"/>
  <c r="G202" i="20"/>
  <c r="G204" i="20"/>
  <c r="G170" i="20"/>
  <c r="G111" i="20"/>
  <c r="G113" i="20"/>
  <c r="G115" i="20"/>
  <c r="G117" i="20"/>
  <c r="G119" i="20"/>
  <c r="G121" i="20"/>
  <c r="G123" i="20"/>
  <c r="G125" i="20"/>
  <c r="G131" i="20"/>
  <c r="G133" i="20"/>
  <c r="G137" i="20"/>
  <c r="G141" i="20"/>
  <c r="G145" i="20"/>
  <c r="G151" i="20"/>
  <c r="G155" i="20"/>
  <c r="G109" i="20"/>
  <c r="G66" i="20"/>
  <c r="G70" i="20"/>
  <c r="G72" i="20"/>
  <c r="G76" i="20"/>
  <c r="G78" i="20"/>
  <c r="G80" i="20"/>
  <c r="G84" i="20"/>
  <c r="G88" i="20"/>
  <c r="G90" i="20"/>
  <c r="G94" i="20"/>
  <c r="G96" i="20"/>
  <c r="G98" i="20"/>
  <c r="G64" i="20"/>
  <c r="G55" i="20"/>
  <c r="G53" i="20"/>
  <c r="G57" i="20"/>
  <c r="G45" i="20"/>
  <c r="G47" i="20"/>
  <c r="G49" i="20"/>
  <c r="G51" i="20"/>
  <c r="G41" i="20"/>
  <c r="G16" i="20"/>
  <c r="G14" i="20"/>
  <c r="H859" i="66"/>
  <c r="H853" i="66"/>
  <c r="H851" i="66"/>
  <c r="H847" i="66"/>
  <c r="H845" i="66"/>
  <c r="H843" i="66"/>
  <c r="H841" i="66"/>
  <c r="H787" i="66"/>
  <c r="H785" i="66"/>
  <c r="H781" i="66"/>
  <c r="H779" i="66"/>
  <c r="H775" i="66"/>
  <c r="H773" i="66"/>
  <c r="H750" i="66"/>
  <c r="H746" i="66"/>
  <c r="H744" i="66"/>
  <c r="H742" i="66"/>
  <c r="H740" i="66"/>
  <c r="H734" i="66"/>
  <c r="H732" i="66"/>
  <c r="H728" i="66"/>
  <c r="H726" i="66"/>
  <c r="H724" i="66"/>
  <c r="H722" i="66"/>
  <c r="H714" i="66"/>
  <c r="H710" i="66"/>
  <c r="H702" i="66"/>
  <c r="H698" i="66"/>
  <c r="H694" i="66"/>
  <c r="H692" i="66"/>
  <c r="H690" i="66"/>
  <c r="H688" i="66"/>
  <c r="H684" i="66"/>
  <c r="H680" i="66"/>
  <c r="H678" i="66"/>
  <c r="H676" i="66"/>
  <c r="H674" i="66"/>
  <c r="H672" i="66"/>
  <c r="H670" i="66"/>
  <c r="H668" i="66"/>
  <c r="H666" i="66"/>
  <c r="H664" i="66"/>
  <c r="H662" i="66"/>
  <c r="H660" i="66"/>
  <c r="H652" i="66"/>
  <c r="H650" i="66"/>
  <c r="H648" i="66"/>
  <c r="H583" i="66"/>
  <c r="H579" i="66"/>
  <c r="H557" i="66"/>
  <c r="H555" i="66"/>
  <c r="H553" i="66"/>
  <c r="H551" i="66"/>
  <c r="H547" i="66"/>
  <c r="H545" i="66"/>
  <c r="H543" i="66"/>
  <c r="H541" i="66"/>
  <c r="H537" i="66"/>
  <c r="H535" i="66"/>
  <c r="H531" i="66"/>
  <c r="H529" i="66"/>
  <c r="H472" i="66"/>
  <c r="H470" i="66"/>
  <c r="H464" i="66"/>
  <c r="H452" i="66"/>
  <c r="H448" i="66"/>
  <c r="H440" i="66"/>
  <c r="H438" i="66"/>
  <c r="H436" i="66"/>
  <c r="H434" i="66"/>
  <c r="H430" i="66"/>
  <c r="H428" i="66"/>
  <c r="H422" i="66"/>
  <c r="H418" i="66"/>
  <c r="H412" i="66"/>
  <c r="H410" i="66"/>
  <c r="H349" i="66"/>
  <c r="H345" i="66"/>
  <c r="H343" i="66"/>
  <c r="H339" i="66"/>
  <c r="H333" i="66"/>
  <c r="H329" i="66"/>
  <c r="H327" i="66"/>
  <c r="H323" i="66"/>
  <c r="H321" i="66"/>
  <c r="H319" i="66"/>
  <c r="H317" i="66"/>
  <c r="H311" i="66"/>
  <c r="H307" i="66"/>
  <c r="H299" i="66"/>
  <c r="H295" i="66"/>
  <c r="H293" i="66"/>
  <c r="H289" i="66"/>
  <c r="H285" i="66"/>
  <c r="H262" i="66"/>
  <c r="H260" i="66"/>
  <c r="H258" i="66"/>
  <c r="H256" i="66"/>
  <c r="H254" i="66"/>
  <c r="H248" i="66"/>
  <c r="H246" i="66"/>
  <c r="H244" i="66"/>
  <c r="H242" i="66"/>
  <c r="H240" i="66"/>
  <c r="H236" i="66"/>
  <c r="H234" i="66"/>
  <c r="H232" i="66"/>
  <c r="H230" i="66"/>
  <c r="H228" i="66"/>
  <c r="H222" i="66"/>
  <c r="H215" i="66"/>
  <c r="H213" i="66"/>
  <c r="H211" i="66"/>
  <c r="H209" i="66"/>
  <c r="H207" i="66"/>
  <c r="H201" i="66"/>
  <c r="H197" i="66"/>
  <c r="H195" i="66"/>
  <c r="H193" i="66"/>
  <c r="H189" i="66"/>
  <c r="H187" i="66"/>
  <c r="H185" i="66"/>
  <c r="H181" i="66"/>
  <c r="H179" i="66"/>
  <c r="H177" i="66"/>
  <c r="H169" i="66"/>
  <c r="H129" i="66"/>
  <c r="H127" i="66"/>
  <c r="H125" i="66"/>
  <c r="H123" i="66"/>
  <c r="H121" i="66"/>
  <c r="H119" i="66"/>
  <c r="H115" i="66"/>
  <c r="H109" i="66"/>
  <c r="H107" i="66"/>
  <c r="H98" i="66"/>
  <c r="H96" i="66"/>
  <c r="H92" i="66"/>
  <c r="H84" i="66"/>
  <c r="H82" i="66"/>
  <c r="H80" i="66"/>
  <c r="H78" i="66"/>
  <c r="H74" i="66"/>
  <c r="H72" i="66"/>
  <c r="H28" i="66"/>
  <c r="H26" i="66"/>
  <c r="H22" i="66"/>
  <c r="H20" i="66"/>
  <c r="H16" i="66"/>
  <c r="H14" i="66"/>
  <c r="H12" i="66"/>
  <c r="H8" i="66"/>
  <c r="G78" i="61" l="1"/>
  <c r="G16" i="65"/>
  <c r="D40" i="24" s="1"/>
  <c r="G58" i="21"/>
  <c r="G62" i="21" s="1"/>
  <c r="G105" i="21" s="1"/>
  <c r="G678" i="21" s="1"/>
  <c r="D29" i="24"/>
  <c r="G38" i="37"/>
  <c r="G42" i="37" s="1"/>
  <c r="G84" i="37" s="1"/>
  <c r="G88" i="37" s="1"/>
  <c r="G124" i="37" s="1"/>
  <c r="G34" i="58"/>
  <c r="G43" i="57"/>
  <c r="G42" i="54"/>
  <c r="G51" i="53"/>
  <c r="G115" i="53" s="1"/>
  <c r="G41" i="52"/>
  <c r="G45" i="50"/>
  <c r="G49" i="50" s="1"/>
  <c r="G51" i="49"/>
  <c r="G55" i="49" s="1"/>
  <c r="G34" i="48"/>
  <c r="G38" i="48" s="1"/>
  <c r="G75" i="48" s="1"/>
  <c r="G79" i="48" s="1"/>
  <c r="G47" i="45"/>
  <c r="G51" i="45" s="1"/>
  <c r="G100" i="45" s="1"/>
  <c r="G42" i="44"/>
  <c r="G46" i="44" s="1"/>
  <c r="G84" i="44" s="1"/>
  <c r="G88" i="44" s="1"/>
  <c r="G39" i="43"/>
  <c r="G43" i="43" s="1"/>
  <c r="G86" i="43" s="1"/>
  <c r="G36" i="41"/>
  <c r="G40" i="41" s="1"/>
  <c r="G43" i="40"/>
  <c r="G47" i="40" s="1"/>
  <c r="G85" i="40" s="1"/>
  <c r="G89" i="40" s="1"/>
  <c r="G132" i="40" s="1"/>
  <c r="G696" i="21"/>
  <c r="G1033" i="23"/>
  <c r="G1095" i="23" s="1"/>
  <c r="G1063" i="23"/>
  <c r="G1097" i="23" s="1"/>
  <c r="G109" i="23"/>
  <c r="G113" i="23" s="1"/>
  <c r="G140" i="23" s="1"/>
  <c r="G1070" i="23" s="1"/>
  <c r="G197" i="23"/>
  <c r="G201" i="23" s="1"/>
  <c r="G250" i="23" s="1"/>
  <c r="G1073" i="23" s="1"/>
  <c r="G817" i="23"/>
  <c r="G821" i="23" s="1"/>
  <c r="G878" i="23" s="1"/>
  <c r="G882" i="23" s="1"/>
  <c r="G23" i="23"/>
  <c r="G1068" i="23" s="1"/>
  <c r="G295" i="23"/>
  <c r="G299" i="23" s="1"/>
  <c r="G316" i="23" s="1"/>
  <c r="G1075" i="23" s="1"/>
  <c r="G739" i="23"/>
  <c r="G1091" i="23" s="1"/>
  <c r="G25" i="22"/>
  <c r="G774" i="22" s="1"/>
  <c r="G378" i="22"/>
  <c r="G782" i="22" s="1"/>
  <c r="G551" i="22"/>
  <c r="G792" i="22" s="1"/>
  <c r="G446" i="22"/>
  <c r="G786" i="22" s="1"/>
  <c r="G481" i="22"/>
  <c r="G788" i="22" s="1"/>
  <c r="G82" i="22"/>
  <c r="G86" i="22" s="1"/>
  <c r="G111" i="22" s="1"/>
  <c r="G776" i="22" s="1"/>
  <c r="G769" i="22"/>
  <c r="G800" i="22" s="1"/>
  <c r="G512" i="22"/>
  <c r="G790" i="22" s="1"/>
  <c r="G747" i="22"/>
  <c r="G798" i="22" s="1"/>
  <c r="G602" i="22"/>
  <c r="G606" i="22" s="1"/>
  <c r="G663" i="22" s="1"/>
  <c r="G794" i="22" s="1"/>
  <c r="G158" i="22"/>
  <c r="G162" i="22" s="1"/>
  <c r="G223" i="22" s="1"/>
  <c r="G778" i="22" s="1"/>
  <c r="G407" i="22"/>
  <c r="G784" i="22" s="1"/>
  <c r="G276" i="22"/>
  <c r="G280" i="22" s="1"/>
  <c r="G323" i="22" s="1"/>
  <c r="G780" i="22" s="1"/>
  <c r="G702" i="22"/>
  <c r="G796" i="22" s="1"/>
  <c r="G439" i="21"/>
  <c r="G690" i="21" s="1"/>
  <c r="G253" i="21"/>
  <c r="G684" i="21" s="1"/>
  <c r="G521" i="21"/>
  <c r="G525" i="21" s="1"/>
  <c r="G556" i="21" s="1"/>
  <c r="G560" i="21" s="1"/>
  <c r="G600" i="21" s="1"/>
  <c r="G692" i="21" s="1"/>
  <c r="G650" i="21"/>
  <c r="G694" i="21" s="1"/>
  <c r="G22" i="21"/>
  <c r="G676" i="21" s="1"/>
  <c r="G157" i="21"/>
  <c r="G680" i="21" s="1"/>
  <c r="G309" i="21"/>
  <c r="G313" i="21" s="1"/>
  <c r="G350" i="21" s="1"/>
  <c r="G686" i="21" s="1"/>
  <c r="G401" i="21"/>
  <c r="G688" i="21" s="1"/>
  <c r="G195" i="21"/>
  <c r="G682" i="21" s="1"/>
  <c r="G421" i="20"/>
  <c r="G1106" i="20" s="1"/>
  <c r="H638" i="66"/>
  <c r="H916" i="66" s="1"/>
  <c r="H898" i="66"/>
  <c r="H922" i="66" s="1"/>
  <c r="H60" i="66"/>
  <c r="H902" i="66" s="1"/>
  <c r="H102" i="66"/>
  <c r="H106" i="66" s="1"/>
  <c r="H161" i="66" s="1"/>
  <c r="H904" i="66" s="1"/>
  <c r="H519" i="66"/>
  <c r="H912" i="66" s="1"/>
  <c r="H334" i="66"/>
  <c r="H338" i="66" s="1"/>
  <c r="H400" i="66" s="1"/>
  <c r="H908" i="66" s="1"/>
  <c r="H573" i="66"/>
  <c r="H914" i="66" s="1"/>
  <c r="H831" i="66"/>
  <c r="H920" i="66" s="1"/>
  <c r="H456" i="66"/>
  <c r="H910" i="66" s="1"/>
  <c r="H703" i="66"/>
  <c r="H707" i="66" s="1"/>
  <c r="H765" i="66" s="1"/>
  <c r="H918" i="66" s="1"/>
  <c r="H217" i="66"/>
  <c r="H221" i="66" s="1"/>
  <c r="H271" i="66" s="1"/>
  <c r="H906" i="66" s="1"/>
  <c r="G934" i="20"/>
  <c r="G1120" i="20" s="1"/>
  <c r="G363" i="20"/>
  <c r="G1102" i="20" s="1"/>
  <c r="G41" i="59"/>
  <c r="G35" i="55"/>
  <c r="G42" i="42"/>
  <c r="G46" i="42" s="1"/>
  <c r="G88" i="42" s="1"/>
  <c r="G92" i="42" s="1"/>
  <c r="G130" i="42" s="1"/>
  <c r="G134" i="42" s="1"/>
  <c r="G681" i="23"/>
  <c r="G685" i="23" s="1"/>
  <c r="G702" i="23" s="1"/>
  <c r="G1089" i="23" s="1"/>
  <c r="G593" i="23"/>
  <c r="G597" i="23" s="1"/>
  <c r="G634" i="23" s="1"/>
  <c r="G1087" i="23" s="1"/>
  <c r="G521" i="23"/>
  <c r="G525" i="23" s="1"/>
  <c r="G544" i="23" s="1"/>
  <c r="G1085" i="23" s="1"/>
  <c r="G478" i="23"/>
  <c r="G1083" i="23" s="1"/>
  <c r="G423" i="23"/>
  <c r="G1081" i="23" s="1"/>
  <c r="G390" i="23"/>
  <c r="G1079" i="23" s="1"/>
  <c r="G361" i="23"/>
  <c r="G1077" i="23" s="1"/>
  <c r="G991" i="20"/>
  <c r="G995" i="20" s="1"/>
  <c r="G1047" i="20" s="1"/>
  <c r="G1122" i="20" s="1"/>
  <c r="G754" i="20"/>
  <c r="G758" i="20" s="1"/>
  <c r="G801" i="20" s="1"/>
  <c r="G805" i="20" s="1"/>
  <c r="G701" i="20"/>
  <c r="G1116" i="20" s="1"/>
  <c r="G659" i="20"/>
  <c r="G1114" i="20" s="1"/>
  <c r="G613" i="20"/>
  <c r="G617" i="20" s="1"/>
  <c r="G631" i="20" s="1"/>
  <c r="G1112" i="20" s="1"/>
  <c r="G564" i="20"/>
  <c r="G1110" i="20" s="1"/>
  <c r="G470" i="20"/>
  <c r="G474" i="20" s="1"/>
  <c r="G512" i="20" s="1"/>
  <c r="G1108" i="20" s="1"/>
  <c r="G391" i="20"/>
  <c r="G1104" i="20" s="1"/>
  <c r="G303" i="20"/>
  <c r="G1100" i="20" s="1"/>
  <c r="G261" i="20"/>
  <c r="G1098" i="20" s="1"/>
  <c r="G58" i="20"/>
  <c r="G62" i="20" s="1"/>
  <c r="G102" i="20" s="1"/>
  <c r="G106" i="20" s="1"/>
  <c r="G158" i="20" s="1"/>
  <c r="G162" i="20" s="1"/>
  <c r="G207" i="20" s="1"/>
  <c r="G1096" i="20" s="1"/>
  <c r="G18" i="20"/>
  <c r="G1094" i="20" s="1"/>
  <c r="G32" i="46"/>
  <c r="G36" i="46" s="1"/>
  <c r="G69" i="46" s="1"/>
  <c r="G137" i="44" l="1"/>
  <c r="D22" i="24" s="1"/>
  <c r="H963" i="66"/>
  <c r="G802" i="22"/>
  <c r="D12" i="24" s="1"/>
  <c r="G698" i="21"/>
  <c r="D11" i="24" s="1"/>
  <c r="G88" i="41"/>
  <c r="D19" i="24" s="1"/>
  <c r="G106" i="48"/>
  <c r="D26" i="24" s="1"/>
  <c r="G73" i="59"/>
  <c r="G77" i="59" s="1"/>
  <c r="G104" i="59" s="1"/>
  <c r="D43" i="24" s="1"/>
  <c r="G81" i="58"/>
  <c r="G85" i="58" s="1"/>
  <c r="G135" i="58" s="1"/>
  <c r="G139" i="58" s="1"/>
  <c r="G95" i="54"/>
  <c r="G99" i="54" s="1"/>
  <c r="G84" i="52"/>
  <c r="G88" i="52" s="1"/>
  <c r="G84" i="50"/>
  <c r="G88" i="50" s="1"/>
  <c r="G135" i="50" s="1"/>
  <c r="G139" i="50" s="1"/>
  <c r="G185" i="50" s="1"/>
  <c r="G189" i="50" s="1"/>
  <c r="G228" i="50" s="1"/>
  <c r="G232" i="50" s="1"/>
  <c r="G261" i="50" s="1"/>
  <c r="G265" i="50" s="1"/>
  <c r="G299" i="50" s="1"/>
  <c r="G303" i="50" s="1"/>
  <c r="D24" i="24"/>
  <c r="D23" i="24"/>
  <c r="D21" i="24"/>
  <c r="D18" i="24"/>
  <c r="G937" i="23"/>
  <c r="G941" i="23" s="1"/>
  <c r="G976" i="23" s="1"/>
  <c r="G1093" i="23" s="1"/>
  <c r="G1099" i="23" s="1"/>
  <c r="G842" i="20"/>
  <c r="G846" i="20" s="1"/>
  <c r="G906" i="20" s="1"/>
  <c r="G1118" i="20" s="1"/>
  <c r="D45" i="24"/>
  <c r="G176" i="42"/>
  <c r="G180" i="42" s="1"/>
  <c r="G228" i="42" s="1"/>
  <c r="H831" i="3"/>
  <c r="H829" i="3"/>
  <c r="H827" i="3"/>
  <c r="H825" i="3"/>
  <c r="H817" i="3"/>
  <c r="H809" i="3"/>
  <c r="H803" i="3"/>
  <c r="H805" i="3"/>
  <c r="H799" i="3"/>
  <c r="H768" i="3"/>
  <c r="H766" i="3"/>
  <c r="H764" i="3"/>
  <c r="H762" i="3"/>
  <c r="H781" i="3"/>
  <c r="H779" i="3"/>
  <c r="H777" i="3"/>
  <c r="H775" i="3"/>
  <c r="H785" i="3"/>
  <c r="H783" i="3"/>
  <c r="H789" i="3"/>
  <c r="H787" i="3"/>
  <c r="H742" i="3"/>
  <c r="H738" i="3"/>
  <c r="H726" i="3"/>
  <c r="H722" i="3"/>
  <c r="H713" i="3"/>
  <c r="H711" i="3"/>
  <c r="H709" i="3"/>
  <c r="H705" i="3"/>
  <c r="H703" i="3"/>
  <c r="H699" i="3"/>
  <c r="H697" i="3"/>
  <c r="H695" i="3"/>
  <c r="H691" i="3"/>
  <c r="H689" i="3"/>
  <c r="H687" i="3"/>
  <c r="H685" i="3"/>
  <c r="H679" i="3"/>
  <c r="H658" i="3"/>
  <c r="H656" i="3"/>
  <c r="H662" i="3"/>
  <c r="H660" i="3"/>
  <c r="H666" i="3"/>
  <c r="H664" i="3"/>
  <c r="H675" i="3"/>
  <c r="H668" i="3"/>
  <c r="H677" i="3"/>
  <c r="H650" i="3"/>
  <c r="H814" i="3"/>
  <c r="H795" i="3"/>
  <c r="H757" i="3"/>
  <c r="H755" i="3"/>
  <c r="H749" i="3"/>
  <c r="H734" i="3"/>
  <c r="H681" i="3"/>
  <c r="H646" i="3"/>
  <c r="G1126" i="20" l="1"/>
  <c r="D10" i="24" s="1"/>
  <c r="D13" i="24"/>
  <c r="G154" i="54"/>
  <c r="G158" i="54" s="1"/>
  <c r="G136" i="52"/>
  <c r="G140" i="52" s="1"/>
  <c r="G162" i="52" s="1"/>
  <c r="G347" i="50"/>
  <c r="G351" i="50" s="1"/>
  <c r="D20" i="24"/>
  <c r="E86" i="60"/>
  <c r="E85" i="60"/>
  <c r="E82" i="60"/>
  <c r="E78" i="60"/>
  <c r="E77" i="60"/>
  <c r="G75" i="60"/>
  <c r="G74" i="60"/>
  <c r="E38" i="60"/>
  <c r="E26" i="60"/>
  <c r="E239" i="58"/>
  <c r="G239" i="58" s="1"/>
  <c r="E169" i="58"/>
  <c r="E310" i="57"/>
  <c r="G310" i="57" s="1"/>
  <c r="E281" i="57"/>
  <c r="G281" i="57" s="1"/>
  <c r="E201" i="57"/>
  <c r="G201" i="57" s="1"/>
  <c r="E197" i="57"/>
  <c r="G197" i="57" s="1"/>
  <c r="E179" i="57"/>
  <c r="G179" i="57" s="1"/>
  <c r="E148" i="57"/>
  <c r="G148" i="57" s="1"/>
  <c r="E84" i="57"/>
  <c r="G23" i="56"/>
  <c r="G26" i="56" s="1"/>
  <c r="E173" i="55"/>
  <c r="G173" i="55" s="1"/>
  <c r="E172" i="55"/>
  <c r="G172" i="55" s="1"/>
  <c r="E166" i="55"/>
  <c r="G166" i="55" s="1"/>
  <c r="E162" i="55"/>
  <c r="G162" i="55" s="1"/>
  <c r="E112" i="55"/>
  <c r="G112" i="55" s="1"/>
  <c r="E102" i="55"/>
  <c r="G102" i="55" s="1"/>
  <c r="E98" i="55"/>
  <c r="G98" i="55" s="1"/>
  <c r="E156" i="53"/>
  <c r="E114" i="53"/>
  <c r="G119" i="53" s="1"/>
  <c r="E83" i="52"/>
  <c r="E78" i="52"/>
  <c r="E74" i="52"/>
  <c r="E70" i="52"/>
  <c r="G70" i="51"/>
  <c r="G69" i="51"/>
  <c r="G60" i="51"/>
  <c r="G55" i="51"/>
  <c r="G146" i="49"/>
  <c r="G145" i="49"/>
  <c r="G59" i="49"/>
  <c r="G58" i="49"/>
  <c r="D14" i="24" l="1"/>
  <c r="G80" i="51"/>
  <c r="G84" i="51" s="1"/>
  <c r="G106" i="51" s="1"/>
  <c r="G215" i="54"/>
  <c r="G219" i="54" s="1"/>
  <c r="G174" i="53"/>
  <c r="G178" i="53" s="1"/>
  <c r="G239" i="53" s="1"/>
  <c r="G243" i="53" s="1"/>
  <c r="D33" i="24"/>
  <c r="G169" i="58"/>
  <c r="G84" i="57"/>
  <c r="G85" i="49"/>
  <c r="G89" i="49" s="1"/>
  <c r="G115" i="49" s="1"/>
  <c r="G119" i="49" s="1"/>
  <c r="G140" i="49" s="1"/>
  <c r="G144" i="49" s="1"/>
  <c r="G30" i="56"/>
  <c r="D31" i="24"/>
  <c r="G159" i="49" l="1"/>
  <c r="D30" i="24" s="1"/>
  <c r="G182" i="58"/>
  <c r="G186" i="58" s="1"/>
  <c r="G232" i="58" s="1"/>
  <c r="G236" i="58" s="1"/>
  <c r="G289" i="58" s="1"/>
  <c r="G293" i="58" s="1"/>
  <c r="G313" i="58" s="1"/>
  <c r="D42" i="24" s="1"/>
  <c r="G90" i="57"/>
  <c r="G94" i="57" s="1"/>
  <c r="G141" i="57" s="1"/>
  <c r="G145" i="57" s="1"/>
  <c r="G190" i="57" s="1"/>
  <c r="G194" i="57" s="1"/>
  <c r="G239" i="57" s="1"/>
  <c r="G243" i="57" s="1"/>
  <c r="G295" i="57" s="1"/>
  <c r="G299" i="57" s="1"/>
  <c r="G331" i="57" s="1"/>
  <c r="D41" i="24" s="1"/>
  <c r="G59" i="56"/>
  <c r="G63" i="56" s="1"/>
  <c r="G280" i="54"/>
  <c r="G284" i="54" s="1"/>
  <c r="G304" i="53"/>
  <c r="G308" i="53" s="1"/>
  <c r="G342" i="53" s="1"/>
  <c r="C275" i="47"/>
  <c r="E266" i="47"/>
  <c r="G266" i="47" s="1"/>
  <c r="C266" i="47"/>
  <c r="E264" i="47"/>
  <c r="G264" i="47" s="1"/>
  <c r="C264" i="47"/>
  <c r="C273" i="47" s="1"/>
  <c r="E262" i="47"/>
  <c r="G262" i="47" s="1"/>
  <c r="C262" i="47"/>
  <c r="C271" i="47" s="1"/>
  <c r="G219" i="47"/>
  <c r="C219" i="47"/>
  <c r="G213" i="47"/>
  <c r="C213" i="47"/>
  <c r="E158" i="47"/>
  <c r="G158" i="47" s="1"/>
  <c r="C158" i="47"/>
  <c r="E156" i="47"/>
  <c r="G156" i="47" s="1"/>
  <c r="C156" i="47"/>
  <c r="E154" i="47"/>
  <c r="G154" i="47" s="1"/>
  <c r="C154" i="47"/>
  <c r="E152" i="47"/>
  <c r="G152" i="47" s="1"/>
  <c r="C152" i="47"/>
  <c r="E150" i="47"/>
  <c r="G150" i="47" s="1"/>
  <c r="C150" i="47"/>
  <c r="E148" i="47"/>
  <c r="G148" i="47" s="1"/>
  <c r="C148" i="47"/>
  <c r="E133" i="47"/>
  <c r="G133" i="47" s="1"/>
  <c r="C133" i="47"/>
  <c r="E131" i="47"/>
  <c r="G131" i="47" s="1"/>
  <c r="C131" i="47"/>
  <c r="E129" i="47"/>
  <c r="G129" i="47" s="1"/>
  <c r="C129" i="47"/>
  <c r="E127" i="47"/>
  <c r="G127" i="47" s="1"/>
  <c r="C127" i="47"/>
  <c r="E125" i="47"/>
  <c r="G125" i="47" s="1"/>
  <c r="C125" i="47"/>
  <c r="E123" i="47"/>
  <c r="G123" i="47" s="1"/>
  <c r="C123" i="47"/>
  <c r="E78" i="47"/>
  <c r="G78" i="47" s="1"/>
  <c r="C78" i="47"/>
  <c r="E76" i="47"/>
  <c r="G76" i="47" s="1"/>
  <c r="C76" i="47"/>
  <c r="E71" i="47"/>
  <c r="G71" i="47" s="1"/>
  <c r="C71" i="47"/>
  <c r="E69" i="47"/>
  <c r="G69" i="47" s="1"/>
  <c r="C69" i="47"/>
  <c r="E32" i="47"/>
  <c r="G32" i="47" s="1"/>
  <c r="C32" i="47"/>
  <c r="G30" i="47"/>
  <c r="C30" i="47"/>
  <c r="E17" i="47"/>
  <c r="A40" i="46"/>
  <c r="A42" i="46" s="1"/>
  <c r="A44" i="46" s="1"/>
  <c r="A46" i="46" s="1"/>
  <c r="A13" i="46"/>
  <c r="A15" i="46" s="1"/>
  <c r="A17" i="46" s="1"/>
  <c r="A19" i="46" s="1"/>
  <c r="A21" i="46" s="1"/>
  <c r="A23" i="46" s="1"/>
  <c r="A25" i="46" s="1"/>
  <c r="A27" i="46" s="1"/>
  <c r="G85" i="56" l="1"/>
  <c r="D37" i="24" s="1"/>
  <c r="G334" i="54"/>
  <c r="G338" i="54" s="1"/>
  <c r="G360" i="54" s="1"/>
  <c r="D34" i="24"/>
  <c r="G275" i="47"/>
  <c r="E19" i="47"/>
  <c r="G19" i="47" s="1"/>
  <c r="G17" i="47"/>
  <c r="D17" i="24"/>
  <c r="D35" i="24" l="1"/>
  <c r="G45" i="47"/>
  <c r="G49" i="47" s="1"/>
  <c r="G92" i="47" s="1"/>
  <c r="G96" i="47" s="1"/>
  <c r="G140" i="47" s="1"/>
  <c r="G144" i="47" s="1"/>
  <c r="G189" i="47" s="1"/>
  <c r="G193" i="47" s="1"/>
  <c r="G237" i="47" s="1"/>
  <c r="G241" i="47" s="1"/>
  <c r="G280" i="47" s="1"/>
  <c r="H10" i="3"/>
  <c r="H80" i="1"/>
  <c r="H14" i="1"/>
  <c r="H16" i="1"/>
  <c r="H18" i="1"/>
  <c r="H20" i="1"/>
  <c r="H22" i="1"/>
  <c r="H24" i="1"/>
  <c r="H26" i="1"/>
  <c r="H28" i="1"/>
  <c r="H30" i="1"/>
  <c r="H32" i="1"/>
  <c r="H34" i="1"/>
  <c r="H1582" i="2"/>
  <c r="H1580" i="2"/>
  <c r="G938" i="23"/>
  <c r="G879" i="23"/>
  <c r="G818" i="23"/>
  <c r="G770" i="23"/>
  <c r="G682" i="23"/>
  <c r="G594" i="23"/>
  <c r="G522" i="23"/>
  <c r="G296" i="23"/>
  <c r="G198" i="23"/>
  <c r="G110" i="23"/>
  <c r="G55" i="23"/>
  <c r="G1064" i="23"/>
  <c r="G672" i="21"/>
  <c r="G770" i="22"/>
  <c r="G391" i="23"/>
  <c r="G1034" i="23"/>
  <c r="G977" i="23"/>
  <c r="G740" i="23"/>
  <c r="G703" i="23"/>
  <c r="G635" i="23"/>
  <c r="G545" i="23"/>
  <c r="G479" i="23"/>
  <c r="G424" i="23"/>
  <c r="G362" i="23"/>
  <c r="G317" i="23"/>
  <c r="G251" i="23"/>
  <c r="G141" i="23"/>
  <c r="G24" i="23"/>
  <c r="H35" i="1" l="1"/>
  <c r="H39" i="1" s="1"/>
  <c r="D25" i="24"/>
  <c r="D27" i="24" s="1"/>
  <c r="G603" i="22"/>
  <c r="G277" i="22"/>
  <c r="G748" i="22"/>
  <c r="G664" i="22"/>
  <c r="G552" i="22"/>
  <c r="G513" i="22"/>
  <c r="G482" i="22"/>
  <c r="G447" i="22"/>
  <c r="G408" i="22"/>
  <c r="G379" i="22"/>
  <c r="G324" i="22"/>
  <c r="G159" i="22"/>
  <c r="G224" i="22"/>
  <c r="G112" i="22"/>
  <c r="G83" i="22"/>
  <c r="G26" i="22"/>
  <c r="H332" i="5" l="1"/>
  <c r="H330" i="5"/>
  <c r="H328" i="5"/>
  <c r="H322" i="5"/>
  <c r="H320" i="5"/>
  <c r="H316" i="5"/>
  <c r="H308" i="5"/>
  <c r="H306" i="5"/>
  <c r="H302" i="5"/>
  <c r="H298" i="5"/>
  <c r="H296" i="5"/>
  <c r="H294" i="5"/>
  <c r="H292" i="5"/>
  <c r="H290" i="5"/>
  <c r="H288" i="5"/>
  <c r="H284" i="5"/>
  <c r="H278" i="5"/>
  <c r="H272" i="5"/>
  <c r="H270" i="5"/>
  <c r="H268" i="5"/>
  <c r="H210" i="5"/>
  <c r="H208" i="5"/>
  <c r="H202" i="5"/>
  <c r="H198" i="5"/>
  <c r="H189" i="5"/>
  <c r="H185" i="5"/>
  <c r="H181" i="5"/>
  <c r="H177" i="5"/>
  <c r="H173" i="5"/>
  <c r="H167" i="5"/>
  <c r="H163" i="5"/>
  <c r="H161" i="5"/>
  <c r="H159" i="5"/>
  <c r="H155" i="5"/>
  <c r="H153" i="5"/>
  <c r="H151" i="5"/>
  <c r="H149" i="5"/>
  <c r="H147" i="5"/>
  <c r="H145" i="5"/>
  <c r="H139" i="5"/>
  <c r="H132" i="5"/>
  <c r="H130" i="5"/>
  <c r="H128" i="5"/>
  <c r="H126" i="5"/>
  <c r="H124" i="5"/>
  <c r="H118" i="5"/>
  <c r="H116" i="5"/>
  <c r="H114" i="5"/>
  <c r="H110" i="5"/>
  <c r="H108" i="5"/>
  <c r="H106" i="5"/>
  <c r="H104" i="5"/>
  <c r="H102" i="5"/>
  <c r="H92" i="5"/>
  <c r="H84" i="5"/>
  <c r="H80" i="5"/>
  <c r="H10" i="5"/>
  <c r="H66" i="5" s="1"/>
  <c r="H378" i="5" s="1"/>
  <c r="H1609" i="3"/>
  <c r="H1605" i="3"/>
  <c r="H1567" i="3"/>
  <c r="H1565" i="3"/>
  <c r="H1563" i="3"/>
  <c r="H1559" i="3"/>
  <c r="H1553" i="3"/>
  <c r="H1551" i="3"/>
  <c r="H1547" i="3"/>
  <c r="H1545" i="3"/>
  <c r="H1526" i="3"/>
  <c r="H1522" i="3"/>
  <c r="H1520" i="3"/>
  <c r="H1518" i="3"/>
  <c r="H1514" i="3"/>
  <c r="H1508" i="3"/>
  <c r="H1506" i="3"/>
  <c r="H1500" i="3"/>
  <c r="H1496" i="3"/>
  <c r="H1492" i="3"/>
  <c r="H1490" i="3"/>
  <c r="H1486" i="3"/>
  <c r="H1477" i="3"/>
  <c r="H1471" i="3"/>
  <c r="H1469" i="3"/>
  <c r="H1463" i="3"/>
  <c r="H1457" i="3"/>
  <c r="H1455" i="3"/>
  <c r="H1451" i="3"/>
  <c r="H1449" i="3"/>
  <c r="H1447" i="3"/>
  <c r="H1445" i="3"/>
  <c r="H1439" i="3"/>
  <c r="H1437" i="3"/>
  <c r="H1435" i="3"/>
  <c r="H1433" i="3"/>
  <c r="H1365" i="3"/>
  <c r="H1363" i="3"/>
  <c r="H1301" i="3"/>
  <c r="H1299" i="3"/>
  <c r="H1297" i="3"/>
  <c r="H1259" i="3"/>
  <c r="H1257" i="3"/>
  <c r="H1253" i="3"/>
  <c r="H1251" i="3"/>
  <c r="H1247" i="3"/>
  <c r="H1245" i="3"/>
  <c r="H1239" i="3"/>
  <c r="H1215" i="3"/>
  <c r="H1211" i="3"/>
  <c r="H1207" i="3"/>
  <c r="H1201" i="3"/>
  <c r="H1197" i="3"/>
  <c r="H1195" i="3"/>
  <c r="H1193" i="3"/>
  <c r="H1189" i="3"/>
  <c r="H1185" i="3"/>
  <c r="H1164" i="3"/>
  <c r="H1162" i="3"/>
  <c r="H1158" i="3"/>
  <c r="H1154" i="3"/>
  <c r="H1152" i="3"/>
  <c r="H1150" i="3"/>
  <c r="H1148" i="3"/>
  <c r="H1140" i="3"/>
  <c r="H1138" i="3"/>
  <c r="H1136" i="3"/>
  <c r="H1130" i="3"/>
  <c r="H1128" i="3"/>
  <c r="H1126" i="3"/>
  <c r="H1089" i="3"/>
  <c r="H1087" i="3"/>
  <c r="H1083" i="3"/>
  <c r="H1081" i="3"/>
  <c r="H1077" i="3"/>
  <c r="H1071" i="3"/>
  <c r="H1069" i="3"/>
  <c r="H1021" i="3"/>
  <c r="H1019" i="3"/>
  <c r="H1015" i="3"/>
  <c r="H1013" i="3"/>
  <c r="H1009" i="3"/>
  <c r="H1007" i="3"/>
  <c r="H1003" i="3"/>
  <c r="H1001" i="3"/>
  <c r="H936" i="3"/>
  <c r="H934" i="3"/>
  <c r="H926" i="3"/>
  <c r="H922" i="3"/>
  <c r="H920" i="3"/>
  <c r="H916" i="3"/>
  <c r="H912" i="3"/>
  <c r="H908" i="3"/>
  <c r="H900" i="3"/>
  <c r="H898" i="3"/>
  <c r="H896" i="3"/>
  <c r="H892" i="3"/>
  <c r="H890" i="3"/>
  <c r="H882" i="3"/>
  <c r="H878" i="3"/>
  <c r="H633" i="3"/>
  <c r="H624" i="3"/>
  <c r="H620" i="3"/>
  <c r="H616" i="3"/>
  <c r="H610" i="3"/>
  <c r="H608" i="3"/>
  <c r="H604" i="3"/>
  <c r="H602" i="3"/>
  <c r="H594" i="3"/>
  <c r="H582" i="3"/>
  <c r="H580" i="3"/>
  <c r="H574" i="3"/>
  <c r="H565" i="3"/>
  <c r="H561" i="3"/>
  <c r="H559" i="3"/>
  <c r="H555" i="3"/>
  <c r="H553" i="3"/>
  <c r="H549" i="3"/>
  <c r="H543" i="3"/>
  <c r="H541" i="3"/>
  <c r="H533" i="3"/>
  <c r="H527" i="3"/>
  <c r="H523" i="3"/>
  <c r="H467" i="3"/>
  <c r="H465" i="3"/>
  <c r="H461" i="3"/>
  <c r="H455" i="3"/>
  <c r="H453" i="3"/>
  <c r="H445" i="3"/>
  <c r="H443" i="3"/>
  <c r="H439" i="3"/>
  <c r="H437" i="3"/>
  <c r="H431" i="3"/>
  <c r="H429" i="3"/>
  <c r="H423" i="3"/>
  <c r="H419" i="3"/>
  <c r="H415" i="3"/>
  <c r="H413" i="3"/>
  <c r="H351" i="3"/>
  <c r="H349" i="3"/>
  <c r="H345" i="3"/>
  <c r="H342" i="3"/>
  <c r="H335" i="3"/>
  <c r="H333" i="3"/>
  <c r="H331" i="3"/>
  <c r="H329" i="3"/>
  <c r="H327" i="3"/>
  <c r="H325" i="3"/>
  <c r="H319" i="3"/>
  <c r="H317" i="3"/>
  <c r="H315" i="3"/>
  <c r="H313" i="3"/>
  <c r="H307" i="3"/>
  <c r="H305" i="3"/>
  <c r="H303" i="3"/>
  <c r="H301" i="3"/>
  <c r="H299" i="3"/>
  <c r="H291" i="3"/>
  <c r="H289" i="3"/>
  <c r="H287" i="3"/>
  <c r="H285" i="3"/>
  <c r="H278" i="3"/>
  <c r="H276" i="3"/>
  <c r="H270" i="3"/>
  <c r="H268" i="3"/>
  <c r="H266" i="3"/>
  <c r="H260" i="3"/>
  <c r="H258" i="3"/>
  <c r="H256" i="3"/>
  <c r="H252" i="3"/>
  <c r="H250" i="3"/>
  <c r="H248" i="3"/>
  <c r="H244" i="3"/>
  <c r="H242" i="3"/>
  <c r="H240" i="3"/>
  <c r="H191" i="3"/>
  <c r="H187" i="3"/>
  <c r="H183" i="3"/>
  <c r="H181" i="3"/>
  <c r="H179" i="3"/>
  <c r="H177" i="3"/>
  <c r="H175" i="3"/>
  <c r="H164" i="3"/>
  <c r="H158" i="3"/>
  <c r="H156" i="3"/>
  <c r="H154" i="3"/>
  <c r="H152" i="3"/>
  <c r="H150" i="3"/>
  <c r="H146" i="3"/>
  <c r="H144" i="3"/>
  <c r="H142" i="3"/>
  <c r="H136" i="3"/>
  <c r="H132" i="3"/>
  <c r="H130" i="3"/>
  <c r="H128" i="3"/>
  <c r="H126" i="3"/>
  <c r="H78" i="3"/>
  <c r="H74" i="3"/>
  <c r="H70" i="3"/>
  <c r="H64" i="3"/>
  <c r="H62" i="3"/>
  <c r="H58" i="3"/>
  <c r="H50" i="3"/>
  <c r="H48" i="3"/>
  <c r="H44" i="3"/>
  <c r="H42" i="3"/>
  <c r="H38" i="3"/>
  <c r="H36" i="3"/>
  <c r="H34" i="3"/>
  <c r="H32" i="3"/>
  <c r="H30" i="3"/>
  <c r="H28" i="3"/>
  <c r="H26" i="3"/>
  <c r="H24" i="3"/>
  <c r="H22" i="3"/>
  <c r="H18" i="3"/>
  <c r="H16" i="3"/>
  <c r="H12" i="3"/>
  <c r="H8" i="3"/>
  <c r="H2248" i="2"/>
  <c r="H2246" i="2"/>
  <c r="H2242" i="2"/>
  <c r="H2238" i="2"/>
  <c r="H2168" i="2"/>
  <c r="H2162" i="2"/>
  <c r="H2160" i="2"/>
  <c r="H2158" i="2"/>
  <c r="H2152" i="2"/>
  <c r="H2146" i="2"/>
  <c r="H2144" i="2"/>
  <c r="H2142" i="2"/>
  <c r="H2138" i="2"/>
  <c r="H2136" i="2"/>
  <c r="H2132" i="2"/>
  <c r="H2126" i="2"/>
  <c r="H2124" i="2"/>
  <c r="H2122" i="2"/>
  <c r="H2118" i="2"/>
  <c r="H2116" i="2"/>
  <c r="H2114" i="2"/>
  <c r="H2112" i="2"/>
  <c r="H2040" i="2"/>
  <c r="H1988" i="2"/>
  <c r="H1986" i="2"/>
  <c r="H1982" i="2"/>
  <c r="H1980" i="2"/>
  <c r="H1978" i="2"/>
  <c r="H1917" i="2"/>
  <c r="H1915" i="2"/>
  <c r="H1913" i="2"/>
  <c r="H1901" i="2"/>
  <c r="H1899" i="2"/>
  <c r="H1897" i="2"/>
  <c r="H1895" i="2"/>
  <c r="H1891" i="2"/>
  <c r="H1887" i="2"/>
  <c r="H1883" i="2"/>
  <c r="H1881" i="2"/>
  <c r="H1877" i="2"/>
  <c r="H1875" i="2"/>
  <c r="H1873" i="2"/>
  <c r="H1867" i="2"/>
  <c r="H1865" i="2"/>
  <c r="H1861" i="2"/>
  <c r="H1801" i="2"/>
  <c r="H1797" i="2"/>
  <c r="H1787" i="2"/>
  <c r="H1785" i="2"/>
  <c r="H1783" i="2"/>
  <c r="H1781" i="2"/>
  <c r="H1777" i="2"/>
  <c r="H1775" i="2"/>
  <c r="H1773" i="2"/>
  <c r="H1765" i="2"/>
  <c r="H1763" i="2"/>
  <c r="H1759" i="2"/>
  <c r="H1757" i="2"/>
  <c r="H1755" i="2"/>
  <c r="H1514" i="2"/>
  <c r="H1512" i="2"/>
  <c r="H1748" i="2"/>
  <c r="H1711" i="2"/>
  <c r="H1709" i="2"/>
  <c r="H1705" i="2"/>
  <c r="H1703" i="2"/>
  <c r="H1699" i="2"/>
  <c r="H1693" i="2"/>
  <c r="H1691" i="2"/>
  <c r="H1646" i="2"/>
  <c r="H1644" i="2"/>
  <c r="H1640" i="2"/>
  <c r="H1638" i="2"/>
  <c r="H1636" i="2"/>
  <c r="H1632" i="2"/>
  <c r="H1630" i="2"/>
  <c r="H1626" i="2"/>
  <c r="H1624" i="2"/>
  <c r="H1613" i="2"/>
  <c r="H1611" i="2"/>
  <c r="H1609" i="2"/>
  <c r="H1607" i="2"/>
  <c r="H1598" i="2"/>
  <c r="H1596" i="2"/>
  <c r="H1592" i="2"/>
  <c r="H1590" i="2"/>
  <c r="H1586" i="2"/>
  <c r="H1578" i="2"/>
  <c r="H1576" i="2"/>
  <c r="H1572" i="2"/>
  <c r="H1570" i="2"/>
  <c r="H1562" i="2"/>
  <c r="H1560" i="2"/>
  <c r="H1558" i="2"/>
  <c r="H1556" i="2"/>
  <c r="H1555" i="2"/>
  <c r="H1553" i="2"/>
  <c r="H1546" i="2"/>
  <c r="H1544" i="2"/>
  <c r="H1540" i="2"/>
  <c r="H1538" i="2"/>
  <c r="H1536" i="2"/>
  <c r="H1534" i="2"/>
  <c r="H1532" i="2"/>
  <c r="H1528" i="2"/>
  <c r="H1526" i="2"/>
  <c r="H1524" i="2"/>
  <c r="H1522" i="2"/>
  <c r="H1508" i="2"/>
  <c r="H1506" i="2"/>
  <c r="H1502" i="2"/>
  <c r="H1500" i="2"/>
  <c r="H1498" i="2"/>
  <c r="H1433" i="2"/>
  <c r="H1429" i="2"/>
  <c r="H1407" i="2"/>
  <c r="H1405" i="2"/>
  <c r="H1403" i="2"/>
  <c r="H1401" i="2"/>
  <c r="H1397" i="2"/>
  <c r="H1395" i="2"/>
  <c r="H1393" i="2"/>
  <c r="H1391" i="2"/>
  <c r="H1387" i="2"/>
  <c r="H1385" i="2"/>
  <c r="H1381" i="2"/>
  <c r="H1379" i="2"/>
  <c r="H1334" i="2"/>
  <c r="H1332" i="2"/>
  <c r="H1330" i="2"/>
  <c r="H1328" i="2"/>
  <c r="H1322" i="2"/>
  <c r="H1320" i="2"/>
  <c r="H1318" i="2"/>
  <c r="H1287" i="2"/>
  <c r="H1285" i="2"/>
  <c r="H1281" i="2"/>
  <c r="H1277" i="2"/>
  <c r="H1275" i="2"/>
  <c r="H1267" i="2"/>
  <c r="H1265" i="2"/>
  <c r="H1259" i="2"/>
  <c r="H1249" i="2"/>
  <c r="H1245" i="2"/>
  <c r="H1237" i="2"/>
  <c r="H1235" i="2"/>
  <c r="H1233" i="2"/>
  <c r="H1231" i="2"/>
  <c r="H1227" i="2"/>
  <c r="H1225" i="2"/>
  <c r="H1219" i="2"/>
  <c r="H1215" i="2"/>
  <c r="H1209" i="2"/>
  <c r="H1207" i="2"/>
  <c r="H1134" i="2"/>
  <c r="H1127" i="2"/>
  <c r="H1125" i="2"/>
  <c r="H1123" i="2"/>
  <c r="H1113" i="2"/>
  <c r="H1109" i="2"/>
  <c r="H1105" i="2"/>
  <c r="H1099" i="2"/>
  <c r="H1093" i="2"/>
  <c r="H1085" i="2"/>
  <c r="H1081" i="2"/>
  <c r="H1079" i="2"/>
  <c r="H1075" i="2"/>
  <c r="H1068" i="2"/>
  <c r="H1064" i="2"/>
  <c r="H1062" i="2"/>
  <c r="H1058" i="2"/>
  <c r="H1056" i="2"/>
  <c r="H1054" i="2"/>
  <c r="H1052" i="2"/>
  <c r="H1046" i="2"/>
  <c r="H1042" i="2"/>
  <c r="H1034" i="2"/>
  <c r="H1030" i="2"/>
  <c r="H1028" i="2"/>
  <c r="H1024" i="2"/>
  <c r="H1020" i="2"/>
  <c r="H1004" i="2"/>
  <c r="H1000" i="2"/>
  <c r="H996" i="2"/>
  <c r="H992" i="2"/>
  <c r="H988" i="2"/>
  <c r="H986" i="2"/>
  <c r="H978" i="2"/>
  <c r="H970" i="2"/>
  <c r="H966" i="2"/>
  <c r="H960" i="2"/>
  <c r="H958" i="2"/>
  <c r="H950" i="2"/>
  <c r="H938" i="2"/>
  <c r="H936" i="2"/>
  <c r="H932" i="2"/>
  <c r="H930" i="2"/>
  <c r="H926" i="2"/>
  <c r="H924" i="2"/>
  <c r="H922" i="2"/>
  <c r="H916" i="2"/>
  <c r="H914" i="2"/>
  <c r="H912" i="2"/>
  <c r="H910" i="2"/>
  <c r="H906" i="2"/>
  <c r="H904" i="2"/>
  <c r="H902" i="2"/>
  <c r="H900" i="2"/>
  <c r="H896" i="2"/>
  <c r="H886" i="2"/>
  <c r="H884" i="2"/>
  <c r="H880" i="2"/>
  <c r="H878" i="2"/>
  <c r="H876" i="2"/>
  <c r="H874" i="2"/>
  <c r="H872" i="2"/>
  <c r="H870" i="2"/>
  <c r="H868" i="2"/>
  <c r="H866" i="2"/>
  <c r="H864" i="2"/>
  <c r="H860" i="2"/>
  <c r="H854" i="2"/>
  <c r="H850" i="2"/>
  <c r="H848" i="2"/>
  <c r="H844" i="2"/>
  <c r="H842" i="2"/>
  <c r="H834" i="2"/>
  <c r="H832" i="2"/>
  <c r="H828" i="2"/>
  <c r="H820" i="2"/>
  <c r="H818" i="2"/>
  <c r="H816" i="2"/>
  <c r="H814" i="2"/>
  <c r="H812" i="2"/>
  <c r="H810" i="2"/>
  <c r="H804" i="2"/>
  <c r="H802" i="2"/>
  <c r="H800" i="2"/>
  <c r="H798" i="2"/>
  <c r="H796" i="2"/>
  <c r="H784" i="2"/>
  <c r="H782" i="2"/>
  <c r="H780" i="2"/>
  <c r="H776" i="2"/>
  <c r="H774" i="2"/>
  <c r="H766" i="2"/>
  <c r="H760" i="2"/>
  <c r="H758" i="2"/>
  <c r="H756" i="2"/>
  <c r="H752" i="2"/>
  <c r="H750" i="2"/>
  <c r="H746" i="2"/>
  <c r="H742" i="2"/>
  <c r="H740" i="2"/>
  <c r="H738" i="2"/>
  <c r="H736" i="2"/>
  <c r="H734" i="2"/>
  <c r="H732" i="2"/>
  <c r="H730" i="2"/>
  <c r="H726" i="2"/>
  <c r="H720" i="2"/>
  <c r="H718" i="2"/>
  <c r="H710" i="2"/>
  <c r="H708" i="2"/>
  <c r="H702" i="2"/>
  <c r="H696" i="2"/>
  <c r="H694" i="2"/>
  <c r="H692" i="2"/>
  <c r="H688" i="2"/>
  <c r="H686" i="2"/>
  <c r="H684" i="2"/>
  <c r="H682" i="2"/>
  <c r="H680" i="2"/>
  <c r="H678" i="2"/>
  <c r="H676" i="2"/>
  <c r="H672" i="2"/>
  <c r="H670" i="2"/>
  <c r="H668" i="2"/>
  <c r="H666" i="2"/>
  <c r="H662" i="2"/>
  <c r="H660" i="2"/>
  <c r="H658" i="2"/>
  <c r="H656" i="2"/>
  <c r="H620" i="2"/>
  <c r="H618" i="2"/>
  <c r="H614" i="2"/>
  <c r="H608" i="2"/>
  <c r="H602" i="2"/>
  <c r="H600" i="2"/>
  <c r="H596" i="2"/>
  <c r="H532" i="2"/>
  <c r="H528" i="2"/>
  <c r="H467" i="2"/>
  <c r="H465" i="2"/>
  <c r="H461" i="2"/>
  <c r="H459" i="2"/>
  <c r="H453" i="2"/>
  <c r="H451" i="2"/>
  <c r="H449" i="2"/>
  <c r="H447" i="2"/>
  <c r="H445" i="2"/>
  <c r="H439" i="2"/>
  <c r="H437" i="2"/>
  <c r="H435" i="2"/>
  <c r="H433" i="2"/>
  <c r="H431" i="2"/>
  <c r="H429" i="2"/>
  <c r="H423" i="2"/>
  <c r="H421" i="2"/>
  <c r="H419" i="2"/>
  <c r="H417" i="2"/>
  <c r="H415" i="2"/>
  <c r="H413" i="2"/>
  <c r="H411" i="2"/>
  <c r="H403" i="2"/>
  <c r="H401" i="2"/>
  <c r="H399" i="2"/>
  <c r="H389" i="2"/>
  <c r="H387" i="2"/>
  <c r="H385" i="2"/>
  <c r="H379" i="2"/>
  <c r="H377" i="2"/>
  <c r="H375" i="2"/>
  <c r="H371" i="2"/>
  <c r="H369" i="2"/>
  <c r="H367" i="2"/>
  <c r="H363" i="2"/>
  <c r="H361" i="2"/>
  <c r="H359" i="2"/>
  <c r="H355" i="2"/>
  <c r="H353" i="2"/>
  <c r="H351" i="2"/>
  <c r="H286" i="2"/>
  <c r="H284" i="2"/>
  <c r="H280" i="2"/>
  <c r="H276" i="2"/>
  <c r="H267" i="2"/>
  <c r="H263" i="2"/>
  <c r="H261" i="2"/>
  <c r="H259" i="2"/>
  <c r="H253" i="2"/>
  <c r="H251" i="2"/>
  <c r="H249" i="2"/>
  <c r="H247" i="2"/>
  <c r="H245" i="2"/>
  <c r="H243" i="2"/>
  <c r="H239" i="2"/>
  <c r="H233" i="2"/>
  <c r="H231" i="2"/>
  <c r="H229" i="2"/>
  <c r="H227" i="2"/>
  <c r="H225" i="2"/>
  <c r="H223" i="2"/>
  <c r="H219" i="2"/>
  <c r="H217" i="2"/>
  <c r="H209" i="2"/>
  <c r="H207" i="2"/>
  <c r="H203" i="2"/>
  <c r="H201" i="2"/>
  <c r="H199" i="2"/>
  <c r="H197" i="2"/>
  <c r="H195" i="2"/>
  <c r="H187" i="2"/>
  <c r="H185" i="2"/>
  <c r="H183" i="2"/>
  <c r="H181" i="2"/>
  <c r="H177" i="2"/>
  <c r="H175" i="2"/>
  <c r="H173" i="2"/>
  <c r="H145" i="2"/>
  <c r="H141" i="2"/>
  <c r="H139" i="2"/>
  <c r="H135" i="2"/>
  <c r="H133" i="2"/>
  <c r="H127" i="2"/>
  <c r="H123" i="2"/>
  <c r="H121" i="2"/>
  <c r="H117" i="2"/>
  <c r="H113" i="2"/>
  <c r="H109" i="2"/>
  <c r="H101" i="2"/>
  <c r="H99" i="2"/>
  <c r="H97" i="2"/>
  <c r="H95" i="2"/>
  <c r="H89" i="2"/>
  <c r="H87" i="2"/>
  <c r="H85" i="2"/>
  <c r="H83" i="2"/>
  <c r="H81" i="2"/>
  <c r="H77" i="2"/>
  <c r="H75" i="2"/>
  <c r="H73" i="2"/>
  <c r="H69" i="2"/>
  <c r="H67" i="2"/>
  <c r="H65" i="2"/>
  <c r="H63" i="2"/>
  <c r="H61" i="2"/>
  <c r="H57" i="2"/>
  <c r="H50" i="2"/>
  <c r="H48" i="2"/>
  <c r="H46" i="2"/>
  <c r="H44" i="2"/>
  <c r="H42" i="2"/>
  <c r="H38" i="2"/>
  <c r="H36" i="2"/>
  <c r="H34" i="2"/>
  <c r="H32" i="2"/>
  <c r="H30" i="2"/>
  <c r="H28" i="2"/>
  <c r="H24" i="2"/>
  <c r="H22" i="2"/>
  <c r="H20" i="2"/>
  <c r="H16" i="2"/>
  <c r="H14" i="2"/>
  <c r="H12" i="2"/>
  <c r="H10" i="2"/>
  <c r="H8" i="2"/>
  <c r="H183" i="1"/>
  <c r="H177" i="1"/>
  <c r="H175" i="1"/>
  <c r="H171" i="1"/>
  <c r="H169" i="1"/>
  <c r="H167" i="1"/>
  <c r="H165" i="1"/>
  <c r="H163" i="1"/>
  <c r="H159" i="1"/>
  <c r="H157" i="1"/>
  <c r="H155" i="1"/>
  <c r="H153" i="1"/>
  <c r="H151" i="1"/>
  <c r="H139" i="1"/>
  <c r="H137" i="1"/>
  <c r="H135" i="1"/>
  <c r="H133" i="1"/>
  <c r="H126" i="1"/>
  <c r="H124" i="1"/>
  <c r="H122" i="1"/>
  <c r="H120" i="1"/>
  <c r="H116" i="1"/>
  <c r="H114" i="1"/>
  <c r="H108" i="1"/>
  <c r="H321" i="1"/>
  <c r="H319" i="1"/>
  <c r="H317" i="1"/>
  <c r="H315" i="1"/>
  <c r="H311" i="1"/>
  <c r="H309" i="1"/>
  <c r="H305" i="1"/>
  <c r="H303" i="1"/>
  <c r="H299" i="1"/>
  <c r="H297" i="1"/>
  <c r="H288" i="1"/>
  <c r="H286" i="1"/>
  <c r="H284" i="1"/>
  <c r="H282" i="1"/>
  <c r="H280" i="1"/>
  <c r="H276" i="1"/>
  <c r="H274" i="1"/>
  <c r="H272" i="1"/>
  <c r="H268" i="1"/>
  <c r="H266" i="1"/>
  <c r="H264" i="1"/>
  <c r="H262" i="1"/>
  <c r="H260" i="1"/>
  <c r="H258" i="1"/>
  <c r="H252" i="1"/>
  <c r="H250" i="1"/>
  <c r="H248" i="1"/>
  <c r="H247" i="1"/>
  <c r="H245" i="1"/>
  <c r="H243" i="1"/>
  <c r="F211" i="1"/>
  <c r="H211" i="1" s="1"/>
  <c r="F205" i="1"/>
  <c r="H205" i="1" s="1"/>
  <c r="F199" i="1"/>
  <c r="H199" i="1" s="1"/>
  <c r="H358" i="1" s="1"/>
  <c r="H103" i="1"/>
  <c r="H101" i="1"/>
  <c r="H99" i="1"/>
  <c r="H97" i="1"/>
  <c r="H95" i="1"/>
  <c r="H93" i="1"/>
  <c r="H86" i="1"/>
  <c r="H84" i="1"/>
  <c r="H82" i="1"/>
  <c r="H78" i="1"/>
  <c r="H76" i="1"/>
  <c r="H74" i="1"/>
  <c r="H72" i="1"/>
  <c r="H68" i="1"/>
  <c r="H66" i="1"/>
  <c r="H64" i="1"/>
  <c r="H62" i="1"/>
  <c r="H60" i="1"/>
  <c r="H56" i="1"/>
  <c r="H50" i="1"/>
  <c r="H48" i="1"/>
  <c r="H46" i="1"/>
  <c r="H42" i="1"/>
  <c r="H40" i="1"/>
  <c r="H88" i="1" s="1"/>
  <c r="H92" i="1" s="1"/>
  <c r="H128" i="1" s="1"/>
  <c r="H132" i="1" s="1"/>
  <c r="H140" i="1" s="1"/>
  <c r="H354" i="1" s="1"/>
  <c r="H292" i="1" l="1"/>
  <c r="H296" i="1" s="1"/>
  <c r="H350" i="1" s="1"/>
  <c r="H360" i="1" s="1"/>
  <c r="H189" i="1"/>
  <c r="H356" i="1" s="1"/>
  <c r="H375" i="1" s="1"/>
  <c r="H1660" i="3"/>
  <c r="H1694" i="3" s="1"/>
  <c r="H1488" i="2"/>
  <c r="H2318" i="2" s="1"/>
  <c r="H134" i="5"/>
  <c r="H138" i="5" s="1"/>
  <c r="H193" i="5" s="1"/>
  <c r="H197" i="5" s="1"/>
  <c r="H258" i="5" s="1"/>
  <c r="H380" i="5" s="1"/>
  <c r="H311" i="5"/>
  <c r="H315" i="5" s="1"/>
  <c r="H374" i="5" s="1"/>
  <c r="H382" i="5" s="1"/>
  <c r="H1419" i="3"/>
  <c r="H1688" i="3" s="1"/>
  <c r="H280" i="3"/>
  <c r="H284" i="3" s="1"/>
  <c r="H337" i="3" s="1"/>
  <c r="H341" i="3" s="1"/>
  <c r="H403" i="3" s="1"/>
  <c r="H1177" i="3"/>
  <c r="H1680" i="3" s="1"/>
  <c r="H1059" i="3"/>
  <c r="H1676" i="3" s="1"/>
  <c r="H1116" i="3"/>
  <c r="H1678" i="3" s="1"/>
  <c r="H166" i="3"/>
  <c r="H170" i="3" s="1"/>
  <c r="H927" i="3"/>
  <c r="H931" i="3" s="1"/>
  <c r="H993" i="3" s="1"/>
  <c r="H1674" i="3" s="1"/>
  <c r="H1481" i="3"/>
  <c r="H1485" i="3" s="1"/>
  <c r="H1535" i="3" s="1"/>
  <c r="H1690" i="3" s="1"/>
  <c r="H569" i="3"/>
  <c r="H573" i="3" s="1"/>
  <c r="H628" i="3" s="1"/>
  <c r="H632" i="3" s="1"/>
  <c r="H670" i="3" s="1"/>
  <c r="H674" i="3" s="1"/>
  <c r="H717" i="3" s="1"/>
  <c r="H721" i="3" s="1"/>
  <c r="H770" i="3" s="1"/>
  <c r="H774" i="3" s="1"/>
  <c r="H819" i="3" s="1"/>
  <c r="H53" i="3"/>
  <c r="H57" i="3" s="1"/>
  <c r="H116" i="3" s="1"/>
  <c r="H1664" i="3" s="1"/>
  <c r="H448" i="3"/>
  <c r="H452" i="3" s="1"/>
  <c r="H1597" i="3"/>
  <c r="H1692" i="3" s="1"/>
  <c r="H1233" i="3"/>
  <c r="H1682" i="3" s="1"/>
  <c r="H1353" i="3"/>
  <c r="H1686" i="3" s="1"/>
  <c r="H1289" i="3"/>
  <c r="H1684" i="3" s="1"/>
  <c r="H703" i="2"/>
  <c r="H707" i="2" s="1"/>
  <c r="H394" i="2"/>
  <c r="H398" i="2" s="1"/>
  <c r="H586" i="2"/>
  <c r="H2306" i="2" s="1"/>
  <c r="H2296" i="2"/>
  <c r="H2336" i="2" s="1"/>
  <c r="H642" i="2"/>
  <c r="H2308" i="2" s="1"/>
  <c r="H1252" i="2"/>
  <c r="H1256" i="2" s="1"/>
  <c r="H1548" i="2"/>
  <c r="H52" i="2"/>
  <c r="H56" i="2" s="1"/>
  <c r="H104" i="2" s="1"/>
  <c r="H108" i="2" s="1"/>
  <c r="H1423" i="2"/>
  <c r="H2316" i="2" s="1"/>
  <c r="H2098" i="2"/>
  <c r="H2332" i="2" s="1"/>
  <c r="H212" i="2"/>
  <c r="H216" i="2" s="1"/>
  <c r="H271" i="2" s="1"/>
  <c r="H275" i="2" s="1"/>
  <c r="H1369" i="2"/>
  <c r="H2314" i="2" s="1"/>
  <c r="H1681" i="2"/>
  <c r="H2322" i="2" s="1"/>
  <c r="H1790" i="2"/>
  <c r="H1794" i="2" s="1"/>
  <c r="H2163" i="2"/>
  <c r="H2167" i="2" s="1"/>
  <c r="H1738" i="2"/>
  <c r="H2324" i="2" s="1"/>
  <c r="H1908" i="2"/>
  <c r="H1912" i="2" s="1"/>
  <c r="H1970" i="2" s="1"/>
  <c r="H2328" i="2" s="1"/>
  <c r="H2032" i="2"/>
  <c r="H2330" i="2" s="1"/>
  <c r="H442" i="5" l="1"/>
  <c r="D7" i="24"/>
  <c r="H226" i="3"/>
  <c r="H1666" i="3" s="1"/>
  <c r="H507" i="3"/>
  <c r="H1670" i="3" s="1"/>
  <c r="H161" i="2"/>
  <c r="H2300" i="2" s="1"/>
  <c r="H1853" i="2"/>
  <c r="H2326" i="2" s="1"/>
  <c r="H1310" i="2"/>
  <c r="H2312" i="2" s="1"/>
  <c r="H2230" i="2"/>
  <c r="H2334" i="2" s="1"/>
  <c r="H337" i="2"/>
  <c r="H2302" i="2" s="1"/>
  <c r="H454" i="2"/>
  <c r="H458" i="2" s="1"/>
  <c r="H767" i="2"/>
  <c r="H771" i="2" s="1"/>
  <c r="H520" i="2" l="1"/>
  <c r="H2304" i="2" s="1"/>
  <c r="H823" i="2"/>
  <c r="H827" i="2" s="1"/>
  <c r="H889" i="2" l="1"/>
  <c r="H893" i="2" s="1"/>
  <c r="H943" i="2" l="1"/>
  <c r="H947" i="2" s="1"/>
  <c r="D3" i="24"/>
  <c r="G44" i="60"/>
  <c r="H1552" i="2"/>
  <c r="D6" i="24"/>
  <c r="G39" i="55"/>
  <c r="G91" i="55" s="1"/>
  <c r="D32" i="24"/>
  <c r="G69" i="60" l="1"/>
  <c r="G73" i="60" s="1"/>
  <c r="G87" i="60" s="1"/>
  <c r="D44" i="24" s="1"/>
  <c r="D46" i="24" s="1"/>
  <c r="H1007" i="2"/>
  <c r="H1011" i="2" s="1"/>
  <c r="H1070" i="2" s="1"/>
  <c r="H1074" i="2" s="1"/>
  <c r="H1602" i="2"/>
  <c r="H1606" i="2" s="1"/>
  <c r="H2320" i="2" s="1"/>
  <c r="G95" i="55"/>
  <c r="G151" i="55" s="1"/>
  <c r="H823" i="3"/>
  <c r="H870" i="3" l="1"/>
  <c r="H1672" i="3" s="1"/>
  <c r="H1129" i="2"/>
  <c r="H1133" i="2" s="1"/>
  <c r="H1197" i="2" s="1"/>
  <c r="H2310" i="2" s="1"/>
  <c r="G155" i="55"/>
  <c r="H1668" i="3"/>
  <c r="H1720" i="3" l="1"/>
  <c r="D5" i="24" s="1"/>
  <c r="H2351" i="2"/>
  <c r="D4" i="24" s="1"/>
  <c r="G213" i="55"/>
  <c r="G217" i="55" s="1"/>
  <c r="G228" i="55" s="1"/>
  <c r="D8" i="24" l="1"/>
  <c r="D36" i="24"/>
  <c r="D38" i="24" s="1"/>
  <c r="D48" i="24" l="1"/>
  <c r="D49" i="24" s="1"/>
  <c r="D50"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tc={BFC1CFFE-3A42-4E71-9EE9-0E56A7C9FFF4}</author>
    <author>tc={F98FAA92-829F-403A-8FDE-2BE51711147A}</author>
    <author>tc={22E0C929-7715-461D-9571-035F674935EC}</author>
    <author>tc={29FBFB30-EFE1-4CD1-9A50-E0B2B786B469}</author>
    <author>tc={E8CF805C-CDE9-4541-8A31-1B5C4F0A168B}</author>
    <author>tc={73344733-7DEE-4C6C-83F0-DC6D625D570D}</author>
    <author>tc={F87E9F8C-6E89-4B37-BB2D-C7B90BC37D0F}</author>
    <author>tc={6DB556D7-6003-4B4A-B5D7-57D73F8EFE43}</author>
    <author>tc={88AE43E7-2E03-4CAD-8B10-0247FCC06F3F}</author>
    <author>tc={37B6A160-3C4D-4D37-8E27-9D04C88F50DF}</author>
    <author>tc={4DEC4B97-CCBD-4DBD-A170-0601C96D487C}</author>
    <author>tc={F81A2D52-F07E-423F-A9E3-0F351A6CDEB4}</author>
    <author>tc={EA4BBEAC-EC8C-490A-B7CA-E7AC785A19E0}</author>
    <author>tc={47ED7796-4170-45F2-B0D4-DF70E2C8B0D0}</author>
    <author>tc={A2679C19-EEF4-4AA4-B3FB-8F30DDACA716}</author>
    <author>tc={0FC08063-475E-4179-87E7-CAF811B64A7F}</author>
    <author>tc={376A3707-ED0E-4744-BC5A-CEBDD5D2FC5E}</author>
    <author>tc={124CDFBF-154F-42DC-A8F2-6679A634D1C2}</author>
    <author>tc={965379E6-F409-4CA3-9AA2-05823CFEAD21}</author>
    <author>tc={EB410651-D035-455D-BDC3-E1A38DB3D0AA}</author>
    <author>tc={2417FADB-F9ED-46D8-B799-60F8F463D059}</author>
    <author>tc={D0DCB263-0A1F-44E0-A9DA-80086D666A64}</author>
    <author>tc={EAB4D0A2-DE57-4D6C-89DD-25B60BEC1D86}</author>
    <author>tc={3A25E81E-091D-47D2-84C1-24C9A7B4B4BA}</author>
    <author>tc={E6BF76CE-90A0-477C-92F9-54975B162E3D}</author>
    <author>tc={F44BC0F3-25F9-424A-B8A3-9806F2A1C7DA}</author>
    <author>tc={ED9D5CBE-B7ED-419A-B4E8-B2282A01528F}</author>
    <author>tc={DB5A19BC-7C1D-4B3C-8C54-10EC3561CD09}</author>
    <author>tc={D04B9577-C4C9-4831-8A47-C21EA8BAA4B2}</author>
    <author>tc={DD4AB402-062F-4FCC-BB8C-91CA8D46FB14}</author>
    <author>tc={5F23DB01-3D27-4254-9984-0D188A9E2433}</author>
    <author>tc={52BFB9AC-F5A3-4E03-8A0D-8BE0BB06AA58}</author>
    <author>tc={7813D884-BD46-43D8-B2F3-3395ED4E80D4}</author>
    <author>tc={2EF59A27-ECC7-41FB-BC3B-3FE85A254710}</author>
    <author>tc={0AAADE5A-FDCB-4388-8B26-17E7F51ED416}</author>
    <author>tc={521D3BC6-571A-4C75-9B6A-40622F809B9B}</author>
    <author>tc={1401CD2C-DA8E-43C1-B2AB-435EF9AAF46C}</author>
    <author>tc={EB5ACC91-ACEB-4107-81C1-E0A556C498B7}</author>
    <author>tc={8FE1E3BE-069F-486A-93B5-B2EE8A323C76}</author>
    <author>tc={2487C7DC-0402-46D8-92A9-60588DAC7BA8}</author>
    <author>tc={A0B2973E-EC04-43BB-802A-3F43DBA68D99}</author>
    <author>tc={4239335D-D8EC-477E-B871-FAC9CF44CC0F}</author>
    <author>tc={4C842B2D-246E-4B0B-9B00-BE2FA7F3308C}</author>
    <author>tc={70072A9B-5106-4367-A918-CC20880D2E94}</author>
    <author>tc={34765E97-A4D0-403C-BB6D-A83D5D34AEF3}</author>
    <author>tc={0457B712-5A9A-4A58-AD38-58ECA25A0557}</author>
    <author>tc={76987635-E67F-4AA2-8116-2E05A01F8360}</author>
    <author>tc={6FFD0DC8-B490-43EE-BC70-F97170893453}</author>
    <author>tc={057512B5-C9BF-485F-884D-1666FCB8EBE0}</author>
    <author>tc={C62D0D06-B1D4-447C-B101-E69B374ECA45}</author>
    <author>tc={3AED4AF5-6D01-447F-AB89-ADC20472490B}</author>
    <author>tc={8F40E8B5-7AD5-4666-BD28-B5F2357A454B}</author>
    <author>tc={5634A917-B99B-42C3-8F04-822DE946ACC5}</author>
    <author>tc={FE5F86D0-5797-4C45-A78D-814E95A09D8C}</author>
    <author>tc={4AE9B9C4-B24F-48D9-92D1-F3008CA8698D}</author>
    <author>tc={53EA2427-5339-40F7-B3B9-987CE22711AF}</author>
    <author>tc={D4DEB758-61EB-416D-A53A-11B6FA0B146E}</author>
    <author>tc={0E18A888-98D6-4761-8FBE-ECFC0DA3A599}</author>
    <author>tc={F2895D39-6B69-4F51-BD64-851E31332B79}</author>
    <author>tc={9E57D13D-6823-4E00-8EC4-1187D975052B}</author>
    <author>tc={AE0A9D28-1DD3-42F0-8CDD-6EE1E4DBE6D0}</author>
    <author>tc={BAF15470-3DA2-423F-9901-22FA0C7AC31B}</author>
    <author>tc={A23D3D16-54AC-4EBC-B2FD-F3A303DDD689}</author>
    <author>tc={CE3013CB-C3C5-45C8-831F-E85432CE0B54}</author>
    <author>tc={409C257C-3BC8-46F4-88AB-351612ED0BAB}</author>
    <author>tc={B505062B-021D-466E-A7E8-29156A325B14}</author>
    <author>tc={A44D663E-7C65-4A15-91CB-7D0E7B37CE58}</author>
    <author>tc={935873A7-8BEC-4AC9-B865-F709CD61ED4B}</author>
    <author>tc={812B9611-3C60-4FAA-9A46-DD82762D041E}</author>
    <author>tc={4BBCA8CB-157A-4369-A236-303541170471}</author>
    <author>tc={A65BDE1A-C786-42BA-9767-71FEFEDFEFAE}</author>
    <author>tc={36B4286C-EDA4-48F2-A5A8-2BB122007EAA}</author>
    <author>tc={B66538AE-B9A7-4DB4-9A42-DB669A5160A0}</author>
    <author>tc={C587C10C-DB49-4D7C-8727-A1CA04CDE817}</author>
    <author>tc={52139148-3646-40F5-9189-CDC0B81DAF21}</author>
    <author>tc={E7E17838-B40D-4E46-B8D8-4DE3D3518D9D}</author>
    <author>tc={EF35F784-51B0-4EAB-91B7-1A5C0989DD49}</author>
    <author>tc={487ACBE2-7D45-4708-9FA5-76EF5C21A01A}</author>
    <author>tc={1B3BD3CC-BC15-426A-8B67-D259294222E1}</author>
    <author>tc={B56DA2D4-0880-45DC-B1A9-CE537CACA205}</author>
    <author>tc={39E44A7E-3E63-44B3-9CE3-FC1161848855}</author>
    <author>tc={ADBED056-04C4-4EC6-AC7C-7494232125F4}</author>
    <author>tc={7C1C0BBA-37B3-46B4-BFC8-C12D4566A21D}</author>
    <author>tc={68BB58D4-6CB8-4FD2-AF80-F280FB4C1071}</author>
    <author>tc={B6DE756B-D134-4FC0-AD71-2209C61A0F5A}</author>
    <author>tc={63B1F0E4-8F51-4D8C-B565-AE38204A1DE7}</author>
    <author>tc={81AC5127-4B05-402C-9776-0B9FB4295210}</author>
    <author>tc={0DBAC4BE-AB8C-4472-9591-9ECD468E4658}</author>
    <author>tc={C1A2AC71-7E96-4662-AA20-BE7342FA0420}</author>
    <author>tc={75CC5278-869D-413B-AAFA-21E5AADC344D}</author>
    <author>tc={688042B9-F71C-4E8D-91F6-56BEBC11CAA5}</author>
    <author>tc={CF1B684A-49C3-4910-BD6D-4DC2BBE974A2}</author>
    <author>tc={01AB9962-9197-4EF2-BB18-2D7A531CCE69}</author>
    <author>tc={A9F457F9-E1B4-4EF8-B7EB-C74547474257}</author>
    <author>tc={B8CB4167-7FBF-4F70-8DB2-C945B2044C59}</author>
    <author>tc={F1ACD6C5-1503-4BC1-A011-9EA0085ABE12}</author>
    <author>tc={36325F9F-5944-412D-9CDC-C3368F203F07}</author>
    <author>tc={9987741F-079D-4BEE-B7A4-A407CC3E9846}</author>
    <author>tc={E2F792FE-02AD-48CB-A2E6-F965B2039571}</author>
    <author>tc={E3E8BB8F-39C5-448C-A105-007F11D63E67}</author>
    <author>tc={23962525-72A3-47BB-8B14-81E0794DEA38}</author>
    <author>tc={D140F398-43A5-4654-B12F-835D3BC06A37}</author>
    <author>tc={1EF2BEBD-4807-4BD6-9ECD-E78F03886851}</author>
    <author>tc={13FB7F96-90C2-44C5-839C-65A3EFD417BA}</author>
    <author>tc={8A51C8BF-6ABB-4105-9A80-FC328E5A3350}</author>
    <author>tc={AED3AA13-D99A-457E-9EBF-9F4BA4F524E5}</author>
    <author>tc={7756E43B-87F4-4DCA-8DE6-1D45EA810107}</author>
    <author>tc={AB3089C3-0BCB-4763-A276-33DD23A64AB8}</author>
    <author>tc={B7BEFE83-E1D0-4BE1-8504-6C69853BDBEA}</author>
    <author>tc={45F30179-5FB1-4ADB-96BB-FF5050548719}</author>
    <author>tc={D0812404-3198-4F68-A08E-A125BBBAA1C4}</author>
    <author>tc={A4E3B563-292D-4F56-AFCF-85F7FF30243B}</author>
    <author>tc={023BED26-B3A3-45BD-8805-6F58FCFCC5F6}</author>
    <author>tc={1CA2BC71-4190-49A8-94CA-6416AB505264}</author>
    <author>tc={4B22D3D4-FB02-4317-8334-C8013B246E8E}</author>
    <author>tc={E09D88BB-7CF3-43F8-AD71-342C85F2590E}</author>
    <author>tc={5D395BC1-A78E-435A-9897-5F5D9C7C604F}</author>
    <author>tc={7A7CCBE7-7428-4433-925E-B92BF817EB4D}</author>
    <author>tc={227B489B-78E4-40DC-BEBE-DDEA4D09D217}</author>
    <author>tc={8F84DC75-8AD0-4555-9FC4-9D7EA4491D29}</author>
    <author>tc={430DD205-EC5D-4318-8FC2-B7F523BE09F1}</author>
    <author>tc={3BAF4B24-6A4F-4D9E-AE9D-6AFE6D8DBACB}</author>
    <author>tc={9E59D93B-2744-4513-8262-055E69CEA327}</author>
    <author>tc={4E5724FB-2575-4A1C-BBCF-0AD87DDA301B}</author>
    <author>tc={68A41E4E-C80F-410E-BA43-D33BF7F325F5}</author>
    <author>tc={2D0D75E3-B38A-465A-B8A2-2AD5FE7B386F}</author>
    <author>tc={B275A7C7-FCF1-4294-9855-E6D22DB405A8}</author>
    <author>tc={572F3B59-EE65-4716-92C7-2703718E31DD}</author>
    <author>tc={55263775-C4DC-4EC2-BE65-6BB0061E2C7B}</author>
    <author>tc={04ACCBD4-6C02-4B8C-AD36-D01E013FAED6}</author>
    <author>tc={0F854C9C-E886-4B89-B63E-63018F7443A9}</author>
    <author>tc={9FDCE34A-E94A-44D4-A39B-88D87CA43462}</author>
    <author>tc={B2DE1029-4594-47DD-B20A-14500EDDD9A5}</author>
    <author>tc={99270C93-C801-4B29-BE48-743F89F7203B}</author>
    <author>tc={674713D4-C02B-4E01-9950-DC7BCE8694EF}</author>
    <author>tc={A15746D8-2762-4FBD-A4BB-72F7A9230D3A}</author>
    <author>tc={2782AFB4-BC75-4B67-A888-B3F0AF6A81FD}</author>
    <author>tc={9ACCEB50-89AE-414B-86D6-D5F6F825A6FC}</author>
    <author>tc={28B2C1FC-2767-45C7-9766-E5BA610406A3}</author>
    <author>tc={299CF031-B22E-4F0F-B928-9E419DFC8363}</author>
    <author>tc={23DEEC1F-EFD9-4104-B987-0ADC7E22BC30}</author>
    <author>tc={1768D993-B022-4DDF-A554-2353328A39BA}</author>
    <author>tc={BB333C52-9F37-43FF-9164-11E4756DC7C7}</author>
    <author>tc={B44446A5-0946-4BB9-B7C2-F21FE57D4421}</author>
    <author>tc={56BCF61E-0D2C-4904-8571-6AB1B35543D2}</author>
  </authors>
  <commentList>
    <comment ref="A1" authorId="0" shapeId="0" xr:uid="{00000000-0006-0000-0100-000001000000}">
      <text>
        <t>[Threaded comment]
Your version of Excel allows you to read this threaded comment; however, any edits to it will get removed if the file is opened in a newer version of Excel. Learn more: https://go.microsoft.com/fwlink/?linkid=870924
Comment:
    Item¦Payment¦Description¦Unit¦Qty¦Rate¦Amount§1¦INLET WORKS AND DEWATERING FACILITY AT HAMMARSDALE WWTW§1¦BILL 1: PRELIMINARY AND GENERAL§SECTION A : PRELIMINARY AND GENERAL¦SECTION AB: ENGINEER'S OFFICE</t>
      </text>
    </comment>
    <comment ref="A4" authorId="1" shapeId="0" xr:uid="{00000000-0006-0000-0100-000002000000}">
      <text>
        <t>[Threaded comment]
Your version of Excel allows you to read this threaded comment; however, any edits to it will get removed if the file is opened in a newer version of Excel. Learn more: https://go.microsoft.com/fwlink/?linkid=870924
Comment:
    ¦1¦1¦1¦1¦1¦Null§</t>
      </text>
    </comment>
    <comment ref="A6" authorId="2" shapeId="0" xr:uid="{00000000-0006-0000-0100-000004000000}">
      <text>
        <t>[Threaded comment]
Your version of Excel allows you to read this threaded comment; however, any edits to it will get removed if the file is opened in a newer version of Excel. Learn more: https://go.microsoft.com/fwlink/?linkid=870924
Comment:
    ¦1¦1¦1¦2¦1¦Null§</t>
      </text>
    </comment>
    <comment ref="A8" authorId="3" shapeId="0" xr:uid="{00000000-0006-0000-0100-000005000000}">
      <text>
        <t>[Threaded comment]
Your version of Excel allows you to read this threaded comment; however, any edits to it will get removed if the file is opened in a newer version of Excel. Learn more: https://go.microsoft.com/fwlink/?linkid=870924
Comment:
    ¦1¦1¦1¦3¦1¦Null§</t>
      </text>
    </comment>
    <comment ref="A10" authorId="4" shapeId="0" xr:uid="{00000000-0006-0000-0100-000006000000}">
      <text>
        <t>[Threaded comment]
Your version of Excel allows you to read this threaded comment; however, any edits to it will get removed if the file is opened in a newer version of Excel. Learn more: https://go.microsoft.com/fwlink/?linkid=870924
Comment:
    ¦1¦1¦1¦4¦0¦Null§</t>
      </text>
    </comment>
    <comment ref="A12" authorId="5" shapeId="0" xr:uid="{00000000-0006-0000-0100-000007000000}">
      <text>
        <t>[Threaded comment]
Your version of Excel allows you to read this threaded comment; however, any edits to it will get removed if the file is opened in a newer version of Excel. Learn more: https://go.microsoft.com/fwlink/?linkid=870924
Comment:
    ¦1¦1¦1¦5¦1¦Null§</t>
      </text>
    </comment>
    <comment ref="A14" authorId="6" shapeId="0" xr:uid="{00000000-0006-0000-0100-000009000000}">
      <text>
        <t>[Threaded comment]
Your version of Excel allows you to read this threaded comment; however, any edits to it will get removed if the file is opened in a newer version of Excel. Learn more: https://go.microsoft.com/fwlink/?linkid=870924
Comment:
    ¦1¦1¦1¦6¦0¦Null§</t>
      </text>
    </comment>
    <comment ref="A16" authorId="7" shapeId="0" xr:uid="{00000000-0006-0000-0100-00000A000000}">
      <text>
        <t>[Threaded comment]
Your version of Excel allows you to read this threaded comment; however, any edits to it will get removed if the file is opened in a newer version of Excel. Learn more: https://go.microsoft.com/fwlink/?linkid=870924
Comment:
    ¦1¦1¦1¦7¦0¦Null§</t>
      </text>
    </comment>
    <comment ref="A18" authorId="8" shapeId="0" xr:uid="{00000000-0006-0000-0100-00000B000000}">
      <text>
        <t>[Threaded comment]
Your version of Excel allows you to read this threaded comment; however, any edits to it will get removed if the file is opened in a newer version of Excel. Learn more: https://go.microsoft.com/fwlink/?linkid=870924
Comment:
    ¦1¦1¦1¦8¦0¦Null§</t>
      </text>
    </comment>
    <comment ref="A20" authorId="9" shapeId="0" xr:uid="{00000000-0006-0000-0100-00000C000000}">
      <text>
        <t>[Threaded comment]
Your version of Excel allows you to read this threaded comment; however, any edits to it will get removed if the file is opened in a newer version of Excel. Learn more: https://go.microsoft.com/fwlink/?linkid=870924
Comment:
    ¦1¦1¦1¦9¦0¦Null§</t>
      </text>
    </comment>
    <comment ref="A22" authorId="10" shapeId="0" xr:uid="{00000000-0006-0000-0100-00000D000000}">
      <text>
        <t>[Threaded comment]
Your version of Excel allows you to read this threaded comment; however, any edits to it will get removed if the file is opened in a newer version of Excel. Learn more: https://go.microsoft.com/fwlink/?linkid=870924
Comment:
    ¦1¦1¦1¦10¦0¦Null§</t>
      </text>
    </comment>
    <comment ref="A24" authorId="11" shapeId="0" xr:uid="{00000000-0006-0000-0100-00000E000000}">
      <text>
        <t>[Threaded comment]
Your version of Excel allows you to read this threaded comment; however, any edits to it will get removed if the file is opened in a newer version of Excel. Learn more: https://go.microsoft.com/fwlink/?linkid=870924
Comment:
    ¦1¦1¦1¦11¦0¦Null§</t>
      </text>
    </comment>
    <comment ref="A26" authorId="12" shapeId="0" xr:uid="{00000000-0006-0000-0100-00000F000000}">
      <text>
        <t>[Threaded comment]
Your version of Excel allows you to read this threaded comment; however, any edits to it will get removed if the file is opened in a newer version of Excel. Learn more: https://go.microsoft.com/fwlink/?linkid=870924
Comment:
    ¦1¦1¦1¦12¦0¦Null§</t>
      </text>
    </comment>
    <comment ref="A28" authorId="13" shapeId="0" xr:uid="{00000000-0006-0000-0100-000010000000}">
      <text>
        <t>[Threaded comment]
Your version of Excel allows you to read this threaded comment; however, any edits to it will get removed if the file is opened in a newer version of Excel. Learn more: https://go.microsoft.com/fwlink/?linkid=870924
Comment:
    ¦1¦1¦1¦13¦0¦Null§</t>
      </text>
    </comment>
    <comment ref="A30" authorId="14" shapeId="0" xr:uid="{00000000-0006-0000-0100-000011000000}">
      <text>
        <t>[Threaded comment]
Your version of Excel allows you to read this threaded comment; however, any edits to it will get removed if the file is opened in a newer version of Excel. Learn more: https://go.microsoft.com/fwlink/?linkid=870924
Comment:
    ¦1¦1¦1¦14¦0¦Null§</t>
      </text>
    </comment>
    <comment ref="A32" authorId="15" shapeId="0" xr:uid="{00000000-0006-0000-0100-000012000000}">
      <text>
        <t>[Threaded comment]
Your version of Excel allows you to read this threaded comment; however, any edits to it will get removed if the file is opened in a newer version of Excel. Learn more: https://go.microsoft.com/fwlink/?linkid=870924
Comment:
    ¦1¦1¦1¦15¦0¦Null§</t>
      </text>
    </comment>
    <comment ref="A34" authorId="16" shapeId="0" xr:uid="{00000000-0006-0000-0100-000013000000}">
      <text>
        <t>[Threaded comment]
Your version of Excel allows you to read this threaded comment; however, any edits to it will get removed if the file is opened in a newer version of Excel. Learn more: https://go.microsoft.com/fwlink/?linkid=870924
Comment:
    ¦1¦1¦1¦16¦0¦Null§</t>
      </text>
    </comment>
    <comment ref="A40" authorId="17" shapeId="0" xr:uid="{00000000-0006-0000-0100-000014000000}">
      <text>
        <t>[Threaded comment]
Your version of Excel allows you to read this threaded comment; however, any edits to it will get removed if the file is opened in a newer version of Excel. Learn more: https://go.microsoft.com/fwlink/?linkid=870924
Comment:
    ¦1¦1¦1¦17¦0¦Null§</t>
      </text>
    </comment>
    <comment ref="A42" authorId="18" shapeId="0" xr:uid="{00000000-0006-0000-0100-000015000000}">
      <text>
        <t>[Threaded comment]
Your version of Excel allows you to read this threaded comment; however, any edits to it will get removed if the file is opened in a newer version of Excel. Learn more: https://go.microsoft.com/fwlink/?linkid=870924
Comment:
    ¦1¦1¦1¦18¦0¦Null§</t>
      </text>
    </comment>
    <comment ref="A44" authorId="19" shapeId="0" xr:uid="{00000000-0006-0000-0100-000016000000}">
      <text>
        <t>[Threaded comment]
Your version of Excel allows you to read this threaded comment; however, any edits to it will get removed if the file is opened in a newer version of Excel. Learn more: https://go.microsoft.com/fwlink/?linkid=870924
Comment:
    ¦1¦1¦1¦19¦1¦Null§</t>
      </text>
    </comment>
    <comment ref="A46" authorId="20" shapeId="0" xr:uid="{00000000-0006-0000-0100-000018000000}">
      <text>
        <t>[Threaded comment]
Your version of Excel allows you to read this threaded comment; however, any edits to it will get removed if the file is opened in a newer version of Excel. Learn more: https://go.microsoft.com/fwlink/?linkid=870924
Comment:
    ¦1¦1¦1¦20¦0¦Null§</t>
      </text>
    </comment>
    <comment ref="A48" authorId="21" shapeId="0" xr:uid="{00000000-0006-0000-0100-000019000000}">
      <text>
        <t>[Threaded comment]
Your version of Excel allows you to read this threaded comment; however, any edits to it will get removed if the file is opened in a newer version of Excel. Learn more: https://go.microsoft.com/fwlink/?linkid=870924
Comment:
    ¦1¦1¦1¦21¦0¦Null§</t>
      </text>
    </comment>
    <comment ref="A50" authorId="22" shapeId="0" xr:uid="{00000000-0006-0000-0100-00001A000000}">
      <text>
        <t>[Threaded comment]
Your version of Excel allows you to read this threaded comment; however, any edits to it will get removed if the file is opened in a newer version of Excel. Learn more: https://go.microsoft.com/fwlink/?linkid=870924
Comment:
    ¦1¦1¦1¦22¦0¦Null§</t>
      </text>
    </comment>
    <comment ref="A52" authorId="23" shapeId="0" xr:uid="{00000000-0006-0000-0100-00001B000000}">
      <text>
        <t>[Threaded comment]
Your version of Excel allows you to read this threaded comment; however, any edits to it will get removed if the file is opened in a newer version of Excel. Learn more: https://go.microsoft.com/fwlink/?linkid=870924
Comment:
    ¦1¦1¦1¦23¦1¦Null§</t>
      </text>
    </comment>
    <comment ref="A54" authorId="24" shapeId="0" xr:uid="{00000000-0006-0000-0100-00001C000000}">
      <text>
        <t>[Threaded comment]
Your version of Excel allows you to read this threaded comment; however, any edits to it will get removed if the file is opened in a newer version of Excel. Learn more: https://go.microsoft.com/fwlink/?linkid=870924
Comment:
    ¦1¦1¦1¦24¦1¦Null§</t>
      </text>
    </comment>
    <comment ref="A56" authorId="25" shapeId="0" xr:uid="{00000000-0006-0000-0100-00001D000000}">
      <text>
        <t>[Threaded comment]
Your version of Excel allows you to read this threaded comment; however, any edits to it will get removed if the file is opened in a newer version of Excel. Learn more: https://go.microsoft.com/fwlink/?linkid=870924
Comment:
    ¦1¦1¦1¦25¦0¦Null§</t>
      </text>
    </comment>
    <comment ref="A58" authorId="26" shapeId="0" xr:uid="{00000000-0006-0000-0100-00001E000000}">
      <text>
        <t>[Threaded comment]
Your version of Excel allows you to read this threaded comment; however, any edits to it will get removed if the file is opened in a newer version of Excel. Learn more: https://go.microsoft.com/fwlink/?linkid=870924
Comment:
    ¦1¦1¦1¦26¦1¦Null§</t>
      </text>
    </comment>
    <comment ref="A60" authorId="27" shapeId="0" xr:uid="{00000000-0006-0000-0100-00001F000000}">
      <text>
        <t>[Threaded comment]
Your version of Excel allows you to read this threaded comment; however, any edits to it will get removed if the file is opened in a newer version of Excel. Learn more: https://go.microsoft.com/fwlink/?linkid=870924
Comment:
    ¦1¦1¦1¦27¦0¦Null§</t>
      </text>
    </comment>
    <comment ref="A62" authorId="28" shapeId="0" xr:uid="{00000000-0006-0000-0100-000021000000}">
      <text>
        <t>[Threaded comment]
Your version of Excel allows you to read this threaded comment; however, any edits to it will get removed if the file is opened in a newer version of Excel. Learn more: https://go.microsoft.com/fwlink/?linkid=870924
Comment:
    ¦1¦1¦1¦28¦0¦Null§</t>
      </text>
    </comment>
    <comment ref="A64" authorId="29" shapeId="0" xr:uid="{00000000-0006-0000-0100-000022000000}">
      <text>
        <t>[Threaded comment]
Your version of Excel allows you to read this threaded comment; however, any edits to it will get removed if the file is opened in a newer version of Excel. Learn more: https://go.microsoft.com/fwlink/?linkid=870924
Comment:
    ¦1¦1¦1¦29¦0¦Null§</t>
      </text>
    </comment>
    <comment ref="A66" authorId="30" shapeId="0" xr:uid="{00000000-0006-0000-0100-000024000000}">
      <text>
        <t>[Threaded comment]
Your version of Excel allows you to read this threaded comment; however, any edits to it will get removed if the file is opened in a newer version of Excel. Learn more: https://go.microsoft.com/fwlink/?linkid=870924
Comment:
    ¦1¦1¦1¦30¦0¦Null§</t>
      </text>
    </comment>
    <comment ref="A68" authorId="31" shapeId="0" xr:uid="{00000000-0006-0000-0100-000026000000}">
      <text>
        <t>[Threaded comment]
Your version of Excel allows you to read this threaded comment; however, any edits to it will get removed if the file is opened in a newer version of Excel. Learn more: https://go.microsoft.com/fwlink/?linkid=870924
Comment:
    ¦1¦1¦1¦31¦0¦Null§</t>
      </text>
    </comment>
    <comment ref="A70" authorId="32" shapeId="0" xr:uid="{00000000-0006-0000-0100-000027000000}">
      <text>
        <t>[Threaded comment]
Your version of Excel allows you to read this threaded comment; however, any edits to it will get removed if the file is opened in a newer version of Excel. Learn more: https://go.microsoft.com/fwlink/?linkid=870924
Comment:
    ¦1¦1¦1¦32¦1¦Null§</t>
      </text>
    </comment>
    <comment ref="A72" authorId="33" shapeId="0" xr:uid="{00000000-0006-0000-0100-000028000000}">
      <text>
        <t>[Threaded comment]
Your version of Excel allows you to read this threaded comment; however, any edits to it will get removed if the file is opened in a newer version of Excel. Learn more: https://go.microsoft.com/fwlink/?linkid=870924
Comment:
    ¦1¦1¦1¦33¦0¦Null§</t>
      </text>
    </comment>
    <comment ref="A74" authorId="34" shapeId="0" xr:uid="{00000000-0006-0000-0100-000029000000}">
      <text>
        <t>[Threaded comment]
Your version of Excel allows you to read this threaded comment; however, any edits to it will get removed if the file is opened in a newer version of Excel. Learn more: https://go.microsoft.com/fwlink/?linkid=870924
Comment:
    ¦1¦1¦1¦34¦0¦Null§</t>
      </text>
    </comment>
    <comment ref="A76" authorId="35" shapeId="0" xr:uid="{00000000-0006-0000-0100-00002A000000}">
      <text>
        <t>[Threaded comment]
Your version of Excel allows you to read this threaded comment; however, any edits to it will get removed if the file is opened in a newer version of Excel. Learn more: https://go.microsoft.com/fwlink/?linkid=870924
Comment:
    ¦1¦1¦1¦35¦0¦Null§</t>
      </text>
    </comment>
    <comment ref="A78" authorId="36" shapeId="0" xr:uid="{00000000-0006-0000-0100-00002B000000}">
      <text>
        <t>[Threaded comment]
Your version of Excel allows you to read this threaded comment; however, any edits to it will get removed if the file is opened in a newer version of Excel. Learn more: https://go.microsoft.com/fwlink/?linkid=870924
Comment:
    ¦1¦1¦1¦36¦0¦Null§</t>
      </text>
    </comment>
    <comment ref="A80" authorId="37" shapeId="0" xr:uid="{00000000-0006-0000-0100-00002C000000}">
      <text>
        <t>[Threaded comment]
Your version of Excel allows you to read this threaded comment; however, any edits to it will get removed if the file is opened in a newer version of Excel. Learn more: https://go.microsoft.com/fwlink/?linkid=870924
Comment:
    ¦1¦1¦1¦37¦0¦Null§</t>
      </text>
    </comment>
    <comment ref="A82" authorId="38" shapeId="0" xr:uid="{00000000-0006-0000-0100-00002D000000}">
      <text>
        <t>[Threaded comment]
Your version of Excel allows you to read this threaded comment; however, any edits to it will get removed if the file is opened in a newer version of Excel. Learn more: https://go.microsoft.com/fwlink/?linkid=870924
Comment:
    ¦1¦1¦1¦38¦0¦Null§</t>
      </text>
    </comment>
    <comment ref="A84" authorId="39" shapeId="0" xr:uid="{00000000-0006-0000-0100-00002E000000}">
      <text>
        <t>[Threaded comment]
Your version of Excel allows you to read this threaded comment; however, any edits to it will get removed if the file is opened in a newer version of Excel. Learn more: https://go.microsoft.com/fwlink/?linkid=870924
Comment:
    ¦1¦1¦1¦39¦0¦Null§</t>
      </text>
    </comment>
    <comment ref="A86" authorId="40" shapeId="0" xr:uid="{00000000-0006-0000-0100-00002F000000}">
      <text>
        <t>[Threaded comment]
Your version of Excel allows you to read this threaded comment; however, any edits to it will get removed if the file is opened in a newer version of Excel. Learn more: https://go.microsoft.com/fwlink/?linkid=870924
Comment:
    ¦1¦1¦1¦40¦0¦Null§</t>
      </text>
    </comment>
    <comment ref="A93" authorId="41" shapeId="0" xr:uid="{00000000-0006-0000-0100-000030000000}">
      <text>
        <t>[Threaded comment]
Your version of Excel allows you to read this threaded comment; however, any edits to it will get removed if the file is opened in a newer version of Excel. Learn more: https://go.microsoft.com/fwlink/?linkid=870924
Comment:
    ¦1¦1¦1¦41¦0¦Null§</t>
      </text>
    </comment>
    <comment ref="A95" authorId="42" shapeId="0" xr:uid="{00000000-0006-0000-0100-000031000000}">
      <text>
        <t>[Threaded comment]
Your version of Excel allows you to read this threaded comment; however, any edits to it will get removed if the file is opened in a newer version of Excel. Learn more: https://go.microsoft.com/fwlink/?linkid=870924
Comment:
    ¦1¦1¦1¦42¦0¦Null§</t>
      </text>
    </comment>
    <comment ref="A97" authorId="43" shapeId="0" xr:uid="{00000000-0006-0000-0100-000032000000}">
      <text>
        <t>[Threaded comment]
Your version of Excel allows you to read this threaded comment; however, any edits to it will get removed if the file is opened in a newer version of Excel. Learn more: https://go.microsoft.com/fwlink/?linkid=870924
Comment:
    ¦1¦1¦1¦43¦0¦Null§</t>
      </text>
    </comment>
    <comment ref="A99" authorId="44" shapeId="0" xr:uid="{00000000-0006-0000-0100-000033000000}">
      <text>
        <t>[Threaded comment]
Your version of Excel allows you to read this threaded comment; however, any edits to it will get removed if the file is opened in a newer version of Excel. Learn more: https://go.microsoft.com/fwlink/?linkid=870924
Comment:
    ¦1¦1¦1¦44¦0¦Null§</t>
      </text>
    </comment>
    <comment ref="A101" authorId="45" shapeId="0" xr:uid="{00000000-0006-0000-0100-000034000000}">
      <text>
        <t>[Threaded comment]
Your version of Excel allows you to read this threaded comment; however, any edits to it will get removed if the file is opened in a newer version of Excel. Learn more: https://go.microsoft.com/fwlink/?linkid=870924
Comment:
    ¦1¦1¦1¦45¦0¦Null§</t>
      </text>
    </comment>
    <comment ref="A103" authorId="46" shapeId="0" xr:uid="{00000000-0006-0000-0100-000035000000}">
      <text>
        <t>[Threaded comment]
Your version of Excel allows you to read this threaded comment; however, any edits to it will get removed if the file is opened in a newer version of Excel. Learn more: https://go.microsoft.com/fwlink/?linkid=870924
Comment:
    ¦1¦1¦1¦46¦0¦Null§</t>
      </text>
    </comment>
    <comment ref="A106" authorId="47" shapeId="0" xr:uid="{00000000-0006-0000-0100-000036000000}">
      <text>
        <t>[Threaded comment]
Your version of Excel allows you to read this threaded comment; however, any edits to it will get removed if the file is opened in a newer version of Excel. Learn more: https://go.microsoft.com/fwlink/?linkid=870924
Comment:
    ¦1¦1¦1¦101¦1¦Null§</t>
      </text>
    </comment>
    <comment ref="A108" authorId="48" shapeId="0" xr:uid="{00000000-0006-0000-0100-000037000000}">
      <text>
        <t>[Threaded comment]
Your version of Excel allows you to read this threaded comment; however, any edits to it will get removed if the file is opened in a newer version of Excel. Learn more: https://go.microsoft.com/fwlink/?linkid=870924
Comment:
    ¦1¦1¦1¦102¦0¦Null§</t>
      </text>
    </comment>
    <comment ref="A110" authorId="49" shapeId="0" xr:uid="{00000000-0006-0000-0100-000038000000}">
      <text>
        <t>[Threaded comment]
Your version of Excel allows you to read this threaded comment; however, any edits to it will get removed if the file is opened in a newer version of Excel. Learn more: https://go.microsoft.com/fwlink/?linkid=870924
Comment:
    ¦1¦1¦1¦103¦1¦Null§</t>
      </text>
    </comment>
    <comment ref="A112" authorId="50" shapeId="0" xr:uid="{00000000-0006-0000-0100-000039000000}">
      <text>
        <t>[Threaded comment]
Your version of Excel allows you to read this threaded comment; however, any edits to it will get removed if the file is opened in a newer version of Excel. Learn more: https://go.microsoft.com/fwlink/?linkid=870924
Comment:
    ¦1¦1¦1¦104¦1¦Null§</t>
      </text>
    </comment>
    <comment ref="A114" authorId="51" shapeId="0" xr:uid="{00000000-0006-0000-0100-00003A000000}">
      <text>
        <t>[Threaded comment]
Your version of Excel allows you to read this threaded comment; however, any edits to it will get removed if the file is opened in a newer version of Excel. Learn more: https://go.microsoft.com/fwlink/?linkid=870924
Comment:
    ¦1¦1¦1¦105¦0¦Null§</t>
      </text>
    </comment>
    <comment ref="A116" authorId="52" shapeId="0" xr:uid="{00000000-0006-0000-0100-00003B000000}">
      <text>
        <t>[Threaded comment]
Your version of Excel allows you to read this threaded comment; however, any edits to it will get removed if the file is opened in a newer version of Excel. Learn more: https://go.microsoft.com/fwlink/?linkid=870924
Comment:
    ¦1¦1¦1¦106¦0¦Null§</t>
      </text>
    </comment>
    <comment ref="A118" authorId="53" shapeId="0" xr:uid="{00000000-0006-0000-0100-00003C000000}">
      <text>
        <t>[Threaded comment]
Your version of Excel allows you to read this threaded comment; however, any edits to it will get removed if the file is opened in a newer version of Excel. Learn more: https://go.microsoft.com/fwlink/?linkid=870924
Comment:
    ¦1¦1¦1¦107¦1¦Null§</t>
      </text>
    </comment>
    <comment ref="A120" authorId="54" shapeId="0" xr:uid="{00000000-0006-0000-0100-00003D000000}">
      <text>
        <t>[Threaded comment]
Your version of Excel allows you to read this threaded comment; however, any edits to it will get removed if the file is opened in a newer version of Excel. Learn more: https://go.microsoft.com/fwlink/?linkid=870924
Comment:
    ¦1¦1¦1¦108¦0¦Null§</t>
      </text>
    </comment>
    <comment ref="A122" authorId="55" shapeId="0" xr:uid="{00000000-0006-0000-0100-00003E000000}">
      <text>
        <t>[Threaded comment]
Your version of Excel allows you to read this threaded comment; however, any edits to it will get removed if the file is opened in a newer version of Excel. Learn more: https://go.microsoft.com/fwlink/?linkid=870924
Comment:
    ¦1¦1¦1¦109¦0¦Null§</t>
      </text>
    </comment>
    <comment ref="A124" authorId="56" shapeId="0" xr:uid="{00000000-0006-0000-0100-00003F000000}">
      <text>
        <t>[Threaded comment]
Your version of Excel allows you to read this threaded comment; however, any edits to it will get removed if the file is opened in a newer version of Excel. Learn more: https://go.microsoft.com/fwlink/?linkid=870924
Comment:
    ¦1¦1¦1¦110¦0¦Null§</t>
      </text>
    </comment>
    <comment ref="A126" authorId="57" shapeId="0" xr:uid="{00000000-0006-0000-0100-000040000000}">
      <text>
        <t>[Threaded comment]
Your version of Excel allows you to read this threaded comment; however, any edits to it will get removed if the file is opened in a newer version of Excel. Learn more: https://go.microsoft.com/fwlink/?linkid=870924
Comment:
    ¦1¦1¦1¦111¦0¦Null§</t>
      </text>
    </comment>
    <comment ref="A133" authorId="58" shapeId="0" xr:uid="{00000000-0006-0000-0100-000041000000}">
      <text>
        <t>[Threaded comment]
Your version of Excel allows you to read this threaded comment; however, any edits to it will get removed if the file is opened in a newer version of Excel. Learn more: https://go.microsoft.com/fwlink/?linkid=870924
Comment:
    ¦1¦1¦1¦112¦0¦Null§</t>
      </text>
    </comment>
    <comment ref="A135" authorId="59" shapeId="0" xr:uid="{00000000-0006-0000-0100-000042000000}">
      <text>
        <t>[Threaded comment]
Your version of Excel allows you to read this threaded comment; however, any edits to it will get removed if the file is opened in a newer version of Excel. Learn more: https://go.microsoft.com/fwlink/?linkid=870924
Comment:
    ¦1¦1¦1¦113¦0¦Null§</t>
      </text>
    </comment>
    <comment ref="A137" authorId="60" shapeId="0" xr:uid="{00000000-0006-0000-0100-000043000000}">
      <text>
        <t>[Threaded comment]
Your version of Excel allows you to read this threaded comment; however, any edits to it will get removed if the file is opened in a newer version of Excel. Learn more: https://go.microsoft.com/fwlink/?linkid=870924
Comment:
    ¦1¦1¦1¦114¦0¦Null§</t>
      </text>
    </comment>
    <comment ref="A139" authorId="61" shapeId="0" xr:uid="{00000000-0006-0000-0100-000044000000}">
      <text>
        <t>[Threaded comment]
Your version of Excel allows you to read this threaded comment; however, any edits to it will get removed if the file is opened in a newer version of Excel. Learn more: https://go.microsoft.com/fwlink/?linkid=870924
Comment:
    ¦1¦1¦1¦115¦0¦Null§</t>
      </text>
    </comment>
    <comment ref="A145" authorId="62" shapeId="0" xr:uid="{00000000-0006-0000-0100-000045000000}">
      <text>
        <t>[Threaded comment]
Your version of Excel allows you to read this threaded comment; however, any edits to it will get removed if the file is opened in a newer version of Excel. Learn more: https://go.microsoft.com/fwlink/?linkid=870924
Comment:
    ¦1¦1¦2¦1¦1¦Null§</t>
      </text>
    </comment>
    <comment ref="A147" authorId="63" shapeId="0" xr:uid="{00000000-0006-0000-0100-000047000000}">
      <text>
        <t>[Threaded comment]
Your version of Excel allows you to read this threaded comment; however, any edits to it will get removed if the file is opened in a newer version of Excel. Learn more: https://go.microsoft.com/fwlink/?linkid=870924
Comment:
    ¦1¦1¦2¦2¦1¦Null§</t>
      </text>
    </comment>
    <comment ref="A149" authorId="64" shapeId="0" xr:uid="{00000000-0006-0000-0100-000048000000}">
      <text>
        <t>[Threaded comment]
Your version of Excel allows you to read this threaded comment; however, any edits to it will get removed if the file is opened in a newer version of Excel. Learn more: https://go.microsoft.com/fwlink/?linkid=870924
Comment:
    ¦1¦1¦2¦3¦1¦Null§</t>
      </text>
    </comment>
    <comment ref="A151" authorId="65" shapeId="0" xr:uid="{00000000-0006-0000-0100-000049000000}">
      <text>
        <t>[Threaded comment]
Your version of Excel allows you to read this threaded comment; however, any edits to it will get removed if the file is opened in a newer version of Excel. Learn more: https://go.microsoft.com/fwlink/?linkid=870924
Comment:
    ¦1¦1¦2¦4¦0¦Null§</t>
      </text>
    </comment>
    <comment ref="A153" authorId="66" shapeId="0" xr:uid="{00000000-0006-0000-0100-00004A000000}">
      <text>
        <t>[Threaded comment]
Your version of Excel allows you to read this threaded comment; however, any edits to it will get removed if the file is opened in a newer version of Excel. Learn more: https://go.microsoft.com/fwlink/?linkid=870924
Comment:
    ¦1¦1¦2¦5¦0¦Null§</t>
      </text>
    </comment>
    <comment ref="A155" authorId="67" shapeId="0" xr:uid="{00000000-0006-0000-0100-00004C000000}">
      <text>
        <t>[Threaded comment]
Your version of Excel allows you to read this threaded comment; however, any edits to it will get removed if the file is opened in a newer version of Excel. Learn more: https://go.microsoft.com/fwlink/?linkid=870924
Comment:
    ¦1¦1¦2¦6¦0¦Null§</t>
      </text>
    </comment>
    <comment ref="A157" authorId="68" shapeId="0" xr:uid="{00000000-0006-0000-0100-00004D000000}">
      <text>
        <t>[Threaded comment]
Your version of Excel allows you to read this threaded comment; however, any edits to it will get removed if the file is opened in a newer version of Excel. Learn more: https://go.microsoft.com/fwlink/?linkid=870924
Comment:
    ¦1¦1¦2¦7¦0¦Null§</t>
      </text>
    </comment>
    <comment ref="A159" authorId="69" shapeId="0" xr:uid="{00000000-0006-0000-0100-00004E000000}">
      <text>
        <t>[Threaded comment]
Your version of Excel allows you to read this threaded comment; however, any edits to it will get removed if the file is opened in a newer version of Excel. Learn more: https://go.microsoft.com/fwlink/?linkid=870924
Comment:
    ¦1¦1¦2¦8¦0¦Null§</t>
      </text>
    </comment>
    <comment ref="A161" authorId="70" shapeId="0" xr:uid="{00000000-0006-0000-0100-00004F000000}">
      <text>
        <t>[Threaded comment]
Your version of Excel allows you to read this threaded comment; however, any edits to it will get removed if the file is opened in a newer version of Excel. Learn more: https://go.microsoft.com/fwlink/?linkid=870924
Comment:
    ¦1¦1¦2¦9¦1¦Null§</t>
      </text>
    </comment>
    <comment ref="A163" authorId="71" shapeId="0" xr:uid="{00000000-0006-0000-0100-000050000000}">
      <text>
        <t>[Threaded comment]
Your version of Excel allows you to read this threaded comment; however, any edits to it will get removed if the file is opened in a newer version of Excel. Learn more: https://go.microsoft.com/fwlink/?linkid=870924
Comment:
    ¦1¦1¦2¦10¦0¦Null§</t>
      </text>
    </comment>
    <comment ref="A165" authorId="72" shapeId="0" xr:uid="{00000000-0006-0000-0100-000051000000}">
      <text>
        <t>[Threaded comment]
Your version of Excel allows you to read this threaded comment; however, any edits to it will get removed if the file is opened in a newer version of Excel. Learn more: https://go.microsoft.com/fwlink/?linkid=870924
Comment:
    ¦1¦1¦2¦11¦0¦Null§</t>
      </text>
    </comment>
    <comment ref="A167" authorId="73" shapeId="0" xr:uid="{00000000-0006-0000-0100-000053000000}">
      <text>
        <t>[Threaded comment]
Your version of Excel allows you to read this threaded comment; however, any edits to it will get removed if the file is opened in a newer version of Excel. Learn more: https://go.microsoft.com/fwlink/?linkid=870924
Comment:
    ¦1¦1¦2¦12¦0¦Null§</t>
      </text>
    </comment>
    <comment ref="A169" authorId="74" shapeId="0" xr:uid="{00000000-0006-0000-0100-000054000000}">
      <text>
        <t>[Threaded comment]
Your version of Excel allows you to read this threaded comment; however, any edits to it will get removed if the file is opened in a newer version of Excel. Learn more: https://go.microsoft.com/fwlink/?linkid=870924
Comment:
    ¦1¦1¦2¦13¦0¦Null§</t>
      </text>
    </comment>
    <comment ref="A171" authorId="75" shapeId="0" xr:uid="{00000000-0006-0000-0100-000055000000}">
      <text>
        <t>[Threaded comment]
Your version of Excel allows you to read this threaded comment; however, any edits to it will get removed if the file is opened in a newer version of Excel. Learn more: https://go.microsoft.com/fwlink/?linkid=870924
Comment:
    ¦1¦1¦2¦14¦0¦Null§</t>
      </text>
    </comment>
    <comment ref="A173" authorId="76" shapeId="0" xr:uid="{00000000-0006-0000-0100-000056000000}">
      <text>
        <t>[Threaded comment]
Your version of Excel allows you to read this threaded comment; however, any edits to it will get removed if the file is opened in a newer version of Excel. Learn more: https://go.microsoft.com/fwlink/?linkid=870924
Comment:
    ¦1¦1¦2¦15¦1¦Null§</t>
      </text>
    </comment>
    <comment ref="A175" authorId="77" shapeId="0" xr:uid="{00000000-0006-0000-0100-000057000000}">
      <text>
        <t>[Threaded comment]
Your version of Excel allows you to read this threaded comment; however, any edits to it will get removed if the file is opened in a newer version of Excel. Learn more: https://go.microsoft.com/fwlink/?linkid=870924
Comment:
    ¦1¦1¦2¦16¦0¦Null§</t>
      </text>
    </comment>
    <comment ref="A177" authorId="78" shapeId="0" xr:uid="{00000000-0006-0000-0100-000058000000}">
      <text>
        <t>[Threaded comment]
Your version of Excel allows you to read this threaded comment; however, any edits to it will get removed if the file is opened in a newer version of Excel. Learn more: https://go.microsoft.com/fwlink/?linkid=870924
Comment:
    ¦1¦1¦2¦17¦0¦Null§</t>
      </text>
    </comment>
    <comment ref="A179" authorId="79" shapeId="0" xr:uid="{00000000-0006-0000-0100-000059000000}">
      <text>
        <t>[Threaded comment]
Your version of Excel allows you to read this threaded comment; however, any edits to it will get removed if the file is opened in a newer version of Excel. Learn more: https://go.microsoft.com/fwlink/?linkid=870924
Comment:
    ¦1¦1¦2¦18¦1¦Null§</t>
      </text>
    </comment>
    <comment ref="A181" authorId="80" shapeId="0" xr:uid="{00000000-0006-0000-0100-00005A000000}">
      <text>
        <t>[Threaded comment]
Your version of Excel allows you to read this threaded comment; however, any edits to it will get removed if the file is opened in a newer version of Excel. Learn more: https://go.microsoft.com/fwlink/?linkid=870924
Comment:
    ¦1¦1¦2¦19¦1¦Null§</t>
      </text>
    </comment>
    <comment ref="A183" authorId="81" shapeId="0" xr:uid="{00000000-0006-0000-0100-00005C000000}">
      <text>
        <t>[Threaded comment]
Your version of Excel allows you to read this threaded comment; however, any edits to it will get removed if the file is opened in a newer version of Excel. Learn more: https://go.microsoft.com/fwlink/?linkid=870924
Comment:
    ¦1¦1¦2¦20¦0¦Null§</t>
      </text>
    </comment>
    <comment ref="A193" authorId="82" shapeId="0" xr:uid="{00000000-0006-0000-0100-00005F000000}">
      <text>
        <t>[Threaded comment]
Your version of Excel allows you to read this threaded comment; however, any edits to it will get removed if the file is opened in a newer version of Excel. Learn more: https://go.microsoft.com/fwlink/?linkid=870924
Comment:
    ¦1¦1¦1¦47¦1¦Null§</t>
      </text>
    </comment>
    <comment ref="A195" authorId="83" shapeId="0" xr:uid="{00000000-0006-0000-0100-000061000000}">
      <text>
        <t>[Threaded comment]
Your version of Excel allows you to read this threaded comment; however, any edits to it will get removed if the file is opened in a newer version of Excel. Learn more: https://go.microsoft.com/fwlink/?linkid=870924
Comment:
    ¦1¦1¦1¦48¦1¦Null§</t>
      </text>
    </comment>
    <comment ref="A197" authorId="84" shapeId="0" xr:uid="{00000000-0006-0000-0100-000062000000}">
      <text>
        <t>[Threaded comment]
Your version of Excel allows you to read this threaded comment; however, any edits to it will get removed if the file is opened in a newer version of Excel. Learn more: https://go.microsoft.com/fwlink/?linkid=870924
Comment:
    ¦1¦1¦1¦49¦0¦Null§</t>
      </text>
    </comment>
    <comment ref="A199" authorId="85" shapeId="0" xr:uid="{00000000-0006-0000-0100-000063000000}">
      <text>
        <t>[Threaded comment]
Your version of Excel allows you to read this threaded comment; however, any edits to it will get removed if the file is opened in a newer version of Excel. Learn more: https://go.microsoft.com/fwlink/?linkid=870924
Comment:
    ¦1¦1¦1¦50¦2¦Null§PercPrevItem</t>
      </text>
    </comment>
    <comment ref="A201" authorId="86" shapeId="0" xr:uid="{00000000-0006-0000-0100-000064000000}">
      <text>
        <t>[Threaded comment]
Your version of Excel allows you to read this threaded comment; however, any edits to it will get removed if the file is opened in a newer version of Excel. Learn more: https://go.microsoft.com/fwlink/?linkid=870924
Comment:
    ¦1¦1¦1¦51¦1¦Null§</t>
      </text>
    </comment>
    <comment ref="A203" authorId="87" shapeId="0" xr:uid="{00000000-0006-0000-0100-000065000000}">
      <text>
        <t>[Threaded comment]
Your version of Excel allows you to read this threaded comment; however, any edits to it will get removed if the file is opened in a newer version of Excel. Learn more: https://go.microsoft.com/fwlink/?linkid=870924
Comment:
    ¦1¦1¦1¦52¦0¦Null§</t>
      </text>
    </comment>
    <comment ref="A205" authorId="88" shapeId="0" xr:uid="{00000000-0006-0000-0100-000066000000}">
      <text>
        <t>[Threaded comment]
Your version of Excel allows you to read this threaded comment; however, any edits to it will get removed if the file is opened in a newer version of Excel. Learn more: https://go.microsoft.com/fwlink/?linkid=870924
Comment:
    ¦1¦1¦1¦53¦2¦Null§PercPrevItem</t>
      </text>
    </comment>
    <comment ref="A207" authorId="89" shapeId="0" xr:uid="{00000000-0006-0000-0100-000067000000}">
      <text>
        <t>[Threaded comment]
Your version of Excel allows you to read this threaded comment; however, any edits to it will get removed if the file is opened in a newer version of Excel. Learn more: https://go.microsoft.com/fwlink/?linkid=870924
Comment:
    ¦1¦1¦1¦54¦1¦Null§</t>
      </text>
    </comment>
    <comment ref="A209" authorId="90" shapeId="0" xr:uid="{00000000-0006-0000-0100-000068000000}">
      <text>
        <t>[Threaded comment]
Your version of Excel allows you to read this threaded comment; however, any edits to it will get removed if the file is opened in a newer version of Excel. Learn more: https://go.microsoft.com/fwlink/?linkid=870924
Comment:
    ¦1¦1¦1¦55¦0¦Null§</t>
      </text>
    </comment>
    <comment ref="A211" authorId="91" shapeId="0" xr:uid="{00000000-0006-0000-0100-000069000000}">
      <text>
        <t>[Threaded comment]
Your version of Excel allows you to read this threaded comment; however, any edits to it will get removed if the file is opened in a newer version of Excel. Learn more: https://go.microsoft.com/fwlink/?linkid=870924
Comment:
    ¦1¦1¦1¦56¦2¦Null§PercPrevItem</t>
      </text>
    </comment>
    <comment ref="A213" authorId="92" shapeId="0" xr:uid="{00000000-0006-0000-0100-00006A000000}">
      <text>
        <t>[Threaded comment]
Your version of Excel allows you to read this threaded comment; however, any edits to it will get removed if the file is opened in a newer version of Excel. Learn more: https://go.microsoft.com/fwlink/?linkid=870924
Comment:
    ¦1¦1¦1¦54¦1¦Null§</t>
      </text>
    </comment>
    <comment ref="A215" authorId="93" shapeId="0" xr:uid="{00000000-0006-0000-0100-00006B000000}">
      <text>
        <t>[Threaded comment]
Your version of Excel allows you to read this threaded comment; however, any edits to it will get removed if the file is opened in a newer version of Excel. Learn more: https://go.microsoft.com/fwlink/?linkid=870924
Comment:
    ¦1¦1¦1¦55¦0¦Null§</t>
      </text>
    </comment>
    <comment ref="A217" authorId="94" shapeId="0" xr:uid="{00000000-0006-0000-0100-00006D000000}">
      <text>
        <t>[Threaded comment]
Your version of Excel allows you to read this threaded comment; however, any edits to it will get removed if the file is opened in a newer version of Excel. Learn more: https://go.microsoft.com/fwlink/?linkid=870924
Comment:
    ¦1¦1¦1¦56¦2¦Null§PercPrevItem</t>
      </text>
    </comment>
    <comment ref="A219" authorId="95" shapeId="0" xr:uid="{F1ACD6C5-1503-4BC1-A011-9EA0085ABE12}">
      <text>
        <t>[Threaded comment]
Your version of Excel allows you to read this threaded comment; however, any edits to it will get removed if the file is opened in a newer version of Excel. Learn more: https://go.microsoft.com/fwlink/?linkid=870924
Comment:
    ¦1¦1¦1¦54¦1¦Null§</t>
      </text>
    </comment>
    <comment ref="A221" authorId="96" shapeId="0" xr:uid="{36325F9F-5944-412D-9CDC-C3368F203F07}">
      <text>
        <t>[Threaded comment]
Your version of Excel allows you to read this threaded comment; however, any edits to it will get removed if the file is opened in a newer version of Excel. Learn more: https://go.microsoft.com/fwlink/?linkid=870924
Comment:
    ¦1¦1¦1¦55¦0¦Null§</t>
      </text>
    </comment>
    <comment ref="A223" authorId="97" shapeId="0" xr:uid="{9987741F-079D-4BEE-B7A4-A407CC3E9846}">
      <text>
        <t>[Threaded comment]
Your version of Excel allows you to read this threaded comment; however, any edits to it will get removed if the file is opened in a newer version of Excel. Learn more: https://go.microsoft.com/fwlink/?linkid=870924
Comment:
    ¦1¦1¦1¦56¦2¦Null§PercPrevItem</t>
      </text>
    </comment>
    <comment ref="A225" authorId="98" shapeId="0" xr:uid="{E2F792FE-02AD-48CB-A2E6-F965B2039571}">
      <text>
        <t>[Threaded comment]
Your version of Excel allows you to read this threaded comment; however, any edits to it will get removed if the file is opened in a newer version of Excel. Learn more: https://go.microsoft.com/fwlink/?linkid=870924
Comment:
    ¦1¦1¦1¦54¦1¦Null§</t>
      </text>
    </comment>
    <comment ref="A227" authorId="99" shapeId="0" xr:uid="{E3E8BB8F-39C5-448C-A105-007F11D63E67}">
      <text>
        <t>[Threaded comment]
Your version of Excel allows you to read this threaded comment; however, any edits to it will get removed if the file is opened in a newer version of Excel. Learn more: https://go.microsoft.com/fwlink/?linkid=870924
Comment:
    ¦1¦1¦1¦55¦0¦Null§</t>
      </text>
    </comment>
    <comment ref="A229" authorId="100" shapeId="0" xr:uid="{23962525-72A3-47BB-8B14-81E0794DEA38}">
      <text>
        <t>[Threaded comment]
Your version of Excel allows you to read this threaded comment; however, any edits to it will get removed if the file is opened in a newer version of Excel. Learn more: https://go.microsoft.com/fwlink/?linkid=870924
Comment:
    ¦1¦1¦1¦56¦2¦Null§PercPrevItem</t>
      </text>
    </comment>
    <comment ref="A235" authorId="101" shapeId="0" xr:uid="{00000000-0006-0000-0100-00006E000000}">
      <text>
        <t>[Threaded comment]
Your version of Excel allows you to read this threaded comment; however, any edits to it will get removed if the file is opened in a newer version of Excel. Learn more: https://go.microsoft.com/fwlink/?linkid=870924
Comment:
    ¦1¦1¦1¦57¦1¦Null§</t>
      </text>
    </comment>
    <comment ref="A237" authorId="102" shapeId="0" xr:uid="{00000000-0006-0000-0100-000070000000}">
      <text>
        <t>[Threaded comment]
Your version of Excel allows you to read this threaded comment; however, any edits to it will get removed if the file is opened in a newer version of Excel. Learn more: https://go.microsoft.com/fwlink/?linkid=870924
Comment:
    ¦1¦1¦1¦58¦1¦Null§</t>
      </text>
    </comment>
    <comment ref="A239" authorId="103" shapeId="0" xr:uid="{00000000-0006-0000-0100-000071000000}">
      <text>
        <t>[Threaded comment]
Your version of Excel allows you to read this threaded comment; however, any edits to it will get removed if the file is opened in a newer version of Excel. Learn more: https://go.microsoft.com/fwlink/?linkid=870924
Comment:
    ¦1¦1¦1¦59¦1¦Null§</t>
      </text>
    </comment>
    <comment ref="A241" authorId="104" shapeId="0" xr:uid="{00000000-0006-0000-0100-000072000000}">
      <text>
        <t>[Threaded comment]
Your version of Excel allows you to read this threaded comment; however, any edits to it will get removed if the file is opened in a newer version of Excel. Learn more: https://go.microsoft.com/fwlink/?linkid=870924
Comment:
    ¦1¦1¦1¦60¦1¦Null§</t>
      </text>
    </comment>
    <comment ref="A243" authorId="105" shapeId="0" xr:uid="{00000000-0006-0000-0100-000073000000}">
      <text>
        <t>[Threaded comment]
Your version of Excel allows you to read this threaded comment; however, any edits to it will get removed if the file is opened in a newer version of Excel. Learn more: https://go.microsoft.com/fwlink/?linkid=870924
Comment:
    ¦1¦1¦1¦61¦0¦Null§</t>
      </text>
    </comment>
    <comment ref="A245" authorId="106" shapeId="0" xr:uid="{00000000-0006-0000-0100-000074000000}">
      <text>
        <t>[Threaded comment]
Your version of Excel allows you to read this threaded comment; however, any edits to it will get removed if the file is opened in a newer version of Excel. Learn more: https://go.microsoft.com/fwlink/?linkid=870924
Comment:
    ¦1¦1¦1¦62¦0¦Null§</t>
      </text>
    </comment>
    <comment ref="A247" authorId="107" shapeId="0" xr:uid="{00000000-0006-0000-0100-000075000000}">
      <text>
        <t>[Threaded comment]
Your version of Excel allows you to read this threaded comment; however, any edits to it will get removed if the file is opened in a newer version of Excel. Learn more: https://go.microsoft.com/fwlink/?linkid=870924
Comment:
    ¦1¦1¦1¦63¦0¦Null§</t>
      </text>
    </comment>
    <comment ref="A248" authorId="108" shapeId="0" xr:uid="{00000000-0006-0000-0100-000076000000}">
      <text>
        <t>[Threaded comment]
Your version of Excel allows you to read this threaded comment; however, any edits to it will get removed if the file is opened in a newer version of Excel. Learn more: https://go.microsoft.com/fwlink/?linkid=870924
Comment:
    ¦1¦1¦1¦64¦0¦Null§</t>
      </text>
    </comment>
    <comment ref="A250" authorId="109" shapeId="0" xr:uid="{00000000-0006-0000-0100-000077000000}">
      <text>
        <t>[Threaded comment]
Your version of Excel allows you to read this threaded comment; however, any edits to it will get removed if the file is opened in a newer version of Excel. Learn more: https://go.microsoft.com/fwlink/?linkid=870924
Comment:
    ¦1¦1¦1¦65¦0¦Null§</t>
      </text>
    </comment>
    <comment ref="A252" authorId="110" shapeId="0" xr:uid="{00000000-0006-0000-0100-000078000000}">
      <text>
        <t>[Threaded comment]
Your version of Excel allows you to read this threaded comment; however, any edits to it will get removed if the file is opened in a newer version of Excel. Learn more: https://go.microsoft.com/fwlink/?linkid=870924
Comment:
    ¦1¦1¦1¦66¦0¦Null§</t>
      </text>
    </comment>
    <comment ref="A254" authorId="111" shapeId="0" xr:uid="{00000000-0006-0000-0100-000079000000}">
      <text>
        <t>[Threaded comment]
Your version of Excel allows you to read this threaded comment; however, any edits to it will get removed if the file is opened in a newer version of Excel. Learn more: https://go.microsoft.com/fwlink/?linkid=870924
Comment:
    ¦1¦1¦1¦67¦1¦Null§</t>
      </text>
    </comment>
    <comment ref="A256" authorId="112" shapeId="0" xr:uid="{00000000-0006-0000-0100-00007A000000}">
      <text>
        <t>[Threaded comment]
Your version of Excel allows you to read this threaded comment; however, any edits to it will get removed if the file is opened in a newer version of Excel. Learn more: https://go.microsoft.com/fwlink/?linkid=870924
Comment:
    ¦1¦1¦1¦68¦1¦Null§</t>
      </text>
    </comment>
    <comment ref="A258" authorId="113" shapeId="0" xr:uid="{00000000-0006-0000-0100-00007B000000}">
      <text>
        <t>[Threaded comment]
Your version of Excel allows you to read this threaded comment; however, any edits to it will get removed if the file is opened in a newer version of Excel. Learn more: https://go.microsoft.com/fwlink/?linkid=870924
Comment:
    ¦1¦1¦1¦69¦0¦Null§</t>
      </text>
    </comment>
    <comment ref="A260" authorId="114" shapeId="0" xr:uid="{00000000-0006-0000-0100-00007C000000}">
      <text>
        <t>[Threaded comment]
Your version of Excel allows you to read this threaded comment; however, any edits to it will get removed if the file is opened in a newer version of Excel. Learn more: https://go.microsoft.com/fwlink/?linkid=870924
Comment:
    ¦1¦1¦1¦70¦0¦Null§</t>
      </text>
    </comment>
    <comment ref="A262" authorId="115" shapeId="0" xr:uid="{00000000-0006-0000-0100-00007D000000}">
      <text>
        <t>[Threaded comment]
Your version of Excel allows you to read this threaded comment; however, any edits to it will get removed if the file is opened in a newer version of Excel. Learn more: https://go.microsoft.com/fwlink/?linkid=870924
Comment:
    ¦1¦1¦1¦71¦0¦Null§</t>
      </text>
    </comment>
    <comment ref="A264" authorId="116" shapeId="0" xr:uid="{00000000-0006-0000-0100-00007E000000}">
      <text>
        <t>[Threaded comment]
Your version of Excel allows you to read this threaded comment; however, any edits to it will get removed if the file is opened in a newer version of Excel. Learn more: https://go.microsoft.com/fwlink/?linkid=870924
Comment:
    ¦1¦1¦1¦72¦0¦Null§</t>
      </text>
    </comment>
    <comment ref="A266" authorId="117" shapeId="0" xr:uid="{00000000-0006-0000-0100-00007F000000}">
      <text>
        <t>[Threaded comment]
Your version of Excel allows you to read this threaded comment; however, any edits to it will get removed if the file is opened in a newer version of Excel. Learn more: https://go.microsoft.com/fwlink/?linkid=870924
Comment:
    ¦1¦1¦1¦73¦0¦Null§</t>
      </text>
    </comment>
    <comment ref="A268" authorId="118" shapeId="0" xr:uid="{00000000-0006-0000-0100-000080000000}">
      <text>
        <t>[Threaded comment]
Your version of Excel allows you to read this threaded comment; however, any edits to it will get removed if the file is opened in a newer version of Excel. Learn more: https://go.microsoft.com/fwlink/?linkid=870924
Comment:
    ¦1¦1¦1¦74¦0¦Null§</t>
      </text>
    </comment>
    <comment ref="A270" authorId="119" shapeId="0" xr:uid="{00000000-0006-0000-0100-000081000000}">
      <text>
        <t>[Threaded comment]
Your version of Excel allows you to read this threaded comment; however, any edits to it will get removed if the file is opened in a newer version of Excel. Learn more: https://go.microsoft.com/fwlink/?linkid=870924
Comment:
    ¦1¦1¦1¦75¦1¦Null§</t>
      </text>
    </comment>
    <comment ref="A272" authorId="120" shapeId="0" xr:uid="{00000000-0006-0000-0100-000082000000}">
      <text>
        <t>[Threaded comment]
Your version of Excel allows you to read this threaded comment; however, any edits to it will get removed if the file is opened in a newer version of Excel. Learn more: https://go.microsoft.com/fwlink/?linkid=870924
Comment:
    ¦1¦1¦1¦76¦0¦Null§</t>
      </text>
    </comment>
    <comment ref="A274" authorId="121" shapeId="0" xr:uid="{00000000-0006-0000-0100-000083000000}">
      <text>
        <t>[Threaded comment]
Your version of Excel allows you to read this threaded comment; however, any edits to it will get removed if the file is opened in a newer version of Excel. Learn more: https://go.microsoft.com/fwlink/?linkid=870924
Comment:
    ¦1¦1¦1¦77¦0¦Null§</t>
      </text>
    </comment>
    <comment ref="A276" authorId="122" shapeId="0" xr:uid="{00000000-0006-0000-0100-000084000000}">
      <text>
        <t>[Threaded comment]
Your version of Excel allows you to read this threaded comment; however, any edits to it will get removed if the file is opened in a newer version of Excel. Learn more: https://go.microsoft.com/fwlink/?linkid=870924
Comment:
    ¦1¦1¦1¦78¦0¦Null§</t>
      </text>
    </comment>
    <comment ref="A278" authorId="123" shapeId="0" xr:uid="{00000000-0006-0000-0100-000085000000}">
      <text>
        <t>[Threaded comment]
Your version of Excel allows you to read this threaded comment; however, any edits to it will get removed if the file is opened in a newer version of Excel. Learn more: https://go.microsoft.com/fwlink/?linkid=870924
Comment:
    ¦1¦1¦1¦79¦1¦Null§</t>
      </text>
    </comment>
    <comment ref="A280" authorId="124" shapeId="0" xr:uid="{00000000-0006-0000-0100-000086000000}">
      <text>
        <t>[Threaded comment]
Your version of Excel allows you to read this threaded comment; however, any edits to it will get removed if the file is opened in a newer version of Excel. Learn more: https://go.microsoft.com/fwlink/?linkid=870924
Comment:
    ¦1¦1¦1¦80¦0¦Null§</t>
      </text>
    </comment>
    <comment ref="A282" authorId="125" shapeId="0" xr:uid="{00000000-0006-0000-0100-000087000000}">
      <text>
        <t>[Threaded comment]
Your version of Excel allows you to read this threaded comment; however, any edits to it will get removed if the file is opened in a newer version of Excel. Learn more: https://go.microsoft.com/fwlink/?linkid=870924
Comment:
    ¦1¦1¦1¦81¦0¦Null§</t>
      </text>
    </comment>
    <comment ref="A284" authorId="126" shapeId="0" xr:uid="{00000000-0006-0000-0100-000088000000}">
      <text>
        <t>[Threaded comment]
Your version of Excel allows you to read this threaded comment; however, any edits to it will get removed if the file is opened in a newer version of Excel. Learn more: https://go.microsoft.com/fwlink/?linkid=870924
Comment:
    ¦1¦1¦1¦82¦0¦Null§</t>
      </text>
    </comment>
    <comment ref="A286" authorId="127" shapeId="0" xr:uid="{00000000-0006-0000-0100-000089000000}">
      <text>
        <t>[Threaded comment]
Your version of Excel allows you to read this threaded comment; however, any edits to it will get removed if the file is opened in a newer version of Excel. Learn more: https://go.microsoft.com/fwlink/?linkid=870924
Comment:
    ¦1¦1¦1¦83¦0¦Null§</t>
      </text>
    </comment>
    <comment ref="A288" authorId="128" shapeId="0" xr:uid="{00000000-0006-0000-0100-00008A000000}">
      <text>
        <t>[Threaded comment]
Your version of Excel allows you to read this threaded comment; however, any edits to it will get removed if the file is opened in a newer version of Excel. Learn more: https://go.microsoft.com/fwlink/?linkid=870924
Comment:
    ¦1¦1¦1¦84¦0¦Null§</t>
      </text>
    </comment>
    <comment ref="A290" authorId="129" shapeId="0" xr:uid="{00000000-0006-0000-0100-00008B000000}">
      <text>
        <t>[Threaded comment]
Your version of Excel allows you to read this threaded comment; however, any edits to it will get removed if the file is opened in a newer version of Excel. Learn more: https://go.microsoft.com/fwlink/?linkid=870924
Comment:
    ¦1¦1¦1¦85¦1¦Null§</t>
      </text>
    </comment>
    <comment ref="A297" authorId="130" shapeId="0" xr:uid="{00000000-0006-0000-0100-00008C000000}">
      <text>
        <t>[Threaded comment]
Your version of Excel allows you to read this threaded comment; however, any edits to it will get removed if the file is opened in a newer version of Excel. Learn more: https://go.microsoft.com/fwlink/?linkid=870924
Comment:
    ¦1¦1¦1¦86¦0¦Null§</t>
      </text>
    </comment>
    <comment ref="A299" authorId="131" shapeId="0" xr:uid="{00000000-0006-0000-0100-00008D000000}">
      <text>
        <t>[Threaded comment]
Your version of Excel allows you to read this threaded comment; however, any edits to it will get removed if the file is opened in a newer version of Excel. Learn more: https://go.microsoft.com/fwlink/?linkid=870924
Comment:
    ¦1¦1¦1¦87¦0¦Null§</t>
      </text>
    </comment>
    <comment ref="A301" authorId="132" shapeId="0" xr:uid="{00000000-0006-0000-0100-00008E000000}">
      <text>
        <t>[Threaded comment]
Your version of Excel allows you to read this threaded comment; however, any edits to it will get removed if the file is opened in a newer version of Excel. Learn more: https://go.microsoft.com/fwlink/?linkid=870924
Comment:
    ¦1¦1¦1¦88¦1¦Null§</t>
      </text>
    </comment>
    <comment ref="A303" authorId="133" shapeId="0" xr:uid="{00000000-0006-0000-0100-00008F000000}">
      <text>
        <t>[Threaded comment]
Your version of Excel allows you to read this threaded comment; however, any edits to it will get removed if the file is opened in a newer version of Excel. Learn more: https://go.microsoft.com/fwlink/?linkid=870924
Comment:
    ¦1¦1¦1¦89¦0¦Null§</t>
      </text>
    </comment>
    <comment ref="A305" authorId="134" shapeId="0" xr:uid="{00000000-0006-0000-0100-000090000000}">
      <text>
        <t>[Threaded comment]
Your version of Excel allows you to read this threaded comment; however, any edits to it will get removed if the file is opened in a newer version of Excel. Learn more: https://go.microsoft.com/fwlink/?linkid=870924
Comment:
    ¦1¦1¦1¦90¦0¦Null§</t>
      </text>
    </comment>
    <comment ref="A307" authorId="135" shapeId="0" xr:uid="{00000000-0006-0000-0100-000091000000}">
      <text>
        <t>[Threaded comment]
Your version of Excel allows you to read this threaded comment; however, any edits to it will get removed if the file is opened in a newer version of Excel. Learn more: https://go.microsoft.com/fwlink/?linkid=870924
Comment:
    ¦1¦1¦1¦91¦1¦Null§</t>
      </text>
    </comment>
    <comment ref="A309" authorId="136" shapeId="0" xr:uid="{00000000-0006-0000-0100-000092000000}">
      <text>
        <t>[Threaded comment]
Your version of Excel allows you to read this threaded comment; however, any edits to it will get removed if the file is opened in a newer version of Excel. Learn more: https://go.microsoft.com/fwlink/?linkid=870924
Comment:
    ¦1¦1¦1¦92¦0¦Null§</t>
      </text>
    </comment>
    <comment ref="A311" authorId="137" shapeId="0" xr:uid="{00000000-0006-0000-0100-000093000000}">
      <text>
        <t>[Threaded comment]
Your version of Excel allows you to read this threaded comment; however, any edits to it will get removed if the file is opened in a newer version of Excel. Learn more: https://go.microsoft.com/fwlink/?linkid=870924
Comment:
    ¦1¦1¦1¦93¦0¦Null§</t>
      </text>
    </comment>
    <comment ref="A313" authorId="138" shapeId="0" xr:uid="{00000000-0006-0000-0100-000094000000}">
      <text>
        <t>[Threaded comment]
Your version of Excel allows you to read this threaded comment; however, any edits to it will get removed if the file is opened in a newer version of Excel. Learn more: https://go.microsoft.com/fwlink/?linkid=870924
Comment:
    ¦1¦1¦1¦94¦1¦Null§</t>
      </text>
    </comment>
    <comment ref="A315" authorId="139" shapeId="0" xr:uid="{00000000-0006-0000-0100-000095000000}">
      <text>
        <t>[Threaded comment]
Your version of Excel allows you to read this threaded comment; however, any edits to it will get removed if the file is opened in a newer version of Excel. Learn more: https://go.microsoft.com/fwlink/?linkid=870924
Comment:
    ¦1¦1¦1¦95¦0¦Null§</t>
      </text>
    </comment>
    <comment ref="A317" authorId="140" shapeId="0" xr:uid="{00000000-0006-0000-0100-000096000000}">
      <text>
        <t>[Threaded comment]
Your version of Excel allows you to read this threaded comment; however, any edits to it will get removed if the file is opened in a newer version of Excel. Learn more: https://go.microsoft.com/fwlink/?linkid=870924
Comment:
    ¦1¦1¦1¦96¦0¦Null§</t>
      </text>
    </comment>
    <comment ref="A319" authorId="141" shapeId="0" xr:uid="{00000000-0006-0000-0100-000097000000}">
      <text>
        <t>[Threaded comment]
Your version of Excel allows you to read this threaded comment; however, any edits to it will get removed if the file is opened in a newer version of Excel. Learn more: https://go.microsoft.com/fwlink/?linkid=870924
Comment:
    ¦1¦1¦1¦97¦0¦Null§</t>
      </text>
    </comment>
    <comment ref="A321" authorId="142" shapeId="0" xr:uid="{00000000-0006-0000-0100-000098000000}">
      <text>
        <t>[Threaded comment]
Your version of Excel allows you to read this threaded comment; however, any edits to it will get removed if the file is opened in a newer version of Excel. Learn more: https://go.microsoft.com/fwlink/?linkid=870924
Comment:
    ¦1¦1¦1¦98¦0¦Null§</t>
      </text>
    </comment>
    <comment ref="A323" authorId="143" shapeId="0" xr:uid="{00000000-0006-0000-0100-000099000000}">
      <text>
        <t>[Threaded comment]
Your version of Excel allows you to read this threaded comment; however, any edits to it will get removed if the file is opened in a newer version of Excel. Learn more: https://go.microsoft.com/fwlink/?linkid=870924
Comment:
    ¦1¦1¦1¦99¦0¦Null§</t>
      </text>
    </comment>
    <comment ref="A325" authorId="144" shapeId="0" xr:uid="{00000000-0006-0000-0100-00009A000000}">
      <text>
        <t>[Threaded comment]
Your version of Excel allows you to read this threaded comment; however, any edits to it will get removed if the file is opened in a newer version of Excel. Learn more: https://go.microsoft.com/fwlink/?linkid=870924
Comment:
    ¦1¦1¦1¦100¦1¦Null§</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tc={43E7ECC3-3E69-41C7-8F7B-941117392651}</author>
    <author>tc={873AF827-82F4-4D07-BFCF-0D234EA1D3E1}</author>
    <author>tc={A5DF5F51-CF3D-491A-9324-BE0629382287}</author>
    <author>tc={9F8D5730-1D94-48A8-B9B4-A7A1917BDC64}</author>
    <author>tc={125379E7-6316-4301-A987-9462B18DBFC7}</author>
    <author>tc={84117F6B-1F3D-4A5E-A8AC-A30EB21468F4}</author>
    <author>tc={53EF75A1-8B36-4683-B633-A0D6B1AF0719}</author>
    <author>tc={FDBC407B-5F59-4F0B-BD90-5256DF03A301}</author>
    <author>tc={FC1F7F63-FC95-4A94-B710-3478ABF6C265}</author>
    <author>tc={2661D9F6-D037-4151-8E42-9F5874B4D966}</author>
    <author>tc={37141429-2BCB-41EE-8585-947EDC915263}</author>
    <author>tc={3612CE02-D69C-4151-9E88-0E1097229E0A}</author>
    <author>tc={FEA79179-3A0B-4E0E-B00E-E3ED43587812}</author>
    <author>tc={9F59B6DB-8D5F-45CC-94DC-02ED02ACBB43}</author>
    <author>tc={1D7B193A-3283-4620-838B-8FBC19266E4C}</author>
    <author>tc={AD811F3C-D433-4822-B61E-C79CDFABEEDD}</author>
    <author>tc={456488C9-3BAD-4239-891D-1C3AD72E5D4D}</author>
    <author>tc={DAA94786-3B37-4D47-8771-E02BE1B99188}</author>
    <author>tc={8624020E-E89F-48C7-A803-3B1081518910}</author>
    <author>tc={C14CE3D9-BDAD-4420-B634-3BDB1AA910AD}</author>
    <author>tc={F72BDB72-A739-492B-94C2-074DC847A850}</author>
    <author>tc={378C7791-0F06-4967-B76A-B45058735D02}</author>
    <author>tc={35480647-4750-42C7-B73F-F45D133BDEAE}</author>
    <author>tc={7BDEE46D-E747-4896-A3D7-D32B24E61D76}</author>
    <author>tc={B37CC1F2-57D2-4176-93B3-37BD6F3CFE2A}</author>
    <author>tc={DB5F10CD-FC09-4FCE-AB26-020E849EDDA9}</author>
    <author>tc={F56947C3-78E0-45F1-8EE1-9063F439A6AF}</author>
    <author>tc={81D96A00-68F9-4CAD-9886-AB14E2174161}</author>
    <author>tc={D45F6DD2-3EEB-4A72-8175-6BE0FD30B77C}</author>
    <author>tc={CC865E62-54F0-4BDF-AC04-32B1DF781C24}</author>
    <author>tc={3B9111B8-7A03-4E63-B61B-8CB34C8FC9E0}</author>
    <author>tc={A431BA4B-7821-46B7-982B-A0D541A1BB98}</author>
    <author>tc={AF226D75-E79C-47F0-8E68-D39931B20D82}</author>
    <author>tc={AA731A87-2AA6-4267-B50D-4FE605C79B18}</author>
    <author>tc={FF6DDD5B-9C2D-461B-9060-CBA06AD360BC}</author>
    <author>tc={58712B5E-0939-4605-A9D7-292F2B93E5DA}</author>
    <author>tc={8108681E-9B9A-444C-AB22-32F1F0A76F8E}</author>
    <author>tc={E7B101E1-962E-4849-AE7B-33E7EE8075FE}</author>
    <author>tc={1EFADBCC-2AD3-44B6-8E4D-30F186E7776F}</author>
    <author>tc={D0AE2BA0-3768-48E0-9F12-C10D470FCAFE}</author>
    <author>tc={FDDAA8AC-53C6-48C5-AA56-E498BD0E659A}</author>
    <author>tc={D5536A18-E2D8-47E8-9E87-9616E7478E43}</author>
    <author>tc={E0F9ACDF-6B8C-4FCE-83E8-24A112A985AD}</author>
    <author>tc={53F0E496-5059-4981-812F-D65E9A28AD10}</author>
    <author>tc={DEA9D079-F8F0-47B7-AADC-0B4AA1F832D4}</author>
    <author>tc={87A94FDB-DD9B-4097-BFD5-D0C5B649F5D7}</author>
    <author>tc={5983A7F2-EBA8-46A0-BA69-303C4B6107FE}</author>
    <author>tc={69DEFDC3-B971-47BE-B760-CC01DC46B03A}</author>
    <author>tc={E9E6AA8E-9669-4ACE-B03B-3D2F41B203E8}</author>
    <author>tc={EFCB064C-720E-4744-8108-F4016B4089FE}</author>
    <author>tc={6D6A4721-A8E5-4B90-A17B-F685CF308EB7}</author>
    <author>tc={F268FB27-A25F-48FC-9448-8CF34EF05023}</author>
    <author>tc={F7FF2DC5-5940-4C29-873C-10B243E2EEEE}</author>
    <author>tc={84C572A5-C071-43CB-A4D6-9B5BC822CE9C}</author>
    <author>tc={7BFA5BE8-E19B-4D91-A998-AE09BC95CA95}</author>
    <author>tc={36C3F6EE-F3BD-447E-8659-C3055D763DA6}</author>
    <author>tc={6BB9D0D2-EA80-4C81-ABCA-A312AC880007}</author>
    <author>tc={EBDA7F25-EDED-4B6B-BF86-88FF58451801}</author>
    <author>tc={73A68BAA-8920-40CE-927D-EDBF1B8DAF1B}</author>
    <author>tc={02DDFDFC-3D72-4D51-932D-32DAA7841656}</author>
    <author>tc={C4B4608F-58D9-4A28-8563-B4A29168957E}</author>
    <author>tc={18AC624D-55FA-44AD-B855-74F6F8B51CC0}</author>
    <author>tc={970ECC05-66D1-4C34-B25D-96D6E837FFB6}</author>
    <author>tc={CBF38EBB-D47B-42C9-9A78-9166B605CDA7}</author>
    <author>tc={0DA24F59-5598-424D-BE73-1F3D85A4FC5D}</author>
    <author>tc={EAA89E79-229A-4ACD-8BB3-51C36E54B5FA}</author>
    <author>tc={319D74F2-F500-4815-A5F6-E802AE2609E7}</author>
    <author>tc={1B1FE703-A23E-4864-BC0E-58017ECD91D3}</author>
    <author>tc={AAC4D040-D2A0-4A77-8671-5D3BD921B35A}</author>
    <author>tc={8FF62BD1-39F6-41C2-9B90-91A2BB253678}</author>
    <author>tc={A42BA25F-81D3-4F49-8C19-097477412CFF}</author>
    <author>tc={BA018CE4-2289-4D89-BFD1-5E184CDADF0A}</author>
    <author>tc={CA72B6E9-7D84-4477-9009-CB6C59058E12}</author>
    <author>tc={08A871E0-F682-4521-9BAC-1698ECD69A19}</author>
    <author>tc={D0A057BB-A726-4FBE-A0A0-A59304A7451F}</author>
    <author>tc={70B9C361-BA64-4B4F-B5B3-A98B7BD3FE12}</author>
    <author>tc={6BD6A3B3-676A-4231-B5DD-0693FFB6C7F0}</author>
    <author>tc={775A8114-EF71-4FC1-A440-00BC613B1299}</author>
    <author>tc={A2AC788E-ECE6-4245-9031-EB02E5679FE3}</author>
    <author>tc={69D5692F-1648-4D1F-8930-C7F1C183D54E}</author>
    <author>tc={5DA2FD1A-E201-47F1-9566-BECD077DEF21}</author>
    <author>tc={07232CC7-3EAF-4A40-BCBD-FEEC349EC2C0}</author>
    <author>tc={6ECF81F5-7D8A-465C-BE8D-CD99BD882031}</author>
    <author>tc={5D512587-169B-4E12-A44D-95C3E8B7D9AA}</author>
    <author>tc={7365C22D-3788-4154-A2F1-7625A8F84250}</author>
    <author>tc={C016E002-5D5E-4CC4-B8E6-FA40912BD2D9}</author>
    <author>tc={59441AC4-C28A-4E0F-8BA7-8154F7BC24CE}</author>
    <author>tc={2396B98B-2F26-492D-9391-D38CDB540A62}</author>
    <author>tc={281DD18C-5D78-45B9-A7E4-F1228AE246AB}</author>
    <author>tc={FA8968B4-9CD8-4B53-A5F2-CFEA74453419}</author>
    <author>tc={5F7DCCB4-F906-4996-B050-397D7BEB5268}</author>
    <author>tc={C6B4202C-A667-4F61-A87A-6514C907C42A}</author>
    <author>tc={B2247C81-3D15-4375-B00B-8B3BFA95D5C9}</author>
    <author>tc={669B19E2-E333-4194-BE38-97B437E388AC}</author>
    <author>tc={650056FE-95B6-48AD-AAA9-144E54163C19}</author>
    <author>tc={56D120C9-499A-4AEB-A69C-A13AED3B075F}</author>
    <author>tc={7C97891C-0CA3-44A9-9484-7976ED8DC860}</author>
    <author>tc={34FBBAB5-1F3B-4B9D-BEC0-31A59EAC4AA8}</author>
    <author>tc={57ECF50A-B4FC-43B5-B9AC-9C8C293F9E52}</author>
    <author>tc={10EBE2FA-AD46-4907-9472-E5DC37E80B11}</author>
    <author>tc={FB597B26-F698-4488-BCFA-858462955501}</author>
    <author>tc={F32C8D3B-640B-4903-9D52-CD874CFD20C6}</author>
    <author>tc={E0FCB2E8-C355-4F2D-A83E-D2B3A4AD4AAB}</author>
    <author>tc={7311D76A-8943-4A4C-AFFA-C691ED941A9E}</author>
    <author>tc={FF32AF8E-8B14-4493-A4AF-F2FCC6CBC1F5}</author>
    <author>tc={1BAB6642-74EE-4F9F-B2AC-EC2FD6067602}</author>
    <author>tc={7A3DE08B-CC7C-41B0-889B-48F45674894A}</author>
    <author>tc={EB74C661-D832-4140-A68E-341F7B7913EA}</author>
    <author>tc={FFAA8693-0B97-4F68-A088-6CE0D995F343}</author>
    <author>tc={739C91BF-9052-4FDB-85C1-C330816F44D5}</author>
    <author>tc={BF8D415E-F95F-4617-9847-E91E9629EB9A}</author>
    <author>tc={4726FD7D-0DBC-4675-9B97-99CBA247C02F}</author>
    <author>tc={CA7D1FB2-1B0F-40FE-8D0B-EA36F486E457}</author>
    <author>tc={0D2AAB51-2471-43B3-B3AD-C8244C6F59C0}</author>
    <author>tc={735D6858-615B-4F94-8CB3-55E986115306}</author>
    <author>tc={7A7CBD4A-2CA9-4DE7-9E03-E29EB67C89D0}</author>
    <author>tc={A5F3E258-3590-450B-A3D1-31D2CDA0A34C}</author>
    <author>tc={B30FA135-53BE-475C-B534-8EC181EFA038}</author>
    <author>tc={6BC78891-172C-48CC-BB06-25F069CDCB27}</author>
    <author>tc={AF750B4C-E524-464D-B4B1-30FADEDA346B}</author>
    <author>tc={80F0FF1F-F2F4-40DB-AA0A-969799B43696}</author>
    <author>tc={43F2C989-7521-465F-A386-DFFFBA751798}</author>
    <author>tc={BFB13585-30F3-4ED2-80D7-A832E2B56774}</author>
    <author>tc={1B8DA5C1-4593-4AB7-A78D-BB85FFFCE34A}</author>
    <author>tc={2C857ED1-582D-448F-836D-D693E271F8C4}</author>
    <author>tc={C014B4F1-0186-4BAD-BB5D-C96EB88BDFB1}</author>
    <author>tc={231DF83E-CD97-4525-8419-AF7F5CFACABF}</author>
    <author>tc={0596DA31-ED7E-441F-A6EB-E2C2E1A293A8}</author>
    <author>tc={28245040-8FFF-499B-BBAD-3110A689D757}</author>
    <author>tc={AA3DF95E-0062-46DA-8988-4176618CCDC4}</author>
    <author>tc={6A8C1FBD-954D-4D71-88FE-A5BF3A52E9FB}</author>
    <author>tc={C588E636-E3F3-4E7D-A599-BABA83AC5C0C}</author>
    <author>tc={F360BE56-A7A2-4896-98A8-89B5490AD839}</author>
    <author>tc={B52FF541-63B0-4ABD-A7B7-63C6ED211C38}</author>
    <author>tc={C0531D26-B03A-43E3-A14B-A8DAF819AAD6}</author>
    <author>tc={3AF3712D-8705-423B-837D-3123D868D061}</author>
    <author>tc={1B8D330F-0605-49B2-BC0C-08ADE91EA4E8}</author>
    <author>tc={C31F8DEF-B28E-4CDA-ADFD-D311868B1D5E}</author>
    <author>tc={06DA86D6-4817-4C0E-B655-190572E435A9}</author>
    <author>tc={2EA02AE2-1250-47E1-A2C3-93B54F95AF56}</author>
    <author>tc={45DA5131-B480-44F2-A93B-5E0B4B5713C5}</author>
    <author>tc={2C402AE2-FB38-41BA-B6B0-819041D6962E}</author>
    <author>tc={83F5718C-2D64-4489-B93C-63EBC008380B}</author>
    <author>tc={4325EC5C-3130-4E23-A516-18336CC0E8B2}</author>
    <author>tc={060B33D4-1652-4119-B60D-71382887DF78}</author>
    <author>tc={3CFC995A-AB48-49A8-980E-2A477AD1A051}</author>
    <author>tc={AC795656-DC83-4E2A-B463-2FFB6FD8489F}</author>
    <author>tc={12600BAA-8940-4426-97CC-6ABEA9C1A829}</author>
    <author>tc={0FBDB38D-87FA-49BE-8BAC-D6AA7D365B46}</author>
    <author>tc={23EBC516-7170-400C-9099-9BA8EC1ADBFB}</author>
    <author>tc={A78C6577-0D07-4B13-836F-6C83B10508F2}</author>
    <author>tc={4C37ABBB-A9CB-4EDD-BDA1-78C8AEB8983C}</author>
    <author>tc={ED275632-82E7-44BC-859E-424A63559085}</author>
    <author>tc={22E601AA-FE9D-4D4F-B655-3C5684CC32B8}</author>
    <author>tc={614A0CFE-9256-4D06-B968-1511228957B7}</author>
    <author>tc={4A147940-93CF-4483-8304-760F0F377B38}</author>
    <author>tc={F15EBC26-BE2D-4533-9C11-0DD574ECCBE6}</author>
    <author>tc={DE283A19-AEBC-473F-8360-A4FA7E8C0988}</author>
    <author>tc={C87D74E3-FDCD-497F-912D-C36B1DD93D0B}</author>
    <author>tc={091B6B3D-805E-414D-AC36-CCE6988C1156}</author>
    <author>tc={EE24EED5-D5A4-4B58-8C92-642A1AD44093}</author>
    <author>tc={285D7FDF-3215-422C-AA0D-BAB299335FAE}</author>
    <author>tc={65F65F02-AE9C-4929-915B-158ECD7725FB}</author>
    <author>tc={5E324FBE-EA6A-43AA-BBE0-5F6C1FA20FB3}</author>
    <author>tc={457D305F-2552-43E0-971E-B67EEE308613}</author>
    <author>tc={EF23498D-D0A7-45C4-9E7E-3B174F4E7C0E}</author>
    <author>tc={F921D767-185A-43D5-B430-AEAC847FC936}</author>
    <author>tc={73C4BC58-9A28-49B9-83B2-29D3D316CD01}</author>
    <author>tc={8E879883-2E2F-48A9-8A1D-B993E12A4519}</author>
    <author>tc={D1A7C499-1BAB-4C8D-9FAB-55649AF788D8}</author>
    <author>tc={8C436E78-E68E-4AF9-A321-893377FDF49B}</author>
    <author>tc={A9632D9C-FF96-4ED5-B9E8-7F5F5DA50E22}</author>
    <author>tc={5688EBC8-B021-4EF9-8F10-6CFCDD5775F0}</author>
    <author>tc={A125605A-88A5-4D0E-9958-6BC5E232C876}</author>
    <author>tc={10493889-2D64-4433-8A93-4076B5CEA881}</author>
    <author>tc={E31EB7FE-FA51-44E7-9BE4-18A322E57D9A}</author>
    <author>tc={E618D1AB-4B0A-4ED2-AEF8-362D4F4CC58D}</author>
    <author>tc={7DEF3707-9118-4B13-8D5C-7028257806D3}</author>
    <author>tc={CDD85D13-2297-4E3E-8CB0-91F34180037B}</author>
    <author>tc={0B7738B1-40AE-433F-BDBF-E45FB680A506}</author>
    <author>tc={A0F07135-AD1F-47C4-A647-5F6F1F111726}</author>
    <author>tc={EC99495D-BD7E-4BAD-86B9-C2E45FD03EA8}</author>
    <author>tc={0F5C15CA-5B37-4E0B-AB3D-15AF44FC0383}</author>
    <author>tc={9090FD40-91BC-4D67-A2D6-1FE35D9A4385}</author>
    <author>tc={60AB6361-D069-4699-9BBE-E685A197EBD0}</author>
    <author>tc={1C30D262-C783-42FD-9112-23E57336D114}</author>
    <author>tc={F6500517-249A-4F30-AFC1-A0C92C61E4BB}</author>
    <author>tc={06615F43-6E97-4A34-828E-EAB795ABC3AB}</author>
    <author>tc={C7905C96-1B05-423E-91A3-7B5AD6086903}</author>
    <author>tc={D7E5BD03-F65E-4C05-BB95-9E7CC59F722E}</author>
    <author>tc={448E9668-B2FE-4B0A-A23F-262F6DCE9317}</author>
    <author>tc={547796A2-A3AF-4DB6-A17B-173438D5B8C1}</author>
    <author>tc={40FED123-0764-44C7-B24D-CF953CE85060}</author>
    <author>tc={07EDFCC5-21E7-45B9-8829-A9739CD1C374}</author>
    <author>tc={0E65AF3D-1BA6-4463-9CC9-10A903D0FF48}</author>
    <author>tc={01C7560D-AEA0-4AE1-A809-F53F11137C9F}</author>
    <author>tc={05BB23CA-9AE8-458E-B5CE-0716EDF976F1}</author>
    <author>tc={FE2B7849-8CAA-4759-A252-4A500A5F78F6}</author>
    <author>tc={3640576C-AF32-4BEB-911C-1249D0703957}</author>
    <author>tc={0AED498D-E9CA-4996-8F24-12DC5999EFF3}</author>
    <author>tc={6A426BAF-D4B2-42E9-9E02-03704DAC4C20}</author>
    <author>tc={4B1D33DC-5D92-4085-ADC4-4FE38DF488FE}</author>
    <author>tc={76A721D8-6D6A-46FB-8A50-6EC1B39FA456}</author>
    <author>tc={23AF7AC9-BB18-4B7E-BFD4-7278728D9229}</author>
    <author>tc={9581CC35-261A-4689-96C7-51DA5326699C}</author>
    <author>tc={3CEA0776-6050-4859-A7A5-03786F30E41E}</author>
    <author>tc={D2902D44-C014-4701-B9AA-82B687B9386E}</author>
    <author>tc={1C8F46B8-BD64-4769-92A1-F99D4E81AAF6}</author>
    <author>tc={2F327F81-22B3-40FC-BE0B-B1CF1232C11A}</author>
    <author>tc={0237E372-C091-4B00-9DE5-6414F4CA5CA6}</author>
    <author>tc={2A61A6C1-2776-46F0-ABF5-1E9F2261BF51}</author>
    <author>tc={28C6D028-A8F2-446B-89AF-4F08A769DFF6}</author>
    <author>tc={839D43BA-4023-4185-8240-D331742488BE}</author>
    <author>tc={B53B6BAE-BF11-48F8-9D29-46481BD8A3A2}</author>
    <author>tc={0896C16B-222B-4309-A0D6-CA82AD31CE60}</author>
    <author>tc={769E23DF-66BE-4DB1-B305-DFF6F4C36A08}</author>
    <author>tc={0A8862E6-D6D3-4F3C-A324-D799F24EAD9D}</author>
    <author>tc={DDDEDA91-5A48-4D3D-8E55-595EC17E2A4E}</author>
    <author>tc={3A2642E2-0174-43D6-9414-2C8C9ECE6B4A}</author>
    <author>tc={3E2689FB-E1B7-4F03-9978-C10B2556DAEF}</author>
    <author>tc={B1D7EEE9-9B9B-4F20-9DA9-B0CCE16F5BA2}</author>
    <author>tc={B6ADDE1D-517F-4B6E-8AA6-23DB6A4EF0C3}</author>
    <author>tc={DCF888BA-EA7C-40D8-86A3-0D5EC1B4E9B9}</author>
    <author>tc={488926BA-EF51-46E7-910B-B9B0DED01B27}</author>
    <author>tc={5F9E48B7-E113-4554-AB8C-0627E1717193}</author>
    <author>tc={9A9931C9-9DE3-4F7F-9D81-884C92C6DB7E}</author>
    <author>tc={4BD6EEF2-6269-4C8B-922E-F435BFA764AB}</author>
    <author>tc={E677ABE1-4FF9-401D-B33F-1C9EF278A3DB}</author>
    <author>tc={40D38793-1D4F-4737-92AB-3D8853757144}</author>
    <author>tc={88293D88-BB72-4A7B-9E0A-012A4C9D46EF}</author>
    <author>tc={4D040ED8-FF6D-4AAB-B4F7-274D77450335}</author>
    <author>tc={60C6DAA6-6C14-4672-BB73-3864022878D2}</author>
    <author>tc={8EA2D1E7-4C5E-4627-8075-E8029051F94D}</author>
    <author>tc={86DE2C78-5099-4D32-9889-C99A5BE2C20A}</author>
    <author>tc={952C2849-C123-4E7E-9B66-383E2BC9A003}</author>
    <author>tc={A99531D6-9ACD-47FF-8882-73387A66B2A6}</author>
    <author>tc={A317CCB7-4131-4C02-98A8-B54782DFA0EF}</author>
    <author>tc={B19BAFB8-7A3A-4891-A7A1-F07847EEB620}</author>
    <author>tc={2CC95318-B362-4CF9-A392-2E605DBE1035}</author>
    <author>tc={A797E553-D164-4568-BCDD-3120D6858E71}</author>
    <author>tc={013E0CBE-0598-4811-B025-0238B3D16C9E}</author>
    <author>tc={B9B0495E-49ED-4A78-80EC-3FF34D8B04C3}</author>
    <author>tc={F6E25A4D-CFB2-4D37-9561-2964CCF9CF5C}</author>
    <author>tc={703DF75D-CF27-442A-B325-50D87502DE06}</author>
    <author>tc={A128695C-766A-4418-9BF1-E50CE636A1AC}</author>
    <author>tc={2D56F159-6053-4819-82C3-4F2AE2611956}</author>
    <author>tc={51B0F03B-2D45-4786-A68D-60045213BA25}</author>
    <author>tc={F43DE0B1-6F3A-4796-8C07-69EBDF869368}</author>
    <author>tc={6C368043-8C49-470D-A2E0-14DE829A4377}</author>
    <author>tc={CA49BA3B-D831-42B9-9F81-FBBF172A8656}</author>
    <author>tc={27784974-3309-4386-A5A0-06D1E7085654}</author>
    <author>tc={F29527D2-7C9B-4DEB-B798-246716AF5E37}</author>
    <author>tc={3B2CDB23-3827-43CB-B49D-D9FFCC49A359}</author>
    <author>tc={35DFD257-930C-4616-97C4-5DADD1A53404}</author>
    <author>tc={9848D24C-F38A-4C65-AC3C-ABC587B8C0B0}</author>
    <author>tc={4FC85470-09EF-489E-991D-78DEF3F3EB89}</author>
    <author>tc={4CC308E8-674E-4609-B819-FAFB70AAF796}</author>
    <author>tc={F2A3E5F7-2E29-4356-8A21-F9DC6495AFDD}</author>
    <author>tc={1E663DC3-6D66-436E-B790-ABA5A050638B}</author>
    <author>tc={FF73903C-06E5-4DA7-9C71-CAB75BF95935}</author>
    <author>tc={5B5D75A9-97B6-4BC8-8799-68BD899BE545}</author>
    <author>tc={ECCFCD32-A29C-4BD2-BD38-F8321FDA078D}</author>
    <author>tc={B35E68C7-1038-471C-8209-900DD3CBC4B7}</author>
    <author>tc={31FF0C50-1362-4A43-B187-A89D1135D096}</author>
    <author>tc={76630722-2B32-4370-84C4-26E900713D5E}</author>
    <author>tc={663F8FEF-B282-4E7B-AF40-0D7181BBF688}</author>
    <author>tc={2F1879B3-0356-449D-9D87-5A17B90FEC17}</author>
    <author>tc={28FF77D9-0BF0-4D8A-AF41-A8418708650B}</author>
    <author>tc={24ACEC23-2E3B-43F4-BE97-49B2C7B5EE29}</author>
    <author>tc={DC2852BE-B237-48FE-AAB2-ABFD421869B8}</author>
    <author>tc={4A47DD9F-D8C4-4920-8D11-D4099A51F614}</author>
    <author>tc={72707704-F4FC-4991-BB5B-A238AB15AE10}</author>
    <author>tc={99A8A740-3985-41C3-B0CE-01EFC67445AE}</author>
    <author>tc={9FB4B477-DA07-4D92-BDDD-82C3EEDF02EA}</author>
    <author>tc={A73A68A5-FDD3-4D6D-B579-14F49C25DF0C}</author>
    <author>tc={E2C9DB7B-2BD2-4FA0-AB95-CECC93D564E5}</author>
    <author>tc={99EBF437-0211-4542-A863-2B6C70A9E2EC}</author>
    <author>tc={35EB4B7D-818F-4B12-A376-FE9A7C105C21}</author>
    <author>tc={C96EF584-9E57-4BC9-9524-B68A1D365F76}</author>
    <author>tc={EE53F06F-57DB-4410-8CE3-04ECB9744CBA}</author>
    <author>tc={3DEE3B86-A598-49F2-AADF-614DCAC444DB}</author>
    <author>tc={A698A090-A269-41CE-858A-351E0A738EB3}</author>
    <author>tc={7AE577C5-8B6B-44CF-BDEF-7A70B9A1C372}</author>
    <author>tc={063E187F-7101-46DD-92A9-432B3324A66E}</author>
    <author>tc={B7749FDE-57F0-4D6A-B892-EB75A0FB6FB6}</author>
    <author>tc={E58F4C9D-AA56-4342-B663-795EF901F57A}</author>
    <author>tc={C9121813-5FDF-43B0-A9E4-9BF42313B6FA}</author>
    <author>tc={1723291B-CC23-42F5-A3D7-2D7EC75EE965}</author>
    <author>tc={66C6882D-DDD5-4E39-86F5-382C9142AE69}</author>
    <author>tc={1DF1F0FA-6415-4457-BCB8-D0217EE53F2C}</author>
    <author>tc={941CC201-9A8F-4C88-9935-E50ECCF25F8F}</author>
    <author>tc={B2CF652E-C305-4113-8A3F-2837EF05519F}</author>
    <author>tc={B0CF621D-9871-4CE4-8344-6497FC91B770}</author>
    <author>tc={1ED3E214-DC3F-44F7-B704-11053412D47B}</author>
    <author>tc={FCFE6C6E-F006-4CFA-85B8-D051C8A92686}</author>
    <author>tc={5E07CE0D-7C91-47D8-A399-2572275CCDD8}</author>
    <author>tc={E8970A60-1626-4C2E-8B06-9EBE1B00335D}</author>
    <author>tc={EC37B7C9-346E-4808-AAD2-E78685A0B4E7}</author>
    <author>tc={F7C5DBFF-69FD-4563-AD1B-C44B0BD51CD1}</author>
    <author>tc={9EB14C22-F45C-4649-A379-8A32CC325488}</author>
    <author>tc={40425900-F732-4FB2-9C3B-30ACC48B5AEA}</author>
    <author>tc={69FE0FBB-5F1D-4F46-9E66-00C4F89E8345}</author>
    <author>tc={7C8CB021-EFF8-4BEC-8862-37889BFEFCFE}</author>
    <author>tc={0B455400-0966-424F-8394-2CF0940E60C4}</author>
    <author>tc={1309EDC3-862B-4A9F-B008-86653B50F746}</author>
    <author>tc={5D756DB7-53C2-453C-A69A-6FC8E2E2ED50}</author>
    <author>tc={10DDF55F-DB9E-40CA-8A6E-77B48AD1B7FE}</author>
    <author>tc={859A1E65-116E-41D8-A7D5-6CCA71F12540}</author>
    <author>tc={C2B1E508-1336-473E-898D-9C27B03D102B}</author>
    <author>tc={EB54F5D3-4C66-49D6-8FD2-F6AFF3395EB9}</author>
    <author>tc={29CA890A-8056-4D0A-AA50-62B45C3BBEF0}</author>
    <author>tc={4AB0DF9A-F559-4734-9B9E-1A770E9A78B2}</author>
    <author>tc={695D42EE-CDE1-4ACF-A556-2A9D3CB027C8}</author>
    <author>tc={077538F7-435D-4D21-B1A7-31BF012F34A3}</author>
    <author>tc={00AE069E-B61D-4ABE-ABC7-5413BE034030}</author>
    <author>tc={B92043A5-2F44-4806-A42D-93459ED2D0A8}</author>
    <author>tc={5470210B-700B-4823-BF84-DEC87B1142D2}</author>
    <author>tc={5C9328FC-7728-487B-830F-5A3D1ED6D352}</author>
    <author>tc={078147A8-5A2A-4DAB-838D-C8B0AFC65182}</author>
    <author>tc={137B93D6-692B-4BED-863A-912F1103E3B5}</author>
    <author>tc={4471B7B0-340A-44B4-B448-0770A65D71C5}</author>
    <author>tc={C1A78FDA-2F4B-4A75-814A-B89A23281ECB}</author>
    <author>tc={1687948C-B05A-458C-B8B5-4E2A3D9292B1}</author>
    <author>tc={027CC67B-D421-4F16-9953-638223CA4DEA}</author>
    <author>tc={194BF17C-3F2B-4A7F-A698-3D0B41BE6414}</author>
    <author>tc={871BD647-0B73-4BFA-ACE2-564466AE8827}</author>
    <author>tc={F27A455C-15A5-4AD7-A1E5-19A617E23A4B}</author>
    <author>tc={28BDBD5A-5309-4CAA-84CE-618EE4A9BB32}</author>
    <author>tc={999F70C2-AF96-4ABE-8DA1-31C2627AEF9B}</author>
    <author>tc={3C0B2020-F9F0-47AC-B3DC-ECEE3B2FD7EE}</author>
    <author>tc={9EF474F2-9E17-4F54-8BDD-3059392AE231}</author>
    <author>tc={0B3D2B65-E4B7-48AF-8869-AE05CB17DB28}</author>
    <author>tc={F624B17B-94D6-4AD9-A774-BE4BD2490360}</author>
    <author>tc={5EE90A27-4277-4924-9B41-7918CB24D964}</author>
    <author>tc={68CB6079-5978-4B78-A142-39A13C7AE304}</author>
    <author>tc={A0B2ADE6-1559-47D1-B5DB-CF960E17082C}</author>
    <author>tc={204215E3-0AFE-4C8F-A4F6-A7AE884D0F1D}</author>
    <author>tc={FA80606E-190C-4551-A637-12870CEFCF5C}</author>
    <author>tc={A79F4F5F-2DC8-4239-A957-7E590F18729F}</author>
    <author>tc={E37B3395-D3B6-49CB-91C9-5F7645E2055D}</author>
    <author>tc={319234CE-6085-4B61-96E5-323CE5008F45}</author>
    <author>tc={74A11BF1-BB48-4F12-9543-F67F9FFDC9BF}</author>
    <author>tc={85102EE3-0E2C-4C4C-9E42-0B5FAC6FCCDB}</author>
    <author>tc={6FDC2D4A-9B92-486F-9161-CAFCC4FD6717}</author>
    <author>tc={35BC7187-3D23-431E-8077-57C96A9B48B4}</author>
    <author>tc={C34960DF-3BE2-4930-A5DE-637DAE7D456F}</author>
    <author>tc={306D3E28-0659-4884-B2E0-8937B5529B19}</author>
    <author>tc={2EC9B6C1-05DB-4C2B-B628-AC71590365CD}</author>
    <author>tc={911EE508-3754-42C4-9704-EA9B70275A94}</author>
    <author>tc={B30FF247-AE97-4694-A89E-5FC8D1DC09A4}</author>
    <author>tc={4A9FFF4D-DB97-4C4D-B6DB-6421A887BAF0}</author>
    <author>tc={D773BF46-516D-493D-A9A4-E3CE171CFEEF}</author>
    <author>tc={ED40731C-422E-44AB-ACA1-818AE9B984D6}</author>
    <author>tc={DD5E2C6C-A467-4D9E-A920-3B793F720716}</author>
    <author>tc={79695DAC-859B-44B0-B3E9-339AF9EDBCF4}</author>
    <author>tc={1D63EDE8-2883-4962-A5BA-3AD1FC53500D}</author>
    <author>tc={14B9644B-4A23-42DB-8C56-03184F1FD5C0}</author>
    <author>tc={63C5676A-B3F3-4FAE-937F-3B85524DC19C}</author>
    <author>tc={3DBC4BA3-F503-45F7-BC24-BFE2C092F74D}</author>
    <author>tc={BF2D36AB-891D-445F-ACD8-215189D280BC}</author>
    <author>tc={FC55BA69-8C37-4C47-BABE-D7225E2CF8EF}</author>
    <author>tc={2ED9AD42-E52B-46D3-9A0F-D8DE27A3562E}</author>
    <author>tc={C35817FF-5255-4739-B397-FC0FC357F4AC}</author>
    <author>tc={BF804A5E-2EF8-4AA3-B807-2449FAAF67CB}</author>
    <author>tc={DEEE2EB1-3D70-4742-812A-BBCD83278AF0}</author>
    <author>tc={4B3E7B89-6A34-421B-A02B-4DA5441A8884}</author>
    <author>tc={8C6ED380-2BAC-4557-9CC7-019343264DC2}</author>
    <author>tc={A720A6C8-F507-4FFE-AA22-C758323498CA}</author>
    <author>tc={E3296706-1D8F-40C4-9599-B9BC68435BFF}</author>
    <author>tc={B00479AA-E9D1-4F57-A51B-7E588BFB81CF}</author>
    <author>tc={3513382F-5308-439F-8FDD-48213679016A}</author>
    <author>tc={96D7D9FB-8EAA-446C-8203-781BB004C41B}</author>
    <author>tc={824A6091-1FE1-4A5E-B55D-C841186623F0}</author>
    <author>tc={9B3538C0-3592-4FC6-B804-C1F45952A696}</author>
    <author>tc={C387DFEB-7F45-4662-A7A1-B46B475A2464}</author>
    <author>tc={1AF5E139-DE0D-4C9E-9E4C-214FFB8E8DD4}</author>
    <author>tc={C1E466E7-BD1C-4181-9F1D-A88EB1898B16}</author>
    <author>tc={5DB2F39D-4A46-4F40-A7E3-6479E49BF9AC}</author>
    <author>tc={312D16DC-2939-479D-B694-91EB1CC6A754}</author>
    <author>tc={8AF3D9E3-DD4A-4077-8522-CAE9DFF5358C}</author>
    <author>tc={BDE0E006-C6C5-42E4-A9A7-A9C6BD2A67E5}</author>
    <author>tc={C1194EBA-FDFB-408F-BA13-85E5B7B89A39}</author>
    <author>tc={30CC7BA7-5891-4414-A044-4DF4CA2C453E}</author>
    <author>tc={C8341E6A-12AD-4C3B-87C2-71502B63CC61}</author>
    <author>tc={AEB34A12-C566-469F-B200-C5ED50F655E1}</author>
    <author>tc={3FB27154-FDDB-4593-B57C-4A7A53DAA5CE}</author>
    <author>tc={68CB4687-3064-458E-9B52-E6F6A0C75514}</author>
    <author>tc={4E4F107E-452A-4117-8BDD-C2AAEF55DFCF}</author>
    <author>tc={B2738EAB-0E05-4CD0-B2B8-AE7167BF1B8B}</author>
    <author>tc={57FFA344-6150-42F4-9668-759E9077E46B}</author>
    <author>tc={33C66692-E2DB-4129-A73F-235B1F22434A}</author>
    <author>tc={D79D967F-D43C-4D6A-9AB5-7DC41A3B759C}</author>
    <author>tc={5D91C262-0696-4A97-899A-21BD81B6DEB1}</author>
    <author>tc={940F518E-1904-4D11-BA52-C707BF5AE6DD}</author>
    <author>tc={C73B7266-541E-421E-941E-F8EA0FA0E1CE}</author>
    <author>tc={70D219A1-F0D9-4898-B782-D210926C5AE3}</author>
    <author>tc={2D31EE33-741A-4D7F-AA28-D93E95FFF9B4}</author>
    <author>tc={A8862CFB-A99F-4CDF-B979-F7F8B8C9010B}</author>
    <author>tc={759DD612-52CE-4437-9DBA-8B3F22C4DB10}</author>
    <author>tc={CC67A6C3-729B-4B3E-8E0B-1282EBB090EA}</author>
    <author>tc={E86427E4-04FA-4A1A-9133-263230D3F5F3}</author>
    <author>tc={99FB1D2C-2E89-46FB-AA76-A3E762CBFF05}</author>
    <author>tc={D9AE937D-7A35-4FCD-BEF5-A5321C3C10DF}</author>
    <author>tc={87E2E467-A7DC-42B7-A78C-7364721B8A3F}</author>
    <author>tc={CF6CB28D-7634-4AF0-B03C-BBBA21E923B5}</author>
    <author>tc={EB0C9FDE-014B-45B7-AA13-E278D62E77C9}</author>
    <author>tc={64AB6701-A078-4BB3-A70B-FA5B79208B14}</author>
    <author>tc={3A9D21FD-AF18-409A-9A26-5A7CB0182AFB}</author>
    <author>tc={4E0CE5D0-1073-462B-8D31-0EBAC6AB92D5}</author>
    <author>tc={F3D0ECD9-6255-4F58-A2B9-B0447E625E47}</author>
    <author>tc={8677E69A-EB70-4B46-B970-0888F25FA72A}</author>
    <author>tc={F94D2A0F-047F-4B9F-804E-036AA2D4BBB1}</author>
    <author>tc={9D7E9A61-D631-4EDE-9B68-4ACBCA375244}</author>
    <author>tc={86C0E292-F4E4-4985-9754-1BA19449EC12}</author>
    <author>tc={AB75BBA1-1E47-48DB-B554-F48DE105312E}</author>
    <author>tc={F70571A0-4BD8-42EF-A120-FF09BEC98238}</author>
    <author>tc={9D847751-63F0-4835-85DA-BF0FC91DD9AF}</author>
    <author>tc={730C4E35-EF3A-44A1-9F42-FC9158E8912E}</author>
    <author>tc={F9B3B260-97C4-4DA5-8CB9-E518B5BC8A59}</author>
    <author>tc={59DD27C1-FEF9-4190-BD43-8779E4E4F4B1}</author>
    <author>tc={35DA05AB-39ED-459B-8978-5CD1A34B4D80}</author>
    <author>tc={D4C5CB16-EDDF-4130-8455-7E1F1ABA5E8C}</author>
    <author>tc={9BBFCACF-F7A8-4545-9634-EAE88FDBBD24}</author>
    <author>tc={6E65F7C6-1FAD-44FA-AEA6-491346B6209D}</author>
    <author>tc={8A1A8134-459B-45D3-850D-E607FDBCFE65}</author>
    <author>tc={A093F261-4920-4BBE-8450-AAA69F39CEBA}</author>
    <author>tc={7F11E99B-758F-44D0-BD14-6A472073E527}</author>
    <author>tc={60DA9D7C-A84A-4BEC-9908-054AC417F2D9}</author>
    <author>tc={BB8F46EB-09B8-465E-8AC7-30656A2DABFE}</author>
    <author>tc={2E88F239-7E6E-47B6-8C19-4EF0E9C9FE91}</author>
    <author>tc={E7C0CB99-D25E-44B3-8A89-9C81800E6BAF}</author>
    <author>tc={4E197AFB-43C8-413B-9CD5-3092034DDE96}</author>
    <author>tc={60A07047-BCD1-4109-9C44-A1EC9C17E462}</author>
    <author>tc={59085FAB-E4F2-479B-8A61-118061856BDB}</author>
    <author>tc={1B1B387B-30BC-4F2F-B543-383672F24283}</author>
    <author>tc={B648EFF2-CE8D-4403-8D77-46DCCD1E3F1F}</author>
    <author>tc={116D2C16-1001-4B0C-8986-35ABCD7B7483}</author>
    <author>tc={7786B817-9414-4608-8157-15AE510B7C38}</author>
    <author>tc={98E17B43-7037-40F9-9AB6-525DB12FA946}</author>
    <author>tc={8361B71A-B5FF-4699-B69D-AEEE3F6D09B7}</author>
    <author>tc={A4682CB3-F240-48E5-B0DC-63BE9CD22C3A}</author>
    <author>tc={175C7C99-1008-42F5-939D-24C512974822}</author>
    <author>tc={0F64E80B-7F40-461C-9EE9-E337B8C71C69}</author>
    <author>tc={63C2FBD5-CBBD-4260-A7FC-3903D80D8EEA}</author>
    <author>tc={4B870C5A-DBB1-4E62-B8B5-E2D27093D649}</author>
    <author>tc={C303A913-6823-452F-8C15-1C783618DFE4}</author>
    <author>tc={920CA350-BDC0-4EE8-9AF4-D1485A2579EE}</author>
    <author>tc={1D4D58F2-46BC-4CE4-8434-67E83B9873C1}</author>
    <author>tc={5F7001C9-E1D4-463B-AE37-0D0C0AC02A69}</author>
    <author>tc={1C090C6E-2656-4E4C-92E4-09449DB7181F}</author>
    <author>tc={CA54D726-D3F5-4E2A-9A73-B8AADFFA0001}</author>
    <author>tc={5F929F36-6AC4-4E07-AE90-F5F32095117F}</author>
    <author>tc={57F567EF-D2C3-4435-B16D-C208614FFAEB}</author>
    <author>tc={66A6FCF9-708D-4A2B-ABEF-4ABEE1D00A91}</author>
    <author>tc={5301CBDF-EA7B-4B9D-8DF5-0834B95D64B8}</author>
    <author>tc={C2F2366D-AFD9-4568-8E77-B9682DA9BC0C}</author>
    <author>tc={807955CE-8DC4-473B-9313-2F09629341E8}</author>
    <author>tc={B5FBE367-C083-44AE-968F-14226D32C7AA}</author>
    <author>tc={D57F8F2C-42EE-4AD8-92A0-05F55C27D0A0}</author>
    <author>tc={9DD29B60-0B40-479F-BACA-DF547D1F7370}</author>
    <author>tc={04749C22-E90E-4939-8199-0D245B1528DA}</author>
    <author>tc={1CFB6078-E352-4004-A55D-C0900C0B213E}</author>
    <author>tc={519E6533-1DD4-4065-A1BF-AF45320EA9B2}</author>
    <author>tc={B446E5D6-F8A8-4CB2-AE8E-C62153F7981D}</author>
    <author>tc={1CC37EE0-E3F4-4934-AF7E-6E5381B7E402}</author>
    <author>tc={A856ACB1-FC23-4B41-8CD0-817DF8115B05}</author>
    <author>tc={F1F8801E-6D0E-4F59-B3E0-5411E75D7F88}</author>
    <author>tc={C4634EFA-8C6D-4272-A556-00987B2DF872}</author>
    <author>tc={21F71418-5C00-4CD7-B011-8BCA22391AF8}</author>
    <author>tc={823E485A-1834-4D38-A9BE-1DF5EF297BD3}</author>
    <author>tc={A36F6C5E-5945-43C7-86FC-89AF2DE0EB74}</author>
    <author>tc={E88B01FC-3E28-4496-8CBD-B391DFB88947}</author>
    <author>tc={D05EBFA5-8CEE-474B-9D85-42971A1E3FD7}</author>
    <author>tc={536BA099-75B3-4CA8-8CAD-20C76627837D}</author>
    <author>tc={E1DC9A47-9976-4256-A1A1-5D2E11718C13}</author>
    <author>tc={5E04A02A-2339-428A-8C6E-75DDE39B80A8}</author>
    <author>tc={F6DE39AA-8BD1-482C-919A-37A31E4FAF6D}</author>
    <author>tc={0282CE1C-4ADF-4D7C-A712-FA351AE96478}</author>
    <author>tc={B74E493E-4115-41B2-B5EE-110B6CEC5612}</author>
    <author>tc={345B0F0F-7AFE-4C59-A786-B2CEE8B6DE81}</author>
    <author>tc={4951D9D1-D653-45D8-A943-2DC1A3204942}</author>
    <author>tc={7D484427-C467-4EB1-8A4B-F1E2915D0053}</author>
    <author>tc={5C0190B2-92C5-4388-AE5B-77C168F66A82}</author>
    <author>tc={BD36F65A-A761-4F83-B723-C393E964A659}</author>
    <author>tc={FCDF6034-1C44-44C7-9E9A-8F84883C628D}</author>
    <author>tc={A8144A83-B9DA-4AF2-9F1D-4C6F335A280E}</author>
    <author>tc={78090133-20B5-4546-812C-6C6B7CD7249C}</author>
    <author>tc={2923B517-AC9B-4188-A5A4-E834B9CEA979}</author>
    <author>tc={284F78BD-097A-4D15-BCEE-DF73418BA7B5}</author>
    <author>tc={BF795CA1-56B4-4A6C-94D9-CAF00C338864}</author>
    <author>tc={0C8F0827-2D9B-48DE-9D3D-FB272E2FB7C1}</author>
    <author>tc={60102B8E-A4DC-41F3-BA46-0DB2F2CEDD86}</author>
    <author>tc={270A500B-F58A-4ABB-A315-448503C4371D}</author>
    <author>tc={FBE1DB3F-1729-48A4-893E-D08EC933EFED}</author>
    <author>tc={41539A37-C6B8-4AD6-BDA2-D1FEE5C0A6B1}</author>
    <author>tc={046A1221-A07A-4317-8626-F7DE0D9C23F8}</author>
    <author>tc={F9ECCBC0-5480-4E9E-BCDF-1FDE206E7247}</author>
    <author>tc={B3F8BA8B-B6CA-4BAE-BCC0-74CEB07228DB}</author>
    <author>tc={AB70A0F0-FE7F-4C5E-9AC2-3E8D8D51FDD1}</author>
    <author>tc={C72A0E8C-7633-4DAF-AA01-1AA7390BE165}</author>
    <author>tc={333AFF00-F1D8-4277-8416-52E6A90BE0EF}</author>
    <author>tc={324E2F8D-DA5F-4405-A972-2779D0657C4A}</author>
    <author>tc={4A027EF7-9644-4AE6-AA4C-1CBDF8520945}</author>
    <author>tc={437E7340-1CF8-4E7D-B56D-49F59366774B}</author>
    <author>tc={0C982535-CD01-4376-85F2-296BFE855DDD}</author>
    <author>tc={ACC85107-527F-4F14-820D-BB9581529B50}</author>
    <author>tc={E8AA840B-747B-4137-8307-03B84E0B6129}</author>
    <author>tc={8B5789E5-5632-4BDD-9B09-005A7A22EC56}</author>
    <author>tc={86BE0653-C2C5-4782-9ADC-6D034C34529D}</author>
    <author>tc={B4C5A440-C5B6-4EB1-8B8E-09A1F3B2DC66}</author>
    <author>tc={65771B37-4DE1-48D6-89CD-3D8AD005F0B8}</author>
    <author>tc={32BE4867-7462-49E5-BB05-6C34A283F24C}</author>
    <author>tc={D82A92D0-A426-40A8-9155-D5FB9404B5B1}</author>
    <author>tc={A2FFBD57-A941-4AF1-8904-E418CB261C0A}</author>
    <author>tc={51E9771D-51C8-4891-AFE5-0ED02F394FE0}</author>
    <author>tc={7A09C144-0E1E-428F-A617-5CFA2B7F3772}</author>
    <author>tc={81421180-35AC-47F0-87EB-1D7307F7E5B1}</author>
    <author>tc={E3C1C67D-D5E8-433C-A15C-C22403E1F285}</author>
    <author>tc={07A6FFB0-D500-4CB6-B65A-B5BD9233D321}</author>
    <author>tc={B8942027-7E8F-4FD6-B9F4-AEB91757E098}</author>
    <author>tc={2EAFBB79-B29B-4A23-8361-3C94E0D827A3}</author>
    <author>tc={7E70075D-77F5-4B6C-801F-FF424E5C0397}</author>
    <author>tc={08A097F8-9F26-4D04-B7BE-E851EFCCFFA9}</author>
    <author>tc={4DEA1A5B-7EF0-4E28-A63E-74147C7AF779}</author>
    <author>tc={3F8D06A6-6AD0-45BF-802F-2A269978671E}</author>
    <author>tc={BDDB8E81-F4A6-4E27-A05F-ECA37C9A53F1}</author>
    <author>tc={8DA2D15A-600E-426F-AF6C-AB0539A92E9A}</author>
    <author>tc={37A2B70E-70B1-41DE-ABA7-A837CC40A878}</author>
    <author>tc={61CEB7B2-57E5-417D-8CA8-6CE41A080986}</author>
    <author>tc={32F6B2F7-86BA-4040-A215-566C636D0853}</author>
    <author>tc={72CC70CF-217D-47C1-A880-6D6AE255A688}</author>
    <author>tc={F81E7049-965E-4220-895A-F0595127F343}</author>
    <author>tc={746A828C-06B2-4702-BCD6-B2C4C7CCC697}</author>
    <author>tc={AF14DCC3-B3DA-4741-82D1-D13CD1D54EDC}</author>
    <author>tc={E05E6789-612C-4DF0-918C-CDB98D4613E2}</author>
    <author>tc={F0961C02-B793-4C7F-85E1-AEFDECCBC4F1}</author>
    <author>tc={90977467-6EC3-4BC8-8B54-1DE8302BDA10}</author>
    <author>tc={20C2F442-C6F6-483C-8F0A-5944D0C5AF48}</author>
    <author>tc={C6ECA285-DE0D-4A15-B4E2-8836F4F2CC00}</author>
    <author>tc={CAA2C611-F12E-4AC3-AE46-D41820A7AF26}</author>
    <author>tc={B9759051-CAD0-4E12-BCB3-D351E194381D}</author>
    <author>tc={7C3A891B-031A-486C-806E-9DF18C9DB42F}</author>
    <author>tc={B82A5CB3-7F4D-4182-AC9E-0CEE0B257E48}</author>
    <author>tc={E8210D09-862D-4767-B663-6F8DF6528E18}</author>
    <author>tc={9888C0B2-62B6-4CF7-8DB2-F3706C5EA19E}</author>
    <author>tc={F0C4042B-E5DA-40EC-9D45-10165091511D}</author>
    <author>tc={113B69D6-6592-468B-A875-EB67746C1BCD}</author>
    <author>tc={D2065FB5-3E18-48F9-8765-650D3AA32A0A}</author>
    <author>tc={9AEA97B6-1CA5-4CE8-AED9-E2FF85AC6663}</author>
    <author>tc={8E4BCB3B-0ABE-45C3-B178-90FBF6A27B57}</author>
    <author>tc={F77FDDA4-EE9D-4340-8CF6-770947A9CBDA}</author>
    <author>tc={90F3C5E5-3E49-47EE-B2F6-4D3C75233789}</author>
    <author>tc={D7C596B4-2F7C-4804-BAFB-10FB1E2555B2}</author>
    <author>tc={0F5B6F02-3E45-4552-91AC-58D983A72D08}</author>
    <author>tc={46AB0D5F-3A35-4F2D-BE5E-2B314AB5D0FD}</author>
    <author>tc={D4C663E2-B4AE-4CA5-AC20-5F608C9F6147}</author>
    <author>tc={4CBCF645-4A3B-490C-B6EA-5115B446C908}</author>
    <author>tc={EAA4BECB-1CE6-41EB-B984-A6E1CBFBE4CB}</author>
    <author>tc={0AF5498F-8091-4E41-A0B6-50CF181518E5}</author>
    <author>tc={32E6EC2F-D53D-4182-8B5E-CF2B647B52F9}</author>
    <author>tc={E1948EA4-AE67-4D37-B9A4-1AAA60582AE7}</author>
    <author>tc={307E5A99-2A8F-459F-B61A-14CFC1E66211}</author>
    <author>tc={9C1B941E-051E-4923-B36C-4E758A77DBDC}</author>
    <author>tc={40D0CB88-1845-4957-8256-A768130A087F}</author>
    <author>tc={C961E6C1-8F30-42A8-84D2-73CFEC2707C8}</author>
    <author>tc={525F4296-0326-4E45-9EAB-4DB917A7ABEC}</author>
    <author>tc={B26D0B96-AB30-4EB7-9594-88F1100F045C}</author>
    <author>tc={EEAC24B5-5580-4299-B9AE-4A972BB87C2C}</author>
    <author>tc={DC906926-FBED-4DF3-8497-A7DB5A0DA503}</author>
    <author>tc={0583A5ED-352C-474A-A717-9ACB70D9B7CB}</author>
    <author>tc={65BE7ACF-9AAE-4B1A-9A3A-F5C6C40A1DEC}</author>
    <author>tc={EB12EEF3-9701-446A-AE03-FDADD4E3D78A}</author>
    <author>tc={8E81653E-8DA5-4138-8456-DDAE4E6A215B}</author>
    <author>tc={63E279C2-899B-4AAD-92E9-D58456F9E200}</author>
    <author>tc={877AC916-7B73-49D0-BB29-D73C73328B53}</author>
    <author>tc={CCD51EDD-3631-4978-B160-3E8466F3EEF8}</author>
    <author>tc={8BFDF1D5-A867-4A9A-A9F1-454E678EBA0C}</author>
    <author>tc={C2ABB900-8A7F-4A05-8C32-4D6E60C89083}</author>
    <author>tc={EA1C5E88-E8AA-433B-89D1-1D2927523CD1}</author>
    <author>tc={4C7420DC-75B6-406D-9D8F-42876A8D0C7A}</author>
    <author>tc={620CCEC6-D6B5-4AA7-B08D-CB7081DA9FF8}</author>
    <author>tc={D3DF75BA-8F22-493F-900B-0649BA5734A3}</author>
    <author>tc={63109A0A-9A6B-47B0-AE3D-00A71721D55E}</author>
    <author>tc={4270340C-3EE5-4EFE-8805-099CC3812FC9}</author>
    <author>tc={75453E6C-8027-4987-A386-112D7C7DC507}</author>
    <author>tc={6A9F0969-0C0F-4296-AFDF-76EC516C4FC6}</author>
    <author>tc={DA2E8515-FE3E-42BC-A6B3-F4B64EAE04C2}</author>
    <author>tc={07A99F4F-1F7B-4E96-BE3E-66878050008F}</author>
    <author>tc={5400BCBA-52E4-4F26-AD4E-935363D54E9B}</author>
    <author>tc={62ACF5E0-415C-47F3-9A54-5B777034A3AE}</author>
    <author>tc={9FA97C4F-D4C1-4094-9A2A-627E4EC153CD}</author>
    <author>tc={28DADFFF-FFD0-44A2-AB32-E8D2BFB9E93B}</author>
    <author>tc={E909C3C3-80CB-4E07-8508-412DE98A45DD}</author>
    <author>tc={8C791C6C-B43E-4801-B015-274639F3E586}</author>
    <author>tc={26602063-275E-4015-B54D-7BB4F4C448B8}</author>
    <author>tc={D49B2164-B9C2-4A1B-9E3D-2FFE69275300}</author>
    <author>tc={C12245F0-669A-4937-9758-F47D59381008}</author>
    <author>tc={2D19AA3E-5D5D-4F60-B649-06873B92E8D9}</author>
    <author>tc={6E11E592-931F-4EEA-BBEA-95BC721208E2}</author>
    <author>tc={FC86826C-1AFB-4702-B0B0-6665EF379FEE}</author>
    <author>tc={27AEE629-17EB-45E2-8132-25938C3B93EE}</author>
    <author>tc={CEDCFC80-0672-4D20-9FD5-DC0FCD040B92}</author>
    <author>tc={A84B33F9-6104-49AD-8FE8-D3FD4BEFA3DE}</author>
    <author>tc={0555BE9E-83E1-407F-AEF8-87191FACF8C9}</author>
    <author>tc={ADD4DCE6-69A2-4117-AF83-6A21DAB30AF0}</author>
    <author>tc={F75C9533-E201-454B-81AD-0AED74F1D7A4}</author>
    <author>tc={7BE66DB2-FB41-411A-B507-E112759B752A}</author>
    <author>tc={5F3429EE-8EF8-4AE1-83F1-41DEACD5E56E}</author>
    <author>tc={AB717A69-C966-4919-B660-9EE5693E8538}</author>
    <author>tc={8799B418-FB10-427F-B787-743353A78AE0}</author>
    <author>tc={B4B7FEF6-55C0-4EBF-9566-642C40B0B8A3}</author>
    <author>tc={F9A3B6D1-6850-4B18-870C-B3998349A514}</author>
    <author>tc={FEB0929B-4DC6-4ACB-ADE9-2A37469A7847}</author>
    <author>tc={82C7163F-103C-4D61-B2D0-D0483A24E436}</author>
    <author>tc={C8044FB8-9560-4D9C-B02B-C9CB38C12A18}</author>
    <author>tc={224A5124-05C8-4828-8F82-E412C433B35E}</author>
    <author>tc={6110FB7A-14C3-4F27-93C2-5DCB4E260262}</author>
    <author>tc={56DBEAB2-48C5-4E51-A711-F700B37CC17C}</author>
    <author>tc={838579D8-DEB8-4C1C-BE19-B5E9B4901612}</author>
    <author>tc={50E495AE-F916-4B1D-8243-181E8F37B10E}</author>
    <author>tc={AA55DCCF-F6AE-4A55-A584-5D9D874A0E8A}</author>
    <author>tc={80BDB1C4-67BC-4BD0-ABB8-023D29B15C7C}</author>
    <author>tc={7F79BD09-6FBA-40B4-84A3-1C45F675EF74}</author>
    <author>tc={4603AF8E-9F2A-48F4-BCEA-2CB400E55F1A}</author>
    <author>tc={E3ABA1D7-EFD6-42EA-9393-2220A5DC9138}</author>
    <author>tc={B13AB191-2663-40EF-B340-B11EBEFAFD5B}</author>
    <author>tc={50CBA4AC-11B9-418D-B4A6-21B47DB8C3B3}</author>
    <author>tc={507EBC56-65A5-4204-86A6-7C6B62D3C8AF}</author>
    <author>tc={79CCBA3C-355D-4B97-B693-3345F3483C17}</author>
    <author>tc={CACE6A22-0820-4058-BF27-0B69446C61CC}</author>
    <author>tc={FFCA70AE-57B5-4E55-B70F-844BC96CAAEC}</author>
    <author>tc={1FE81765-002B-4223-8A12-ED3285483CEE}</author>
    <author>tc={6A40BCD6-EF3A-4CC2-BC89-E5C892264A6C}</author>
    <author>tc={F8C09B83-A453-40AC-B87C-693890779F85}</author>
    <author>tc={C91ED280-990E-45E8-BF28-1352054B6565}</author>
    <author>tc={A079EBE7-382A-44DF-A59E-832EF2DB4424}</author>
    <author>tc={0D184361-A0C2-46E9-A59A-548A3BEB363F}</author>
    <author>tc={CF317771-0FCE-4FB8-8749-5E7F8766E296}</author>
    <author>tc={6BBB1B8D-B687-47EA-A3CC-4E1B81B2804B}</author>
    <author>tc={5190EAF3-D8EA-4B7A-9E1A-73C09F76A593}</author>
    <author>tc={23E47EBE-6464-486C-BC08-63D6DA10C90C}</author>
    <author>tc={671B8B84-6C4E-4515-B2F6-224A7CB6D2AC}</author>
    <author>tc={97CBBCE2-B194-43E6-BB58-13129BE28485}</author>
    <author>tc={A1593D6C-F817-4405-B47E-D399D54F26D2}</author>
    <author>tc={5A3F547D-6071-4FE9-8637-F3BB8D917032}</author>
    <author>tc={5413DDA7-4E40-40C7-8113-7D765C74CAC7}</author>
    <author>tc={DB2A6905-CD17-423E-8E2D-FBE8BA60FF76}</author>
    <author>tc={7C51CF69-EA05-44A8-AF17-20D1DD9EC33F}</author>
    <author>tc={DE53DEB1-E15C-42AD-8752-1B7244556A9C}</author>
    <author>tc={29F03ACB-A32F-46E1-8B95-1410F84765A4}</author>
    <author>tc={34B77423-CD0B-41B0-866C-C5F6CE6D0040}</author>
    <author>tc={7B424090-8320-4828-9342-F60970B65F60}</author>
    <author>tc={F85B69E0-92C6-4B5A-974F-EE82F32620A3}</author>
    <author>tc={776EE9A4-7244-45AC-86E8-10E3930AC8F2}</author>
    <author>tc={B868530C-AC39-456E-947A-BC9C75BC5158}</author>
    <author>tc={7E12D942-3BDD-4AE7-AD08-268878891EFE}</author>
    <author>tc={E9D6D293-3CFD-4094-A782-F262DAAF2F77}</author>
    <author>tc={E2D6CED2-C8BF-4B51-BA91-C17B19A818BD}</author>
    <author>tc={1B6EB832-399E-4C26-8285-A72E8C88E3BA}</author>
    <author>tc={1DE1B57F-7C75-46F9-B685-90CA4EC3713F}</author>
    <author>tc={CE3722BA-EAFE-445B-A25D-B66667F9A389}</author>
    <author>tc={12C08D6A-52FC-4D76-A918-AECB392659A8}</author>
    <author>tc={8EBA4A6B-AD87-4300-BBA2-96B352AF5D21}</author>
    <author>tc={1A65B72E-DCA5-4E01-8619-FBC9742D03B1}</author>
    <author>tc={3E318B04-E947-4DB2-9945-D519A7614EDF}</author>
    <author>tc={80617961-F621-4F39-9729-80C1B37B5CAE}</author>
    <author>tc={F607571B-CEC2-48DB-A85F-9300E9B33BDB}</author>
    <author>tc={39470DDC-AD77-4F24-B96B-BB3F0C33B293}</author>
    <author>tc={D2AF543D-68A9-4E2D-B101-036E69C10B27}</author>
    <author>tc={690AED20-F835-4E9C-BC05-0F3B42DB5A8D}</author>
    <author>tc={675D3870-23F5-4C92-92ED-2E358BCD4E0D}</author>
    <author>tc={C315CD16-460B-401B-9CCA-285D72743BF3}</author>
    <author>tc={15677B1A-E947-4DDD-82B2-88131E4BDD9B}</author>
    <author>tc={17C7BB8A-F96A-4AAE-8EDB-AB684C7A95F2}</author>
    <author>tc={3DB15D79-2D04-48F2-9D41-692D15AA2D0A}</author>
    <author>tc={30FD0E07-E39E-42F5-90BB-C7B83F199AE8}</author>
    <author>tc={5F4E70FE-0D67-4E51-B920-F38FFCE9FDA2}</author>
    <author>tc={37FB0163-0CCE-449F-9098-DBA0AED127FA}</author>
    <author>tc={B1A577CF-1D74-4CE4-B3C6-31A3FAE0315C}</author>
    <author>tc={1773B43D-F8F4-42E3-A740-54CF4B640D92}</author>
    <author>tc={208FBCB8-1C37-4E4A-944F-CBF951B50E50}</author>
    <author>tc={D378AC8E-265D-46E0-9FE4-D41C64122426}</author>
    <author>tc={483B32FF-46E2-4B7B-B985-22F42B7C912B}</author>
    <author>tc={EF824A6C-76FF-46F7-97CC-C502ACC94D98}</author>
    <author>tc={ED85578C-BC17-4E6E-8994-F8BE896E5709}</author>
    <author>tc={A9A5C168-67CF-4875-B429-9F7767236888}</author>
    <author>tc={1DA50CFF-2C24-44C7-A545-13FD84EBC7D6}</author>
    <author>tc={D93D9C38-9A74-4978-A107-6D8AA6E4ED01}</author>
    <author>tc={5CF7733F-3E6D-4906-A44F-59E9B06D3889}</author>
    <author>tc={0B6474EF-415A-4A0D-A73E-1D68E53B9686}</author>
    <author>tc={48E87CD4-036B-4028-A708-071A83BFD60A}</author>
    <author>tc={02E56243-8316-4285-9856-5CEA00D2282A}</author>
    <author>tc={3E592A83-ED98-42CF-A6C6-0C4FA0E1765C}</author>
    <author>tc={8A62C57E-58FF-40A7-A76E-F9FBCF9DD4FD}</author>
    <author>tc={057A535D-2472-4280-8948-9D247419767A}</author>
    <author>tc={6373FB9C-0F57-4EDC-90D9-16F3760D1DFA}</author>
  </authors>
  <commentList>
    <comment ref="A1" authorId="0" shapeId="0" xr:uid="{00000000-0006-0000-0200-000001000000}">
      <text>
        <t>[Threaded comment]
Your version of Excel allows you to read this threaded comment; however, any edits to it will get removed if the file is opened in a newer version of Excel. Learn more: https://go.microsoft.com/fwlink/?linkid=870924
Comment:
    Item¦Payment¦Description¦Unit¦Qty¦Rate¦Amount§1¦INLET WORKS AND DEWATERING FACILITY AT HAMMARSDALE WWTW§2¦BILL 2: INLET WORKS AND SECOND CLASS WATER PUMP STATION§SECTION C : SITE CLEARANCE¦SECTION D: EARTHWORKS¦SECTION DB: EARTHWORKS PIPE TRENCHES¦SECTION DK: GABIONS AND PITCHING¦SECTION DM: EARTHWORKS (ROADS, SUBGRADE)¦SECTION G: CONCRETE (STRUCTURAL)¦SECTION H: STRUCTURAL STEELWORK¦SECTION HA: STRUCTURAL STEELWORK (SUNDRY ITEMS)¦SECTION HB: CLADDING AND SHEETING¦SECTION HC: COROSSION PROTECTION OF STRUCTURAL STREELWORK¦SECTION L: MEDIUM-PRESSURE PIPE LINES¦SECTION LB: BEDDING (PIPES)¦SECTION LC: CABLE DUCTS¦SECTION LD: SEWERS¦SECTION LE: STORMWATER DRAINAGE¦SECTION ME: SUBBASE¦SECTION MJ: SEGMENTED PAVING¦SECTION MK: KERBING AND CHANNELING¦SECTION AF: FENCING</t>
      </text>
    </comment>
    <comment ref="A4" authorId="1" shapeId="0" xr:uid="{00000000-0006-0000-0200-000002000000}">
      <text>
        <t>[Threaded comment]
Your version of Excel allows you to read this threaded comment; however, any edits to it will get removed if the file is opened in a newer version of Excel. Learn more: https://go.microsoft.com/fwlink/?linkid=870924
Comment:
    ¦1¦2¦1¦1¦0¦Null§SubSection</t>
      </text>
    </comment>
    <comment ref="A6" authorId="2" shapeId="0" xr:uid="{00000000-0006-0000-0200-000003000000}">
      <text>
        <t>[Threaded comment]
Your version of Excel allows you to read this threaded comment; however, any edits to it will get removed if the file is opened in a newer version of Excel. Learn more: https://go.microsoft.com/fwlink/?linkid=870924
Comment:
    ¦1¦2¦1¦2¦1¦Null§</t>
      </text>
    </comment>
    <comment ref="A8" authorId="3" shapeId="0" xr:uid="{00000000-0006-0000-0200-000004000000}">
      <text>
        <t>[Threaded comment]
Your version of Excel allows you to read this threaded comment; however, any edits to it will get removed if the file is opened in a newer version of Excel. Learn more: https://go.microsoft.com/fwlink/?linkid=870924
Comment:
    ¦1¦2¦1¦3¦0¦Null§</t>
      </text>
    </comment>
    <comment ref="A10" authorId="4" shapeId="0" xr:uid="{00000000-0006-0000-0200-000005000000}">
      <text>
        <t>[Threaded comment]
Your version of Excel allows you to read this threaded comment; however, any edits to it will get removed if the file is opened in a newer version of Excel. Learn more: https://go.microsoft.com/fwlink/?linkid=870924
Comment:
    ¦1¦2¦1¦4¦0¦Null§</t>
      </text>
    </comment>
    <comment ref="A12" authorId="5" shapeId="0" xr:uid="{00000000-0006-0000-0200-000006000000}">
      <text>
        <t>[Threaded comment]
Your version of Excel allows you to read this threaded comment; however, any edits to it will get removed if the file is opened in a newer version of Excel. Learn more: https://go.microsoft.com/fwlink/?linkid=870924
Comment:
    ¦1¦2¦1¦5¦0¦Null§</t>
      </text>
    </comment>
    <comment ref="A14" authorId="6" shapeId="0" xr:uid="{00000000-0006-0000-0200-000007000000}">
      <text>
        <t>[Threaded comment]
Your version of Excel allows you to read this threaded comment; however, any edits to it will get removed if the file is opened in a newer version of Excel. Learn more: https://go.microsoft.com/fwlink/?linkid=870924
Comment:
    ¦1¦2¦1¦6¦0¦Null§</t>
      </text>
    </comment>
    <comment ref="A16" authorId="7" shapeId="0" xr:uid="{00000000-0006-0000-0200-000008000000}">
      <text>
        <t>[Threaded comment]
Your version of Excel allows you to read this threaded comment; however, any edits to it will get removed if the file is opened in a newer version of Excel. Learn more: https://go.microsoft.com/fwlink/?linkid=870924
Comment:
    ¦1¦2¦1¦7¦0¦Null§</t>
      </text>
    </comment>
    <comment ref="A18" authorId="8" shapeId="0" xr:uid="{00000000-0006-0000-0200-000009000000}">
      <text>
        <t>[Threaded comment]
Your version of Excel allows you to read this threaded comment; however, any edits to it will get removed if the file is opened in a newer version of Excel. Learn more: https://go.microsoft.com/fwlink/?linkid=870924
Comment:
    ¦1¦2¦1¦8¦0¦Null§</t>
      </text>
    </comment>
    <comment ref="A20" authorId="9" shapeId="0" xr:uid="{00000000-0006-0000-0200-00000A000000}">
      <text>
        <t>[Threaded comment]
Your version of Excel allows you to read this threaded comment; however, any edits to it will get removed if the file is opened in a newer version of Excel. Learn more: https://go.microsoft.com/fwlink/?linkid=870924
Comment:
    ¦1¦2¦1¦9¦0¦Null§</t>
      </text>
    </comment>
    <comment ref="A22" authorId="10" shapeId="0" xr:uid="{00000000-0006-0000-0200-00000B000000}">
      <text>
        <t>[Threaded comment]
Your version of Excel allows you to read this threaded comment; however, any edits to it will get removed if the file is opened in a newer version of Excel. Learn more: https://go.microsoft.com/fwlink/?linkid=870924
Comment:
    ¦1¦2¦1¦10¦0¦Null§</t>
      </text>
    </comment>
    <comment ref="A24" authorId="11" shapeId="0" xr:uid="{00000000-0006-0000-0200-00000C000000}">
      <text>
        <t>[Threaded comment]
Your version of Excel allows you to read this threaded comment; however, any edits to it will get removed if the file is opened in a newer version of Excel. Learn more: https://go.microsoft.com/fwlink/?linkid=870924
Comment:
    ¦1¦2¦1¦11¦0¦Null§</t>
      </text>
    </comment>
    <comment ref="A26" authorId="12" shapeId="0" xr:uid="{00000000-0006-0000-0200-00000D000000}">
      <text>
        <t>[Threaded comment]
Your version of Excel allows you to read this threaded comment; however, any edits to it will get removed if the file is opened in a newer version of Excel. Learn more: https://go.microsoft.com/fwlink/?linkid=870924
Comment:
    ¦1¦2¦1¦12¦1¦Null§</t>
      </text>
    </comment>
    <comment ref="A28" authorId="13" shapeId="0" xr:uid="{00000000-0006-0000-0200-00000E000000}">
      <text>
        <t>[Threaded comment]
Your version of Excel allows you to read this threaded comment; however, any edits to it will get removed if the file is opened in a newer version of Excel. Learn more: https://go.microsoft.com/fwlink/?linkid=870924
Comment:
    ¦1¦2¦1¦13¦0¦Null§</t>
      </text>
    </comment>
    <comment ref="A30" authorId="14" shapeId="0" xr:uid="{00000000-0006-0000-0200-00000F000000}">
      <text>
        <t>[Threaded comment]
Your version of Excel allows you to read this threaded comment; however, any edits to it will get removed if the file is opened in a newer version of Excel. Learn more: https://go.microsoft.com/fwlink/?linkid=870924
Comment:
    ¦1¦2¦1¦14¦0¦Null§</t>
      </text>
    </comment>
    <comment ref="A32" authorId="15" shapeId="0" xr:uid="{00000000-0006-0000-0200-000010000000}">
      <text>
        <t>[Threaded comment]
Your version of Excel allows you to read this threaded comment; however, any edits to it will get removed if the file is opened in a newer version of Excel. Learn more: https://go.microsoft.com/fwlink/?linkid=870924
Comment:
    ¦1¦2¦1¦15¦0¦Null§</t>
      </text>
    </comment>
    <comment ref="A34" authorId="16" shapeId="0" xr:uid="{00000000-0006-0000-0200-000011000000}">
      <text>
        <t>[Threaded comment]
Your version of Excel allows you to read this threaded comment; however, any edits to it will get removed if the file is opened in a newer version of Excel. Learn more: https://go.microsoft.com/fwlink/?linkid=870924
Comment:
    ¦1¦2¦1¦16¦0¦Null§</t>
      </text>
    </comment>
    <comment ref="A36" authorId="17" shapeId="0" xr:uid="{00000000-0006-0000-0200-000012000000}">
      <text>
        <t>[Threaded comment]
Your version of Excel allows you to read this threaded comment; however, any edits to it will get removed if the file is opened in a newer version of Excel. Learn more: https://go.microsoft.com/fwlink/?linkid=870924
Comment:
    ¦1¦2¦1¦17¦0¦Null§</t>
      </text>
    </comment>
    <comment ref="A38" authorId="18" shapeId="0" xr:uid="{00000000-0006-0000-0200-000013000000}">
      <text>
        <t>[Threaded comment]
Your version of Excel allows you to read this threaded comment; however, any edits to it will get removed if the file is opened in a newer version of Excel. Learn more: https://go.microsoft.com/fwlink/?linkid=870924
Comment:
    ¦1¦2¦1¦18¦0¦Null§</t>
      </text>
    </comment>
    <comment ref="A40" authorId="19" shapeId="0" xr:uid="{00000000-0006-0000-0200-000014000000}">
      <text>
        <t>[Threaded comment]
Your version of Excel allows you to read this threaded comment; however, any edits to it will get removed if the file is opened in a newer version of Excel. Learn more: https://go.microsoft.com/fwlink/?linkid=870924
Comment:
    ¦1¦2¦1¦19¦1¦Null§</t>
      </text>
    </comment>
    <comment ref="A42" authorId="20" shapeId="0" xr:uid="{00000000-0006-0000-0200-000015000000}">
      <text>
        <t>[Threaded comment]
Your version of Excel allows you to read this threaded comment; however, any edits to it will get removed if the file is opened in a newer version of Excel. Learn more: https://go.microsoft.com/fwlink/?linkid=870924
Comment:
    ¦1¦2¦1¦20¦0¦Null§</t>
      </text>
    </comment>
    <comment ref="A44" authorId="21" shapeId="0" xr:uid="{00000000-0006-0000-0200-000016000000}">
      <text>
        <t>[Threaded comment]
Your version of Excel allows you to read this threaded comment; however, any edits to it will get removed if the file is opened in a newer version of Excel. Learn more: https://go.microsoft.com/fwlink/?linkid=870924
Comment:
    ¦1¦2¦1¦21¦0¦Null§</t>
      </text>
    </comment>
    <comment ref="A46" authorId="22" shapeId="0" xr:uid="{00000000-0006-0000-0200-000017000000}">
      <text>
        <t>[Threaded comment]
Your version of Excel allows you to read this threaded comment; however, any edits to it will get removed if the file is opened in a newer version of Excel. Learn more: https://go.microsoft.com/fwlink/?linkid=870924
Comment:
    ¦1¦2¦1¦22¦0¦Null§</t>
      </text>
    </comment>
    <comment ref="A48" authorId="23" shapeId="0" xr:uid="{00000000-0006-0000-0200-000018000000}">
      <text>
        <t>[Threaded comment]
Your version of Excel allows you to read this threaded comment; however, any edits to it will get removed if the file is opened in a newer version of Excel. Learn more: https://go.microsoft.com/fwlink/?linkid=870924
Comment:
    ¦1¦2¦1¦23¦0¦Null§</t>
      </text>
    </comment>
    <comment ref="A50" authorId="24" shapeId="0" xr:uid="{00000000-0006-0000-0200-000019000000}">
      <text>
        <t>[Threaded comment]
Your version of Excel allows you to read this threaded comment; however, any edits to it will get removed if the file is opened in a newer version of Excel. Learn more: https://go.microsoft.com/fwlink/?linkid=870924
Comment:
    ¦1¦2¦1¦24¦0¦Null§</t>
      </text>
    </comment>
    <comment ref="A57" authorId="25" shapeId="0" xr:uid="{00000000-0006-0000-0200-00001A000000}">
      <text>
        <t>[Threaded comment]
Your version of Excel allows you to read this threaded comment; however, any edits to it will get removed if the file is opened in a newer version of Excel. Learn more: https://go.microsoft.com/fwlink/?linkid=870924
Comment:
    ¦1¦2¦1¦25¦0¦Null§</t>
      </text>
    </comment>
    <comment ref="A59" authorId="26" shapeId="0" xr:uid="{00000000-0006-0000-0200-00001B000000}">
      <text>
        <t>[Threaded comment]
Your version of Excel allows you to read this threaded comment; however, any edits to it will get removed if the file is opened in a newer version of Excel. Learn more: https://go.microsoft.com/fwlink/?linkid=870924
Comment:
    ¦1¦2¦1¦26¦1¦Null§</t>
      </text>
    </comment>
    <comment ref="A61" authorId="27" shapeId="0" xr:uid="{00000000-0006-0000-0200-00001C000000}">
      <text>
        <t>[Threaded comment]
Your version of Excel allows you to read this threaded comment; however, any edits to it will get removed if the file is opened in a newer version of Excel. Learn more: https://go.microsoft.com/fwlink/?linkid=870924
Comment:
    ¦1¦2¦1¦27¦0¦Null§</t>
      </text>
    </comment>
    <comment ref="A63" authorId="28" shapeId="0" xr:uid="{00000000-0006-0000-0200-00001D000000}">
      <text>
        <t>[Threaded comment]
Your version of Excel allows you to read this threaded comment; however, any edits to it will get removed if the file is opened in a newer version of Excel. Learn more: https://go.microsoft.com/fwlink/?linkid=870924
Comment:
    ¦1¦2¦1¦28¦0¦Null§</t>
      </text>
    </comment>
    <comment ref="A65" authorId="29" shapeId="0" xr:uid="{00000000-0006-0000-0200-00001E000000}">
      <text>
        <t>[Threaded comment]
Your version of Excel allows you to read this threaded comment; however, any edits to it will get removed if the file is opened in a newer version of Excel. Learn more: https://go.microsoft.com/fwlink/?linkid=870924
Comment:
    ¦1¦2¦1¦29¦0¦Null§</t>
      </text>
    </comment>
    <comment ref="A67" authorId="30" shapeId="0" xr:uid="{00000000-0006-0000-0200-00001F000000}">
      <text>
        <t>[Threaded comment]
Your version of Excel allows you to read this threaded comment; however, any edits to it will get removed if the file is opened in a newer version of Excel. Learn more: https://go.microsoft.com/fwlink/?linkid=870924
Comment:
    ¦1¦2¦1¦30¦0¦Null§</t>
      </text>
    </comment>
    <comment ref="A69" authorId="31" shapeId="0" xr:uid="{00000000-0006-0000-0200-000020000000}">
      <text>
        <t>[Threaded comment]
Your version of Excel allows you to read this threaded comment; however, any edits to it will get removed if the file is opened in a newer version of Excel. Learn more: https://go.microsoft.com/fwlink/?linkid=870924
Comment:
    ¦1¦2¦1¦31¦0¦Null§</t>
      </text>
    </comment>
    <comment ref="A71" authorId="32" shapeId="0" xr:uid="{00000000-0006-0000-0200-000021000000}">
      <text>
        <t>[Threaded comment]
Your version of Excel allows you to read this threaded comment; however, any edits to it will get removed if the file is opened in a newer version of Excel. Learn more: https://go.microsoft.com/fwlink/?linkid=870924
Comment:
    ¦1¦2¦1¦32¦1¦Null§</t>
      </text>
    </comment>
    <comment ref="A73" authorId="33" shapeId="0" xr:uid="{00000000-0006-0000-0200-000022000000}">
      <text>
        <t>[Threaded comment]
Your version of Excel allows you to read this threaded comment; however, any edits to it will get removed if the file is opened in a newer version of Excel. Learn more: https://go.microsoft.com/fwlink/?linkid=870924
Comment:
    ¦1¦2¦1¦33¦0¦Null§</t>
      </text>
    </comment>
    <comment ref="A75" authorId="34" shapeId="0" xr:uid="{00000000-0006-0000-0200-000023000000}">
      <text>
        <t>[Threaded comment]
Your version of Excel allows you to read this threaded comment; however, any edits to it will get removed if the file is opened in a newer version of Excel. Learn more: https://go.microsoft.com/fwlink/?linkid=870924
Comment:
    ¦1¦2¦1¦34¦0¦Null§</t>
      </text>
    </comment>
    <comment ref="A77" authorId="35" shapeId="0" xr:uid="{00000000-0006-0000-0200-000024000000}">
      <text>
        <t>[Threaded comment]
Your version of Excel allows you to read this threaded comment; however, any edits to it will get removed if the file is opened in a newer version of Excel. Learn more: https://go.microsoft.com/fwlink/?linkid=870924
Comment:
    ¦1¦2¦1¦35¦0¦Null§</t>
      </text>
    </comment>
    <comment ref="A79" authorId="36" shapeId="0" xr:uid="{00000000-0006-0000-0200-000025000000}">
      <text>
        <t>[Threaded comment]
Your version of Excel allows you to read this threaded comment; however, any edits to it will get removed if the file is opened in a newer version of Excel. Learn more: https://go.microsoft.com/fwlink/?linkid=870924
Comment:
    ¦1¦2¦1¦36¦1¦Null§</t>
      </text>
    </comment>
    <comment ref="A81" authorId="37" shapeId="0" xr:uid="{00000000-0006-0000-0200-000026000000}">
      <text>
        <t>[Threaded comment]
Your version of Excel allows you to read this threaded comment; however, any edits to it will get removed if the file is opened in a newer version of Excel. Learn more: https://go.microsoft.com/fwlink/?linkid=870924
Comment:
    ¦1¦2¦1¦37¦0¦Null§</t>
      </text>
    </comment>
    <comment ref="A83" authorId="38" shapeId="0" xr:uid="{00000000-0006-0000-0200-000027000000}">
      <text>
        <t>[Threaded comment]
Your version of Excel allows you to read this threaded comment; however, any edits to it will get removed if the file is opened in a newer version of Excel. Learn more: https://go.microsoft.com/fwlink/?linkid=870924
Comment:
    ¦1¦2¦1¦38¦0¦Null§</t>
      </text>
    </comment>
    <comment ref="A85" authorId="39" shapeId="0" xr:uid="{00000000-0006-0000-0200-000028000000}">
      <text>
        <t>[Threaded comment]
Your version of Excel allows you to read this threaded comment; however, any edits to it will get removed if the file is opened in a newer version of Excel. Learn more: https://go.microsoft.com/fwlink/?linkid=870924
Comment:
    ¦1¦2¦1¦39¦0¦Null§</t>
      </text>
    </comment>
    <comment ref="A87" authorId="40" shapeId="0" xr:uid="{00000000-0006-0000-0200-000029000000}">
      <text>
        <t>[Threaded comment]
Your version of Excel allows you to read this threaded comment; however, any edits to it will get removed if the file is opened in a newer version of Excel. Learn more: https://go.microsoft.com/fwlink/?linkid=870924
Comment:
    ¦1¦2¦1¦40¦0¦Null§</t>
      </text>
    </comment>
    <comment ref="A89" authorId="41" shapeId="0" xr:uid="{00000000-0006-0000-0200-00002A000000}">
      <text>
        <t>[Threaded comment]
Your version of Excel allows you to read this threaded comment; however, any edits to it will get removed if the file is opened in a newer version of Excel. Learn more: https://go.microsoft.com/fwlink/?linkid=870924
Comment:
    ¦1¦2¦1¦41¦0¦Null§</t>
      </text>
    </comment>
    <comment ref="A91" authorId="42" shapeId="0" xr:uid="{00000000-0006-0000-0200-00002B000000}">
      <text>
        <t>[Threaded comment]
Your version of Excel allows you to read this threaded comment; however, any edits to it will get removed if the file is opened in a newer version of Excel. Learn more: https://go.microsoft.com/fwlink/?linkid=870924
Comment:
    ¦1¦2¦1¦42¦1¦Null§</t>
      </text>
    </comment>
    <comment ref="A93" authorId="43" shapeId="0" xr:uid="{00000000-0006-0000-0200-00002C000000}">
      <text>
        <t>[Threaded comment]
Your version of Excel allows you to read this threaded comment; however, any edits to it will get removed if the file is opened in a newer version of Excel. Learn more: https://go.microsoft.com/fwlink/?linkid=870924
Comment:
    ¦1¦2¦1¦43¦1¦Null§</t>
      </text>
    </comment>
    <comment ref="A95" authorId="44" shapeId="0" xr:uid="{00000000-0006-0000-0200-00002D000000}">
      <text>
        <t>[Threaded comment]
Your version of Excel allows you to read this threaded comment; however, any edits to it will get removed if the file is opened in a newer version of Excel. Learn more: https://go.microsoft.com/fwlink/?linkid=870924
Comment:
    ¦1¦2¦1¦44¦0¦Null§</t>
      </text>
    </comment>
    <comment ref="A97" authorId="45" shapeId="0" xr:uid="{00000000-0006-0000-0200-00002E000000}">
      <text>
        <t>[Threaded comment]
Your version of Excel allows you to read this threaded comment; however, any edits to it will get removed if the file is opened in a newer version of Excel. Learn more: https://go.microsoft.com/fwlink/?linkid=870924
Comment:
    ¦1¦2¦1¦45¦0¦Null§</t>
      </text>
    </comment>
    <comment ref="A99" authorId="46" shapeId="0" xr:uid="{00000000-0006-0000-0200-00002F000000}">
      <text>
        <t>[Threaded comment]
Your version of Excel allows you to read this threaded comment; however, any edits to it will get removed if the file is opened in a newer version of Excel. Learn more: https://go.microsoft.com/fwlink/?linkid=870924
Comment:
    ¦1¦2¦1¦46¦0¦Null§</t>
      </text>
    </comment>
    <comment ref="A101" authorId="47" shapeId="0" xr:uid="{00000000-0006-0000-0200-000030000000}">
      <text>
        <t>[Threaded comment]
Your version of Excel allows you to read this threaded comment; however, any edits to it will get removed if the file is opened in a newer version of Excel. Learn more: https://go.microsoft.com/fwlink/?linkid=870924
Comment:
    ¦1¦2¦1¦47¦0¦Null§</t>
      </text>
    </comment>
    <comment ref="A109" authorId="48" shapeId="0" xr:uid="{00000000-0006-0000-0200-000031000000}">
      <text>
        <t>[Threaded comment]
Your version of Excel allows you to read this threaded comment; however, any edits to it will get removed if the file is opened in a newer version of Excel. Learn more: https://go.microsoft.com/fwlink/?linkid=870924
Comment:
    ¦1¦2¦1¦48¦0¦Null§</t>
      </text>
    </comment>
    <comment ref="A111" authorId="49" shapeId="0" xr:uid="{00000000-0006-0000-0200-000032000000}">
      <text>
        <t>[Threaded comment]
Your version of Excel allows you to read this threaded comment; however, any edits to it will get removed if the file is opened in a newer version of Excel. Learn more: https://go.microsoft.com/fwlink/?linkid=870924
Comment:
    ¦1¦2¦1¦49¦1¦Null§</t>
      </text>
    </comment>
    <comment ref="A113" authorId="50" shapeId="0" xr:uid="{00000000-0006-0000-0200-000033000000}">
      <text>
        <t>[Threaded comment]
Your version of Excel allows you to read this threaded comment; however, any edits to it will get removed if the file is opened in a newer version of Excel. Learn more: https://go.microsoft.com/fwlink/?linkid=870924
Comment:
    ¦1¦2¦1¦50¦0¦Null§</t>
      </text>
    </comment>
    <comment ref="A115" authorId="51" shapeId="0" xr:uid="{00000000-0006-0000-0200-000034000000}">
      <text>
        <t>[Threaded comment]
Your version of Excel allows you to read this threaded comment; however, any edits to it will get removed if the file is opened in a newer version of Excel. Learn more: https://go.microsoft.com/fwlink/?linkid=870924
Comment:
    ¦1¦2¦1¦51¦0¦Null§</t>
      </text>
    </comment>
    <comment ref="A117" authorId="52" shapeId="0" xr:uid="{00000000-0006-0000-0200-000035000000}">
      <text>
        <t>[Threaded comment]
Your version of Excel allows you to read this threaded comment; however, any edits to it will get removed if the file is opened in a newer version of Excel. Learn more: https://go.microsoft.com/fwlink/?linkid=870924
Comment:
    ¦1¦2¦1¦52¦0¦Null§</t>
      </text>
    </comment>
    <comment ref="A119" authorId="53" shapeId="0" xr:uid="{00000000-0006-0000-0200-000036000000}">
      <text>
        <t>[Threaded comment]
Your version of Excel allows you to read this threaded comment; however, any edits to it will get removed if the file is opened in a newer version of Excel. Learn more: https://go.microsoft.com/fwlink/?linkid=870924
Comment:
    ¦1¦2¦1¦53¦1¦Null§</t>
      </text>
    </comment>
    <comment ref="A121" authorId="54" shapeId="0" xr:uid="{00000000-0006-0000-0200-000037000000}">
      <text>
        <t>[Threaded comment]
Your version of Excel allows you to read this threaded comment; however, any edits to it will get removed if the file is opened in a newer version of Excel. Learn more: https://go.microsoft.com/fwlink/?linkid=870924
Comment:
    ¦1¦2¦1¦54¦0¦Null§</t>
      </text>
    </comment>
    <comment ref="A123" authorId="55" shapeId="0" xr:uid="{00000000-0006-0000-0200-000038000000}">
      <text>
        <t>[Threaded comment]
Your version of Excel allows you to read this threaded comment; however, any edits to it will get removed if the file is opened in a newer version of Excel. Learn more: https://go.microsoft.com/fwlink/?linkid=870924
Comment:
    ¦1¦2¦1¦55¦0¦Null§</t>
      </text>
    </comment>
    <comment ref="A125" authorId="56" shapeId="0" xr:uid="{00000000-0006-0000-0200-000039000000}">
      <text>
        <t>[Threaded comment]
Your version of Excel allows you to read this threaded comment; however, any edits to it will get removed if the file is opened in a newer version of Excel. Learn more: https://go.microsoft.com/fwlink/?linkid=870924
Comment:
    ¦1¦2¦1¦56¦0¦Null§</t>
      </text>
    </comment>
    <comment ref="A127" authorId="57" shapeId="0" xr:uid="{00000000-0006-0000-0200-00003A000000}">
      <text>
        <t>[Threaded comment]
Your version of Excel allows you to read this threaded comment; however, any edits to it will get removed if the file is opened in a newer version of Excel. Learn more: https://go.microsoft.com/fwlink/?linkid=870924
Comment:
    ¦1¦2¦1¦57¦0¦Null§</t>
      </text>
    </comment>
    <comment ref="A129" authorId="58" shapeId="0" xr:uid="{00000000-0006-0000-0200-00003B000000}">
      <text>
        <t>[Threaded comment]
Your version of Excel allows you to read this threaded comment; however, any edits to it will get removed if the file is opened in a newer version of Excel. Learn more: https://go.microsoft.com/fwlink/?linkid=870924
Comment:
    ¦1¦2¦1¦58¦1¦Null§</t>
      </text>
    </comment>
    <comment ref="A131" authorId="59" shapeId="0" xr:uid="{00000000-0006-0000-0200-00003C000000}">
      <text>
        <t>[Threaded comment]
Your version of Excel allows you to read this threaded comment; however, any edits to it will get removed if the file is opened in a newer version of Excel. Learn more: https://go.microsoft.com/fwlink/?linkid=870924
Comment:
    ¦1¦2¦1¦59¦1¦Null§</t>
      </text>
    </comment>
    <comment ref="A133" authorId="60" shapeId="0" xr:uid="{00000000-0006-0000-0200-00003D000000}">
      <text>
        <t>[Threaded comment]
Your version of Excel allows you to read this threaded comment; however, any edits to it will get removed if the file is opened in a newer version of Excel. Learn more: https://go.microsoft.com/fwlink/?linkid=870924
Comment:
    ¦1¦2¦1¦60¦0¦Null§</t>
      </text>
    </comment>
    <comment ref="A135" authorId="61" shapeId="0" xr:uid="{00000000-0006-0000-0200-00003E000000}">
      <text>
        <t>[Threaded comment]
Your version of Excel allows you to read this threaded comment; however, any edits to it will get removed if the file is opened in a newer version of Excel. Learn more: https://go.microsoft.com/fwlink/?linkid=870924
Comment:
    ¦1¦2¦1¦61¦0¦Null§</t>
      </text>
    </comment>
    <comment ref="A137" authorId="62" shapeId="0" xr:uid="{00000000-0006-0000-0200-00003F000000}">
      <text>
        <t>[Threaded comment]
Your version of Excel allows you to read this threaded comment; however, any edits to it will get removed if the file is opened in a newer version of Excel. Learn more: https://go.microsoft.com/fwlink/?linkid=870924
Comment:
    ¦1¦2¦1¦62¦1¦Null§</t>
      </text>
    </comment>
    <comment ref="A139" authorId="63" shapeId="0" xr:uid="{00000000-0006-0000-0200-000040000000}">
      <text>
        <t>[Threaded comment]
Your version of Excel allows you to read this threaded comment; however, any edits to it will get removed if the file is opened in a newer version of Excel. Learn more: https://go.microsoft.com/fwlink/?linkid=870924
Comment:
    ¦1¦2¦1¦63¦0¦Null§</t>
      </text>
    </comment>
    <comment ref="A141" authorId="64" shapeId="0" xr:uid="{00000000-0006-0000-0200-000041000000}">
      <text>
        <t>[Threaded comment]
Your version of Excel allows you to read this threaded comment; however, any edits to it will get removed if the file is opened in a newer version of Excel. Learn more: https://go.microsoft.com/fwlink/?linkid=870924
Comment:
    ¦1¦2¦1¦64¦0¦Null§</t>
      </text>
    </comment>
    <comment ref="A143" authorId="65" shapeId="0" xr:uid="{00000000-0006-0000-0200-000042000000}">
      <text>
        <t>[Threaded comment]
Your version of Excel allows you to read this threaded comment; however, any edits to it will get removed if the file is opened in a newer version of Excel. Learn more: https://go.microsoft.com/fwlink/?linkid=870924
Comment:
    ¦1¦2¦1¦65¦1¦Null§</t>
      </text>
    </comment>
    <comment ref="A145" authorId="66" shapeId="0" xr:uid="{00000000-0006-0000-0200-000043000000}">
      <text>
        <t>[Threaded comment]
Your version of Excel allows you to read this threaded comment; however, any edits to it will get removed if the file is opened in a newer version of Excel. Learn more: https://go.microsoft.com/fwlink/?linkid=870924
Comment:
    ¦1¦2¦1¦66¦0¦Null§</t>
      </text>
    </comment>
    <comment ref="A165" authorId="67" shapeId="0" xr:uid="{00000000-0006-0000-0200-000044000000}">
      <text>
        <t>[Threaded comment]
Your version of Excel allows you to read this threaded comment; however, any edits to it will get removed if the file is opened in a newer version of Excel. Learn more: https://go.microsoft.com/fwlink/?linkid=870924
Comment:
    ¦1¦2¦2¦1¦1¦Null§</t>
      </text>
    </comment>
    <comment ref="A167" authorId="68" shapeId="0" xr:uid="{00000000-0006-0000-0200-000045000000}">
      <text>
        <t>[Threaded comment]
Your version of Excel allows you to read this threaded comment; however, any edits to it will get removed if the file is opened in a newer version of Excel. Learn more: https://go.microsoft.com/fwlink/?linkid=870924
Comment:
    ¦1¦2¦2¦2¦0¦Null§</t>
      </text>
    </comment>
    <comment ref="A169" authorId="69" shapeId="0" xr:uid="{00000000-0006-0000-0200-000046000000}">
      <text>
        <t>[Threaded comment]
Your version of Excel allows you to read this threaded comment; however, any edits to it will get removed if the file is opened in a newer version of Excel. Learn more: https://go.microsoft.com/fwlink/?linkid=870924
Comment:
    ¦1¦2¦2¦3¦1¦Null§</t>
      </text>
    </comment>
    <comment ref="A171" authorId="70" shapeId="0" xr:uid="{00000000-0006-0000-0200-000047000000}">
      <text>
        <t>[Threaded comment]
Your version of Excel allows you to read this threaded comment; however, any edits to it will get removed if the file is opened in a newer version of Excel. Learn more: https://go.microsoft.com/fwlink/?linkid=870924
Comment:
    ¦1¦2¦2¦4¦0¦Null§</t>
      </text>
    </comment>
    <comment ref="A173" authorId="71" shapeId="0" xr:uid="{00000000-0006-0000-0200-000048000000}">
      <text>
        <t>[Threaded comment]
Your version of Excel allows you to read this threaded comment; however, any edits to it will get removed if the file is opened in a newer version of Excel. Learn more: https://go.microsoft.com/fwlink/?linkid=870924
Comment:
    ¦1¦2¦2¦5¦0¦Null§</t>
      </text>
    </comment>
    <comment ref="A175" authorId="72" shapeId="0" xr:uid="{00000000-0006-0000-0200-000049000000}">
      <text>
        <t>[Threaded comment]
Your version of Excel allows you to read this threaded comment; however, any edits to it will get removed if the file is opened in a newer version of Excel. Learn more: https://go.microsoft.com/fwlink/?linkid=870924
Comment:
    ¦1¦2¦2¦6¦0¦Null§</t>
      </text>
    </comment>
    <comment ref="A177" authorId="73" shapeId="0" xr:uid="{00000000-0006-0000-0200-00004A000000}">
      <text>
        <t>[Threaded comment]
Your version of Excel allows you to read this threaded comment; however, any edits to it will get removed if the file is opened in a newer version of Excel. Learn more: https://go.microsoft.com/fwlink/?linkid=870924
Comment:
    ¦1¦2¦2¦7¦0¦Null§</t>
      </text>
    </comment>
    <comment ref="A179" authorId="74" shapeId="0" xr:uid="{00000000-0006-0000-0200-00004B000000}">
      <text>
        <t>[Threaded comment]
Your version of Excel allows you to read this threaded comment; however, any edits to it will get removed if the file is opened in a newer version of Excel. Learn more: https://go.microsoft.com/fwlink/?linkid=870924
Comment:
    ¦1¦2¦2¦8¦0¦Null§</t>
      </text>
    </comment>
    <comment ref="A181" authorId="75" shapeId="0" xr:uid="{00000000-0006-0000-0200-00004C000000}">
      <text>
        <t>[Threaded comment]
Your version of Excel allows you to read this threaded comment; however, any edits to it will get removed if the file is opened in a newer version of Excel. Learn more: https://go.microsoft.com/fwlink/?linkid=870924
Comment:
    ¦1¦2¦2¦9¦0¦Null§</t>
      </text>
    </comment>
    <comment ref="A183" authorId="76" shapeId="0" xr:uid="{00000000-0006-0000-0200-00004D000000}">
      <text>
        <t>[Threaded comment]
Your version of Excel allows you to read this threaded comment; however, any edits to it will get removed if the file is opened in a newer version of Excel. Learn more: https://go.microsoft.com/fwlink/?linkid=870924
Comment:
    ¦1¦2¦2¦10¦0¦Null§</t>
      </text>
    </comment>
    <comment ref="A185" authorId="77" shapeId="0" xr:uid="{00000000-0006-0000-0200-00004E000000}">
      <text>
        <t>[Threaded comment]
Your version of Excel allows you to read this threaded comment; however, any edits to it will get removed if the file is opened in a newer version of Excel. Learn more: https://go.microsoft.com/fwlink/?linkid=870924
Comment:
    ¦1¦2¦2¦11¦0¦Null§</t>
      </text>
    </comment>
    <comment ref="A187" authorId="78" shapeId="0" xr:uid="{00000000-0006-0000-0200-00004F000000}">
      <text>
        <t>[Threaded comment]
Your version of Excel allows you to read this threaded comment; however, any edits to it will get removed if the file is opened in a newer version of Excel. Learn more: https://go.microsoft.com/fwlink/?linkid=870924
Comment:
    ¦1¦2¦2¦12¦0¦Null§</t>
      </text>
    </comment>
    <comment ref="A189" authorId="79" shapeId="0" xr:uid="{00000000-0006-0000-0200-000050000000}">
      <text>
        <t>[Threaded comment]
Your version of Excel allows you to read this threaded comment; however, any edits to it will get removed if the file is opened in a newer version of Excel. Learn more: https://go.microsoft.com/fwlink/?linkid=870924
Comment:
    ¦1¦2¦2¦13¦0¦Null§</t>
      </text>
    </comment>
    <comment ref="A191" authorId="80" shapeId="0" xr:uid="{00000000-0006-0000-0200-000051000000}">
      <text>
        <t>[Threaded comment]
Your version of Excel allows you to read this threaded comment; however, any edits to it will get removed if the file is opened in a newer version of Excel. Learn more: https://go.microsoft.com/fwlink/?linkid=870924
Comment:
    ¦1¦2¦2¦14¦0¦Null§</t>
      </text>
    </comment>
    <comment ref="A193" authorId="81" shapeId="0" xr:uid="{00000000-0006-0000-0200-000052000000}">
      <text>
        <t>[Threaded comment]
Your version of Excel allows you to read this threaded comment; however, any edits to it will get removed if the file is opened in a newer version of Excel. Learn more: https://go.microsoft.com/fwlink/?linkid=870924
Comment:
    ¦1¦2¦2¦15¦1¦Null§</t>
      </text>
    </comment>
    <comment ref="A195" authorId="82" shapeId="0" xr:uid="{00000000-0006-0000-0200-000053000000}">
      <text>
        <t>[Threaded comment]
Your version of Excel allows you to read this threaded comment; however, any edits to it will get removed if the file is opened in a newer version of Excel. Learn more: https://go.microsoft.com/fwlink/?linkid=870924
Comment:
    ¦1¦2¦2¦16¦0¦Null§</t>
      </text>
    </comment>
    <comment ref="A197" authorId="83" shapeId="0" xr:uid="{00000000-0006-0000-0200-000054000000}">
      <text>
        <t>[Threaded comment]
Your version of Excel allows you to read this threaded comment; however, any edits to it will get removed if the file is opened in a newer version of Excel. Learn more: https://go.microsoft.com/fwlink/?linkid=870924
Comment:
    ¦1¦2¦2¦17¦0¦Null§</t>
      </text>
    </comment>
    <comment ref="A199" authorId="84" shapeId="0" xr:uid="{00000000-0006-0000-0200-000055000000}">
      <text>
        <t>[Threaded comment]
Your version of Excel allows you to read this threaded comment; however, any edits to it will get removed if the file is opened in a newer version of Excel. Learn more: https://go.microsoft.com/fwlink/?linkid=870924
Comment:
    ¦1¦2¦2¦18¦0¦Null§</t>
      </text>
    </comment>
    <comment ref="A201" authorId="85" shapeId="0" xr:uid="{00000000-0006-0000-0200-000056000000}">
      <text>
        <t>[Threaded comment]
Your version of Excel allows you to read this threaded comment; however, any edits to it will get removed if the file is opened in a newer version of Excel. Learn more: https://go.microsoft.com/fwlink/?linkid=870924
Comment:
    ¦1¦2¦2¦19¦0¦Null§</t>
      </text>
    </comment>
    <comment ref="A203" authorId="86" shapeId="0" xr:uid="{00000000-0006-0000-0200-000057000000}">
      <text>
        <t>[Threaded comment]
Your version of Excel allows you to read this threaded comment; however, any edits to it will get removed if the file is opened in a newer version of Excel. Learn more: https://go.microsoft.com/fwlink/?linkid=870924
Comment:
    ¦1¦2¦2¦20¦0¦Null§</t>
      </text>
    </comment>
    <comment ref="A205" authorId="87" shapeId="0" xr:uid="{00000000-0006-0000-0200-000058000000}">
      <text>
        <t>[Threaded comment]
Your version of Excel allows you to read this threaded comment; however, any edits to it will get removed if the file is opened in a newer version of Excel. Learn more: https://go.microsoft.com/fwlink/?linkid=870924
Comment:
    ¦1¦2¦2¦21¦0¦Null§</t>
      </text>
    </comment>
    <comment ref="A207" authorId="88" shapeId="0" xr:uid="{00000000-0006-0000-0200-000059000000}">
      <text>
        <t>[Threaded comment]
Your version of Excel allows you to read this threaded comment; however, any edits to it will get removed if the file is opened in a newer version of Excel. Learn more: https://go.microsoft.com/fwlink/?linkid=870924
Comment:
    ¦1¦2¦2¦22¦0¦Null§</t>
      </text>
    </comment>
    <comment ref="A209" authorId="89" shapeId="0" xr:uid="{00000000-0006-0000-0200-00005A000000}">
      <text>
        <t>[Threaded comment]
Your version of Excel allows you to read this threaded comment; however, any edits to it will get removed if the file is opened in a newer version of Excel. Learn more: https://go.microsoft.com/fwlink/?linkid=870924
Comment:
    ¦1¦2¦2¦23¦0¦Null§</t>
      </text>
    </comment>
    <comment ref="A211" authorId="90" shapeId="0" xr:uid="{00000000-0006-0000-0200-00005B000000}">
      <text>
        <t>[Threaded comment]
Your version of Excel allows you to read this threaded comment; however, any edits to it will get removed if the file is opened in a newer version of Excel. Learn more: https://go.microsoft.com/fwlink/?linkid=870924
Comment:
    ¦1¦2¦2¦24¦0¦Null§</t>
      </text>
    </comment>
    <comment ref="A217" authorId="91" shapeId="0" xr:uid="{00000000-0006-0000-0200-00005C000000}">
      <text>
        <t>[Threaded comment]
Your version of Excel allows you to read this threaded comment; however, any edits to it will get removed if the file is opened in a newer version of Excel. Learn more: https://go.microsoft.com/fwlink/?linkid=870924
Comment:
    ¦1¦2¦2¦25¦0¦Null§</t>
      </text>
    </comment>
    <comment ref="A219" authorId="92" shapeId="0" xr:uid="{00000000-0006-0000-0200-00005D000000}">
      <text>
        <t>[Threaded comment]
Your version of Excel allows you to read this threaded comment; however, any edits to it will get removed if the file is opened in a newer version of Excel. Learn more: https://go.microsoft.com/fwlink/?linkid=870924
Comment:
    ¦1¦2¦2¦26¦0¦Null§</t>
      </text>
    </comment>
    <comment ref="A221" authorId="93" shapeId="0" xr:uid="{00000000-0006-0000-0200-00005E000000}">
      <text>
        <t>[Threaded comment]
Your version of Excel allows you to read this threaded comment; however, any edits to it will get removed if the file is opened in a newer version of Excel. Learn more: https://go.microsoft.com/fwlink/?linkid=870924
Comment:
    ¦1¦2¦2¦27¦0¦Null§</t>
      </text>
    </comment>
    <comment ref="A223" authorId="94" shapeId="0" xr:uid="{00000000-0006-0000-0200-00005F000000}">
      <text>
        <t>[Threaded comment]
Your version of Excel allows you to read this threaded comment; however, any edits to it will get removed if the file is opened in a newer version of Excel. Learn more: https://go.microsoft.com/fwlink/?linkid=870924
Comment:
    ¦1¦2¦2¦28¦0¦Null§</t>
      </text>
    </comment>
    <comment ref="A225" authorId="95" shapeId="0" xr:uid="{00000000-0006-0000-0200-000060000000}">
      <text>
        <t>[Threaded comment]
Your version of Excel allows you to read this threaded comment; however, any edits to it will get removed if the file is opened in a newer version of Excel. Learn more: https://go.microsoft.com/fwlink/?linkid=870924
Comment:
    ¦1¦2¦2¦29¦0¦Null§</t>
      </text>
    </comment>
    <comment ref="A227" authorId="96" shapeId="0" xr:uid="{00000000-0006-0000-0200-000061000000}">
      <text>
        <t>[Threaded comment]
Your version of Excel allows you to read this threaded comment; however, any edits to it will get removed if the file is opened in a newer version of Excel. Learn more: https://go.microsoft.com/fwlink/?linkid=870924
Comment:
    ¦1¦2¦2¦30¦0¦Null§</t>
      </text>
    </comment>
    <comment ref="A229" authorId="97" shapeId="0" xr:uid="{00000000-0006-0000-0200-000062000000}">
      <text>
        <t>[Threaded comment]
Your version of Excel allows you to read this threaded comment; however, any edits to it will get removed if the file is opened in a newer version of Excel. Learn more: https://go.microsoft.com/fwlink/?linkid=870924
Comment:
    ¦1¦2¦2¦31¦0¦Null§</t>
      </text>
    </comment>
    <comment ref="A231" authorId="98" shapeId="0" xr:uid="{00000000-0006-0000-0200-000063000000}">
      <text>
        <t>[Threaded comment]
Your version of Excel allows you to read this threaded comment; however, any edits to it will get removed if the file is opened in a newer version of Excel. Learn more: https://go.microsoft.com/fwlink/?linkid=870924
Comment:
    ¦1¦2¦2¦32¦0¦Null§</t>
      </text>
    </comment>
    <comment ref="A233" authorId="99" shapeId="0" xr:uid="{00000000-0006-0000-0200-000064000000}">
      <text>
        <t>[Threaded comment]
Your version of Excel allows you to read this threaded comment; however, any edits to it will get removed if the file is opened in a newer version of Excel. Learn more: https://go.microsoft.com/fwlink/?linkid=870924
Comment:
    ¦1¦2¦2¦33¦0¦Null§</t>
      </text>
    </comment>
    <comment ref="A235" authorId="100" shapeId="0" xr:uid="{00000000-0006-0000-0200-000065000000}">
      <text>
        <t>[Threaded comment]
Your version of Excel allows you to read this threaded comment; however, any edits to it will get removed if the file is opened in a newer version of Excel. Learn more: https://go.microsoft.com/fwlink/?linkid=870924
Comment:
    ¦1¦2¦2¦34¦0¦Null§</t>
      </text>
    </comment>
    <comment ref="A237" authorId="101" shapeId="0" xr:uid="{00000000-0006-0000-0200-000066000000}">
      <text>
        <t>[Threaded comment]
Your version of Excel allows you to read this threaded comment; however, any edits to it will get removed if the file is opened in a newer version of Excel. Learn more: https://go.microsoft.com/fwlink/?linkid=870924
Comment:
    ¦1¦2¦2¦35¦1¦Null§</t>
      </text>
    </comment>
    <comment ref="A239" authorId="102" shapeId="0" xr:uid="{00000000-0006-0000-0200-000067000000}">
      <text>
        <t>[Threaded comment]
Your version of Excel allows you to read this threaded comment; however, any edits to it will get removed if the file is opened in a newer version of Excel. Learn more: https://go.microsoft.com/fwlink/?linkid=870924
Comment:
    ¦1¦2¦2¦36¦0¦Null§</t>
      </text>
    </comment>
    <comment ref="A241" authorId="103" shapeId="0" xr:uid="{00000000-0006-0000-0200-000068000000}">
      <text>
        <t>[Threaded comment]
Your version of Excel allows you to read this threaded comment; however, any edits to it will get removed if the file is opened in a newer version of Excel. Learn more: https://go.microsoft.com/fwlink/?linkid=870924
Comment:
    ¦1¦2¦2¦37¦0¦Null§</t>
      </text>
    </comment>
    <comment ref="A243" authorId="104" shapeId="0" xr:uid="{00000000-0006-0000-0200-000069000000}">
      <text>
        <t>[Threaded comment]
Your version of Excel allows you to read this threaded comment; however, any edits to it will get removed if the file is opened in a newer version of Excel. Learn more: https://go.microsoft.com/fwlink/?linkid=870924
Comment:
    ¦1¦2¦2¦38¦0¦Null§</t>
      </text>
    </comment>
    <comment ref="A245" authorId="105" shapeId="0" xr:uid="{00000000-0006-0000-0200-00006A000000}">
      <text>
        <t>[Threaded comment]
Your version of Excel allows you to read this threaded comment; however, any edits to it will get removed if the file is opened in a newer version of Excel. Learn more: https://go.microsoft.com/fwlink/?linkid=870924
Comment:
    ¦1¦2¦2¦39¦0¦Null§</t>
      </text>
    </comment>
    <comment ref="A247" authorId="106" shapeId="0" xr:uid="{00000000-0006-0000-0200-00006B000000}">
      <text>
        <t>[Threaded comment]
Your version of Excel allows you to read this threaded comment; however, any edits to it will get removed if the file is opened in a newer version of Excel. Learn more: https://go.microsoft.com/fwlink/?linkid=870924
Comment:
    ¦1¦2¦2¦40¦0¦Null§</t>
      </text>
    </comment>
    <comment ref="A249" authorId="107" shapeId="0" xr:uid="{00000000-0006-0000-0200-00006C000000}">
      <text>
        <t>[Threaded comment]
Your version of Excel allows you to read this threaded comment; however, any edits to it will get removed if the file is opened in a newer version of Excel. Learn more: https://go.microsoft.com/fwlink/?linkid=870924
Comment:
    ¦1¦2¦2¦41¦0¦Null§</t>
      </text>
    </comment>
    <comment ref="A251" authorId="108" shapeId="0" xr:uid="{00000000-0006-0000-0200-00006D000000}">
      <text>
        <t>[Threaded comment]
Your version of Excel allows you to read this threaded comment; however, any edits to it will get removed if the file is opened in a newer version of Excel. Learn more: https://go.microsoft.com/fwlink/?linkid=870924
Comment:
    ¦1¦2¦2¦42¦0¦Null§</t>
      </text>
    </comment>
    <comment ref="A253" authorId="109" shapeId="0" xr:uid="{00000000-0006-0000-0200-00006E000000}">
      <text>
        <t>[Threaded comment]
Your version of Excel allows you to read this threaded comment; however, any edits to it will get removed if the file is opened in a newer version of Excel. Learn more: https://go.microsoft.com/fwlink/?linkid=870924
Comment:
    ¦1¦2¦2¦43¦0¦Null§</t>
      </text>
    </comment>
    <comment ref="A255" authorId="110" shapeId="0" xr:uid="{00000000-0006-0000-0200-00006F000000}">
      <text>
        <t>[Threaded comment]
Your version of Excel allows you to read this threaded comment; however, any edits to it will get removed if the file is opened in a newer version of Excel. Learn more: https://go.microsoft.com/fwlink/?linkid=870924
Comment:
    ¦1¦2¦2¦44¦0¦Null§</t>
      </text>
    </comment>
    <comment ref="A257" authorId="111" shapeId="0" xr:uid="{00000000-0006-0000-0200-000070000000}">
      <text>
        <t>[Threaded comment]
Your version of Excel allows you to read this threaded comment; however, any edits to it will get removed if the file is opened in a newer version of Excel. Learn more: https://go.microsoft.com/fwlink/?linkid=870924
Comment:
    ¦1¦2¦2¦45¦1¦Null§</t>
      </text>
    </comment>
    <comment ref="A259" authorId="112" shapeId="0" xr:uid="{00000000-0006-0000-0200-000071000000}">
      <text>
        <t>[Threaded comment]
Your version of Excel allows you to read this threaded comment; however, any edits to it will get removed if the file is opened in a newer version of Excel. Learn more: https://go.microsoft.com/fwlink/?linkid=870924
Comment:
    ¦1¦2¦2¦46¦0¦Null§</t>
      </text>
    </comment>
    <comment ref="A261" authorId="113" shapeId="0" xr:uid="{00000000-0006-0000-0200-000072000000}">
      <text>
        <t>[Threaded comment]
Your version of Excel allows you to read this threaded comment; however, any edits to it will get removed if the file is opened in a newer version of Excel. Learn more: https://go.microsoft.com/fwlink/?linkid=870924
Comment:
    ¦1¦2¦2¦47¦0¦Null§</t>
      </text>
    </comment>
    <comment ref="A263" authorId="114" shapeId="0" xr:uid="{00000000-0006-0000-0200-000073000000}">
      <text>
        <t>[Threaded comment]
Your version of Excel allows you to read this threaded comment; however, any edits to it will get removed if the file is opened in a newer version of Excel. Learn more: https://go.microsoft.com/fwlink/?linkid=870924
Comment:
    ¦1¦2¦2¦48¦0¦Null§</t>
      </text>
    </comment>
    <comment ref="A265" authorId="115" shapeId="0" xr:uid="{00000000-0006-0000-0200-000074000000}">
      <text>
        <t>[Threaded comment]
Your version of Excel allows you to read this threaded comment; however, any edits to it will get removed if the file is opened in a newer version of Excel. Learn more: https://go.microsoft.com/fwlink/?linkid=870924
Comment:
    ¦1¦2¦2¦49¦1¦Null§</t>
      </text>
    </comment>
    <comment ref="A267" authorId="116" shapeId="0" xr:uid="{00000000-0006-0000-0200-000075000000}">
      <text>
        <t>[Threaded comment]
Your version of Excel allows you to read this threaded comment; however, any edits to it will get removed if the file is opened in a newer version of Excel. Learn more: https://go.microsoft.com/fwlink/?linkid=870924
Comment:
    ¦1¦2¦2¦50¦0¦Null§</t>
      </text>
    </comment>
    <comment ref="A269" authorId="117" shapeId="0" xr:uid="{00000000-0006-0000-0200-000076000000}">
      <text>
        <t>[Threaded comment]
Your version of Excel allows you to read this threaded comment; however, any edits to it will get removed if the file is opened in a newer version of Excel. Learn more: https://go.microsoft.com/fwlink/?linkid=870924
Comment:
    ¦1¦2¦2¦51¦1¦Null§</t>
      </text>
    </comment>
    <comment ref="A276" authorId="118" shapeId="0" xr:uid="{00000000-0006-0000-0200-000077000000}">
      <text>
        <t>[Threaded comment]
Your version of Excel allows you to read this threaded comment; however, any edits to it will get removed if the file is opened in a newer version of Excel. Learn more: https://go.microsoft.com/fwlink/?linkid=870924
Comment:
    ¦1¦2¦2¦52¦0¦Null§</t>
      </text>
    </comment>
    <comment ref="A278" authorId="119" shapeId="0" xr:uid="{00000000-0006-0000-0200-000078000000}">
      <text>
        <t>[Threaded comment]
Your version of Excel allows you to read this threaded comment; however, any edits to it will get removed if the file is opened in a newer version of Excel. Learn more: https://go.microsoft.com/fwlink/?linkid=870924
Comment:
    ¦1¦2¦2¦53¦0¦Null§</t>
      </text>
    </comment>
    <comment ref="A280" authorId="120" shapeId="0" xr:uid="{00000000-0006-0000-0200-000079000000}">
      <text>
        <t>[Threaded comment]
Your version of Excel allows you to read this threaded comment; however, any edits to it will get removed if the file is opened in a newer version of Excel. Learn more: https://go.microsoft.com/fwlink/?linkid=870924
Comment:
    ¦1¦2¦2¦54¦0¦Null§</t>
      </text>
    </comment>
    <comment ref="A282" authorId="121" shapeId="0" xr:uid="{00000000-0006-0000-0200-00007A000000}">
      <text>
        <t>[Threaded comment]
Your version of Excel allows you to read this threaded comment; however, any edits to it will get removed if the file is opened in a newer version of Excel. Learn more: https://go.microsoft.com/fwlink/?linkid=870924
Comment:
    ¦1¦2¦2¦55¦1¦Null§</t>
      </text>
    </comment>
    <comment ref="A284" authorId="122" shapeId="0" xr:uid="{00000000-0006-0000-0200-00007B000000}">
      <text>
        <t>[Threaded comment]
Your version of Excel allows you to read this threaded comment; however, any edits to it will get removed if the file is opened in a newer version of Excel. Learn more: https://go.microsoft.com/fwlink/?linkid=870924
Comment:
    ¦1¦2¦2¦56¦0¦Null§</t>
      </text>
    </comment>
    <comment ref="A286" authorId="123" shapeId="0" xr:uid="{00000000-0006-0000-0200-00007C000000}">
      <text>
        <t>[Threaded comment]
Your version of Excel allows you to read this threaded comment; however, any edits to it will get removed if the file is opened in a newer version of Excel. Learn more: https://go.microsoft.com/fwlink/?linkid=870924
Comment:
    ¦1¦2¦2¦57¦0¦Null§</t>
      </text>
    </comment>
    <comment ref="A341" authorId="124" shapeId="0" xr:uid="{00000000-0006-0000-0200-00007D000000}">
      <text>
        <t>[Threaded comment]
Your version of Excel allows you to read this threaded comment; however, any edits to it will get removed if the file is opened in a newer version of Excel. Learn more: https://go.microsoft.com/fwlink/?linkid=870924
Comment:
    ¦1¦2¦3¦1¦1¦Null§SubSection</t>
      </text>
    </comment>
    <comment ref="A343" authorId="125" shapeId="0" xr:uid="{00000000-0006-0000-0200-00007E000000}">
      <text>
        <t>[Threaded comment]
Your version of Excel allows you to read this threaded comment; however, any edits to it will get removed if the file is opened in a newer version of Excel. Learn more: https://go.microsoft.com/fwlink/?linkid=870924
Comment:
    ¦1¦2¦3¦2¦0¦Null§</t>
      </text>
    </comment>
    <comment ref="A345" authorId="126" shapeId="0" xr:uid="{00000000-0006-0000-0200-00007F000000}">
      <text>
        <t>[Threaded comment]
Your version of Excel allows you to read this threaded comment; however, any edits to it will get removed if the file is opened in a newer version of Excel. Learn more: https://go.microsoft.com/fwlink/?linkid=870924
Comment:
    ¦1¦2¦3¦3¦1¦Null§</t>
      </text>
    </comment>
    <comment ref="A347" authorId="127" shapeId="0" xr:uid="{00000000-0006-0000-0200-000080000000}">
      <text>
        <t>[Threaded comment]
Your version of Excel allows you to read this threaded comment; however, any edits to it will get removed if the file is opened in a newer version of Excel. Learn more: https://go.microsoft.com/fwlink/?linkid=870924
Comment:
    ¦1¦2¦3¦4¦0¦Null§</t>
      </text>
    </comment>
    <comment ref="A349" authorId="128" shapeId="0" xr:uid="{00000000-0006-0000-0200-000081000000}">
      <text>
        <t>[Threaded comment]
Your version of Excel allows you to read this threaded comment; however, any edits to it will get removed if the file is opened in a newer version of Excel. Learn more: https://go.microsoft.com/fwlink/?linkid=870924
Comment:
    ¦1¦2¦3¦5¦0¦Null§</t>
      </text>
    </comment>
    <comment ref="A351" authorId="129" shapeId="0" xr:uid="{00000000-0006-0000-0200-000082000000}">
      <text>
        <t>[Threaded comment]
Your version of Excel allows you to read this threaded comment; however, any edits to it will get removed if the file is opened in a newer version of Excel. Learn more: https://go.microsoft.com/fwlink/?linkid=870924
Comment:
    ¦1¦2¦3¦6¦0¦Null§</t>
      </text>
    </comment>
    <comment ref="A353" authorId="130" shapeId="0" xr:uid="{00000000-0006-0000-0200-000083000000}">
      <text>
        <t>[Threaded comment]
Your version of Excel allows you to read this threaded comment; however, any edits to it will get removed if the file is opened in a newer version of Excel. Learn more: https://go.microsoft.com/fwlink/?linkid=870924
Comment:
    ¦1¦2¦3¦7¦0¦Null§</t>
      </text>
    </comment>
    <comment ref="A355" authorId="131" shapeId="0" xr:uid="{00000000-0006-0000-0200-000084000000}">
      <text>
        <t>[Threaded comment]
Your version of Excel allows you to read this threaded comment; however, any edits to it will get removed if the file is opened in a newer version of Excel. Learn more: https://go.microsoft.com/fwlink/?linkid=870924
Comment:
    ¦1¦2¦3¦8¦0¦Null§</t>
      </text>
    </comment>
    <comment ref="A357" authorId="132" shapeId="0" xr:uid="{00000000-0006-0000-0200-000085000000}">
      <text>
        <t>[Threaded comment]
Your version of Excel allows you to read this threaded comment; however, any edits to it will get removed if the file is opened in a newer version of Excel. Learn more: https://go.microsoft.com/fwlink/?linkid=870924
Comment:
    ¦1¦2¦3¦9¦0¦Null§</t>
      </text>
    </comment>
    <comment ref="A359" authorId="133" shapeId="0" xr:uid="{00000000-0006-0000-0200-000086000000}">
      <text>
        <t>[Threaded comment]
Your version of Excel allows you to read this threaded comment; however, any edits to it will get removed if the file is opened in a newer version of Excel. Learn more: https://go.microsoft.com/fwlink/?linkid=870924
Comment:
    ¦1¦2¦3¦10¦0¦Null§</t>
      </text>
    </comment>
    <comment ref="A361" authorId="134" shapeId="0" xr:uid="{00000000-0006-0000-0200-000087000000}">
      <text>
        <t>[Threaded comment]
Your version of Excel allows you to read this threaded comment; however, any edits to it will get removed if the file is opened in a newer version of Excel. Learn more: https://go.microsoft.com/fwlink/?linkid=870924
Comment:
    ¦1¦2¦3¦11¦0¦Null§</t>
      </text>
    </comment>
    <comment ref="A363" authorId="135" shapeId="0" xr:uid="{00000000-0006-0000-0200-000088000000}">
      <text>
        <t>[Threaded comment]
Your version of Excel allows you to read this threaded comment; however, any edits to it will get removed if the file is opened in a newer version of Excel. Learn more: https://go.microsoft.com/fwlink/?linkid=870924
Comment:
    ¦1¦2¦3¦12¦0¦Null§</t>
      </text>
    </comment>
    <comment ref="A365" authorId="136" shapeId="0" xr:uid="{00000000-0006-0000-0200-000089000000}">
      <text>
        <t>[Threaded comment]
Your version of Excel allows you to read this threaded comment; however, any edits to it will get removed if the file is opened in a newer version of Excel. Learn more: https://go.microsoft.com/fwlink/?linkid=870924
Comment:
    ¦1¦2¦3¦13¦0¦Null§</t>
      </text>
    </comment>
    <comment ref="A367" authorId="137" shapeId="0" xr:uid="{00000000-0006-0000-0200-00008A000000}">
      <text>
        <t>[Threaded comment]
Your version of Excel allows you to read this threaded comment; however, any edits to it will get removed if the file is opened in a newer version of Excel. Learn more: https://go.microsoft.com/fwlink/?linkid=870924
Comment:
    ¦1¦2¦3¦14¦0¦Null§</t>
      </text>
    </comment>
    <comment ref="A369" authorId="138" shapeId="0" xr:uid="{00000000-0006-0000-0200-00008B000000}">
      <text>
        <t>[Threaded comment]
Your version of Excel allows you to read this threaded comment; however, any edits to it will get removed if the file is opened in a newer version of Excel. Learn more: https://go.microsoft.com/fwlink/?linkid=870924
Comment:
    ¦1¦2¦3¦15¦0¦Null§</t>
      </text>
    </comment>
    <comment ref="A371" authorId="139" shapeId="0" xr:uid="{00000000-0006-0000-0200-00008C000000}">
      <text>
        <t>[Threaded comment]
Your version of Excel allows you to read this threaded comment; however, any edits to it will get removed if the file is opened in a newer version of Excel. Learn more: https://go.microsoft.com/fwlink/?linkid=870924
Comment:
    ¦1¦2¦3¦16¦0¦Null§</t>
      </text>
    </comment>
    <comment ref="A373" authorId="140" shapeId="0" xr:uid="{00000000-0006-0000-0200-00008D000000}">
      <text>
        <t>[Threaded comment]
Your version of Excel allows you to read this threaded comment; however, any edits to it will get removed if the file is opened in a newer version of Excel. Learn more: https://go.microsoft.com/fwlink/?linkid=870924
Comment:
    ¦1¦2¦3¦17¦0¦Null§</t>
      </text>
    </comment>
    <comment ref="A375" authorId="141" shapeId="0" xr:uid="{00000000-0006-0000-0200-00008E000000}">
      <text>
        <t>[Threaded comment]
Your version of Excel allows you to read this threaded comment; however, any edits to it will get removed if the file is opened in a newer version of Excel. Learn more: https://go.microsoft.com/fwlink/?linkid=870924
Comment:
    ¦1¦2¦3¦18¦0¦Null§</t>
      </text>
    </comment>
    <comment ref="A377" authorId="142" shapeId="0" xr:uid="{00000000-0006-0000-0200-00008F000000}">
      <text>
        <t>[Threaded comment]
Your version of Excel allows you to read this threaded comment; however, any edits to it will get removed if the file is opened in a newer version of Excel. Learn more: https://go.microsoft.com/fwlink/?linkid=870924
Comment:
    ¦1¦2¦3¦19¦0¦Null§</t>
      </text>
    </comment>
    <comment ref="A379" authorId="143" shapeId="0" xr:uid="{00000000-0006-0000-0200-000090000000}">
      <text>
        <t>[Threaded comment]
Your version of Excel allows you to read this threaded comment; however, any edits to it will get removed if the file is opened in a newer version of Excel. Learn more: https://go.microsoft.com/fwlink/?linkid=870924
Comment:
    ¦1¦2¦3¦20¦0¦Null§</t>
      </text>
    </comment>
    <comment ref="A381" authorId="144" shapeId="0" xr:uid="{00000000-0006-0000-0200-000091000000}">
      <text>
        <t>[Threaded comment]
Your version of Excel allows you to read this threaded comment; however, any edits to it will get removed if the file is opened in a newer version of Excel. Learn more: https://go.microsoft.com/fwlink/?linkid=870924
Comment:
    ¦1¦2¦3¦21¦0¦Null§</t>
      </text>
    </comment>
    <comment ref="A383" authorId="145" shapeId="0" xr:uid="{00000000-0006-0000-0200-000092000000}">
      <text>
        <t>[Threaded comment]
Your version of Excel allows you to read this threaded comment; however, any edits to it will get removed if the file is opened in a newer version of Excel. Learn more: https://go.microsoft.com/fwlink/?linkid=870924
Comment:
    ¦1¦2¦3¦22¦0¦Null§</t>
      </text>
    </comment>
    <comment ref="A385" authorId="146" shapeId="0" xr:uid="{00000000-0006-0000-0200-000093000000}">
      <text>
        <t>[Threaded comment]
Your version of Excel allows you to read this threaded comment; however, any edits to it will get removed if the file is opened in a newer version of Excel. Learn more: https://go.microsoft.com/fwlink/?linkid=870924
Comment:
    ¦1¦2¦3¦23¦0¦Null§</t>
      </text>
    </comment>
    <comment ref="A387" authorId="147" shapeId="0" xr:uid="{00000000-0006-0000-0200-000094000000}">
      <text>
        <t>[Threaded comment]
Your version of Excel allows you to read this threaded comment; however, any edits to it will get removed if the file is opened in a newer version of Excel. Learn more: https://go.microsoft.com/fwlink/?linkid=870924
Comment:
    ¦1¦2¦3¦24¦0¦Null§</t>
      </text>
    </comment>
    <comment ref="A389" authorId="148" shapeId="0" xr:uid="{00000000-0006-0000-0200-000095000000}">
      <text>
        <t>[Threaded comment]
Your version of Excel allows you to read this threaded comment; however, any edits to it will get removed if the file is opened in a newer version of Excel. Learn more: https://go.microsoft.com/fwlink/?linkid=870924
Comment:
    ¦1¦2¦3¦25¦0¦Null§</t>
      </text>
    </comment>
    <comment ref="A391" authorId="149" shapeId="0" xr:uid="{00000000-0006-0000-0200-000096000000}">
      <text>
        <t>[Threaded comment]
Your version of Excel allows you to read this threaded comment; however, any edits to it will get removed if the file is opened in a newer version of Excel. Learn more: https://go.microsoft.com/fwlink/?linkid=870924
Comment:
    ¦1¦2¦3¦26¦0¦Null§</t>
      </text>
    </comment>
    <comment ref="A393" authorId="150" shapeId="0" xr:uid="{00000000-0006-0000-0200-000097000000}">
      <text>
        <t>[Threaded comment]
Your version of Excel allows you to read this threaded comment; however, any edits to it will get removed if the file is opened in a newer version of Excel. Learn more: https://go.microsoft.com/fwlink/?linkid=870924
Comment:
    ¦1¦2¦3¦27¦1¦Null§</t>
      </text>
    </comment>
    <comment ref="A399" authorId="151" shapeId="0" xr:uid="{00000000-0006-0000-0200-000098000000}">
      <text>
        <t>[Threaded comment]
Your version of Excel allows you to read this threaded comment; however, any edits to it will get removed if the file is opened in a newer version of Excel. Learn more: https://go.microsoft.com/fwlink/?linkid=870924
Comment:
    ¦1¦2¦3¦28¦0¦Null§</t>
      </text>
    </comment>
    <comment ref="A401" authorId="152" shapeId="0" xr:uid="{00000000-0006-0000-0200-000099000000}">
      <text>
        <t>[Threaded comment]
Your version of Excel allows you to read this threaded comment; however, any edits to it will get removed if the file is opened in a newer version of Excel. Learn more: https://go.microsoft.com/fwlink/?linkid=870924
Comment:
    ¦1¦2¦3¦29¦0¦Null§</t>
      </text>
    </comment>
    <comment ref="A403" authorId="153" shapeId="0" xr:uid="{00000000-0006-0000-0200-00009A000000}">
      <text>
        <t>[Threaded comment]
Your version of Excel allows you to read this threaded comment; however, any edits to it will get removed if the file is opened in a newer version of Excel. Learn more: https://go.microsoft.com/fwlink/?linkid=870924
Comment:
    ¦1¦2¦3¦30¦0¦Null§</t>
      </text>
    </comment>
    <comment ref="A405" authorId="154" shapeId="0" xr:uid="{00000000-0006-0000-0200-00009B000000}">
      <text>
        <t>[Threaded comment]
Your version of Excel allows you to read this threaded comment; however, any edits to it will get removed if the file is opened in a newer version of Excel. Learn more: https://go.microsoft.com/fwlink/?linkid=870924
Comment:
    ¦1¦2¦3¦31¦0¦Null§</t>
      </text>
    </comment>
    <comment ref="A407" authorId="155" shapeId="0" xr:uid="{00000000-0006-0000-0200-00009C000000}">
      <text>
        <t>[Threaded comment]
Your version of Excel allows you to read this threaded comment; however, any edits to it will get removed if the file is opened in a newer version of Excel. Learn more: https://go.microsoft.com/fwlink/?linkid=870924
Comment:
    ¦1¦2¦3¦32¦0¦Null§</t>
      </text>
    </comment>
    <comment ref="A409" authorId="156" shapeId="0" xr:uid="{00000000-0006-0000-0200-00009D000000}">
      <text>
        <t>[Threaded comment]
Your version of Excel allows you to read this threaded comment; however, any edits to it will get removed if the file is opened in a newer version of Excel. Learn more: https://go.microsoft.com/fwlink/?linkid=870924
Comment:
    ¦1¦2¦3¦33¦0¦Null§</t>
      </text>
    </comment>
    <comment ref="A411" authorId="157" shapeId="0" xr:uid="{00000000-0006-0000-0200-00009E000000}">
      <text>
        <t>[Threaded comment]
Your version of Excel allows you to read this threaded comment; however, any edits to it will get removed if the file is opened in a newer version of Excel. Learn more: https://go.microsoft.com/fwlink/?linkid=870924
Comment:
    ¦1¦2¦3¦34¦0¦Null§</t>
      </text>
    </comment>
    <comment ref="A413" authorId="158" shapeId="0" xr:uid="{00000000-0006-0000-0200-00009F000000}">
      <text>
        <t>[Threaded comment]
Your version of Excel allows you to read this threaded comment; however, any edits to it will get removed if the file is opened in a newer version of Excel. Learn more: https://go.microsoft.com/fwlink/?linkid=870924
Comment:
    ¦1¦2¦3¦35¦0¦Null§</t>
      </text>
    </comment>
    <comment ref="A415" authorId="159" shapeId="0" xr:uid="{00000000-0006-0000-0200-0000A0000000}">
      <text>
        <t>[Threaded comment]
Your version of Excel allows you to read this threaded comment; however, any edits to it will get removed if the file is opened in a newer version of Excel. Learn more: https://go.microsoft.com/fwlink/?linkid=870924
Comment:
    ¦1¦2¦3¦36¦0¦Null§</t>
      </text>
    </comment>
    <comment ref="A417" authorId="160" shapeId="0" xr:uid="{00000000-0006-0000-0200-0000A1000000}">
      <text>
        <t>[Threaded comment]
Your version of Excel allows you to read this threaded comment; however, any edits to it will get removed if the file is opened in a newer version of Excel. Learn more: https://go.microsoft.com/fwlink/?linkid=870924
Comment:
    ¦1¦2¦3¦37¦0¦Null§</t>
      </text>
    </comment>
    <comment ref="A419" authorId="161" shapeId="0" xr:uid="{00000000-0006-0000-0200-0000A2000000}">
      <text>
        <t>[Threaded comment]
Your version of Excel allows you to read this threaded comment; however, any edits to it will get removed if the file is opened in a newer version of Excel. Learn more: https://go.microsoft.com/fwlink/?linkid=870924
Comment:
    ¦1¦2¦3¦38¦0¦Null§</t>
      </text>
    </comment>
    <comment ref="A421" authorId="162" shapeId="0" xr:uid="{00000000-0006-0000-0200-0000A3000000}">
      <text>
        <t>[Threaded comment]
Your version of Excel allows you to read this threaded comment; however, any edits to it will get removed if the file is opened in a newer version of Excel. Learn more: https://go.microsoft.com/fwlink/?linkid=870924
Comment:
    ¦1¦2¦3¦39¦0¦Null§</t>
      </text>
    </comment>
    <comment ref="A423" authorId="163" shapeId="0" xr:uid="{00000000-0006-0000-0200-0000A4000000}">
      <text>
        <t>[Threaded comment]
Your version of Excel allows you to read this threaded comment; however, any edits to it will get removed if the file is opened in a newer version of Excel. Learn more: https://go.microsoft.com/fwlink/?linkid=870924
Comment:
    ¦1¦2¦3¦40¦0¦Null§</t>
      </text>
    </comment>
    <comment ref="A425" authorId="164" shapeId="0" xr:uid="{00000000-0006-0000-0200-0000A5000000}">
      <text>
        <t>[Threaded comment]
Your version of Excel allows you to read this threaded comment; however, any edits to it will get removed if the file is opened in a newer version of Excel. Learn more: https://go.microsoft.com/fwlink/?linkid=870924
Comment:
    ¦1¦2¦3¦41¦0¦Null§</t>
      </text>
    </comment>
    <comment ref="A427" authorId="165" shapeId="0" xr:uid="{00000000-0006-0000-0200-0000A6000000}">
      <text>
        <t>[Threaded comment]
Your version of Excel allows you to read this threaded comment; however, any edits to it will get removed if the file is opened in a newer version of Excel. Learn more: https://go.microsoft.com/fwlink/?linkid=870924
Comment:
    ¦1¦2¦3¦42¦0¦Null§</t>
      </text>
    </comment>
    <comment ref="A429" authorId="166" shapeId="0" xr:uid="{00000000-0006-0000-0200-0000A7000000}">
      <text>
        <t>[Threaded comment]
Your version of Excel allows you to read this threaded comment; however, any edits to it will get removed if the file is opened in a newer version of Excel. Learn more: https://go.microsoft.com/fwlink/?linkid=870924
Comment:
    ¦1¦2¦3¦43¦0¦Null§</t>
      </text>
    </comment>
    <comment ref="A431" authorId="167" shapeId="0" xr:uid="{00000000-0006-0000-0200-0000A8000000}">
      <text>
        <t>[Threaded comment]
Your version of Excel allows you to read this threaded comment; however, any edits to it will get removed if the file is opened in a newer version of Excel. Learn more: https://go.microsoft.com/fwlink/?linkid=870924
Comment:
    ¦1¦2¦3¦44¦0¦Null§</t>
      </text>
    </comment>
    <comment ref="A433" authorId="168" shapeId="0" xr:uid="{00000000-0006-0000-0200-0000A9000000}">
      <text>
        <t>[Threaded comment]
Your version of Excel allows you to read this threaded comment; however, any edits to it will get removed if the file is opened in a newer version of Excel. Learn more: https://go.microsoft.com/fwlink/?linkid=870924
Comment:
    ¦1¦2¦3¦45¦0¦Null§</t>
      </text>
    </comment>
    <comment ref="A435" authorId="169" shapeId="0" xr:uid="{00000000-0006-0000-0200-0000AA000000}">
      <text>
        <t>[Threaded comment]
Your version of Excel allows you to read this threaded comment; however, any edits to it will get removed if the file is opened in a newer version of Excel. Learn more: https://go.microsoft.com/fwlink/?linkid=870924
Comment:
    ¦1¦2¦3¦46¦0¦Null§</t>
      </text>
    </comment>
    <comment ref="A437" authorId="170" shapeId="0" xr:uid="{00000000-0006-0000-0200-0000AB000000}">
      <text>
        <t>[Threaded comment]
Your version of Excel allows you to read this threaded comment; however, any edits to it will get removed if the file is opened in a newer version of Excel. Learn more: https://go.microsoft.com/fwlink/?linkid=870924
Comment:
    ¦1¦2¦3¦47¦0¦Null§</t>
      </text>
    </comment>
    <comment ref="A439" authorId="171" shapeId="0" xr:uid="{00000000-0006-0000-0200-0000AC000000}">
      <text>
        <t>[Threaded comment]
Your version of Excel allows you to read this threaded comment; however, any edits to it will get removed if the file is opened in a newer version of Excel. Learn more: https://go.microsoft.com/fwlink/?linkid=870924
Comment:
    ¦1¦2¦3¦48¦0¦Null§</t>
      </text>
    </comment>
    <comment ref="A441" authorId="172" shapeId="0" xr:uid="{00000000-0006-0000-0200-0000AD000000}">
      <text>
        <t>[Threaded comment]
Your version of Excel allows you to read this threaded comment; however, any edits to it will get removed if the file is opened in a newer version of Excel. Learn more: https://go.microsoft.com/fwlink/?linkid=870924
Comment:
    ¦1¦2¦3¦49¦0¦Null§</t>
      </text>
    </comment>
    <comment ref="A443" authorId="173" shapeId="0" xr:uid="{00000000-0006-0000-0200-0000AE000000}">
      <text>
        <t>[Threaded comment]
Your version of Excel allows you to read this threaded comment; however, any edits to it will get removed if the file is opened in a newer version of Excel. Learn more: https://go.microsoft.com/fwlink/?linkid=870924
Comment:
    ¦1¦2¦3¦50¦0¦Null§</t>
      </text>
    </comment>
    <comment ref="A445" authorId="174" shapeId="0" xr:uid="{00000000-0006-0000-0200-0000AF000000}">
      <text>
        <t>[Threaded comment]
Your version of Excel allows you to read this threaded comment; however, any edits to it will get removed if the file is opened in a newer version of Excel. Learn more: https://go.microsoft.com/fwlink/?linkid=870924
Comment:
    ¦1¦2¦3¦51¦0¦Null§</t>
      </text>
    </comment>
    <comment ref="A447" authorId="175" shapeId="0" xr:uid="{00000000-0006-0000-0200-0000B0000000}">
      <text>
        <t>[Threaded comment]
Your version of Excel allows you to read this threaded comment; however, any edits to it will get removed if the file is opened in a newer version of Excel. Learn more: https://go.microsoft.com/fwlink/?linkid=870924
Comment:
    ¦1¦2¦3¦52¦0¦Null§</t>
      </text>
    </comment>
    <comment ref="A449" authorId="176" shapeId="0" xr:uid="{00000000-0006-0000-0200-0000B1000000}">
      <text>
        <t>[Threaded comment]
Your version of Excel allows you to read this threaded comment; however, any edits to it will get removed if the file is opened in a newer version of Excel. Learn more: https://go.microsoft.com/fwlink/?linkid=870924
Comment:
    ¦1¦2¦3¦53¦0¦Null§</t>
      </text>
    </comment>
    <comment ref="A451" authorId="177" shapeId="0" xr:uid="{00000000-0006-0000-0200-0000B2000000}">
      <text>
        <t>[Threaded comment]
Your version of Excel allows you to read this threaded comment; however, any edits to it will get removed if the file is opened in a newer version of Excel. Learn more: https://go.microsoft.com/fwlink/?linkid=870924
Comment:
    ¦1¦2¦3¦54¦0¦Null§</t>
      </text>
    </comment>
    <comment ref="A453" authorId="178" shapeId="0" xr:uid="{00000000-0006-0000-0200-0000B3000000}">
      <text>
        <t>[Threaded comment]
Your version of Excel allows you to read this threaded comment; however, any edits to it will get removed if the file is opened in a newer version of Excel. Learn more: https://go.microsoft.com/fwlink/?linkid=870924
Comment:
    ¦1¦2¦3¦55¦0¦Null§</t>
      </text>
    </comment>
    <comment ref="A459" authorId="179" shapeId="0" xr:uid="{00000000-0006-0000-0200-0000B4000000}">
      <text>
        <t>[Threaded comment]
Your version of Excel allows you to read this threaded comment; however, any edits to it will get removed if the file is opened in a newer version of Excel. Learn more: https://go.microsoft.com/fwlink/?linkid=870924
Comment:
    ¦1¦2¦3¦56¦0¦Null§</t>
      </text>
    </comment>
    <comment ref="A461" authorId="180" shapeId="0" xr:uid="{00000000-0006-0000-0200-0000B5000000}">
      <text>
        <t>[Threaded comment]
Your version of Excel allows you to read this threaded comment; however, any edits to it will get removed if the file is opened in a newer version of Excel. Learn more: https://go.microsoft.com/fwlink/?linkid=870924
Comment:
    ¦1¦2¦3¦57¦0¦Null§</t>
      </text>
    </comment>
    <comment ref="A463" authorId="181" shapeId="0" xr:uid="{00000000-0006-0000-0200-0000B6000000}">
      <text>
        <t>[Threaded comment]
Your version of Excel allows you to read this threaded comment; however, any edits to it will get removed if the file is opened in a newer version of Excel. Learn more: https://go.microsoft.com/fwlink/?linkid=870924
Comment:
    ¦1¦2¦3¦58¦0¦Null§</t>
      </text>
    </comment>
    <comment ref="A465" authorId="182" shapeId="0" xr:uid="{00000000-0006-0000-0200-0000B7000000}">
      <text>
        <t>[Threaded comment]
Your version of Excel allows you to read this threaded comment; however, any edits to it will get removed if the file is opened in a newer version of Excel. Learn more: https://go.microsoft.com/fwlink/?linkid=870924
Comment:
    ¦1¦2¦3¦59¦0¦Null§</t>
      </text>
    </comment>
    <comment ref="A467" authorId="183" shapeId="0" xr:uid="{00000000-0006-0000-0200-0000B8000000}">
      <text>
        <t>[Threaded comment]
Your version of Excel allows you to read this threaded comment; however, any edits to it will get removed if the file is opened in a newer version of Excel. Learn more: https://go.microsoft.com/fwlink/?linkid=870924
Comment:
    ¦1¦2¦3¦60¦0¦Null§</t>
      </text>
    </comment>
    <comment ref="A524" authorId="184" shapeId="0" xr:uid="{00000000-0006-0000-0200-0000B9000000}">
      <text>
        <t>[Threaded comment]
Your version of Excel allows you to read this threaded comment; however, any edits to it will get removed if the file is opened in a newer version of Excel. Learn more: https://go.microsoft.com/fwlink/?linkid=870924
Comment:
    ¦1¦2¦4¦1¦1¦Null§</t>
      </text>
    </comment>
    <comment ref="A526" authorId="185" shapeId="0" xr:uid="{00000000-0006-0000-0200-0000BA000000}">
      <text>
        <t>[Threaded comment]
Your version of Excel allows you to read this threaded comment; however, any edits to it will get removed if the file is opened in a newer version of Excel. Learn more: https://go.microsoft.com/fwlink/?linkid=870924
Comment:
    ¦1¦2¦4¦2¦1¦Null§</t>
      </text>
    </comment>
    <comment ref="A528" authorId="186" shapeId="0" xr:uid="{00000000-0006-0000-0200-0000BB000000}">
      <text>
        <t>[Threaded comment]
Your version of Excel allows you to read this threaded comment; however, any edits to it will get removed if the file is opened in a newer version of Excel. Learn more: https://go.microsoft.com/fwlink/?linkid=870924
Comment:
    ¦1¦2¦4¦3¦0¦Null§</t>
      </text>
    </comment>
    <comment ref="A530" authorId="187" shapeId="0" xr:uid="{00000000-0006-0000-0200-0000BC000000}">
      <text>
        <t>[Threaded comment]
Your version of Excel allows you to read this threaded comment; however, any edits to it will get removed if the file is opened in a newer version of Excel. Learn more: https://go.microsoft.com/fwlink/?linkid=870924
Comment:
    ¦1¦2¦4¦4¦1¦Null§</t>
      </text>
    </comment>
    <comment ref="A532" authorId="188" shapeId="0" xr:uid="{00000000-0006-0000-0200-0000BD000000}">
      <text>
        <t>[Threaded comment]
Your version of Excel allows you to read this threaded comment; however, any edits to it will get removed if the file is opened in a newer version of Excel. Learn more: https://go.microsoft.com/fwlink/?linkid=870924
Comment:
    ¦1¦2¦4¦5¦0¦Null§</t>
      </text>
    </comment>
    <comment ref="A590" authorId="189" shapeId="0" xr:uid="{00000000-0006-0000-0200-0000BE000000}">
      <text>
        <t>[Threaded comment]
Your version of Excel allows you to read this threaded comment; however, any edits to it will get removed if the file is opened in a newer version of Excel. Learn more: https://go.microsoft.com/fwlink/?linkid=870924
Comment:
    ¦1¦2¦5¦1¦1¦Null§</t>
      </text>
    </comment>
    <comment ref="A592" authorId="190" shapeId="0" xr:uid="{00000000-0006-0000-0200-0000BF000000}">
      <text>
        <t>[Threaded comment]
Your version of Excel allows you to read this threaded comment; however, any edits to it will get removed if the file is opened in a newer version of Excel. Learn more: https://go.microsoft.com/fwlink/?linkid=870924
Comment:
    ¦1¦2¦5¦2¦1¦Null§</t>
      </text>
    </comment>
    <comment ref="A594" authorId="191" shapeId="0" xr:uid="{00000000-0006-0000-0200-0000C0000000}">
      <text>
        <t>[Threaded comment]
Your version of Excel allows you to read this threaded comment; however, any edits to it will get removed if the file is opened in a newer version of Excel. Learn more: https://go.microsoft.com/fwlink/?linkid=870924
Comment:
    ¦1¦2¦5¦3¦1¦Null§</t>
      </text>
    </comment>
    <comment ref="A596" authorId="192" shapeId="0" xr:uid="{00000000-0006-0000-0200-0000C1000000}">
      <text>
        <t>[Threaded comment]
Your version of Excel allows you to read this threaded comment; however, any edits to it will get removed if the file is opened in a newer version of Excel. Learn more: https://go.microsoft.com/fwlink/?linkid=870924
Comment:
    ¦1¦2¦5¦4¦0¦Null§</t>
      </text>
    </comment>
    <comment ref="A598" authorId="193" shapeId="0" xr:uid="{00000000-0006-0000-0200-0000C2000000}">
      <text>
        <t>[Threaded comment]
Your version of Excel allows you to read this threaded comment; however, any edits to it will get removed if the file is opened in a newer version of Excel. Learn more: https://go.microsoft.com/fwlink/?linkid=870924
Comment:
    ¦1¦2¦5¦5¦0¦Null§</t>
      </text>
    </comment>
    <comment ref="A600" authorId="194" shapeId="0" xr:uid="{00000000-0006-0000-0200-0000C3000000}">
      <text>
        <t>[Threaded comment]
Your version of Excel allows you to read this threaded comment; however, any edits to it will get removed if the file is opened in a newer version of Excel. Learn more: https://go.microsoft.com/fwlink/?linkid=870924
Comment:
    ¦1¦2¦5¦6¦0¦Null§</t>
      </text>
    </comment>
    <comment ref="A602" authorId="195" shapeId="0" xr:uid="{00000000-0006-0000-0200-0000C4000000}">
      <text>
        <t>[Threaded comment]
Your version of Excel allows you to read this threaded comment; however, any edits to it will get removed if the file is opened in a newer version of Excel. Learn more: https://go.microsoft.com/fwlink/?linkid=870924
Comment:
    ¦1¦2¦5¦7¦0¦Null§</t>
      </text>
    </comment>
    <comment ref="A604" authorId="196" shapeId="0" xr:uid="{00000000-0006-0000-0200-0000C5000000}">
      <text>
        <t>[Threaded comment]
Your version of Excel allows you to read this threaded comment; however, any edits to it will get removed if the file is opened in a newer version of Excel. Learn more: https://go.microsoft.com/fwlink/?linkid=870924
Comment:
    ¦1¦2¦5¦8¦1¦Null§</t>
      </text>
    </comment>
    <comment ref="A606" authorId="197" shapeId="0" xr:uid="{00000000-0006-0000-0200-0000C6000000}">
      <text>
        <t>[Threaded comment]
Your version of Excel allows you to read this threaded comment; however, any edits to it will get removed if the file is opened in a newer version of Excel. Learn more: https://go.microsoft.com/fwlink/?linkid=870924
Comment:
    ¦1¦2¦5¦9¦1¦Null§</t>
      </text>
    </comment>
    <comment ref="A608" authorId="198" shapeId="0" xr:uid="{00000000-0006-0000-0200-0000C7000000}">
      <text>
        <t>[Threaded comment]
Your version of Excel allows you to read this threaded comment; however, any edits to it will get removed if the file is opened in a newer version of Excel. Learn more: https://go.microsoft.com/fwlink/?linkid=870924
Comment:
    ¦1¦2¦5¦10¦0¦Null§</t>
      </text>
    </comment>
    <comment ref="A610" authorId="199" shapeId="0" xr:uid="{00000000-0006-0000-0200-0000C8000000}">
      <text>
        <t>[Threaded comment]
Your version of Excel allows you to read this threaded comment; however, any edits to it will get removed if the file is opened in a newer version of Excel. Learn more: https://go.microsoft.com/fwlink/?linkid=870924
Comment:
    ¦1¦2¦5¦11¦1¦Null§</t>
      </text>
    </comment>
    <comment ref="A612" authorId="200" shapeId="0" xr:uid="{00000000-0006-0000-0200-0000C9000000}">
      <text>
        <t>[Threaded comment]
Your version of Excel allows you to read this threaded comment; however, any edits to it will get removed if the file is opened in a newer version of Excel. Learn more: https://go.microsoft.com/fwlink/?linkid=870924
Comment:
    ¦1¦2¦5¦12¦1¦Null§</t>
      </text>
    </comment>
    <comment ref="A614" authorId="201" shapeId="0" xr:uid="{00000000-0006-0000-0200-0000CA000000}">
      <text>
        <t>[Threaded comment]
Your version of Excel allows you to read this threaded comment; however, any edits to it will get removed if the file is opened in a newer version of Excel. Learn more: https://go.microsoft.com/fwlink/?linkid=870924
Comment:
    ¦1¦2¦5¦13¦0¦Null§</t>
      </text>
    </comment>
    <comment ref="A616" authorId="202" shapeId="0" xr:uid="{00000000-0006-0000-0200-0000CB000000}">
      <text>
        <t>[Threaded comment]
Your version of Excel allows you to read this threaded comment; however, any edits to it will get removed if the file is opened in a newer version of Excel. Learn more: https://go.microsoft.com/fwlink/?linkid=870924
Comment:
    ¦1¦2¦5¦14¦1¦Null§</t>
      </text>
    </comment>
    <comment ref="A618" authorId="203" shapeId="0" xr:uid="{00000000-0006-0000-0200-0000CC000000}">
      <text>
        <t>[Threaded comment]
Your version of Excel allows you to read this threaded comment; however, any edits to it will get removed if the file is opened in a newer version of Excel. Learn more: https://go.microsoft.com/fwlink/?linkid=870924
Comment:
    ¦1¦2¦5¦15¦0¦Null§</t>
      </text>
    </comment>
    <comment ref="A620" authorId="204" shapeId="0" xr:uid="{00000000-0006-0000-0200-0000CD000000}">
      <text>
        <t>[Threaded comment]
Your version of Excel allows you to read this threaded comment; however, any edits to it will get removed if the file is opened in a newer version of Excel. Learn more: https://go.microsoft.com/fwlink/?linkid=870924
Comment:
    ¦1¦2¦5¦16¦0¦Null§</t>
      </text>
    </comment>
    <comment ref="A646" authorId="205" shapeId="0" xr:uid="{00000000-0006-0000-0200-0000CE000000}">
      <text>
        <t>[Threaded comment]
Your version of Excel allows you to read this threaded comment; however, any edits to it will get removed if the file is opened in a newer version of Excel. Learn more: https://go.microsoft.com/fwlink/?linkid=870924
Comment:
    ¦1¦2¦6¦1¦1¦Null§</t>
      </text>
    </comment>
    <comment ref="A648" authorId="206" shapeId="0" xr:uid="{00000000-0006-0000-0200-0000CF000000}">
      <text>
        <t>[Threaded comment]
Your version of Excel allows you to read this threaded comment; however, any edits to it will get removed if the file is opened in a newer version of Excel. Learn more: https://go.microsoft.com/fwlink/?linkid=870924
Comment:
    ¦1¦2¦6¦2¦1¦Null§</t>
      </text>
    </comment>
    <comment ref="A650" authorId="207" shapeId="0" xr:uid="{00000000-0006-0000-0200-0000D0000000}">
      <text>
        <t>[Threaded comment]
Your version of Excel allows you to read this threaded comment; however, any edits to it will get removed if the file is opened in a newer version of Excel. Learn more: https://go.microsoft.com/fwlink/?linkid=870924
Comment:
    ¦1¦2¦6¦3¦1¦Null§</t>
      </text>
    </comment>
    <comment ref="A652" authorId="208" shapeId="0" xr:uid="{00000000-0006-0000-0200-0000D1000000}">
      <text>
        <t>[Threaded comment]
Your version of Excel allows you to read this threaded comment; however, any edits to it will get removed if the file is opened in a newer version of Excel. Learn more: https://go.microsoft.com/fwlink/?linkid=870924
Comment:
    ¦1¦2¦6¦4¦1¦Null§</t>
      </text>
    </comment>
    <comment ref="A654" authorId="209" shapeId="0" xr:uid="{00000000-0006-0000-0200-0000D2000000}">
      <text>
        <t>[Threaded comment]
Your version of Excel allows you to read this threaded comment; however, any edits to it will get removed if the file is opened in a newer version of Excel. Learn more: https://go.microsoft.com/fwlink/?linkid=870924
Comment:
    ¦1¦2¦6¦5¦1¦Null§</t>
      </text>
    </comment>
    <comment ref="A656" authorId="210" shapeId="0" xr:uid="{00000000-0006-0000-0200-0000D3000000}">
      <text>
        <t>[Threaded comment]
Your version of Excel allows you to read this threaded comment; however, any edits to it will get removed if the file is opened in a newer version of Excel. Learn more: https://go.microsoft.com/fwlink/?linkid=870924
Comment:
    ¦1¦2¦6¦6¦0¦Null§</t>
      </text>
    </comment>
    <comment ref="A658" authorId="211" shapeId="0" xr:uid="{00000000-0006-0000-0200-0000D4000000}">
      <text>
        <t>[Threaded comment]
Your version of Excel allows you to read this threaded comment; however, any edits to it will get removed if the file is opened in a newer version of Excel. Learn more: https://go.microsoft.com/fwlink/?linkid=870924
Comment:
    ¦1¦2¦6¦7¦0¦Null§</t>
      </text>
    </comment>
    <comment ref="A660" authorId="212" shapeId="0" xr:uid="{00000000-0006-0000-0200-0000D5000000}">
      <text>
        <t>[Threaded comment]
Your version of Excel allows you to read this threaded comment; however, any edits to it will get removed if the file is opened in a newer version of Excel. Learn more: https://go.microsoft.com/fwlink/?linkid=870924
Comment:
    ¦1¦2¦6¦8¦0¦Null§</t>
      </text>
    </comment>
    <comment ref="A662" authorId="213" shapeId="0" xr:uid="{00000000-0006-0000-0200-0000D6000000}">
      <text>
        <t>[Threaded comment]
Your version of Excel allows you to read this threaded comment; however, any edits to it will get removed if the file is opened in a newer version of Excel. Learn more: https://go.microsoft.com/fwlink/?linkid=870924
Comment:
    ¦1¦2¦6¦9¦0¦Null§</t>
      </text>
    </comment>
    <comment ref="A664" authorId="214" shapeId="0" xr:uid="{00000000-0006-0000-0200-0000D7000000}">
      <text>
        <t>[Threaded comment]
Your version of Excel allows you to read this threaded comment; however, any edits to it will get removed if the file is opened in a newer version of Excel. Learn more: https://go.microsoft.com/fwlink/?linkid=870924
Comment:
    ¦1¦2¦6¦10¦1¦Null§</t>
      </text>
    </comment>
    <comment ref="A666" authorId="215" shapeId="0" xr:uid="{00000000-0006-0000-0200-0000D8000000}">
      <text>
        <t>[Threaded comment]
Your version of Excel allows you to read this threaded comment; however, any edits to it will get removed if the file is opened in a newer version of Excel. Learn more: https://go.microsoft.com/fwlink/?linkid=870924
Comment:
    ¦1¦2¦6¦11¦0¦Null§</t>
      </text>
    </comment>
    <comment ref="A668" authorId="216" shapeId="0" xr:uid="{00000000-0006-0000-0200-0000D9000000}">
      <text>
        <t>[Threaded comment]
Your version of Excel allows you to read this threaded comment; however, any edits to it will get removed if the file is opened in a newer version of Excel. Learn more: https://go.microsoft.com/fwlink/?linkid=870924
Comment:
    ¦1¦2¦6¦12¦0¦Null§</t>
      </text>
    </comment>
    <comment ref="A670" authorId="217" shapeId="0" xr:uid="{00000000-0006-0000-0200-0000DA000000}">
      <text>
        <t>[Threaded comment]
Your version of Excel allows you to read this threaded comment; however, any edits to it will get removed if the file is opened in a newer version of Excel. Learn more: https://go.microsoft.com/fwlink/?linkid=870924
Comment:
    ¦1¦2¦6¦13¦0¦Null§</t>
      </text>
    </comment>
    <comment ref="A672" authorId="218" shapeId="0" xr:uid="{00000000-0006-0000-0200-0000DB000000}">
      <text>
        <t>[Threaded comment]
Your version of Excel allows you to read this threaded comment; however, any edits to it will get removed if the file is opened in a newer version of Excel. Learn more: https://go.microsoft.com/fwlink/?linkid=870924
Comment:
    ¦1¦2¦6¦14¦0¦Null§</t>
      </text>
    </comment>
    <comment ref="A674" authorId="219" shapeId="0" xr:uid="{00000000-0006-0000-0200-0000DC000000}">
      <text>
        <t>[Threaded comment]
Your version of Excel allows you to read this threaded comment; however, any edits to it will get removed if the file is opened in a newer version of Excel. Learn more: https://go.microsoft.com/fwlink/?linkid=870924
Comment:
    ¦1¦2¦6¦15¦1¦Null§</t>
      </text>
    </comment>
    <comment ref="A676" authorId="220" shapeId="0" xr:uid="{00000000-0006-0000-0200-0000DD000000}">
      <text>
        <t>[Threaded comment]
Your version of Excel allows you to read this threaded comment; however, any edits to it will get removed if the file is opened in a newer version of Excel. Learn more: https://go.microsoft.com/fwlink/?linkid=870924
Comment:
    ¦1¦2¦6¦16¦0¦Null§</t>
      </text>
    </comment>
    <comment ref="A678" authorId="221" shapeId="0" xr:uid="{00000000-0006-0000-0200-0000DE000000}">
      <text>
        <t>[Threaded comment]
Your version of Excel allows you to read this threaded comment; however, any edits to it will get removed if the file is opened in a newer version of Excel. Learn more: https://go.microsoft.com/fwlink/?linkid=870924
Comment:
    ¦1¦2¦6¦17¦0¦Null§</t>
      </text>
    </comment>
    <comment ref="A680" authorId="222" shapeId="0" xr:uid="{00000000-0006-0000-0200-0000DF000000}">
      <text>
        <t>[Threaded comment]
Your version of Excel allows you to read this threaded comment; however, any edits to it will get removed if the file is opened in a newer version of Excel. Learn more: https://go.microsoft.com/fwlink/?linkid=870924
Comment:
    ¦1¦2¦6¦18¦0¦Null§</t>
      </text>
    </comment>
    <comment ref="A682" authorId="223" shapeId="0" xr:uid="{00000000-0006-0000-0200-0000E0000000}">
      <text>
        <t>[Threaded comment]
Your version of Excel allows you to read this threaded comment; however, any edits to it will get removed if the file is opened in a newer version of Excel. Learn more: https://go.microsoft.com/fwlink/?linkid=870924
Comment:
    ¦1¦2¦6¦19¦0¦Null§</t>
      </text>
    </comment>
    <comment ref="A684" authorId="224" shapeId="0" xr:uid="{00000000-0006-0000-0200-0000E1000000}">
      <text>
        <t>[Threaded comment]
Your version of Excel allows you to read this threaded comment; however, any edits to it will get removed if the file is opened in a newer version of Excel. Learn more: https://go.microsoft.com/fwlink/?linkid=870924
Comment:
    ¦1¦2¦6¦20¦0¦Null§</t>
      </text>
    </comment>
    <comment ref="A686" authorId="225" shapeId="0" xr:uid="{00000000-0006-0000-0200-0000E2000000}">
      <text>
        <t>[Threaded comment]
Your version of Excel allows you to read this threaded comment; however, any edits to it will get removed if the file is opened in a newer version of Excel. Learn more: https://go.microsoft.com/fwlink/?linkid=870924
Comment:
    ¦1¦2¦6¦21¦0¦Null§</t>
      </text>
    </comment>
    <comment ref="A688" authorId="226" shapeId="0" xr:uid="{00000000-0006-0000-0200-0000E3000000}">
      <text>
        <t>[Threaded comment]
Your version of Excel allows you to read this threaded comment; however, any edits to it will get removed if the file is opened in a newer version of Excel. Learn more: https://go.microsoft.com/fwlink/?linkid=870924
Comment:
    ¦1¦2¦6¦22¦0¦Null§</t>
      </text>
    </comment>
    <comment ref="A690" authorId="227" shapeId="0" xr:uid="{00000000-0006-0000-0200-0000E4000000}">
      <text>
        <t>[Threaded comment]
Your version of Excel allows you to read this threaded comment; however, any edits to it will get removed if the file is opened in a newer version of Excel. Learn more: https://go.microsoft.com/fwlink/?linkid=870924
Comment:
    ¦1¦2¦6¦23¦1¦Null§</t>
      </text>
    </comment>
    <comment ref="A692" authorId="228" shapeId="0" xr:uid="{00000000-0006-0000-0200-0000E5000000}">
      <text>
        <t>[Threaded comment]
Your version of Excel allows you to read this threaded comment; however, any edits to it will get removed if the file is opened in a newer version of Excel. Learn more: https://go.microsoft.com/fwlink/?linkid=870924
Comment:
    ¦1¦2¦6¦24¦0¦Null§</t>
      </text>
    </comment>
    <comment ref="A694" authorId="229" shapeId="0" xr:uid="{00000000-0006-0000-0200-0000E6000000}">
      <text>
        <t>[Threaded comment]
Your version of Excel allows you to read this threaded comment; however, any edits to it will get removed if the file is opened in a newer version of Excel. Learn more: https://go.microsoft.com/fwlink/?linkid=870924
Comment:
    ¦1¦2¦6¦25¦0¦Null§</t>
      </text>
    </comment>
    <comment ref="A696" authorId="230" shapeId="0" xr:uid="{00000000-0006-0000-0200-0000E7000000}">
      <text>
        <t>[Threaded comment]
Your version of Excel allows you to read this threaded comment; however, any edits to it will get removed if the file is opened in a newer version of Excel. Learn more: https://go.microsoft.com/fwlink/?linkid=870924
Comment:
    ¦1¦2¦6¦26¦0¦Null§</t>
      </text>
    </comment>
    <comment ref="A698" authorId="231" shapeId="0" xr:uid="{00000000-0006-0000-0200-0000E8000000}">
      <text>
        <t>[Threaded comment]
Your version of Excel allows you to read this threaded comment; however, any edits to it will get removed if the file is opened in a newer version of Excel. Learn more: https://go.microsoft.com/fwlink/?linkid=870924
Comment:
    ¦1¦2¦6¦27¦1¦Null§</t>
      </text>
    </comment>
    <comment ref="A700" authorId="232" shapeId="0" xr:uid="{00000000-0006-0000-0200-0000E9000000}">
      <text>
        <t>[Threaded comment]
Your version of Excel allows you to read this threaded comment; however, any edits to it will get removed if the file is opened in a newer version of Excel. Learn more: https://go.microsoft.com/fwlink/?linkid=870924
Comment:
    ¦1¦2¦6¦28¦1¦Null§</t>
      </text>
    </comment>
    <comment ref="A702" authorId="233" shapeId="0" xr:uid="{00000000-0006-0000-0200-0000EA000000}">
      <text>
        <t>[Threaded comment]
Your version of Excel allows you to read this threaded comment; however, any edits to it will get removed if the file is opened in a newer version of Excel. Learn more: https://go.microsoft.com/fwlink/?linkid=870924
Comment:
    ¦1¦2¦6¦29¦0¦Null§</t>
      </text>
    </comment>
    <comment ref="A708" authorId="234" shapeId="0" xr:uid="{00000000-0006-0000-0200-0000EB000000}">
      <text>
        <t>[Threaded comment]
Your version of Excel allows you to read this threaded comment; however, any edits to it will get removed if the file is opened in a newer version of Excel. Learn more: https://go.microsoft.com/fwlink/?linkid=870924
Comment:
    ¦1¦2¦6¦30¦0¦Null§</t>
      </text>
    </comment>
    <comment ref="A710" authorId="235" shapeId="0" xr:uid="{00000000-0006-0000-0200-0000EC000000}">
      <text>
        <t>[Threaded comment]
Your version of Excel allows you to read this threaded comment; however, any edits to it will get removed if the file is opened in a newer version of Excel. Learn more: https://go.microsoft.com/fwlink/?linkid=870924
Comment:
    ¦1¦2¦6¦31¦0¦Null§</t>
      </text>
    </comment>
    <comment ref="A712" authorId="236" shapeId="0" xr:uid="{00000000-0006-0000-0200-0000ED000000}">
      <text>
        <t>[Threaded comment]
Your version of Excel allows you to read this threaded comment; however, any edits to it will get removed if the file is opened in a newer version of Excel. Learn more: https://go.microsoft.com/fwlink/?linkid=870924
Comment:
    ¦1¦2¦6¦32¦1¦Null§</t>
      </text>
    </comment>
    <comment ref="A714" authorId="237" shapeId="0" xr:uid="{00000000-0006-0000-0200-0000EE000000}">
      <text>
        <t>[Threaded comment]
Your version of Excel allows you to read this threaded comment; however, any edits to it will get removed if the file is opened in a newer version of Excel. Learn more: https://go.microsoft.com/fwlink/?linkid=870924
Comment:
    ¦1¦2¦6¦33¦1¦Null§</t>
      </text>
    </comment>
    <comment ref="A716" authorId="238" shapeId="0" xr:uid="{00000000-0006-0000-0200-0000EF000000}">
      <text>
        <t>[Threaded comment]
Your version of Excel allows you to read this threaded comment; however, any edits to it will get removed if the file is opened in a newer version of Excel. Learn more: https://go.microsoft.com/fwlink/?linkid=870924
Comment:
    ¦1¦2¦6¦34¦1¦Null§</t>
      </text>
    </comment>
    <comment ref="A718" authorId="239" shapeId="0" xr:uid="{00000000-0006-0000-0200-0000F0000000}">
      <text>
        <t>[Threaded comment]
Your version of Excel allows you to read this threaded comment; however, any edits to it will get removed if the file is opened in a newer version of Excel. Learn more: https://go.microsoft.com/fwlink/?linkid=870924
Comment:
    ¦1¦2¦6¦35¦0¦Null§</t>
      </text>
    </comment>
    <comment ref="A720" authorId="240" shapeId="0" xr:uid="{00000000-0006-0000-0200-0000F1000000}">
      <text>
        <t>[Threaded comment]
Your version of Excel allows you to read this threaded comment; however, any edits to it will get removed if the file is opened in a newer version of Excel. Learn more: https://go.microsoft.com/fwlink/?linkid=870924
Comment:
    ¦1¦2¦6¦36¦0¦Null§</t>
      </text>
    </comment>
    <comment ref="A722" authorId="241" shapeId="0" xr:uid="{00000000-0006-0000-0200-0000F2000000}">
      <text>
        <t>[Threaded comment]
Your version of Excel allows you to read this threaded comment; however, any edits to it will get removed if the file is opened in a newer version of Excel. Learn more: https://go.microsoft.com/fwlink/?linkid=870924
Comment:
    ¦1¦2¦6¦37¦1¦Null§</t>
      </text>
    </comment>
    <comment ref="A724" authorId="242" shapeId="0" xr:uid="{00000000-0006-0000-0200-0000F3000000}">
      <text>
        <t>[Threaded comment]
Your version of Excel allows you to read this threaded comment; however, any edits to it will get removed if the file is opened in a newer version of Excel. Learn more: https://go.microsoft.com/fwlink/?linkid=870924
Comment:
    ¦1¦2¦6¦38¦1¦Null§</t>
      </text>
    </comment>
    <comment ref="A726" authorId="243" shapeId="0" xr:uid="{00000000-0006-0000-0200-0000F4000000}">
      <text>
        <t>[Threaded comment]
Your version of Excel allows you to read this threaded comment; however, any edits to it will get removed if the file is opened in a newer version of Excel. Learn more: https://go.microsoft.com/fwlink/?linkid=870924
Comment:
    ¦1¦2¦6¦39¦0¦Null§</t>
      </text>
    </comment>
    <comment ref="A728" authorId="244" shapeId="0" xr:uid="{00000000-0006-0000-0200-0000F5000000}">
      <text>
        <t>[Threaded comment]
Your version of Excel allows you to read this threaded comment; however, any edits to it will get removed if the file is opened in a newer version of Excel. Learn more: https://go.microsoft.com/fwlink/?linkid=870924
Comment:
    ¦1¦2¦6¦40¦1¦Null§</t>
      </text>
    </comment>
    <comment ref="A730" authorId="245" shapeId="0" xr:uid="{00000000-0006-0000-0200-0000F6000000}">
      <text>
        <t>[Threaded comment]
Your version of Excel allows you to read this threaded comment; however, any edits to it will get removed if the file is opened in a newer version of Excel. Learn more: https://go.microsoft.com/fwlink/?linkid=870924
Comment:
    ¦1¦2¦6¦41¦0¦Null§</t>
      </text>
    </comment>
    <comment ref="A732" authorId="246" shapeId="0" xr:uid="{00000000-0006-0000-0200-0000F7000000}">
      <text>
        <t>[Threaded comment]
Your version of Excel allows you to read this threaded comment; however, any edits to it will get removed if the file is opened in a newer version of Excel. Learn more: https://go.microsoft.com/fwlink/?linkid=870924
Comment:
    ¦1¦2¦6¦42¦0¦Null§</t>
      </text>
    </comment>
    <comment ref="A734" authorId="247" shapeId="0" xr:uid="{00000000-0006-0000-0200-0000F8000000}">
      <text>
        <t>[Threaded comment]
Your version of Excel allows you to read this threaded comment; however, any edits to it will get removed if the file is opened in a newer version of Excel. Learn more: https://go.microsoft.com/fwlink/?linkid=870924
Comment:
    ¦1¦2¦6¦43¦0¦Null§</t>
      </text>
    </comment>
    <comment ref="A736" authorId="248" shapeId="0" xr:uid="{00000000-0006-0000-0200-0000F9000000}">
      <text>
        <t>[Threaded comment]
Your version of Excel allows you to read this threaded comment; however, any edits to it will get removed if the file is opened in a newer version of Excel. Learn more: https://go.microsoft.com/fwlink/?linkid=870924
Comment:
    ¦1¦2¦6¦44¦0¦Null§</t>
      </text>
    </comment>
    <comment ref="A738" authorId="249" shapeId="0" xr:uid="{00000000-0006-0000-0200-0000FA000000}">
      <text>
        <t>[Threaded comment]
Your version of Excel allows you to read this threaded comment; however, any edits to it will get removed if the file is opened in a newer version of Excel. Learn more: https://go.microsoft.com/fwlink/?linkid=870924
Comment:
    ¦1¦2¦6¦45¦0¦Null§</t>
      </text>
    </comment>
    <comment ref="A740" authorId="250" shapeId="0" xr:uid="{00000000-0006-0000-0200-0000FB000000}">
      <text>
        <t>[Threaded comment]
Your version of Excel allows you to read this threaded comment; however, any edits to it will get removed if the file is opened in a newer version of Excel. Learn more: https://go.microsoft.com/fwlink/?linkid=870924
Comment:
    ¦1¦2¦6¦46¦0¦Null§</t>
      </text>
    </comment>
    <comment ref="A742" authorId="251" shapeId="0" xr:uid="{00000000-0006-0000-0200-0000FC000000}">
      <text>
        <t>[Threaded comment]
Your version of Excel allows you to read this threaded comment; however, any edits to it will get removed if the file is opened in a newer version of Excel. Learn more: https://go.microsoft.com/fwlink/?linkid=870924
Comment:
    ¦1¦2¦6¦47¦0¦Null§</t>
      </text>
    </comment>
    <comment ref="A744" authorId="252" shapeId="0" xr:uid="{00000000-0006-0000-0200-0000FD000000}">
      <text>
        <t>[Threaded comment]
Your version of Excel allows you to read this threaded comment; however, any edits to it will get removed if the file is opened in a newer version of Excel. Learn more: https://go.microsoft.com/fwlink/?linkid=870924
Comment:
    ¦1¦2¦6¦48¦1¦Null§</t>
      </text>
    </comment>
    <comment ref="A746" authorId="253" shapeId="0" xr:uid="{00000000-0006-0000-0200-0000FE000000}">
      <text>
        <t>[Threaded comment]
Your version of Excel allows you to read this threaded comment; however, any edits to it will get removed if the file is opened in a newer version of Excel. Learn more: https://go.microsoft.com/fwlink/?linkid=870924
Comment:
    ¦1¦2¦6¦49¦0¦Null§</t>
      </text>
    </comment>
    <comment ref="A748" authorId="254" shapeId="0" xr:uid="{00000000-0006-0000-0200-0000FF000000}">
      <text>
        <t>[Threaded comment]
Your version of Excel allows you to read this threaded comment; however, any edits to it will get removed if the file is opened in a newer version of Excel. Learn more: https://go.microsoft.com/fwlink/?linkid=870924
Comment:
    ¦1¦2¦6¦50¦1¦Null§</t>
      </text>
    </comment>
    <comment ref="A750" authorId="255" shapeId="0" xr:uid="{00000000-0006-0000-0200-000000010000}">
      <text>
        <t>[Threaded comment]
Your version of Excel allows you to read this threaded comment; however, any edits to it will get removed if the file is opened in a newer version of Excel. Learn more: https://go.microsoft.com/fwlink/?linkid=870924
Comment:
    ¦1¦2¦6¦51¦0¦Null§</t>
      </text>
    </comment>
    <comment ref="A752" authorId="256" shapeId="0" xr:uid="{00000000-0006-0000-0200-000001010000}">
      <text>
        <t>[Threaded comment]
Your version of Excel allows you to read this threaded comment; however, any edits to it will get removed if the file is opened in a newer version of Excel. Learn more: https://go.microsoft.com/fwlink/?linkid=870924
Comment:
    ¦1¦2¦6¦52¦0¦Null§</t>
      </text>
    </comment>
    <comment ref="A754" authorId="257" shapeId="0" xr:uid="{00000000-0006-0000-0200-000002010000}">
      <text>
        <t>[Threaded comment]
Your version of Excel allows you to read this threaded comment; however, any edits to it will get removed if the file is opened in a newer version of Excel. Learn more: https://go.microsoft.com/fwlink/?linkid=870924
Comment:
    ¦1¦2¦6¦53¦1¦Null§</t>
      </text>
    </comment>
    <comment ref="A756" authorId="258" shapeId="0" xr:uid="{00000000-0006-0000-0200-000003010000}">
      <text>
        <t>[Threaded comment]
Your version of Excel allows you to read this threaded comment; however, any edits to it will get removed if the file is opened in a newer version of Excel. Learn more: https://go.microsoft.com/fwlink/?linkid=870924
Comment:
    ¦1¦2¦6¦54¦0¦Null§</t>
      </text>
    </comment>
    <comment ref="A758" authorId="259" shapeId="0" xr:uid="{00000000-0006-0000-0200-000004010000}">
      <text>
        <t>[Threaded comment]
Your version of Excel allows you to read this threaded comment; however, any edits to it will get removed if the file is opened in a newer version of Excel. Learn more: https://go.microsoft.com/fwlink/?linkid=870924
Comment:
    ¦1¦2¦6¦55¦0¦Null§</t>
      </text>
    </comment>
    <comment ref="A760" authorId="260" shapeId="0" xr:uid="{00000000-0006-0000-0200-000005010000}">
      <text>
        <t>[Threaded comment]
Your version of Excel allows you to read this threaded comment; however, any edits to it will get removed if the file is opened in a newer version of Excel. Learn more: https://go.microsoft.com/fwlink/?linkid=870924
Comment:
    ¦1¦2¦6¦56¦0¦Null§</t>
      </text>
    </comment>
    <comment ref="A762" authorId="261" shapeId="0" xr:uid="{00000000-0006-0000-0200-000006010000}">
      <text>
        <t>[Threaded comment]
Your version of Excel allows you to read this threaded comment; however, any edits to it will get removed if the file is opened in a newer version of Excel. Learn more: https://go.microsoft.com/fwlink/?linkid=870924
Comment:
    ¦1¦2¦6¦57¦1¦Null§</t>
      </text>
    </comment>
    <comment ref="A764" authorId="262" shapeId="0" xr:uid="{00000000-0006-0000-0200-000007010000}">
      <text>
        <t>[Threaded comment]
Your version of Excel allows you to read this threaded comment; however, any edits to it will get removed if the file is opened in a newer version of Excel. Learn more: https://go.microsoft.com/fwlink/?linkid=870924
Comment:
    ¦1¦2¦6¦58¦1¦Null§</t>
      </text>
    </comment>
    <comment ref="A766" authorId="263" shapeId="0" xr:uid="{00000000-0006-0000-0200-000008010000}">
      <text>
        <t>[Threaded comment]
Your version of Excel allows you to read this threaded comment; however, any edits to it will get removed if the file is opened in a newer version of Excel. Learn more: https://go.microsoft.com/fwlink/?linkid=870924
Comment:
    ¦1¦2¦6¦59¦0¦Null§</t>
      </text>
    </comment>
    <comment ref="A772" authorId="264" shapeId="0" xr:uid="{00000000-0006-0000-0200-000009010000}">
      <text>
        <t>[Threaded comment]
Your version of Excel allows you to read this threaded comment; however, any edits to it will get removed if the file is opened in a newer version of Excel. Learn more: https://go.microsoft.com/fwlink/?linkid=870924
Comment:
    ¦1¦2¦6¦60¦1¦Null§</t>
      </text>
    </comment>
    <comment ref="A774" authorId="265" shapeId="0" xr:uid="{00000000-0006-0000-0200-00000A010000}">
      <text>
        <t>[Threaded comment]
Your version of Excel allows you to read this threaded comment; however, any edits to it will get removed if the file is opened in a newer version of Excel. Learn more: https://go.microsoft.com/fwlink/?linkid=870924
Comment:
    ¦1¦2¦6¦61¦0¦Null§</t>
      </text>
    </comment>
    <comment ref="A776" authorId="266" shapeId="0" xr:uid="{00000000-0006-0000-0200-00000B010000}">
      <text>
        <t>[Threaded comment]
Your version of Excel allows you to read this threaded comment; however, any edits to it will get removed if the file is opened in a newer version of Excel. Learn more: https://go.microsoft.com/fwlink/?linkid=870924
Comment:
    ¦1¦2¦6¦62¦0¦Null§</t>
      </text>
    </comment>
    <comment ref="A778" authorId="267" shapeId="0" xr:uid="{00000000-0006-0000-0200-00000C010000}">
      <text>
        <t>[Threaded comment]
Your version of Excel allows you to read this threaded comment; however, any edits to it will get removed if the file is opened in a newer version of Excel. Learn more: https://go.microsoft.com/fwlink/?linkid=870924
Comment:
    ¦1¦2¦6¦63¦1¦Null§</t>
      </text>
    </comment>
    <comment ref="A780" authorId="268" shapeId="0" xr:uid="{00000000-0006-0000-0200-00000D010000}">
      <text>
        <t>[Threaded comment]
Your version of Excel allows you to read this threaded comment; however, any edits to it will get removed if the file is opened in a newer version of Excel. Learn more: https://go.microsoft.com/fwlink/?linkid=870924
Comment:
    ¦1¦2¦6¦64¦0¦Null§</t>
      </text>
    </comment>
    <comment ref="A782" authorId="269" shapeId="0" xr:uid="{00000000-0006-0000-0200-00000E010000}">
      <text>
        <t>[Threaded comment]
Your version of Excel allows you to read this threaded comment; however, any edits to it will get removed if the file is opened in a newer version of Excel. Learn more: https://go.microsoft.com/fwlink/?linkid=870924
Comment:
    ¦1¦2¦6¦65¦0¦Null§</t>
      </text>
    </comment>
    <comment ref="A784" authorId="270" shapeId="0" xr:uid="{00000000-0006-0000-0200-00000F010000}">
      <text>
        <t>[Threaded comment]
Your version of Excel allows you to read this threaded comment; however, any edits to it will get removed if the file is opened in a newer version of Excel. Learn more: https://go.microsoft.com/fwlink/?linkid=870924
Comment:
    ¦1¦2¦6¦66¦0¦Null§</t>
      </text>
    </comment>
    <comment ref="A786" authorId="271" shapeId="0" xr:uid="{00000000-0006-0000-0200-000010010000}">
      <text>
        <t>[Threaded comment]
Your version of Excel allows you to read this threaded comment; however, any edits to it will get removed if the file is opened in a newer version of Excel. Learn more: https://go.microsoft.com/fwlink/?linkid=870924
Comment:
    ¦1¦2¦6¦67¦1¦Null§</t>
      </text>
    </comment>
    <comment ref="A788" authorId="272" shapeId="0" xr:uid="{00000000-0006-0000-0200-000011010000}">
      <text>
        <t>[Threaded comment]
Your version of Excel allows you to read this threaded comment; however, any edits to it will get removed if the file is opened in a newer version of Excel. Learn more: https://go.microsoft.com/fwlink/?linkid=870924
Comment:
    ¦1¦2¦6¦68¦1¦Null§</t>
      </text>
    </comment>
    <comment ref="A790" authorId="273" shapeId="0" xr:uid="{00000000-0006-0000-0200-000012010000}">
      <text>
        <t>[Threaded comment]
Your version of Excel allows you to read this threaded comment; however, any edits to it will get removed if the file is opened in a newer version of Excel. Learn more: https://go.microsoft.com/fwlink/?linkid=870924
Comment:
    ¦1¦2¦6¦69¦1¦Null§</t>
      </text>
    </comment>
    <comment ref="A792" authorId="274" shapeId="0" xr:uid="{00000000-0006-0000-0200-000013010000}">
      <text>
        <t>[Threaded comment]
Your version of Excel allows you to read this threaded comment; however, any edits to it will get removed if the file is opened in a newer version of Excel. Learn more: https://go.microsoft.com/fwlink/?linkid=870924
Comment:
    ¦1¦2¦6¦70¦1¦Null§</t>
      </text>
    </comment>
    <comment ref="A794" authorId="275" shapeId="0" xr:uid="{00000000-0006-0000-0200-000014010000}">
      <text>
        <t>[Threaded comment]
Your version of Excel allows you to read this threaded comment; however, any edits to it will get removed if the file is opened in a newer version of Excel. Learn more: https://go.microsoft.com/fwlink/?linkid=870924
Comment:
    ¦1¦2¦6¦71¦1¦Null§</t>
      </text>
    </comment>
    <comment ref="A796" authorId="276" shapeId="0" xr:uid="{00000000-0006-0000-0200-000015010000}">
      <text>
        <t>[Threaded comment]
Your version of Excel allows you to read this threaded comment; however, any edits to it will get removed if the file is opened in a newer version of Excel. Learn more: https://go.microsoft.com/fwlink/?linkid=870924
Comment:
    ¦1¦2¦6¦72¦0¦Null§</t>
      </text>
    </comment>
    <comment ref="A798" authorId="277" shapeId="0" xr:uid="{00000000-0006-0000-0200-000016010000}">
      <text>
        <t>[Threaded comment]
Your version of Excel allows you to read this threaded comment; however, any edits to it will get removed if the file is opened in a newer version of Excel. Learn more: https://go.microsoft.com/fwlink/?linkid=870924
Comment:
    ¦1¦2¦6¦73¦0¦Null§</t>
      </text>
    </comment>
    <comment ref="A800" authorId="278" shapeId="0" xr:uid="{00000000-0006-0000-0200-000017010000}">
      <text>
        <t>[Threaded comment]
Your version of Excel allows you to read this threaded comment; however, any edits to it will get removed if the file is opened in a newer version of Excel. Learn more: https://go.microsoft.com/fwlink/?linkid=870924
Comment:
    ¦1¦2¦6¦74¦0¦Null§</t>
      </text>
    </comment>
    <comment ref="A802" authorId="279" shapeId="0" xr:uid="{00000000-0006-0000-0200-000018010000}">
      <text>
        <t>[Threaded comment]
Your version of Excel allows you to read this threaded comment; however, any edits to it will get removed if the file is opened in a newer version of Excel. Learn more: https://go.microsoft.com/fwlink/?linkid=870924
Comment:
    ¦1¦2¦6¦75¦0¦Null§</t>
      </text>
    </comment>
    <comment ref="A804" authorId="280" shapeId="0" xr:uid="{00000000-0006-0000-0200-000019010000}">
      <text>
        <t>[Threaded comment]
Your version of Excel allows you to read this threaded comment; however, any edits to it will get removed if the file is opened in a newer version of Excel. Learn more: https://go.microsoft.com/fwlink/?linkid=870924
Comment:
    ¦1¦2¦6¦76¦0¦Null§</t>
      </text>
    </comment>
    <comment ref="A806" authorId="281" shapeId="0" xr:uid="{00000000-0006-0000-0200-00001A010000}">
      <text>
        <t>[Threaded comment]
Your version of Excel allows you to read this threaded comment; however, any edits to it will get removed if the file is opened in a newer version of Excel. Learn more: https://go.microsoft.com/fwlink/?linkid=870924
Comment:
    ¦1¦2¦6¦77¦1¦Null§</t>
      </text>
    </comment>
    <comment ref="A808" authorId="282" shapeId="0" xr:uid="{00000000-0006-0000-0200-00001B010000}">
      <text>
        <t>[Threaded comment]
Your version of Excel allows you to read this threaded comment; however, any edits to it will get removed if the file is opened in a newer version of Excel. Learn more: https://go.microsoft.com/fwlink/?linkid=870924
Comment:
    ¦1¦2¦6¦78¦1¦Null§</t>
      </text>
    </comment>
    <comment ref="A810" authorId="283" shapeId="0" xr:uid="{00000000-0006-0000-0200-00001C010000}">
      <text>
        <t>[Threaded comment]
Your version of Excel allows you to read this threaded comment; however, any edits to it will get removed if the file is opened in a newer version of Excel. Learn more: https://go.microsoft.com/fwlink/?linkid=870924
Comment:
    ¦1¦2¦6¦79¦0¦Null§</t>
      </text>
    </comment>
    <comment ref="A812" authorId="284" shapeId="0" xr:uid="{00000000-0006-0000-0200-00001D010000}">
      <text>
        <t>[Threaded comment]
Your version of Excel allows you to read this threaded comment; however, any edits to it will get removed if the file is opened in a newer version of Excel. Learn more: https://go.microsoft.com/fwlink/?linkid=870924
Comment:
    ¦1¦2¦6¦80¦0¦Null§</t>
      </text>
    </comment>
    <comment ref="A814" authorId="285" shapeId="0" xr:uid="{00000000-0006-0000-0200-00001E010000}">
      <text>
        <t>[Threaded comment]
Your version of Excel allows you to read this threaded comment; however, any edits to it will get removed if the file is opened in a newer version of Excel. Learn more: https://go.microsoft.com/fwlink/?linkid=870924
Comment:
    ¦1¦2¦6¦81¦0¦Null§</t>
      </text>
    </comment>
    <comment ref="A816" authorId="286" shapeId="0" xr:uid="{00000000-0006-0000-0200-00001F010000}">
      <text>
        <t>[Threaded comment]
Your version of Excel allows you to read this threaded comment; however, any edits to it will get removed if the file is opened in a newer version of Excel. Learn more: https://go.microsoft.com/fwlink/?linkid=870924
Comment:
    ¦1¦2¦6¦82¦0¦Null§</t>
      </text>
    </comment>
    <comment ref="A818" authorId="287" shapeId="0" xr:uid="{00000000-0006-0000-0200-000020010000}">
      <text>
        <t>[Threaded comment]
Your version of Excel allows you to read this threaded comment; however, any edits to it will get removed if the file is opened in a newer version of Excel. Learn more: https://go.microsoft.com/fwlink/?linkid=870924
Comment:
    ¦1¦2¦6¦83¦0¦Null§</t>
      </text>
    </comment>
    <comment ref="A820" authorId="288" shapeId="0" xr:uid="{00000000-0006-0000-0200-000021010000}">
      <text>
        <t>[Threaded comment]
Your version of Excel allows you to read this threaded comment; however, any edits to it will get removed if the file is opened in a newer version of Excel. Learn more: https://go.microsoft.com/fwlink/?linkid=870924
Comment:
    ¦1¦2¦6¦84¦0¦Null§</t>
      </text>
    </comment>
    <comment ref="A828" authorId="289" shapeId="0" xr:uid="{00000000-0006-0000-0200-000022010000}">
      <text>
        <t>[Threaded comment]
Your version of Excel allows you to read this threaded comment; however, any edits to it will get removed if the file is opened in a newer version of Excel. Learn more: https://go.microsoft.com/fwlink/?linkid=870924
Comment:
    ¦1¦2¦6¦85¦0¦Null§</t>
      </text>
    </comment>
    <comment ref="A830" authorId="290" shapeId="0" xr:uid="{00000000-0006-0000-0200-000023010000}">
      <text>
        <t>[Threaded comment]
Your version of Excel allows you to read this threaded comment; however, any edits to it will get removed if the file is opened in a newer version of Excel. Learn more: https://go.microsoft.com/fwlink/?linkid=870924
Comment:
    ¦1¦2¦6¦86¦1¦Null§</t>
      </text>
    </comment>
    <comment ref="A832" authorId="291" shapeId="0" xr:uid="{00000000-0006-0000-0200-000024010000}">
      <text>
        <t>[Threaded comment]
Your version of Excel allows you to read this threaded comment; however, any edits to it will get removed if the file is opened in a newer version of Excel. Learn more: https://go.microsoft.com/fwlink/?linkid=870924
Comment:
    ¦1¦2¦6¦87¦0¦Null§</t>
      </text>
    </comment>
    <comment ref="A834" authorId="292" shapeId="0" xr:uid="{00000000-0006-0000-0200-000025010000}">
      <text>
        <t>[Threaded comment]
Your version of Excel allows you to read this threaded comment; however, any edits to it will get removed if the file is opened in a newer version of Excel. Learn more: https://go.microsoft.com/fwlink/?linkid=870924
Comment:
    ¦1¦2¦6¦88¦0¦Null§</t>
      </text>
    </comment>
    <comment ref="A836" authorId="293" shapeId="0" xr:uid="{00000000-0006-0000-0200-000026010000}">
      <text>
        <t>[Threaded comment]
Your version of Excel allows you to read this threaded comment; however, any edits to it will get removed if the file is opened in a newer version of Excel. Learn more: https://go.microsoft.com/fwlink/?linkid=870924
Comment:
    ¦1¦2¦6¦89¦1¦Null§</t>
      </text>
    </comment>
    <comment ref="A838" authorId="294" shapeId="0" xr:uid="{00000000-0006-0000-0200-000027010000}">
      <text>
        <t>[Threaded comment]
Your version of Excel allows you to read this threaded comment; however, any edits to it will get removed if the file is opened in a newer version of Excel. Learn more: https://go.microsoft.com/fwlink/?linkid=870924
Comment:
    ¦1¦2¦6¦90¦1¦Null§</t>
      </text>
    </comment>
    <comment ref="A840" authorId="295" shapeId="0" xr:uid="{00000000-0006-0000-0200-000028010000}">
      <text>
        <t>[Threaded comment]
Your version of Excel allows you to read this threaded comment; however, any edits to it will get removed if the file is opened in a newer version of Excel. Learn more: https://go.microsoft.com/fwlink/?linkid=870924
Comment:
    ¦1¦2¦6¦91¦0¦Null§</t>
      </text>
    </comment>
    <comment ref="A842" authorId="296" shapeId="0" xr:uid="{00000000-0006-0000-0200-000029010000}">
      <text>
        <t>[Threaded comment]
Your version of Excel allows you to read this threaded comment; however, any edits to it will get removed if the file is opened in a newer version of Excel. Learn more: https://go.microsoft.com/fwlink/?linkid=870924
Comment:
    ¦1¦2¦6¦92¦0¦Null§</t>
      </text>
    </comment>
    <comment ref="A844" authorId="297" shapeId="0" xr:uid="{00000000-0006-0000-0200-00002A010000}">
      <text>
        <t>[Threaded comment]
Your version of Excel allows you to read this threaded comment; however, any edits to it will get removed if the file is opened in a newer version of Excel. Learn more: https://go.microsoft.com/fwlink/?linkid=870924
Comment:
    ¦1¦2¦6¦93¦0¦Null§</t>
      </text>
    </comment>
    <comment ref="A846" authorId="298" shapeId="0" xr:uid="{00000000-0006-0000-0200-00002B010000}">
      <text>
        <t>[Threaded comment]
Your version of Excel allows you to read this threaded comment; however, any edits to it will get removed if the file is opened in a newer version of Excel. Learn more: https://go.microsoft.com/fwlink/?linkid=870924
Comment:
    ¦1¦2¦6¦94¦1¦Null§</t>
      </text>
    </comment>
    <comment ref="A848" authorId="299" shapeId="0" xr:uid="{00000000-0006-0000-0200-00002C010000}">
      <text>
        <t>[Threaded comment]
Your version of Excel allows you to read this threaded comment; however, any edits to it will get removed if the file is opened in a newer version of Excel. Learn more: https://go.microsoft.com/fwlink/?linkid=870924
Comment:
    ¦1¦2¦6¦95¦0¦Null§</t>
      </text>
    </comment>
    <comment ref="A850" authorId="300" shapeId="0" xr:uid="{00000000-0006-0000-0200-00002D010000}">
      <text>
        <t>[Threaded comment]
Your version of Excel allows you to read this threaded comment; however, any edits to it will get removed if the file is opened in a newer version of Excel. Learn more: https://go.microsoft.com/fwlink/?linkid=870924
Comment:
    ¦1¦2¦6¦96¦0¦Null§</t>
      </text>
    </comment>
    <comment ref="A852" authorId="301" shapeId="0" xr:uid="{00000000-0006-0000-0200-00002E010000}">
      <text>
        <t>[Threaded comment]
Your version of Excel allows you to read this threaded comment; however, any edits to it will get removed if the file is opened in a newer version of Excel. Learn more: https://go.microsoft.com/fwlink/?linkid=870924
Comment:
    ¦1¦2¦6¦97¦1¦Null§</t>
      </text>
    </comment>
    <comment ref="A854" authorId="302" shapeId="0" xr:uid="{00000000-0006-0000-0200-00002F010000}">
      <text>
        <t>[Threaded comment]
Your version of Excel allows you to read this threaded comment; however, any edits to it will get removed if the file is opened in a newer version of Excel. Learn more: https://go.microsoft.com/fwlink/?linkid=870924
Comment:
    ¦1¦2¦6¦98¦0¦Null§</t>
      </text>
    </comment>
    <comment ref="A856" authorId="303" shapeId="0" xr:uid="{00000000-0006-0000-0200-000030010000}">
      <text>
        <t>[Threaded comment]
Your version of Excel allows you to read this threaded comment; however, any edits to it will get removed if the file is opened in a newer version of Excel. Learn more: https://go.microsoft.com/fwlink/?linkid=870924
Comment:
    ¦1¦2¦6¦99¦1¦Null§</t>
      </text>
    </comment>
    <comment ref="A858" authorId="304" shapeId="0" xr:uid="{00000000-0006-0000-0200-000031010000}">
      <text>
        <t>[Threaded comment]
Your version of Excel allows you to read this threaded comment; however, any edits to it will get removed if the file is opened in a newer version of Excel. Learn more: https://go.microsoft.com/fwlink/?linkid=870924
Comment:
    ¦1¦2¦6¦100¦1¦Null§</t>
      </text>
    </comment>
    <comment ref="A860" authorId="305" shapeId="0" xr:uid="{00000000-0006-0000-0200-000032010000}">
      <text>
        <t>[Threaded comment]
Your version of Excel allows you to read this threaded comment; however, any edits to it will get removed if the file is opened in a newer version of Excel. Learn more: https://go.microsoft.com/fwlink/?linkid=870924
Comment:
    ¦1¦2¦6¦101¦0¦Null§</t>
      </text>
    </comment>
    <comment ref="A862" authorId="306" shapeId="0" xr:uid="{00000000-0006-0000-0200-000033010000}">
      <text>
        <t>[Threaded comment]
Your version of Excel allows you to read this threaded comment; however, any edits to it will get removed if the file is opened in a newer version of Excel. Learn more: https://go.microsoft.com/fwlink/?linkid=870924
Comment:
    ¦1¦2¦6¦102¦1¦Null§</t>
      </text>
    </comment>
    <comment ref="A864" authorId="307" shapeId="0" xr:uid="{00000000-0006-0000-0200-000034010000}">
      <text>
        <t>[Threaded comment]
Your version of Excel allows you to read this threaded comment; however, any edits to it will get removed if the file is opened in a newer version of Excel. Learn more: https://go.microsoft.com/fwlink/?linkid=870924
Comment:
    ¦1¦2¦6¦103¦0¦Null§</t>
      </text>
    </comment>
    <comment ref="A866" authorId="308" shapeId="0" xr:uid="{00000000-0006-0000-0200-000035010000}">
      <text>
        <t>[Threaded comment]
Your version of Excel allows you to read this threaded comment; however, any edits to it will get removed if the file is opened in a newer version of Excel. Learn more: https://go.microsoft.com/fwlink/?linkid=870924
Comment:
    ¦1¦2¦6¦104¦0¦Null§</t>
      </text>
    </comment>
    <comment ref="A868" authorId="309" shapeId="0" xr:uid="{00000000-0006-0000-0200-000036010000}">
      <text>
        <t>[Threaded comment]
Your version of Excel allows you to read this threaded comment; however, any edits to it will get removed if the file is opened in a newer version of Excel. Learn more: https://go.microsoft.com/fwlink/?linkid=870924
Comment:
    ¦1¦2¦6¦105¦0¦Null§</t>
      </text>
    </comment>
    <comment ref="A870" authorId="310" shapeId="0" xr:uid="{00000000-0006-0000-0200-000037010000}">
      <text>
        <t>[Threaded comment]
Your version of Excel allows you to read this threaded comment; however, any edits to it will get removed if the file is opened in a newer version of Excel. Learn more: https://go.microsoft.com/fwlink/?linkid=870924
Comment:
    ¦1¦2¦6¦106¦0¦Null§</t>
      </text>
    </comment>
    <comment ref="A872" authorId="311" shapeId="0" xr:uid="{00000000-0006-0000-0200-000038010000}">
      <text>
        <t>[Threaded comment]
Your version of Excel allows you to read this threaded comment; however, any edits to it will get removed if the file is opened in a newer version of Excel. Learn more: https://go.microsoft.com/fwlink/?linkid=870924
Comment:
    ¦1¦2¦6¦107¦0¦Null§</t>
      </text>
    </comment>
    <comment ref="A874" authorId="312" shapeId="0" xr:uid="{00000000-0006-0000-0200-000039010000}">
      <text>
        <t>[Threaded comment]
Your version of Excel allows you to read this threaded comment; however, any edits to it will get removed if the file is opened in a newer version of Excel. Learn more: https://go.microsoft.com/fwlink/?linkid=870924
Comment:
    ¦1¦2¦6¦108¦0¦Null§</t>
      </text>
    </comment>
    <comment ref="A876" authorId="313" shapeId="0" xr:uid="{00000000-0006-0000-0200-00003A010000}">
      <text>
        <t>[Threaded comment]
Your version of Excel allows you to read this threaded comment; however, any edits to it will get removed if the file is opened in a newer version of Excel. Learn more: https://go.microsoft.com/fwlink/?linkid=870924
Comment:
    ¦1¦2¦6¦109¦0¦Null§</t>
      </text>
    </comment>
    <comment ref="A878" authorId="314" shapeId="0" xr:uid="{00000000-0006-0000-0200-00003B010000}">
      <text>
        <t>[Threaded comment]
Your version of Excel allows you to read this threaded comment; however, any edits to it will get removed if the file is opened in a newer version of Excel. Learn more: https://go.microsoft.com/fwlink/?linkid=870924
Comment:
    ¦1¦2¦6¦110¦0¦Null§</t>
      </text>
    </comment>
    <comment ref="A880" authorId="315" shapeId="0" xr:uid="{00000000-0006-0000-0200-00003C010000}">
      <text>
        <t>[Threaded comment]
Your version of Excel allows you to read this threaded comment; however, any edits to it will get removed if the file is opened in a newer version of Excel. Learn more: https://go.microsoft.com/fwlink/?linkid=870924
Comment:
    ¦1¦2¦6¦111¦0¦Null§</t>
      </text>
    </comment>
    <comment ref="A882" authorId="316" shapeId="0" xr:uid="{00000000-0006-0000-0200-00003D010000}">
      <text>
        <t>[Threaded comment]
Your version of Excel allows you to read this threaded comment; however, any edits to it will get removed if the file is opened in a newer version of Excel. Learn more: https://go.microsoft.com/fwlink/?linkid=870924
Comment:
    ¦1¦2¦6¦112¦1¦Null§</t>
      </text>
    </comment>
    <comment ref="A884" authorId="317" shapeId="0" xr:uid="{00000000-0006-0000-0200-00003E010000}">
      <text>
        <t>[Threaded comment]
Your version of Excel allows you to read this threaded comment; however, any edits to it will get removed if the file is opened in a newer version of Excel. Learn more: https://go.microsoft.com/fwlink/?linkid=870924
Comment:
    ¦1¦2¦6¦113¦0¦Null§</t>
      </text>
    </comment>
    <comment ref="A886" authorId="318" shapeId="0" xr:uid="{00000000-0006-0000-0200-00003F010000}">
      <text>
        <t>[Threaded comment]
Your version of Excel allows you to read this threaded comment; however, any edits to it will get removed if the file is opened in a newer version of Excel. Learn more: https://go.microsoft.com/fwlink/?linkid=870924
Comment:
    ¦1¦2¦6¦114¦0¦Null§</t>
      </text>
    </comment>
    <comment ref="A894" authorId="319" shapeId="0" xr:uid="{00000000-0006-0000-0200-000040010000}">
      <text>
        <t>[Threaded comment]
Your version of Excel allows you to read this threaded comment; however, any edits to it will get removed if the file is opened in a newer version of Excel. Learn more: https://go.microsoft.com/fwlink/?linkid=870924
Comment:
    ¦1¦2¦6¦115¦1¦Null§</t>
      </text>
    </comment>
    <comment ref="A896" authorId="320" shapeId="0" xr:uid="{00000000-0006-0000-0200-000041010000}">
      <text>
        <t>[Threaded comment]
Your version of Excel allows you to read this threaded comment; however, any edits to it will get removed if the file is opened in a newer version of Excel. Learn more: https://go.microsoft.com/fwlink/?linkid=870924
Comment:
    ¦1¦2¦6¦116¦0¦Null§</t>
      </text>
    </comment>
    <comment ref="A898" authorId="321" shapeId="0" xr:uid="{00000000-0006-0000-0200-000042010000}">
      <text>
        <t>[Threaded comment]
Your version of Excel allows you to read this threaded comment; however, any edits to it will get removed if the file is opened in a newer version of Excel. Learn more: https://go.microsoft.com/fwlink/?linkid=870924
Comment:
    ¦1¦2¦6¦117¦1¦Null§</t>
      </text>
    </comment>
    <comment ref="A900" authorId="322" shapeId="0" xr:uid="{00000000-0006-0000-0200-000043010000}">
      <text>
        <t>[Threaded comment]
Your version of Excel allows you to read this threaded comment; however, any edits to it will get removed if the file is opened in a newer version of Excel. Learn more: https://go.microsoft.com/fwlink/?linkid=870924
Comment:
    ¦1¦2¦6¦118¦0¦Null§</t>
      </text>
    </comment>
    <comment ref="A902" authorId="323" shapeId="0" xr:uid="{00000000-0006-0000-0200-000044010000}">
      <text>
        <t>[Threaded comment]
Your version of Excel allows you to read this threaded comment; however, any edits to it will get removed if the file is opened in a newer version of Excel. Learn more: https://go.microsoft.com/fwlink/?linkid=870924
Comment:
    ¦1¦2¦6¦119¦0¦Null§</t>
      </text>
    </comment>
    <comment ref="A904" authorId="324" shapeId="0" xr:uid="{00000000-0006-0000-0200-000045010000}">
      <text>
        <t>[Threaded comment]
Your version of Excel allows you to read this threaded comment; however, any edits to it will get removed if the file is opened in a newer version of Excel. Learn more: https://go.microsoft.com/fwlink/?linkid=870924
Comment:
    ¦1¦2¦6¦120¦0¦Null§</t>
      </text>
    </comment>
    <comment ref="A906" authorId="325" shapeId="0" xr:uid="{00000000-0006-0000-0200-000046010000}">
      <text>
        <t>[Threaded comment]
Your version of Excel allows you to read this threaded comment; however, any edits to it will get removed if the file is opened in a newer version of Excel. Learn more: https://go.microsoft.com/fwlink/?linkid=870924
Comment:
    ¦1¦2¦6¦121¦0¦Null§</t>
      </text>
    </comment>
    <comment ref="A908" authorId="326" shapeId="0" xr:uid="{00000000-0006-0000-0200-000047010000}">
      <text>
        <t>[Threaded comment]
Your version of Excel allows you to read this threaded comment; however, any edits to it will get removed if the file is opened in a newer version of Excel. Learn more: https://go.microsoft.com/fwlink/?linkid=870924
Comment:
    ¦1¦2¦6¦122¦0¦Null§</t>
      </text>
    </comment>
    <comment ref="A910" authorId="327" shapeId="0" xr:uid="{00000000-0006-0000-0200-000048010000}">
      <text>
        <t>[Threaded comment]
Your version of Excel allows you to read this threaded comment; however, any edits to it will get removed if the file is opened in a newer version of Excel. Learn more: https://go.microsoft.com/fwlink/?linkid=870924
Comment:
    ¦1¦2¦6¦123¦0¦Null§</t>
      </text>
    </comment>
    <comment ref="A912" authorId="328" shapeId="0" xr:uid="{00000000-0006-0000-0200-000049010000}">
      <text>
        <t>[Threaded comment]
Your version of Excel allows you to read this threaded comment; however, any edits to it will get removed if the file is opened in a newer version of Excel. Learn more: https://go.microsoft.com/fwlink/?linkid=870924
Comment:
    ¦1¦2¦6¦124¦0¦Null§</t>
      </text>
    </comment>
    <comment ref="A914" authorId="329" shapeId="0" xr:uid="{00000000-0006-0000-0200-00004A010000}">
      <text>
        <t>[Threaded comment]
Your version of Excel allows you to read this threaded comment; however, any edits to it will get removed if the file is opened in a newer version of Excel. Learn more: https://go.microsoft.com/fwlink/?linkid=870924
Comment:
    ¦1¦2¦6¦125¦0¦Null§</t>
      </text>
    </comment>
    <comment ref="A916" authorId="330" shapeId="0" xr:uid="{00000000-0006-0000-0200-00004B010000}">
      <text>
        <t>[Threaded comment]
Your version of Excel allows you to read this threaded comment; however, any edits to it will get removed if the file is opened in a newer version of Excel. Learn more: https://go.microsoft.com/fwlink/?linkid=870924
Comment:
    ¦1¦2¦6¦126¦0¦Null§</t>
      </text>
    </comment>
    <comment ref="A918" authorId="331" shapeId="0" xr:uid="{00000000-0006-0000-0200-00004C010000}">
      <text>
        <t>[Threaded comment]
Your version of Excel allows you to read this threaded comment; however, any edits to it will get removed if the file is opened in a newer version of Excel. Learn more: https://go.microsoft.com/fwlink/?linkid=870924
Comment:
    ¦1¦2¦6¦127¦0¦Null§</t>
      </text>
    </comment>
    <comment ref="A920" authorId="332" shapeId="0" xr:uid="{00000000-0006-0000-0200-00004D010000}">
      <text>
        <t>[Threaded comment]
Your version of Excel allows you to read this threaded comment; however, any edits to it will get removed if the file is opened in a newer version of Excel. Learn more: https://go.microsoft.com/fwlink/?linkid=870924
Comment:
    ¦1¦2¦6¦128¦0¦Null§</t>
      </text>
    </comment>
    <comment ref="A922" authorId="333" shapeId="0" xr:uid="{00000000-0006-0000-0200-00004E010000}">
      <text>
        <t>[Threaded comment]
Your version of Excel allows you to read this threaded comment; however, any edits to it will get removed if the file is opened in a newer version of Excel. Learn more: https://go.microsoft.com/fwlink/?linkid=870924
Comment:
    ¦1¦2¦6¦129¦0¦Null§</t>
      </text>
    </comment>
    <comment ref="A924" authorId="334" shapeId="0" xr:uid="{00000000-0006-0000-0200-00004F010000}">
      <text>
        <t>[Threaded comment]
Your version of Excel allows you to read this threaded comment; however, any edits to it will get removed if the file is opened in a newer version of Excel. Learn more: https://go.microsoft.com/fwlink/?linkid=870924
Comment:
    ¦1¦2¦6¦130¦0¦Null§</t>
      </text>
    </comment>
    <comment ref="A926" authorId="335" shapeId="0" xr:uid="{00000000-0006-0000-0200-000050010000}">
      <text>
        <t>[Threaded comment]
Your version of Excel allows you to read this threaded comment; however, any edits to it will get removed if the file is opened in a newer version of Excel. Learn more: https://go.microsoft.com/fwlink/?linkid=870924
Comment:
    ¦1¦2¦6¦131¦0¦Null§</t>
      </text>
    </comment>
    <comment ref="A928" authorId="336" shapeId="0" xr:uid="{00000000-0006-0000-0200-000051010000}">
      <text>
        <t>[Threaded comment]
Your version of Excel allows you to read this threaded comment; however, any edits to it will get removed if the file is opened in a newer version of Excel. Learn more: https://go.microsoft.com/fwlink/?linkid=870924
Comment:
    ¦1¦2¦6¦132¦1¦Null§</t>
      </text>
    </comment>
    <comment ref="A930" authorId="337" shapeId="0" xr:uid="{00000000-0006-0000-0200-000052010000}">
      <text>
        <t>[Threaded comment]
Your version of Excel allows you to read this threaded comment; however, any edits to it will get removed if the file is opened in a newer version of Excel. Learn more: https://go.microsoft.com/fwlink/?linkid=870924
Comment:
    ¦1¦2¦6¦133¦0¦Null§</t>
      </text>
    </comment>
    <comment ref="A932" authorId="338" shapeId="0" xr:uid="{00000000-0006-0000-0200-000053010000}">
      <text>
        <t>[Threaded comment]
Your version of Excel allows you to read this threaded comment; however, any edits to it will get removed if the file is opened in a newer version of Excel. Learn more: https://go.microsoft.com/fwlink/?linkid=870924
Comment:
    ¦1¦2¦6¦134¦0¦Null§</t>
      </text>
    </comment>
    <comment ref="A934" authorId="339" shapeId="0" xr:uid="{00000000-0006-0000-0200-000054010000}">
      <text>
        <t>[Threaded comment]
Your version of Excel allows you to read this threaded comment; however, any edits to it will get removed if the file is opened in a newer version of Excel. Learn more: https://go.microsoft.com/fwlink/?linkid=870924
Comment:
    ¦1¦2¦6¦135¦1¦Null§</t>
      </text>
    </comment>
    <comment ref="A936" authorId="340" shapeId="0" xr:uid="{00000000-0006-0000-0200-000055010000}">
      <text>
        <t>[Threaded comment]
Your version of Excel allows you to read this threaded comment; however, any edits to it will get removed if the file is opened in a newer version of Excel. Learn more: https://go.microsoft.com/fwlink/?linkid=870924
Comment:
    ¦1¦2¦6¦136¦0¦Null§</t>
      </text>
    </comment>
    <comment ref="A938" authorId="341" shapeId="0" xr:uid="{00000000-0006-0000-0200-000056010000}">
      <text>
        <t>[Threaded comment]
Your version of Excel allows you to read this threaded comment; however, any edits to it will get removed if the file is opened in a newer version of Excel. Learn more: https://go.microsoft.com/fwlink/?linkid=870924
Comment:
    ¦1¦2¦6¦137¦0¦Null§</t>
      </text>
    </comment>
    <comment ref="A940" authorId="342" shapeId="0" xr:uid="{00000000-0006-0000-0200-000057010000}">
      <text>
        <t>[Threaded comment]
Your version of Excel allows you to read this threaded comment; however, any edits to it will get removed if the file is opened in a newer version of Excel. Learn more: https://go.microsoft.com/fwlink/?linkid=870924
Comment:
    ¦1¦2¦6¦138¦1¦Null§</t>
      </text>
    </comment>
    <comment ref="A942" authorId="343" shapeId="0" xr:uid="{00000000-0006-0000-0200-000058010000}">
      <text>
        <t>[Threaded comment]
Your version of Excel allows you to read this threaded comment; however, any edits to it will get removed if the file is opened in a newer version of Excel. Learn more: https://go.microsoft.com/fwlink/?linkid=870924
Comment:
    ¦1¦2¦6¦139¦1¦Null§</t>
      </text>
    </comment>
    <comment ref="A948" authorId="344" shapeId="0" xr:uid="{00000000-0006-0000-0200-000059010000}">
      <text>
        <t>[Threaded comment]
Your version of Excel allows you to read this threaded comment; however, any edits to it will get removed if the file is opened in a newer version of Excel. Learn more: https://go.microsoft.com/fwlink/?linkid=870924
Comment:
    ¦1¦2¦6¦140¦1¦Null§</t>
      </text>
    </comment>
    <comment ref="A950" authorId="345" shapeId="0" xr:uid="{00000000-0006-0000-0200-00005A010000}">
      <text>
        <t>[Threaded comment]
Your version of Excel allows you to read this threaded comment; however, any edits to it will get removed if the file is opened in a newer version of Excel. Learn more: https://go.microsoft.com/fwlink/?linkid=870924
Comment:
    ¦1¦2¦6¦141¦0¦Null§</t>
      </text>
    </comment>
    <comment ref="A952" authorId="346" shapeId="0" xr:uid="{00000000-0006-0000-0200-00005B010000}">
      <text>
        <t>[Threaded comment]
Your version of Excel allows you to read this threaded comment; however, any edits to it will get removed if the file is opened in a newer version of Excel. Learn more: https://go.microsoft.com/fwlink/?linkid=870924
Comment:
    ¦1¦2¦6¦142¦1¦Null§</t>
      </text>
    </comment>
    <comment ref="A954" authorId="347" shapeId="0" xr:uid="{00000000-0006-0000-0200-00005C010000}">
      <text>
        <t>[Threaded comment]
Your version of Excel allows you to read this threaded comment; however, any edits to it will get removed if the file is opened in a newer version of Excel. Learn more: https://go.microsoft.com/fwlink/?linkid=870924
Comment:
    ¦1¦2¦6¦143¦1¦Null§</t>
      </text>
    </comment>
    <comment ref="A956" authorId="348" shapeId="0" xr:uid="{00000000-0006-0000-0200-00005D010000}">
      <text>
        <t>[Threaded comment]
Your version of Excel allows you to read this threaded comment; however, any edits to it will get removed if the file is opened in a newer version of Excel. Learn more: https://go.microsoft.com/fwlink/?linkid=870924
Comment:
    ¦1¦2¦6¦144¦0¦Null§</t>
      </text>
    </comment>
    <comment ref="A958" authorId="349" shapeId="0" xr:uid="{00000000-0006-0000-0200-00005E010000}">
      <text>
        <t>[Threaded comment]
Your version of Excel allows you to read this threaded comment; however, any edits to it will get removed if the file is opened in a newer version of Excel. Learn more: https://go.microsoft.com/fwlink/?linkid=870924
Comment:
    ¦1¦2¦6¦145¦1¦Null§</t>
      </text>
    </comment>
    <comment ref="A960" authorId="350" shapeId="0" xr:uid="{00000000-0006-0000-0200-00005F010000}">
      <text>
        <t>[Threaded comment]
Your version of Excel allows you to read this threaded comment; however, any edits to it will get removed if the file is opened in a newer version of Excel. Learn more: https://go.microsoft.com/fwlink/?linkid=870924
Comment:
    ¦1¦2¦6¦146¦1¦Null§</t>
      </text>
    </comment>
    <comment ref="A962" authorId="351" shapeId="0" xr:uid="{00000000-0006-0000-0200-000060010000}">
      <text>
        <t>[Threaded comment]
Your version of Excel allows you to read this threaded comment; however, any edits to it will get removed if the file is opened in a newer version of Excel. Learn more: https://go.microsoft.com/fwlink/?linkid=870924
Comment:
    ¦1¦2¦6¦147¦1¦Null§</t>
      </text>
    </comment>
    <comment ref="A964" authorId="352" shapeId="0" xr:uid="{00000000-0006-0000-0200-000061010000}">
      <text>
        <t>[Threaded comment]
Your version of Excel allows you to read this threaded comment; however, any edits to it will get removed if the file is opened in a newer version of Excel. Learn more: https://go.microsoft.com/fwlink/?linkid=870924
Comment:
    ¦1¦2¦6¦148¦1¦Null§</t>
      </text>
    </comment>
    <comment ref="A966" authorId="353" shapeId="0" xr:uid="{00000000-0006-0000-0200-000062010000}">
      <text>
        <t>[Threaded comment]
Your version of Excel allows you to read this threaded comment; however, any edits to it will get removed if the file is opened in a newer version of Excel. Learn more: https://go.microsoft.com/fwlink/?linkid=870924
Comment:
    ¦1¦2¦6¦149¦0¦Null§</t>
      </text>
    </comment>
    <comment ref="A968" authorId="354" shapeId="0" xr:uid="{00000000-0006-0000-0200-000063010000}">
      <text>
        <t>[Threaded comment]
Your version of Excel allows you to read this threaded comment; however, any edits to it will get removed if the file is opened in a newer version of Excel. Learn more: https://go.microsoft.com/fwlink/?linkid=870924
Comment:
    ¦1¦2¦6¦150¦1¦Null§</t>
      </text>
    </comment>
    <comment ref="A970" authorId="355" shapeId="0" xr:uid="{00000000-0006-0000-0200-000064010000}">
      <text>
        <t>[Threaded comment]
Your version of Excel allows you to read this threaded comment; however, any edits to it will get removed if the file is opened in a newer version of Excel. Learn more: https://go.microsoft.com/fwlink/?linkid=870924
Comment:
    ¦1¦2¦6¦151¦0¦Null§</t>
      </text>
    </comment>
    <comment ref="A972" authorId="356" shapeId="0" xr:uid="{00000000-0006-0000-0200-000065010000}">
      <text>
        <t>[Threaded comment]
Your version of Excel allows you to read this threaded comment; however, any edits to it will get removed if the file is opened in a newer version of Excel. Learn more: https://go.microsoft.com/fwlink/?linkid=870924
Comment:
    ¦1¦2¦6¦152¦1¦Null§</t>
      </text>
    </comment>
    <comment ref="A974" authorId="357" shapeId="0" xr:uid="{00000000-0006-0000-0200-000066010000}">
      <text>
        <t>[Threaded comment]
Your version of Excel allows you to read this threaded comment; however, any edits to it will get removed if the file is opened in a newer version of Excel. Learn more: https://go.microsoft.com/fwlink/?linkid=870924
Comment:
    ¦1¦2¦6¦153¦1¦Null§</t>
      </text>
    </comment>
    <comment ref="A976" authorId="358" shapeId="0" xr:uid="{00000000-0006-0000-0200-000067010000}">
      <text>
        <t>[Threaded comment]
Your version of Excel allows you to read this threaded comment; however, any edits to it will get removed if the file is opened in a newer version of Excel. Learn more: https://go.microsoft.com/fwlink/?linkid=870924
Comment:
    ¦1¦2¦6¦154¦1¦Null§</t>
      </text>
    </comment>
    <comment ref="A978" authorId="359" shapeId="0" xr:uid="{00000000-0006-0000-0200-000068010000}">
      <text>
        <t>[Threaded comment]
Your version of Excel allows you to read this threaded comment; however, any edits to it will get removed if the file is opened in a newer version of Excel. Learn more: https://go.microsoft.com/fwlink/?linkid=870924
Comment:
    ¦1¦2¦6¦155¦0¦Null§</t>
      </text>
    </comment>
    <comment ref="A980" authorId="360" shapeId="0" xr:uid="{00000000-0006-0000-0200-000069010000}">
      <text>
        <t>[Threaded comment]
Your version of Excel allows you to read this threaded comment; however, any edits to it will get removed if the file is opened in a newer version of Excel. Learn more: https://go.microsoft.com/fwlink/?linkid=870924
Comment:
    ¦1¦2¦6¦156¦1¦Null§</t>
      </text>
    </comment>
    <comment ref="A982" authorId="361" shapeId="0" xr:uid="{00000000-0006-0000-0200-00006A010000}">
      <text>
        <t>[Threaded comment]
Your version of Excel allows you to read this threaded comment; however, any edits to it will get removed if the file is opened in a newer version of Excel. Learn more: https://go.microsoft.com/fwlink/?linkid=870924
Comment:
    ¦1¦2¦6¦157¦1¦Null§</t>
      </text>
    </comment>
    <comment ref="A984" authorId="362" shapeId="0" xr:uid="{00000000-0006-0000-0200-00006B010000}">
      <text>
        <t>[Threaded comment]
Your version of Excel allows you to read this threaded comment; however, any edits to it will get removed if the file is opened in a newer version of Excel. Learn more: https://go.microsoft.com/fwlink/?linkid=870924
Comment:
    ¦1¦2¦6¦158¦0¦Null§</t>
      </text>
    </comment>
    <comment ref="A986" authorId="363" shapeId="0" xr:uid="{00000000-0006-0000-0200-00006C010000}">
      <text>
        <t>[Threaded comment]
Your version of Excel allows you to read this threaded comment; however, any edits to it will get removed if the file is opened in a newer version of Excel. Learn more: https://go.microsoft.com/fwlink/?linkid=870924
Comment:
    ¦1¦2¦6¦159¦1¦Null§</t>
      </text>
    </comment>
    <comment ref="A988" authorId="364" shapeId="0" xr:uid="{00000000-0006-0000-0200-00006D010000}">
      <text>
        <t>[Threaded comment]
Your version of Excel allows you to read this threaded comment; however, any edits to it will get removed if the file is opened in a newer version of Excel. Learn more: https://go.microsoft.com/fwlink/?linkid=870924
Comment:
    ¦1¦2¦6¦160¦1¦Null§</t>
      </text>
    </comment>
    <comment ref="A990" authorId="365" shapeId="0" xr:uid="{00000000-0006-0000-0200-00006E010000}">
      <text>
        <t>[Threaded comment]
Your version of Excel allows you to read this threaded comment; however, any edits to it will get removed if the file is opened in a newer version of Excel. Learn more: https://go.microsoft.com/fwlink/?linkid=870924
Comment:
    ¦1¦2¦6¦161¦1¦Null§</t>
      </text>
    </comment>
    <comment ref="A992" authorId="366" shapeId="0" xr:uid="{00000000-0006-0000-0200-00006F010000}">
      <text>
        <t>[Threaded comment]
Your version of Excel allows you to read this threaded comment; however, any edits to it will get removed if the file is opened in a newer version of Excel. Learn more: https://go.microsoft.com/fwlink/?linkid=870924
Comment:
    ¦1¦2¦6¦162¦0¦Null§</t>
      </text>
    </comment>
    <comment ref="A994" authorId="367" shapeId="0" xr:uid="{00000000-0006-0000-0200-000070010000}">
      <text>
        <t>[Threaded comment]
Your version of Excel allows you to read this threaded comment; however, any edits to it will get removed if the file is opened in a newer version of Excel. Learn more: https://go.microsoft.com/fwlink/?linkid=870924
Comment:
    ¦1¦2¦6¦163¦1¦Null§</t>
      </text>
    </comment>
    <comment ref="A996" authorId="368" shapeId="0" xr:uid="{00000000-0006-0000-0200-000071010000}">
      <text>
        <t>[Threaded comment]
Your version of Excel allows you to read this threaded comment; however, any edits to it will get removed if the file is opened in a newer version of Excel. Learn more: https://go.microsoft.com/fwlink/?linkid=870924
Comment:
    ¦1¦2¦6¦164¦0¦Null§</t>
      </text>
    </comment>
    <comment ref="A998" authorId="369" shapeId="0" xr:uid="{00000000-0006-0000-0200-000072010000}">
      <text>
        <t>[Threaded comment]
Your version of Excel allows you to read this threaded comment; however, any edits to it will get removed if the file is opened in a newer version of Excel. Learn more: https://go.microsoft.com/fwlink/?linkid=870924
Comment:
    ¦1¦2¦6¦165¦1¦Null§</t>
      </text>
    </comment>
    <comment ref="A1000" authorId="370" shapeId="0" xr:uid="{00000000-0006-0000-0200-000073010000}">
      <text>
        <t>[Threaded comment]
Your version of Excel allows you to read this threaded comment; however, any edits to it will get removed if the file is opened in a newer version of Excel. Learn more: https://go.microsoft.com/fwlink/?linkid=870924
Comment:
    ¦1¦2¦6¦166¦0¦Null§</t>
      </text>
    </comment>
    <comment ref="A1002" authorId="371" shapeId="0" xr:uid="{00000000-0006-0000-0200-000074010000}">
      <text>
        <t>[Threaded comment]
Your version of Excel allows you to read this threaded comment; however, any edits to it will get removed if the file is opened in a newer version of Excel. Learn more: https://go.microsoft.com/fwlink/?linkid=870924
Comment:
    ¦1¦2¦6¦167¦1¦Null§</t>
      </text>
    </comment>
    <comment ref="A1004" authorId="372" shapeId="0" xr:uid="{00000000-0006-0000-0200-000075010000}">
      <text>
        <t>[Threaded comment]
Your version of Excel allows you to read this threaded comment; however, any edits to it will get removed if the file is opened in a newer version of Excel. Learn more: https://go.microsoft.com/fwlink/?linkid=870924
Comment:
    ¦1¦2¦6¦168¦0¦Null§</t>
      </text>
    </comment>
    <comment ref="A1012" authorId="373" shapeId="0" xr:uid="{00000000-0006-0000-0200-000076010000}">
      <text>
        <t>[Threaded comment]
Your version of Excel allows you to read this threaded comment; however, any edits to it will get removed if the file is opened in a newer version of Excel. Learn more: https://go.microsoft.com/fwlink/?linkid=870924
Comment:
    ¦1¦2¦6¦169¦1¦Null§</t>
      </text>
    </comment>
    <comment ref="A1014" authorId="374" shapeId="0" xr:uid="{00000000-0006-0000-0200-000077010000}">
      <text>
        <t>[Threaded comment]
Your version of Excel allows you to read this threaded comment; however, any edits to it will get removed if the file is opened in a newer version of Excel. Learn more: https://go.microsoft.com/fwlink/?linkid=870924
Comment:
    ¦1¦2¦6¦170¦1¦Null§</t>
      </text>
    </comment>
    <comment ref="A1016" authorId="375" shapeId="0" xr:uid="{00000000-0006-0000-0200-000078010000}">
      <text>
        <t>[Threaded comment]
Your version of Excel allows you to read this threaded comment; however, any edits to it will get removed if the file is opened in a newer version of Excel. Learn more: https://go.microsoft.com/fwlink/?linkid=870924
Comment:
    ¦1¦2¦6¦171¦1¦Null§</t>
      </text>
    </comment>
    <comment ref="A1018" authorId="376" shapeId="0" xr:uid="{00000000-0006-0000-0200-000079010000}">
      <text>
        <t>[Threaded comment]
Your version of Excel allows you to read this threaded comment; however, any edits to it will get removed if the file is opened in a newer version of Excel. Learn more: https://go.microsoft.com/fwlink/?linkid=870924
Comment:
    ¦1¦2¦6¦172¦1¦Null§</t>
      </text>
    </comment>
    <comment ref="A1020" authorId="377" shapeId="0" xr:uid="{00000000-0006-0000-0200-00007A010000}">
      <text>
        <t>[Threaded comment]
Your version of Excel allows you to read this threaded comment; however, any edits to it will get removed if the file is opened in a newer version of Excel. Learn more: https://go.microsoft.com/fwlink/?linkid=870924
Comment:
    ¦1¦2¦6¦173¦0¦Null§</t>
      </text>
    </comment>
    <comment ref="A1022" authorId="378" shapeId="0" xr:uid="{00000000-0006-0000-0200-00007B010000}">
      <text>
        <t>[Threaded comment]
Your version of Excel allows you to read this threaded comment; however, any edits to it will get removed if the file is opened in a newer version of Excel. Learn more: https://go.microsoft.com/fwlink/?linkid=870924
Comment:
    ¦1¦2¦6¦174¦1¦Null§</t>
      </text>
    </comment>
    <comment ref="A1024" authorId="379" shapeId="0" xr:uid="{00000000-0006-0000-0200-00007C010000}">
      <text>
        <t>[Threaded comment]
Your version of Excel allows you to read this threaded comment; however, any edits to it will get removed if the file is opened in a newer version of Excel. Learn more: https://go.microsoft.com/fwlink/?linkid=870924
Comment:
    ¦1¦2¦6¦175¦0¦Null§</t>
      </text>
    </comment>
    <comment ref="A1026" authorId="380" shapeId="0" xr:uid="{00000000-0006-0000-0200-00007D010000}">
      <text>
        <t>[Threaded comment]
Your version of Excel allows you to read this threaded comment; however, any edits to it will get removed if the file is opened in a newer version of Excel. Learn more: https://go.microsoft.com/fwlink/?linkid=870924
Comment:
    ¦1¦2¦6¦176¦1¦Null§</t>
      </text>
    </comment>
    <comment ref="A1028" authorId="381" shapeId="0" xr:uid="{00000000-0006-0000-0200-00007E010000}">
      <text>
        <t>[Threaded comment]
Your version of Excel allows you to read this threaded comment; however, any edits to it will get removed if the file is opened in a newer version of Excel. Learn more: https://go.microsoft.com/fwlink/?linkid=870924
Comment:
    ¦1¦2¦6¦177¦0¦Null§</t>
      </text>
    </comment>
    <comment ref="A1030" authorId="382" shapeId="0" xr:uid="{00000000-0006-0000-0200-00007F010000}">
      <text>
        <t>[Threaded comment]
Your version of Excel allows you to read this threaded comment; however, any edits to it will get removed if the file is opened in a newer version of Excel. Learn more: https://go.microsoft.com/fwlink/?linkid=870924
Comment:
    ¦1¦2¦6¦178¦0¦Null§</t>
      </text>
    </comment>
    <comment ref="A1032" authorId="383" shapeId="0" xr:uid="{00000000-0006-0000-0200-000080010000}">
      <text>
        <t>[Threaded comment]
Your version of Excel allows you to read this threaded comment; however, any edits to it will get removed if the file is opened in a newer version of Excel. Learn more: https://go.microsoft.com/fwlink/?linkid=870924
Comment:
    ¦1¦2¦6¦179¦1¦Null§</t>
      </text>
    </comment>
    <comment ref="A1034" authorId="384" shapeId="0" xr:uid="{00000000-0006-0000-0200-000081010000}">
      <text>
        <t>[Threaded comment]
Your version of Excel allows you to read this threaded comment; however, any edits to it will get removed if the file is opened in a newer version of Excel. Learn more: https://go.microsoft.com/fwlink/?linkid=870924
Comment:
    ¦1¦2¦6¦180¦0¦Null§</t>
      </text>
    </comment>
    <comment ref="A1036" authorId="385" shapeId="0" xr:uid="{00000000-0006-0000-0200-000082010000}">
      <text>
        <t>[Threaded comment]
Your version of Excel allows you to read this threaded comment; however, any edits to it will get removed if the file is opened in a newer version of Excel. Learn more: https://go.microsoft.com/fwlink/?linkid=870924
Comment:
    ¦1¦2¦6¦181¦1¦Null§</t>
      </text>
    </comment>
    <comment ref="A1038" authorId="386" shapeId="0" xr:uid="{00000000-0006-0000-0200-000083010000}">
      <text>
        <t>[Threaded comment]
Your version of Excel allows you to read this threaded comment; however, any edits to it will get removed if the file is opened in a newer version of Excel. Learn more: https://go.microsoft.com/fwlink/?linkid=870924
Comment:
    ¦1¦2¦6¦182¦1¦Null§</t>
      </text>
    </comment>
    <comment ref="A1040" authorId="387" shapeId="0" xr:uid="{00000000-0006-0000-0200-000084010000}">
      <text>
        <t>[Threaded comment]
Your version of Excel allows you to read this threaded comment; however, any edits to it will get removed if the file is opened in a newer version of Excel. Learn more: https://go.microsoft.com/fwlink/?linkid=870924
Comment:
    ¦1¦2¦6¦183¦1¦Null§</t>
      </text>
    </comment>
    <comment ref="A1042" authorId="388" shapeId="0" xr:uid="{00000000-0006-0000-0200-000085010000}">
      <text>
        <t>[Threaded comment]
Your version of Excel allows you to read this threaded comment; however, any edits to it will get removed if the file is opened in a newer version of Excel. Learn more: https://go.microsoft.com/fwlink/?linkid=870924
Comment:
    ¦1¦2¦6¦184¦1¦Null§</t>
      </text>
    </comment>
    <comment ref="A1044" authorId="389" shapeId="0" xr:uid="{00000000-0006-0000-0200-000086010000}">
      <text>
        <t>[Threaded comment]
Your version of Excel allows you to read this threaded comment; however, any edits to it will get removed if the file is opened in a newer version of Excel. Learn more: https://go.microsoft.com/fwlink/?linkid=870924
Comment:
    ¦1¦2¦6¦185¦1¦Null§</t>
      </text>
    </comment>
    <comment ref="A1046" authorId="390" shapeId="0" xr:uid="{00000000-0006-0000-0200-000087010000}">
      <text>
        <t>[Threaded comment]
Your version of Excel allows you to read this threaded comment; however, any edits to it will get removed if the file is opened in a newer version of Excel. Learn more: https://go.microsoft.com/fwlink/?linkid=870924
Comment:
    ¦1¦2¦6¦186¦0¦Null§</t>
      </text>
    </comment>
    <comment ref="A1048" authorId="391" shapeId="0" xr:uid="{00000000-0006-0000-0200-000088010000}">
      <text>
        <t>[Threaded comment]
Your version of Excel allows you to read this threaded comment; however, any edits to it will get removed if the file is opened in a newer version of Excel. Learn more: https://go.microsoft.com/fwlink/?linkid=870924
Comment:
    ¦1¦2¦6¦187¦1¦Null§</t>
      </text>
    </comment>
    <comment ref="A1050" authorId="392" shapeId="0" xr:uid="{00000000-0006-0000-0200-000089010000}">
      <text>
        <t>[Threaded comment]
Your version of Excel allows you to read this threaded comment; however, any edits to it will get removed if the file is opened in a newer version of Excel. Learn more: https://go.microsoft.com/fwlink/?linkid=870924
Comment:
    ¦1¦2¦6¦188¦1¦Null§</t>
      </text>
    </comment>
    <comment ref="A1052" authorId="393" shapeId="0" xr:uid="{00000000-0006-0000-0200-00008A010000}">
      <text>
        <t>[Threaded comment]
Your version of Excel allows you to read this threaded comment; however, any edits to it will get removed if the file is opened in a newer version of Excel. Learn more: https://go.microsoft.com/fwlink/?linkid=870924
Comment:
    ¦1¦2¦6¦189¦0¦Null§</t>
      </text>
    </comment>
    <comment ref="A1054" authorId="394" shapeId="0" xr:uid="{00000000-0006-0000-0200-00008B010000}">
      <text>
        <t>[Threaded comment]
Your version of Excel allows you to read this threaded comment; however, any edits to it will get removed if the file is opened in a newer version of Excel. Learn more: https://go.microsoft.com/fwlink/?linkid=870924
Comment:
    ¦1¦2¦6¦190¦0¦Null§</t>
      </text>
    </comment>
    <comment ref="A1056" authorId="395" shapeId="0" xr:uid="{00000000-0006-0000-0200-00008C010000}">
      <text>
        <t>[Threaded comment]
Your version of Excel allows you to read this threaded comment; however, any edits to it will get removed if the file is opened in a newer version of Excel. Learn more: https://go.microsoft.com/fwlink/?linkid=870924
Comment:
    ¦1¦2¦6¦191¦0¦Null§</t>
      </text>
    </comment>
    <comment ref="A1058" authorId="396" shapeId="0" xr:uid="{00000000-0006-0000-0200-00008D010000}">
      <text>
        <t>[Threaded comment]
Your version of Excel allows you to read this threaded comment; however, any edits to it will get removed if the file is opened in a newer version of Excel. Learn more: https://go.microsoft.com/fwlink/?linkid=870924
Comment:
    ¦1¦2¦6¦192¦0¦Null§</t>
      </text>
    </comment>
    <comment ref="A1060" authorId="397" shapeId="0" xr:uid="{00000000-0006-0000-0200-00008E010000}">
      <text>
        <t>[Threaded comment]
Your version of Excel allows you to read this threaded comment; however, any edits to it will get removed if the file is opened in a newer version of Excel. Learn more: https://go.microsoft.com/fwlink/?linkid=870924
Comment:
    ¦1¦2¦6¦193¦1¦Null§</t>
      </text>
    </comment>
    <comment ref="A1062" authorId="398" shapeId="0" xr:uid="{00000000-0006-0000-0200-00008F010000}">
      <text>
        <t>[Threaded comment]
Your version of Excel allows you to read this threaded comment; however, any edits to it will get removed if the file is opened in a newer version of Excel. Learn more: https://go.microsoft.com/fwlink/?linkid=870924
Comment:
    ¦1¦2¦6¦194¦0¦Null§</t>
      </text>
    </comment>
    <comment ref="A1064" authorId="399" shapeId="0" xr:uid="{00000000-0006-0000-0200-000090010000}">
      <text>
        <t>[Threaded comment]
Your version of Excel allows you to read this threaded comment; however, any edits to it will get removed if the file is opened in a newer version of Excel. Learn more: https://go.microsoft.com/fwlink/?linkid=870924
Comment:
    ¦1¦2¦6¦195¦0¦Null§</t>
      </text>
    </comment>
    <comment ref="A1066" authorId="400" shapeId="0" xr:uid="{00000000-0006-0000-0200-000091010000}">
      <text>
        <t>[Threaded comment]
Your version of Excel allows you to read this threaded comment; however, any edits to it will get removed if the file is opened in a newer version of Excel. Learn more: https://go.microsoft.com/fwlink/?linkid=870924
Comment:
    ¦1¦2¦6¦196¦1¦Null§</t>
      </text>
    </comment>
    <comment ref="A1068" authorId="401" shapeId="0" xr:uid="{00000000-0006-0000-0200-000092010000}">
      <text>
        <t>[Threaded comment]
Your version of Excel allows you to read this threaded comment; however, any edits to it will get removed if the file is opened in a newer version of Excel. Learn more: https://go.microsoft.com/fwlink/?linkid=870924
Comment:
    ¦1¦2¦6¦197¦0¦Null§</t>
      </text>
    </comment>
    <comment ref="A1075" authorId="402" shapeId="0" xr:uid="{00000000-0006-0000-0200-000093010000}">
      <text>
        <t>[Threaded comment]
Your version of Excel allows you to read this threaded comment; however, any edits to it will get removed if the file is opened in a newer version of Excel. Learn more: https://go.microsoft.com/fwlink/?linkid=870924
Comment:
    ¦1¦2¦6¦198¦0¦Null§</t>
      </text>
    </comment>
    <comment ref="A1077" authorId="403" shapeId="0" xr:uid="{00000000-0006-0000-0200-000094010000}">
      <text>
        <t>[Threaded comment]
Your version of Excel allows you to read this threaded comment; however, any edits to it will get removed if the file is opened in a newer version of Excel. Learn more: https://go.microsoft.com/fwlink/?linkid=870924
Comment:
    ¦1¦2¦6¦199¦1¦Null§</t>
      </text>
    </comment>
    <comment ref="A1079" authorId="404" shapeId="0" xr:uid="{00000000-0006-0000-0200-000095010000}">
      <text>
        <t>[Threaded comment]
Your version of Excel allows you to read this threaded comment; however, any edits to it will get removed if the file is opened in a newer version of Excel. Learn more: https://go.microsoft.com/fwlink/?linkid=870924
Comment:
    ¦1¦2¦6¦200¦0¦Null§</t>
      </text>
    </comment>
    <comment ref="A1081" authorId="405" shapeId="0" xr:uid="{00000000-0006-0000-0200-000096010000}">
      <text>
        <t>[Threaded comment]
Your version of Excel allows you to read this threaded comment; however, any edits to it will get removed if the file is opened in a newer version of Excel. Learn more: https://go.microsoft.com/fwlink/?linkid=870924
Comment:
    ¦1¦2¦6¦201¦0¦Null§</t>
      </text>
    </comment>
    <comment ref="A1083" authorId="406" shapeId="0" xr:uid="{00000000-0006-0000-0200-000097010000}">
      <text>
        <t>[Threaded comment]
Your version of Excel allows you to read this threaded comment; however, any edits to it will get removed if the file is opened in a newer version of Excel. Learn more: https://go.microsoft.com/fwlink/?linkid=870924
Comment:
    ¦1¦2¦6¦202¦1¦Null§</t>
      </text>
    </comment>
    <comment ref="A1085" authorId="407" shapeId="0" xr:uid="{00000000-0006-0000-0200-000098010000}">
      <text>
        <t>[Threaded comment]
Your version of Excel allows you to read this threaded comment; however, any edits to it will get removed if the file is opened in a newer version of Excel. Learn more: https://go.microsoft.com/fwlink/?linkid=870924
Comment:
    ¦1¦2¦6¦203¦0¦Null§</t>
      </text>
    </comment>
    <comment ref="A1087" authorId="408" shapeId="0" xr:uid="{00000000-0006-0000-0200-000099010000}">
      <text>
        <t>[Threaded comment]
Your version of Excel allows you to read this threaded comment; however, any edits to it will get removed if the file is opened in a newer version of Excel. Learn more: https://go.microsoft.com/fwlink/?linkid=870924
Comment:
    ¦1¦2¦6¦204¦1¦Null§</t>
      </text>
    </comment>
    <comment ref="A1089" authorId="409" shapeId="0" xr:uid="{00000000-0006-0000-0200-00009A010000}">
      <text>
        <t>[Threaded comment]
Your version of Excel allows you to read this threaded comment; however, any edits to it will get removed if the file is opened in a newer version of Excel. Learn more: https://go.microsoft.com/fwlink/?linkid=870924
Comment:
    ¦1¦2¦6¦205¦1¦Null§</t>
      </text>
    </comment>
    <comment ref="A1091" authorId="410" shapeId="0" xr:uid="{00000000-0006-0000-0200-00009B010000}">
      <text>
        <t>[Threaded comment]
Your version of Excel allows you to read this threaded comment; however, any edits to it will get removed if the file is opened in a newer version of Excel. Learn more: https://go.microsoft.com/fwlink/?linkid=870924
Comment:
    ¦1¦2¦6¦206¦1¦Null§</t>
      </text>
    </comment>
    <comment ref="A1093" authorId="411" shapeId="0" xr:uid="{00000000-0006-0000-0200-00009C010000}">
      <text>
        <t>[Threaded comment]
Your version of Excel allows you to read this threaded comment; however, any edits to it will get removed if the file is opened in a newer version of Excel. Learn more: https://go.microsoft.com/fwlink/?linkid=870924
Comment:
    ¦1¦2¦6¦207¦0¦Null§</t>
      </text>
    </comment>
    <comment ref="A1095" authorId="412" shapeId="0" xr:uid="{00000000-0006-0000-0200-00009D010000}">
      <text>
        <t>[Threaded comment]
Your version of Excel allows you to read this threaded comment; however, any edits to it will get removed if the file is opened in a newer version of Excel. Learn more: https://go.microsoft.com/fwlink/?linkid=870924
Comment:
    ¦1¦2¦6¦208¦1¦Null§</t>
      </text>
    </comment>
    <comment ref="A1097" authorId="413" shapeId="0" xr:uid="{00000000-0006-0000-0200-00009E010000}">
      <text>
        <t>[Threaded comment]
Your version of Excel allows you to read this threaded comment; however, any edits to it will get removed if the file is opened in a newer version of Excel. Learn more: https://go.microsoft.com/fwlink/?linkid=870924
Comment:
    ¦1¦2¦6¦209¦1¦Null§</t>
      </text>
    </comment>
    <comment ref="A1099" authorId="414" shapeId="0" xr:uid="{00000000-0006-0000-0200-00009F010000}">
      <text>
        <t>[Threaded comment]
Your version of Excel allows you to read this threaded comment; however, any edits to it will get removed if the file is opened in a newer version of Excel. Learn more: https://go.microsoft.com/fwlink/?linkid=870924
Comment:
    ¦1¦2¦6¦210¦0¦Null§</t>
      </text>
    </comment>
    <comment ref="A1101" authorId="415" shapeId="0" xr:uid="{00000000-0006-0000-0200-0000A0010000}">
      <text>
        <t>[Threaded comment]
Your version of Excel allows you to read this threaded comment; however, any edits to it will get removed if the file is opened in a newer version of Excel. Learn more: https://go.microsoft.com/fwlink/?linkid=870924
Comment:
    ¦1¦2¦6¦211¦1¦Null§</t>
      </text>
    </comment>
    <comment ref="A1103" authorId="416" shapeId="0" xr:uid="{00000000-0006-0000-0200-0000A1010000}">
      <text>
        <t>[Threaded comment]
Your version of Excel allows you to read this threaded comment; however, any edits to it will get removed if the file is opened in a newer version of Excel. Learn more: https://go.microsoft.com/fwlink/?linkid=870924
Comment:
    ¦1¦2¦6¦212¦1¦Null§</t>
      </text>
    </comment>
    <comment ref="A1105" authorId="417" shapeId="0" xr:uid="{00000000-0006-0000-0200-0000A2010000}">
      <text>
        <t>[Threaded comment]
Your version of Excel allows you to read this threaded comment; however, any edits to it will get removed if the file is opened in a newer version of Excel. Learn more: https://go.microsoft.com/fwlink/?linkid=870924
Comment:
    ¦1¦2¦6¦213¦0¦Null§</t>
      </text>
    </comment>
    <comment ref="A1107" authorId="418" shapeId="0" xr:uid="{00000000-0006-0000-0200-0000A3010000}">
      <text>
        <t>[Threaded comment]
Your version of Excel allows you to read this threaded comment; however, any edits to it will get removed if the file is opened in a newer version of Excel. Learn more: https://go.microsoft.com/fwlink/?linkid=870924
Comment:
    ¦1¦2¦6¦214¦1¦Null§</t>
      </text>
    </comment>
    <comment ref="A1109" authorId="419" shapeId="0" xr:uid="{00000000-0006-0000-0200-0000A4010000}">
      <text>
        <t>[Threaded comment]
Your version of Excel allows you to read this threaded comment; however, any edits to it will get removed if the file is opened in a newer version of Excel. Learn more: https://go.microsoft.com/fwlink/?linkid=870924
Comment:
    ¦1¦2¦6¦215¦0¦Null§</t>
      </text>
    </comment>
    <comment ref="A1111" authorId="420" shapeId="0" xr:uid="{00000000-0006-0000-0200-0000A5010000}">
      <text>
        <t>[Threaded comment]
Your version of Excel allows you to read this threaded comment; however, any edits to it will get removed if the file is opened in a newer version of Excel. Learn more: https://go.microsoft.com/fwlink/?linkid=870924
Comment:
    ¦1¦2¦6¦216¦1¦Null§</t>
      </text>
    </comment>
    <comment ref="A1113" authorId="421" shapeId="0" xr:uid="{00000000-0006-0000-0200-0000A6010000}">
      <text>
        <t>[Threaded comment]
Your version of Excel allows you to read this threaded comment; however, any edits to it will get removed if the file is opened in a newer version of Excel. Learn more: https://go.microsoft.com/fwlink/?linkid=870924
Comment:
    ¦1¦2¦6¦217¦0¦Null§</t>
      </text>
    </comment>
    <comment ref="A1115" authorId="422" shapeId="0" xr:uid="{00000000-0006-0000-0200-0000A7010000}">
      <text>
        <t>[Threaded comment]
Your version of Excel allows you to read this threaded comment; however, any edits to it will get removed if the file is opened in a newer version of Excel. Learn more: https://go.microsoft.com/fwlink/?linkid=870924
Comment:
    ¦1¦2¦6¦218¦1¦Null§</t>
      </text>
    </comment>
    <comment ref="A1117" authorId="423" shapeId="0" xr:uid="{00000000-0006-0000-0200-0000A8010000}">
      <text>
        <t>[Threaded comment]
Your version of Excel allows you to read this threaded comment; however, any edits to it will get removed if the file is opened in a newer version of Excel. Learn more: https://go.microsoft.com/fwlink/?linkid=870924
Comment:
    ¦1¦2¦6¦219¦1¦Null§</t>
      </text>
    </comment>
    <comment ref="A1119" authorId="424" shapeId="0" xr:uid="{00000000-0006-0000-0200-0000A9010000}">
      <text>
        <t>[Threaded comment]
Your version of Excel allows you to read this threaded comment; however, any edits to it will get removed if the file is opened in a newer version of Excel. Learn more: https://go.microsoft.com/fwlink/?linkid=870924
Comment:
    ¦1¦2¦6¦220¦1¦Null§</t>
      </text>
    </comment>
    <comment ref="A1121" authorId="425" shapeId="0" xr:uid="{00000000-0006-0000-0200-0000AA010000}">
      <text>
        <t>[Threaded comment]
Your version of Excel allows you to read this threaded comment; however, any edits to it will get removed if the file is opened in a newer version of Excel. Learn more: https://go.microsoft.com/fwlink/?linkid=870924
Comment:
    ¦1¦2¦6¦221¦1¦Null§</t>
      </text>
    </comment>
    <comment ref="A1123" authorId="426" shapeId="0" xr:uid="{00000000-0006-0000-0200-0000AB010000}">
      <text>
        <t>[Threaded comment]
Your version of Excel allows you to read this threaded comment; however, any edits to it will get removed if the file is opened in a newer version of Excel. Learn more: https://go.microsoft.com/fwlink/?linkid=870924
Comment:
    ¦1¦2¦6¦222¦0¦Null§</t>
      </text>
    </comment>
    <comment ref="A1125" authorId="427" shapeId="0" xr:uid="{00000000-0006-0000-0200-0000AC010000}">
      <text>
        <t>[Threaded comment]
Your version of Excel allows you to read this threaded comment; however, any edits to it will get removed if the file is opened in a newer version of Excel. Learn more: https://go.microsoft.com/fwlink/?linkid=870924
Comment:
    ¦1¦2¦6¦223¦0¦Null§</t>
      </text>
    </comment>
    <comment ref="A1127" authorId="428" shapeId="0" xr:uid="{00000000-0006-0000-0200-0000AD010000}">
      <text>
        <t>[Threaded comment]
Your version of Excel allows you to read this threaded comment; however, any edits to it will get removed if the file is opened in a newer version of Excel. Learn more: https://go.microsoft.com/fwlink/?linkid=870924
Comment:
    ¦1¦2¦6¦224¦0¦Null§</t>
      </text>
    </comment>
    <comment ref="A1134" authorId="429" shapeId="0" xr:uid="{00000000-0006-0000-0200-0000AE010000}">
      <text>
        <t>[Threaded comment]
Your version of Excel allows you to read this threaded comment; however, any edits to it will get removed if the file is opened in a newer version of Excel. Learn more: https://go.microsoft.com/fwlink/?linkid=870924
Comment:
    ¦1¦2¦6¦225¦0¦Null§</t>
      </text>
    </comment>
    <comment ref="A1201" authorId="430" shapeId="0" xr:uid="{00000000-0006-0000-0200-0000AF010000}">
      <text>
        <t>[Threaded comment]
Your version of Excel allows you to read this threaded comment; however, any edits to it will get removed if the file is opened in a newer version of Excel. Learn more: https://go.microsoft.com/fwlink/?linkid=870924
Comment:
    ¦1¦2¦7¦1¦1¦Null§</t>
      </text>
    </comment>
    <comment ref="A1203" authorId="431" shapeId="0" xr:uid="{00000000-0006-0000-0200-0000B0010000}">
      <text>
        <t>[Threaded comment]
Your version of Excel allows you to read this threaded comment; however, any edits to it will get removed if the file is opened in a newer version of Excel. Learn more: https://go.microsoft.com/fwlink/?linkid=870924
Comment:
    ¦1¦2¦7¦2¦1¦Null§</t>
      </text>
    </comment>
    <comment ref="A1205" authorId="432" shapeId="0" xr:uid="{00000000-0006-0000-0200-0000B1010000}">
      <text>
        <t>[Threaded comment]
Your version of Excel allows you to read this threaded comment; however, any edits to it will get removed if the file is opened in a newer version of Excel. Learn more: https://go.microsoft.com/fwlink/?linkid=870924
Comment:
    ¦1¦2¦7¦3¦1¦Null§</t>
      </text>
    </comment>
    <comment ref="A1207" authorId="433" shapeId="0" xr:uid="{00000000-0006-0000-0200-0000B2010000}">
      <text>
        <t>[Threaded comment]
Your version of Excel allows you to read this threaded comment; however, any edits to it will get removed if the file is opened in a newer version of Excel. Learn more: https://go.microsoft.com/fwlink/?linkid=870924
Comment:
    ¦1¦2¦7¦4¦0¦Null§</t>
      </text>
    </comment>
    <comment ref="A1209" authorId="434" shapeId="0" xr:uid="{00000000-0006-0000-0200-0000B3010000}">
      <text>
        <t>[Threaded comment]
Your version of Excel allows you to read this threaded comment; however, any edits to it will get removed if the file is opened in a newer version of Excel. Learn more: https://go.microsoft.com/fwlink/?linkid=870924
Comment:
    ¦1¦2¦7¦5¦1¦Null§</t>
      </text>
    </comment>
    <comment ref="A1211" authorId="435" shapeId="0" xr:uid="{00000000-0006-0000-0200-0000B4010000}">
      <text>
        <t>[Threaded comment]
Your version of Excel allows you to read this threaded comment; however, any edits to it will get removed if the file is opened in a newer version of Excel. Learn more: https://go.microsoft.com/fwlink/?linkid=870924
Comment:
    ¦1¦2¦7¦6¦1¦Null§</t>
      </text>
    </comment>
    <comment ref="A1213" authorId="436" shapeId="0" xr:uid="{00000000-0006-0000-0200-0000B5010000}">
      <text>
        <t>[Threaded comment]
Your version of Excel allows you to read this threaded comment; however, any edits to it will get removed if the file is opened in a newer version of Excel. Learn more: https://go.microsoft.com/fwlink/?linkid=870924
Comment:
    ¦1¦2¦7¦7¦1¦Null§</t>
      </text>
    </comment>
    <comment ref="A1215" authorId="437" shapeId="0" xr:uid="{00000000-0006-0000-0200-0000B6010000}">
      <text>
        <t>[Threaded comment]
Your version of Excel allows you to read this threaded comment; however, any edits to it will get removed if the file is opened in a newer version of Excel. Learn more: https://go.microsoft.com/fwlink/?linkid=870924
Comment:
    ¦1¦2¦7¦8¦1¦Null§</t>
      </text>
    </comment>
    <comment ref="A1217" authorId="438" shapeId="0" xr:uid="{00000000-0006-0000-0200-0000B7010000}">
      <text>
        <t>[Threaded comment]
Your version of Excel allows you to read this threaded comment; however, any edits to it will get removed if the file is opened in a newer version of Excel. Learn more: https://go.microsoft.com/fwlink/?linkid=870924
Comment:
    ¦1¦2¦7¦9¦1¦Null§</t>
      </text>
    </comment>
    <comment ref="A1219" authorId="439" shapeId="0" xr:uid="{00000000-0006-0000-0200-0000B8010000}">
      <text>
        <t>[Threaded comment]
Your version of Excel allows you to read this threaded comment; however, any edits to it will get removed if the file is opened in a newer version of Excel. Learn more: https://go.microsoft.com/fwlink/?linkid=870924
Comment:
    ¦1¦2¦7¦10¦1¦Null§</t>
      </text>
    </comment>
    <comment ref="A1221" authorId="440" shapeId="0" xr:uid="{00000000-0006-0000-0200-0000B9010000}">
      <text>
        <t>[Threaded comment]
Your version of Excel allows you to read this threaded comment; however, any edits to it will get removed if the file is opened in a newer version of Excel. Learn more: https://go.microsoft.com/fwlink/?linkid=870924
Comment:
    ¦1¦2¦7¦11¦1¦Null§</t>
      </text>
    </comment>
    <comment ref="A1223" authorId="441" shapeId="0" xr:uid="{00000000-0006-0000-0200-0000BA010000}">
      <text>
        <t>[Threaded comment]
Your version of Excel allows you to read this threaded comment; however, any edits to it will get removed if the file is opened in a newer version of Excel. Learn more: https://go.microsoft.com/fwlink/?linkid=870924
Comment:
    ¦1¦2¦7¦12¦1¦Null§</t>
      </text>
    </comment>
    <comment ref="A1225" authorId="442" shapeId="0" xr:uid="{00000000-0006-0000-0200-0000BB010000}">
      <text>
        <t>[Threaded comment]
Your version of Excel allows you to read this threaded comment; however, any edits to it will get removed if the file is opened in a newer version of Excel. Learn more: https://go.microsoft.com/fwlink/?linkid=870924
Comment:
    ¦1¦2¦7¦13¦1¦Null§</t>
      </text>
    </comment>
    <comment ref="A1227" authorId="443" shapeId="0" xr:uid="{00000000-0006-0000-0200-0000BC010000}">
      <text>
        <t>[Threaded comment]
Your version of Excel allows you to read this threaded comment; however, any edits to it will get removed if the file is opened in a newer version of Excel. Learn more: https://go.microsoft.com/fwlink/?linkid=870924
Comment:
    ¦1¦2¦7¦14¦1¦Null§</t>
      </text>
    </comment>
    <comment ref="A1229" authorId="444" shapeId="0" xr:uid="{00000000-0006-0000-0200-0000BD010000}">
      <text>
        <t>[Threaded comment]
Your version of Excel allows you to read this threaded comment; however, any edits to it will get removed if the file is opened in a newer version of Excel. Learn more: https://go.microsoft.com/fwlink/?linkid=870924
Comment:
    ¦1¦2¦7¦15¦1¦Null§</t>
      </text>
    </comment>
    <comment ref="A1231" authorId="445" shapeId="0" xr:uid="{00000000-0006-0000-0200-0000BE010000}">
      <text>
        <t>[Threaded comment]
Your version of Excel allows you to read this threaded comment; however, any edits to it will get removed if the file is opened in a newer version of Excel. Learn more: https://go.microsoft.com/fwlink/?linkid=870924
Comment:
    ¦1¦2¦7¦16¦1¦Null§</t>
      </text>
    </comment>
    <comment ref="A1233" authorId="446" shapeId="0" xr:uid="{00000000-0006-0000-0200-0000BF010000}">
      <text>
        <t>[Threaded comment]
Your version of Excel allows you to read this threaded comment; however, any edits to it will get removed if the file is opened in a newer version of Excel. Learn more: https://go.microsoft.com/fwlink/?linkid=870924
Comment:
    ¦1¦2¦7¦17¦1¦Null§</t>
      </text>
    </comment>
    <comment ref="A1235" authorId="447" shapeId="0" xr:uid="{00000000-0006-0000-0200-0000C0010000}">
      <text>
        <t>[Threaded comment]
Your version of Excel allows you to read this threaded comment; however, any edits to it will get removed if the file is opened in a newer version of Excel. Learn more: https://go.microsoft.com/fwlink/?linkid=870924
Comment:
    ¦1¦2¦7¦18¦0¦Null§</t>
      </text>
    </comment>
    <comment ref="A1237" authorId="448" shapeId="0" xr:uid="{00000000-0006-0000-0200-0000C1010000}">
      <text>
        <t>[Threaded comment]
Your version of Excel allows you to read this threaded comment; however, any edits to it will get removed if the file is opened in a newer version of Excel. Learn more: https://go.microsoft.com/fwlink/?linkid=870924
Comment:
    ¦1¦2¦7¦19¦0¦Null§</t>
      </text>
    </comment>
    <comment ref="A1239" authorId="449" shapeId="0" xr:uid="{00000000-0006-0000-0200-0000C2010000}">
      <text>
        <t>[Threaded comment]
Your version of Excel allows you to read this threaded comment; however, any edits to it will get removed if the file is opened in a newer version of Excel. Learn more: https://go.microsoft.com/fwlink/?linkid=870924
Comment:
    ¦1¦2¦7¦20¦1¦Null§</t>
      </text>
    </comment>
    <comment ref="A1241" authorId="450" shapeId="0" xr:uid="{00000000-0006-0000-0200-0000C3010000}">
      <text>
        <t>[Threaded comment]
Your version of Excel allows you to read this threaded comment; however, any edits to it will get removed if the file is opened in a newer version of Excel. Learn more: https://go.microsoft.com/fwlink/?linkid=870924
Comment:
    ¦1¦2¦7¦21¦1¦Null§</t>
      </text>
    </comment>
    <comment ref="A1243" authorId="451" shapeId="0" xr:uid="{00000000-0006-0000-0200-0000C4010000}">
      <text>
        <t>[Threaded comment]
Your version of Excel allows you to read this threaded comment; however, any edits to it will get removed if the file is opened in a newer version of Excel. Learn more: https://go.microsoft.com/fwlink/?linkid=870924
Comment:
    ¦1¦2¦7¦22¦1¦Null§</t>
      </text>
    </comment>
    <comment ref="A1245" authorId="452" shapeId="0" xr:uid="{00000000-0006-0000-0200-0000C5010000}">
      <text>
        <t>[Threaded comment]
Your version of Excel allows you to read this threaded comment; however, any edits to it will get removed if the file is opened in a newer version of Excel. Learn more: https://go.microsoft.com/fwlink/?linkid=870924
Comment:
    ¦1¦2¦7¦23¦0¦Null§</t>
      </text>
    </comment>
    <comment ref="A1247" authorId="453" shapeId="0" xr:uid="{00000000-0006-0000-0200-0000C6010000}">
      <text>
        <t>[Threaded comment]
Your version of Excel allows you to read this threaded comment; however, any edits to it will get removed if the file is opened in a newer version of Excel. Learn more: https://go.microsoft.com/fwlink/?linkid=870924
Comment:
    ¦1¦2¦7¦24¦1¦Null§</t>
      </text>
    </comment>
    <comment ref="A1249" authorId="454" shapeId="0" xr:uid="{00000000-0006-0000-0200-0000C7010000}">
      <text>
        <t>[Threaded comment]
Your version of Excel allows you to read this threaded comment; however, any edits to it will get removed if the file is opened in a newer version of Excel. Learn more: https://go.microsoft.com/fwlink/?linkid=870924
Comment:
    ¦1¦2¦7¦25¦0¦Null§</t>
      </text>
    </comment>
    <comment ref="A1251" authorId="455" shapeId="0" xr:uid="{00000000-0006-0000-0200-0000C8010000}">
      <text>
        <t>[Threaded comment]
Your version of Excel allows you to read this threaded comment; however, any edits to it will get removed if the file is opened in a newer version of Excel. Learn more: https://go.microsoft.com/fwlink/?linkid=870924
Comment:
    ¦1¦2¦7¦26¦1¦Null§</t>
      </text>
    </comment>
    <comment ref="A1257" authorId="456" shapeId="0" xr:uid="{00000000-0006-0000-0200-0000C9010000}">
      <text>
        <t>[Threaded comment]
Your version of Excel allows you to read this threaded comment; however, any edits to it will get removed if the file is opened in a newer version of Excel. Learn more: https://go.microsoft.com/fwlink/?linkid=870924
Comment:
    ¦1¦2¦7¦27¦1¦Null§</t>
      </text>
    </comment>
    <comment ref="A1259" authorId="457" shapeId="0" xr:uid="{00000000-0006-0000-0200-0000CA010000}">
      <text>
        <t>[Threaded comment]
Your version of Excel allows you to read this threaded comment; however, any edits to it will get removed if the file is opened in a newer version of Excel. Learn more: https://go.microsoft.com/fwlink/?linkid=870924
Comment:
    ¦1¦2¦7¦28¦0¦Null§</t>
      </text>
    </comment>
    <comment ref="A1261" authorId="458" shapeId="0" xr:uid="{00000000-0006-0000-0200-0000CB010000}">
      <text>
        <t>[Threaded comment]
Your version of Excel allows you to read this threaded comment; however, any edits to it will get removed if the file is opened in a newer version of Excel. Learn more: https://go.microsoft.com/fwlink/?linkid=870924
Comment:
    ¦1¦2¦7¦29¦1¦Null§</t>
      </text>
    </comment>
    <comment ref="A1263" authorId="459" shapeId="0" xr:uid="{00000000-0006-0000-0200-0000CC010000}">
      <text>
        <t>[Threaded comment]
Your version of Excel allows you to read this threaded comment; however, any edits to it will get removed if the file is opened in a newer version of Excel. Learn more: https://go.microsoft.com/fwlink/?linkid=870924
Comment:
    ¦1¦2¦7¦30¦1¦Null§</t>
      </text>
    </comment>
    <comment ref="A1265" authorId="460" shapeId="0" xr:uid="{00000000-0006-0000-0200-0000CD010000}">
      <text>
        <t>[Threaded comment]
Your version of Excel allows you to read this threaded comment; however, any edits to it will get removed if the file is opened in a newer version of Excel. Learn more: https://go.microsoft.com/fwlink/?linkid=870924
Comment:
    ¦1¦2¦7¦31¦1¦Null§</t>
      </text>
    </comment>
    <comment ref="A1267" authorId="461" shapeId="0" xr:uid="{00000000-0006-0000-0200-0000CE010000}">
      <text>
        <t>[Threaded comment]
Your version of Excel allows you to read this threaded comment; however, any edits to it will get removed if the file is opened in a newer version of Excel. Learn more: https://go.microsoft.com/fwlink/?linkid=870924
Comment:
    ¦1¦2¦7¦32¦1¦Null§</t>
      </text>
    </comment>
    <comment ref="A1269" authorId="462" shapeId="0" xr:uid="{00000000-0006-0000-0200-0000CF010000}">
      <text>
        <t>[Threaded comment]
Your version of Excel allows you to read this threaded comment; however, any edits to it will get removed if the file is opened in a newer version of Excel. Learn more: https://go.microsoft.com/fwlink/?linkid=870924
Comment:
    ¦1¦2¦7¦33¦1¦Null§</t>
      </text>
    </comment>
    <comment ref="A1271" authorId="463" shapeId="0" xr:uid="{00000000-0006-0000-0200-0000D0010000}">
      <text>
        <t>[Threaded comment]
Your version of Excel allows you to read this threaded comment; however, any edits to it will get removed if the file is opened in a newer version of Excel. Learn more: https://go.microsoft.com/fwlink/?linkid=870924
Comment:
    ¦1¦2¦7¦34¦1¦Null§</t>
      </text>
    </comment>
    <comment ref="A1273" authorId="464" shapeId="0" xr:uid="{00000000-0006-0000-0200-0000D1010000}">
      <text>
        <t>[Threaded comment]
Your version of Excel allows you to read this threaded comment; however, any edits to it will get removed if the file is opened in a newer version of Excel. Learn more: https://go.microsoft.com/fwlink/?linkid=870924
Comment:
    ¦1¦2¦7¦35¦1¦Null§</t>
      </text>
    </comment>
    <comment ref="A1275" authorId="465" shapeId="0" xr:uid="{00000000-0006-0000-0200-0000D2010000}">
      <text>
        <t>[Threaded comment]
Your version of Excel allows you to read this threaded comment; however, any edits to it will get removed if the file is opened in a newer version of Excel. Learn more: https://go.microsoft.com/fwlink/?linkid=870924
Comment:
    ¦1¦2¦7¦36¦0¦Null§</t>
      </text>
    </comment>
    <comment ref="A1277" authorId="466" shapeId="0" xr:uid="{00000000-0006-0000-0200-0000D3010000}">
      <text>
        <t>[Threaded comment]
Your version of Excel allows you to read this threaded comment; however, any edits to it will get removed if the file is opened in a newer version of Excel. Learn more: https://go.microsoft.com/fwlink/?linkid=870924
Comment:
    ¦1¦2¦7¦37¦0¦Null§</t>
      </text>
    </comment>
    <comment ref="A1279" authorId="467" shapeId="0" xr:uid="{00000000-0006-0000-0200-0000D4010000}">
      <text>
        <t>[Threaded comment]
Your version of Excel allows you to read this threaded comment; however, any edits to it will get removed if the file is opened in a newer version of Excel. Learn more: https://go.microsoft.com/fwlink/?linkid=870924
Comment:
    ¦1¦2¦7¦38¦1¦Null§</t>
      </text>
    </comment>
    <comment ref="A1281" authorId="468" shapeId="0" xr:uid="{00000000-0006-0000-0200-0000D5010000}">
      <text>
        <t>[Threaded comment]
Your version of Excel allows you to read this threaded comment; however, any edits to it will get removed if the file is opened in a newer version of Excel. Learn more: https://go.microsoft.com/fwlink/?linkid=870924
Comment:
    ¦1¦2¦7¦39¦0¦Null§</t>
      </text>
    </comment>
    <comment ref="A1283" authorId="469" shapeId="0" xr:uid="{00000000-0006-0000-0200-0000D6010000}">
      <text>
        <t>[Threaded comment]
Your version of Excel allows you to read this threaded comment; however, any edits to it will get removed if the file is opened in a newer version of Excel. Learn more: https://go.microsoft.com/fwlink/?linkid=870924
Comment:
    ¦1¦2¦7¦40¦1¦Null§</t>
      </text>
    </comment>
    <comment ref="A1285" authorId="470" shapeId="0" xr:uid="{00000000-0006-0000-0200-0000D7010000}">
      <text>
        <t>[Threaded comment]
Your version of Excel allows you to read this threaded comment; however, any edits to it will get removed if the file is opened in a newer version of Excel. Learn more: https://go.microsoft.com/fwlink/?linkid=870924
Comment:
    ¦1¦2¦7¦41¦0¦Null§</t>
      </text>
    </comment>
    <comment ref="A1287" authorId="471" shapeId="0" xr:uid="{00000000-0006-0000-0200-0000D8010000}">
      <text>
        <t>[Threaded comment]
Your version of Excel allows you to read this threaded comment; however, any edits to it will get removed if the file is opened in a newer version of Excel. Learn more: https://go.microsoft.com/fwlink/?linkid=870924
Comment:
    ¦1¦2¦7¦42¦0¦Null§</t>
      </text>
    </comment>
    <comment ref="A1314" authorId="472" shapeId="0" xr:uid="{00000000-0006-0000-0200-0000D9010000}">
      <text>
        <t>[Threaded comment]
Your version of Excel allows you to read this threaded comment; however, any edits to it will get removed if the file is opened in a newer version of Excel. Learn more: https://go.microsoft.com/fwlink/?linkid=870924
Comment:
    ¦1¦2¦8¦1¦1¦Null§</t>
      </text>
    </comment>
    <comment ref="A1316" authorId="473" shapeId="0" xr:uid="{00000000-0006-0000-0200-0000DA010000}">
      <text>
        <t>[Threaded comment]
Your version of Excel allows you to read this threaded comment; however, any edits to it will get removed if the file is opened in a newer version of Excel. Learn more: https://go.microsoft.com/fwlink/?linkid=870924
Comment:
    ¦1¦2¦8¦2¦0¦Null§</t>
      </text>
    </comment>
    <comment ref="A1318" authorId="474" shapeId="0" xr:uid="{00000000-0006-0000-0200-0000DB010000}">
      <text>
        <t>[Threaded comment]
Your version of Excel allows you to read this threaded comment; however, any edits to it will get removed if the file is opened in a newer version of Excel. Learn more: https://go.microsoft.com/fwlink/?linkid=870924
Comment:
    ¦1¦2¦8¦3¦0¦Null§</t>
      </text>
    </comment>
    <comment ref="A1320" authorId="475" shapeId="0" xr:uid="{00000000-0006-0000-0200-0000DC010000}">
      <text>
        <t>[Threaded comment]
Your version of Excel allows you to read this threaded comment; however, any edits to it will get removed if the file is opened in a newer version of Excel. Learn more: https://go.microsoft.com/fwlink/?linkid=870924
Comment:
    ¦1¦2¦8¦4¦0¦Null§</t>
      </text>
    </comment>
    <comment ref="A1322" authorId="476" shapeId="0" xr:uid="{00000000-0006-0000-0200-0000DD010000}">
      <text>
        <t>[Threaded comment]
Your version of Excel allows you to read this threaded comment; however, any edits to it will get removed if the file is opened in a newer version of Excel. Learn more: https://go.microsoft.com/fwlink/?linkid=870924
Comment:
    ¦1¦2¦8¦5¦0¦Null§</t>
      </text>
    </comment>
    <comment ref="A1324" authorId="477" shapeId="0" xr:uid="{00000000-0006-0000-0200-0000DE010000}">
      <text>
        <t>[Threaded comment]
Your version of Excel allows you to read this threaded comment; however, any edits to it will get removed if the file is opened in a newer version of Excel. Learn more: https://go.microsoft.com/fwlink/?linkid=870924
Comment:
    ¦1¦2¦8¦6¦1¦Null§</t>
      </text>
    </comment>
    <comment ref="A1326" authorId="478" shapeId="0" xr:uid="{00000000-0006-0000-0200-0000DF010000}">
      <text>
        <t>[Threaded comment]
Your version of Excel allows you to read this threaded comment; however, any edits to it will get removed if the file is opened in a newer version of Excel. Learn more: https://go.microsoft.com/fwlink/?linkid=870924
Comment:
    ¦1¦2¦8¦7¦1¦Null§</t>
      </text>
    </comment>
    <comment ref="A1328" authorId="479" shapeId="0" xr:uid="{00000000-0006-0000-0200-0000E0010000}">
      <text>
        <t>[Threaded comment]
Your version of Excel allows you to read this threaded comment; however, any edits to it will get removed if the file is opened in a newer version of Excel. Learn more: https://go.microsoft.com/fwlink/?linkid=870924
Comment:
    ¦1¦2¦8¦8¦0¦Null§</t>
      </text>
    </comment>
    <comment ref="A1330" authorId="480" shapeId="0" xr:uid="{00000000-0006-0000-0200-0000E1010000}">
      <text>
        <t>[Threaded comment]
Your version of Excel allows you to read this threaded comment; however, any edits to it will get removed if the file is opened in a newer version of Excel. Learn more: https://go.microsoft.com/fwlink/?linkid=870924
Comment:
    ¦1¦2¦8¦9¦0¦Null§</t>
      </text>
    </comment>
    <comment ref="A1332" authorId="481" shapeId="0" xr:uid="{00000000-0006-0000-0200-0000E2010000}">
      <text>
        <t>[Threaded comment]
Your version of Excel allows you to read this threaded comment; however, any edits to it will get removed if the file is opened in a newer version of Excel. Learn more: https://go.microsoft.com/fwlink/?linkid=870924
Comment:
    ¦1¦2¦8¦10¦0¦Null§</t>
      </text>
    </comment>
    <comment ref="A1334" authorId="482" shapeId="0" xr:uid="{00000000-0006-0000-0200-0000E3010000}">
      <text>
        <t>[Threaded comment]
Your version of Excel allows you to read this threaded comment; however, any edits to it will get removed if the file is opened in a newer version of Excel. Learn more: https://go.microsoft.com/fwlink/?linkid=870924
Comment:
    ¦1¦2¦8¦11¦0¦Null§</t>
      </text>
    </comment>
    <comment ref="A1373" authorId="483" shapeId="0" xr:uid="{00000000-0006-0000-0200-0000E4010000}">
      <text>
        <t>[Threaded comment]
Your version of Excel allows you to read this threaded comment; however, any edits to it will get removed if the file is opened in a newer version of Excel. Learn more: https://go.microsoft.com/fwlink/?linkid=870924
Comment:
    ¦1¦2¦9¦1¦1¦Null§</t>
      </text>
    </comment>
    <comment ref="A1375" authorId="484" shapeId="0" xr:uid="{00000000-0006-0000-0200-0000E5010000}">
      <text>
        <t>[Threaded comment]
Your version of Excel allows you to read this threaded comment; however, any edits to it will get removed if the file is opened in a newer version of Excel. Learn more: https://go.microsoft.com/fwlink/?linkid=870924
Comment:
    ¦1¦2¦9¦2¦1¦Null§</t>
      </text>
    </comment>
    <comment ref="A1377" authorId="485" shapeId="0" xr:uid="{00000000-0006-0000-0200-0000E6010000}">
      <text>
        <t>[Threaded comment]
Your version of Excel allows you to read this threaded comment; however, any edits to it will get removed if the file is opened in a newer version of Excel. Learn more: https://go.microsoft.com/fwlink/?linkid=870924
Comment:
    ¦1¦2¦9¦3¦1¦Null§</t>
      </text>
    </comment>
    <comment ref="A1379" authorId="486" shapeId="0" xr:uid="{00000000-0006-0000-0200-0000E7010000}">
      <text>
        <t>[Threaded comment]
Your version of Excel allows you to read this threaded comment; however, any edits to it will get removed if the file is opened in a newer version of Excel. Learn more: https://go.microsoft.com/fwlink/?linkid=870924
Comment:
    ¦1¦2¦9¦4¦0¦Null§</t>
      </text>
    </comment>
    <comment ref="A1381" authorId="487" shapeId="0" xr:uid="{00000000-0006-0000-0200-0000E8010000}">
      <text>
        <t>[Threaded comment]
Your version of Excel allows you to read this threaded comment; however, any edits to it will get removed if the file is opened in a newer version of Excel. Learn more: https://go.microsoft.com/fwlink/?linkid=870924
Comment:
    ¦1¦2¦9¦5¦0¦Null§</t>
      </text>
    </comment>
    <comment ref="A1383" authorId="488" shapeId="0" xr:uid="{00000000-0006-0000-0200-0000E9010000}">
      <text>
        <t>[Threaded comment]
Your version of Excel allows you to read this threaded comment; however, any edits to it will get removed if the file is opened in a newer version of Excel. Learn more: https://go.microsoft.com/fwlink/?linkid=870924
Comment:
    ¦1¦2¦9¦6¦1¦Null§</t>
      </text>
    </comment>
    <comment ref="A1385" authorId="489" shapeId="0" xr:uid="{00000000-0006-0000-0200-0000EA010000}">
      <text>
        <t>[Threaded comment]
Your version of Excel allows you to read this threaded comment; however, any edits to it will get removed if the file is opened in a newer version of Excel. Learn more: https://go.microsoft.com/fwlink/?linkid=870924
Comment:
    ¦1¦2¦9¦7¦0¦Null§</t>
      </text>
    </comment>
    <comment ref="A1387" authorId="490" shapeId="0" xr:uid="{00000000-0006-0000-0200-0000EB010000}">
      <text>
        <t>[Threaded comment]
Your version of Excel allows you to read this threaded comment; however, any edits to it will get removed if the file is opened in a newer version of Excel. Learn more: https://go.microsoft.com/fwlink/?linkid=870924
Comment:
    ¦1¦2¦9¦8¦0¦Null§</t>
      </text>
    </comment>
    <comment ref="A1389" authorId="491" shapeId="0" xr:uid="{00000000-0006-0000-0200-0000EC010000}">
      <text>
        <t>[Threaded comment]
Your version of Excel allows you to read this threaded comment; however, any edits to it will get removed if the file is opened in a newer version of Excel. Learn more: https://go.microsoft.com/fwlink/?linkid=870924
Comment:
    ¦1¦2¦9¦9¦1¦Null§</t>
      </text>
    </comment>
    <comment ref="A1391" authorId="492" shapeId="0" xr:uid="{00000000-0006-0000-0200-0000ED010000}">
      <text>
        <t>[Threaded comment]
Your version of Excel allows you to read this threaded comment; however, any edits to it will get removed if the file is opened in a newer version of Excel. Learn more: https://go.microsoft.com/fwlink/?linkid=870924
Comment:
    ¦1¦2¦9¦10¦0¦Null§</t>
      </text>
    </comment>
    <comment ref="A1393" authorId="493" shapeId="0" xr:uid="{00000000-0006-0000-0200-0000EE010000}">
      <text>
        <t>[Threaded comment]
Your version of Excel allows you to read this threaded comment; however, any edits to it will get removed if the file is opened in a newer version of Excel. Learn more: https://go.microsoft.com/fwlink/?linkid=870924
Comment:
    ¦1¦2¦9¦11¦0¦Null§</t>
      </text>
    </comment>
    <comment ref="A1395" authorId="494" shapeId="0" xr:uid="{00000000-0006-0000-0200-0000EF010000}">
      <text>
        <t>[Threaded comment]
Your version of Excel allows you to read this threaded comment; however, any edits to it will get removed if the file is opened in a newer version of Excel. Learn more: https://go.microsoft.com/fwlink/?linkid=870924
Comment:
    ¦1¦2¦9¦12¦0¦Null§</t>
      </text>
    </comment>
    <comment ref="A1397" authorId="495" shapeId="0" xr:uid="{00000000-0006-0000-0200-0000F0010000}">
      <text>
        <t>[Threaded comment]
Your version of Excel allows you to read this threaded comment; however, any edits to it will get removed if the file is opened in a newer version of Excel. Learn more: https://go.microsoft.com/fwlink/?linkid=870924
Comment:
    ¦1¦2¦9¦13¦0¦Null§</t>
      </text>
    </comment>
    <comment ref="A1399" authorId="496" shapeId="0" xr:uid="{00000000-0006-0000-0200-0000F1010000}">
      <text>
        <t>[Threaded comment]
Your version of Excel allows you to read this threaded comment; however, any edits to it will get removed if the file is opened in a newer version of Excel. Learn more: https://go.microsoft.com/fwlink/?linkid=870924
Comment:
    ¦1¦2¦9¦14¦1¦Null§</t>
      </text>
    </comment>
    <comment ref="A1401" authorId="497" shapeId="0" xr:uid="{00000000-0006-0000-0200-0000F2010000}">
      <text>
        <t>[Threaded comment]
Your version of Excel allows you to read this threaded comment; however, any edits to it will get removed if the file is opened in a newer version of Excel. Learn more: https://go.microsoft.com/fwlink/?linkid=870924
Comment:
    ¦1¦2¦9¦15¦0¦Null§</t>
      </text>
    </comment>
    <comment ref="A1403" authorId="498" shapeId="0" xr:uid="{00000000-0006-0000-0200-0000F3010000}">
      <text>
        <t>[Threaded comment]
Your version of Excel allows you to read this threaded comment; however, any edits to it will get removed if the file is opened in a newer version of Excel. Learn more: https://go.microsoft.com/fwlink/?linkid=870924
Comment:
    ¦1¦2¦9¦16¦0¦Null§</t>
      </text>
    </comment>
    <comment ref="A1405" authorId="499" shapeId="0" xr:uid="{00000000-0006-0000-0200-0000F4010000}">
      <text>
        <t>[Threaded comment]
Your version of Excel allows you to read this threaded comment; however, any edits to it will get removed if the file is opened in a newer version of Excel. Learn more: https://go.microsoft.com/fwlink/?linkid=870924
Comment:
    ¦1¦2¦9¦17¦0¦Null§</t>
      </text>
    </comment>
    <comment ref="A1407" authorId="500" shapeId="0" xr:uid="{00000000-0006-0000-0200-0000F5010000}">
      <text>
        <t>[Threaded comment]
Your version of Excel allows you to read this threaded comment; however, any edits to it will get removed if the file is opened in a newer version of Excel. Learn more: https://go.microsoft.com/fwlink/?linkid=870924
Comment:
    ¦1¦2¦9¦18¦0¦Null§</t>
      </text>
    </comment>
    <comment ref="A1427" authorId="501" shapeId="0" xr:uid="{00000000-0006-0000-0200-0000F6010000}">
      <text>
        <t>[Threaded comment]
Your version of Excel allows you to read this threaded comment; however, any edits to it will get removed if the file is opened in a newer version of Excel. Learn more: https://go.microsoft.com/fwlink/?linkid=870924
Comment:
    ¦1¦2¦10¦1¦1¦Null§</t>
      </text>
    </comment>
    <comment ref="A1429" authorId="502" shapeId="0" xr:uid="{00000000-0006-0000-0200-0000F7010000}">
      <text>
        <t>[Threaded comment]
Your version of Excel allows you to read this threaded comment; however, any edits to it will get removed if the file is opened in a newer version of Excel. Learn more: https://go.microsoft.com/fwlink/?linkid=870924
Comment:
    ¦1¦2¦10¦2¦1¦Null§</t>
      </text>
    </comment>
    <comment ref="A1431" authorId="503" shapeId="0" xr:uid="{00000000-0006-0000-0200-0000F8010000}">
      <text>
        <t>[Threaded comment]
Your version of Excel allows you to read this threaded comment; however, any edits to it will get removed if the file is opened in a newer version of Excel. Learn more: https://go.microsoft.com/fwlink/?linkid=870924
Comment:
    ¦1¦2¦10¦3¦1¦Null§</t>
      </text>
    </comment>
    <comment ref="A1433" authorId="504" shapeId="0" xr:uid="{00000000-0006-0000-0200-0000F9010000}">
      <text>
        <t>[Threaded comment]
Your version of Excel allows you to read this threaded comment; however, any edits to it will get removed if the file is opened in a newer version of Excel. Learn more: https://go.microsoft.com/fwlink/?linkid=870924
Comment:
    ¦1¦2¦10¦4¦1¦Null§</t>
      </text>
    </comment>
    <comment ref="A1492" authorId="505" shapeId="0" xr:uid="{00000000-0006-0000-0200-0000FA010000}">
      <text>
        <t>[Threaded comment]
Your version of Excel allows you to read this threaded comment; however, any edits to it will get removed if the file is opened in a newer version of Excel. Learn more: https://go.microsoft.com/fwlink/?linkid=870924
Comment:
    ¦1¦2¦11¦1¦1¦Null§</t>
      </text>
    </comment>
    <comment ref="A1494" authorId="506" shapeId="0" xr:uid="{00000000-0006-0000-0200-0000FB010000}">
      <text>
        <t>[Threaded comment]
Your version of Excel allows you to read this threaded comment; however, any edits to it will get removed if the file is opened in a newer version of Excel. Learn more: https://go.microsoft.com/fwlink/?linkid=870924
Comment:
    ¦1¦2¦11¦2¦0¦Null§</t>
      </text>
    </comment>
    <comment ref="A1496" authorId="507" shapeId="0" xr:uid="{00000000-0006-0000-0200-0000FC010000}">
      <text>
        <t>[Threaded comment]
Your version of Excel allows you to read this threaded comment; however, any edits to it will get removed if the file is opened in a newer version of Excel. Learn more: https://go.microsoft.com/fwlink/?linkid=870924
Comment:
    ¦1¦2¦11¦3¦0¦Null§</t>
      </text>
    </comment>
    <comment ref="A1498" authorId="508" shapeId="0" xr:uid="{00000000-0006-0000-0200-0000FD010000}">
      <text>
        <t>[Threaded comment]
Your version of Excel allows you to read this threaded comment; however, any edits to it will get removed if the file is opened in a newer version of Excel. Learn more: https://go.microsoft.com/fwlink/?linkid=870924
Comment:
    ¦1¦2¦11¦4¦0¦Null§</t>
      </text>
    </comment>
    <comment ref="A1500" authorId="509" shapeId="0" xr:uid="{00000000-0006-0000-0200-0000FE010000}">
      <text>
        <t>[Threaded comment]
Your version of Excel allows you to read this threaded comment; however, any edits to it will get removed if the file is opened in a newer version of Excel. Learn more: https://go.microsoft.com/fwlink/?linkid=870924
Comment:
    ¦1¦2¦11¦5¦0¦Null§</t>
      </text>
    </comment>
    <comment ref="A1502" authorId="510" shapeId="0" xr:uid="{00000000-0006-0000-0200-0000FF010000}">
      <text>
        <t>[Threaded comment]
Your version of Excel allows you to read this threaded comment; however, any edits to it will get removed if the file is opened in a newer version of Excel. Learn more: https://go.microsoft.com/fwlink/?linkid=870924
Comment:
    ¦1¦2¦11¦6¦0¦Null§</t>
      </text>
    </comment>
    <comment ref="A1504" authorId="511" shapeId="0" xr:uid="{00000000-0006-0000-0200-000000020000}">
      <text>
        <t>[Threaded comment]
Your version of Excel allows you to read this threaded comment; however, any edits to it will get removed if the file is opened in a newer version of Excel. Learn more: https://go.microsoft.com/fwlink/?linkid=870924
Comment:
    ¦1¦2¦11¦7¦1¦Null§</t>
      </text>
    </comment>
    <comment ref="A1506" authorId="512" shapeId="0" xr:uid="{00000000-0006-0000-0200-000001020000}">
      <text>
        <t>[Threaded comment]
Your version of Excel allows you to read this threaded comment; however, any edits to it will get removed if the file is opened in a newer version of Excel. Learn more: https://go.microsoft.com/fwlink/?linkid=870924
Comment:
    ¦1¦2¦11¦8¦0¦Null§</t>
      </text>
    </comment>
    <comment ref="A1508" authorId="513" shapeId="0" xr:uid="{00000000-0006-0000-0200-000002020000}">
      <text>
        <t>[Threaded comment]
Your version of Excel allows you to read this threaded comment; however, any edits to it will get removed if the file is opened in a newer version of Excel. Learn more: https://go.microsoft.com/fwlink/?linkid=870924
Comment:
    ¦1¦2¦11¦9¦0¦Null§</t>
      </text>
    </comment>
    <comment ref="A1510" authorId="514" shapeId="0" xr:uid="{00000000-0006-0000-0200-000003020000}">
      <text>
        <t>[Threaded comment]
Your version of Excel allows you to read this threaded comment; however, any edits to it will get removed if the file is opened in a newer version of Excel. Learn more: https://go.microsoft.com/fwlink/?linkid=870924
Comment:
    ¦1¦2¦14¦5¦1¦Null§</t>
      </text>
    </comment>
    <comment ref="A1512" authorId="515" shapeId="0" xr:uid="{00000000-0006-0000-0200-000004020000}">
      <text>
        <t>[Threaded comment]
Your version of Excel allows you to read this threaded comment; however, any edits to it will get removed if the file is opened in a newer version of Excel. Learn more: https://go.microsoft.com/fwlink/?linkid=870924
Comment:
    ¦1¦2¦14¦6¦0¦Null§</t>
      </text>
    </comment>
    <comment ref="A1514" authorId="516" shapeId="0" xr:uid="{00000000-0006-0000-0200-000005020000}">
      <text>
        <t>[Threaded comment]
Your version of Excel allows you to read this threaded comment; however, any edits to it will get removed if the file is opened in a newer version of Excel. Learn more: https://go.microsoft.com/fwlink/?linkid=870924
Comment:
    ¦1¦2¦14¦7¦0¦Null§</t>
      </text>
    </comment>
    <comment ref="A1516" authorId="517" shapeId="0" xr:uid="{00000000-0006-0000-0200-000006020000}">
      <text>
        <t>[Threaded comment]
Your version of Excel allows you to read this threaded comment; however, any edits to it will get removed if the file is opened in a newer version of Excel. Learn more: https://go.microsoft.com/fwlink/?linkid=870924
Comment:
    ¦1¦2¦11¦10¦1¦Null§</t>
      </text>
    </comment>
    <comment ref="A1518" authorId="518" shapeId="0" xr:uid="{00000000-0006-0000-0200-000007020000}">
      <text>
        <t>[Threaded comment]
Your version of Excel allows you to read this threaded comment; however, any edits to it will get removed if the file is opened in a newer version of Excel. Learn more: https://go.microsoft.com/fwlink/?linkid=870924
Comment:
    ¦1¦2¦11¦11¦1¦Null§</t>
      </text>
    </comment>
    <comment ref="A1520" authorId="519" shapeId="0" xr:uid="{00000000-0006-0000-0200-000008020000}">
      <text>
        <t>[Threaded comment]
Your version of Excel allows you to read this threaded comment; however, any edits to it will get removed if the file is opened in a newer version of Excel. Learn more: https://go.microsoft.com/fwlink/?linkid=870924
Comment:
    ¦1¦2¦11¦12¦0¦Null§</t>
      </text>
    </comment>
    <comment ref="A1522" authorId="520" shapeId="0" xr:uid="{00000000-0006-0000-0200-000009020000}">
      <text>
        <t>[Threaded comment]
Your version of Excel allows you to read this threaded comment; however, any edits to it will get removed if the file is opened in a newer version of Excel. Learn more: https://go.microsoft.com/fwlink/?linkid=870924
Comment:
    ¦1¦2¦11¦13¦0¦Null§</t>
      </text>
    </comment>
    <comment ref="A1524" authorId="521" shapeId="0" xr:uid="{00000000-0006-0000-0200-00000A020000}">
      <text>
        <t>[Threaded comment]
Your version of Excel allows you to read this threaded comment; however, any edits to it will get removed if the file is opened in a newer version of Excel. Learn more: https://go.microsoft.com/fwlink/?linkid=870924
Comment:
    ¦1¦2¦11¦14¦0¦Null§</t>
      </text>
    </comment>
    <comment ref="A1526" authorId="522" shapeId="0" xr:uid="{00000000-0006-0000-0200-00000B020000}">
      <text>
        <t>[Threaded comment]
Your version of Excel allows you to read this threaded comment; however, any edits to it will get removed if the file is opened in a newer version of Excel. Learn more: https://go.microsoft.com/fwlink/?linkid=870924
Comment:
    ¦1¦2¦11¦15¦0¦Null§</t>
      </text>
    </comment>
    <comment ref="A1528" authorId="523" shapeId="0" xr:uid="{00000000-0006-0000-0200-00000C020000}">
      <text>
        <t>[Threaded comment]
Your version of Excel allows you to read this threaded comment; however, any edits to it will get removed if the file is opened in a newer version of Excel. Learn more: https://go.microsoft.com/fwlink/?linkid=870924
Comment:
    ¦1¦2¦11¦16¦0¦Null§</t>
      </text>
    </comment>
    <comment ref="A1530" authorId="524" shapeId="0" xr:uid="{00000000-0006-0000-0200-00000D020000}">
      <text>
        <t>[Threaded comment]
Your version of Excel allows you to read this threaded comment; however, any edits to it will get removed if the file is opened in a newer version of Excel. Learn more: https://go.microsoft.com/fwlink/?linkid=870924
Comment:
    ¦1¦2¦11¦17¦0¦Null§</t>
      </text>
    </comment>
    <comment ref="A1532" authorId="525" shapeId="0" xr:uid="{00000000-0006-0000-0200-00000E020000}">
      <text>
        <t>[Threaded comment]
Your version of Excel allows you to read this threaded comment; however, any edits to it will get removed if the file is opened in a newer version of Excel. Learn more: https://go.microsoft.com/fwlink/?linkid=870924
Comment:
    ¦1¦2¦11¦18¦0¦Null§</t>
      </text>
    </comment>
    <comment ref="A1534" authorId="526" shapeId="0" xr:uid="{00000000-0006-0000-0200-00000F020000}">
      <text>
        <t>[Threaded comment]
Your version of Excel allows you to read this threaded comment; however, any edits to it will get removed if the file is opened in a newer version of Excel. Learn more: https://go.microsoft.com/fwlink/?linkid=870924
Comment:
    ¦1¦2¦11¦19¦0¦Null§</t>
      </text>
    </comment>
    <comment ref="A1536" authorId="527" shapeId="0" xr:uid="{00000000-0006-0000-0200-000010020000}">
      <text>
        <t>[Threaded comment]
Your version of Excel allows you to read this threaded comment; however, any edits to it will get removed if the file is opened in a newer version of Excel. Learn more: https://go.microsoft.com/fwlink/?linkid=870924
Comment:
    ¦1¦2¦11¦20¦0¦Null§</t>
      </text>
    </comment>
    <comment ref="A1538" authorId="528" shapeId="0" xr:uid="{00000000-0006-0000-0200-000011020000}">
      <text>
        <t>[Threaded comment]
Your version of Excel allows you to read this threaded comment; however, any edits to it will get removed if the file is opened in a newer version of Excel. Learn more: https://go.microsoft.com/fwlink/?linkid=870924
Comment:
    ¦1¦2¦11¦21¦0¦Null§</t>
      </text>
    </comment>
    <comment ref="A1540" authorId="529" shapeId="0" xr:uid="{00000000-0006-0000-0200-000012020000}">
      <text>
        <t>[Threaded comment]
Your version of Excel allows you to read this threaded comment; however, any edits to it will get removed if the file is opened in a newer version of Excel. Learn more: https://go.microsoft.com/fwlink/?linkid=870924
Comment:
    ¦1¦2¦11¦22¦0¦Null§</t>
      </text>
    </comment>
    <comment ref="A1542" authorId="530" shapeId="0" xr:uid="{00000000-0006-0000-0200-000013020000}">
      <text>
        <t>[Threaded comment]
Your version of Excel allows you to read this threaded comment; however, any edits to it will get removed if the file is opened in a newer version of Excel. Learn more: https://go.microsoft.com/fwlink/?linkid=870924
Comment:
    ¦1¦2¦11¦23¦1¦Null§</t>
      </text>
    </comment>
    <comment ref="A1544" authorId="531" shapeId="0" xr:uid="{00000000-0006-0000-0200-000014020000}">
      <text>
        <t>[Threaded comment]
Your version of Excel allows you to read this threaded comment; however, any edits to it will get removed if the file is opened in a newer version of Excel. Learn more: https://go.microsoft.com/fwlink/?linkid=870924
Comment:
    ¦1¦2¦11¦24¦0¦Null§</t>
      </text>
    </comment>
    <comment ref="A1546" authorId="532" shapeId="0" xr:uid="{00000000-0006-0000-0200-000015020000}">
      <text>
        <t>[Threaded comment]
Your version of Excel allows you to read this threaded comment; however, any edits to it will get removed if the file is opened in a newer version of Excel. Learn more: https://go.microsoft.com/fwlink/?linkid=870924
Comment:
    ¦1¦2¦11¦25¦0¦Null§</t>
      </text>
    </comment>
    <comment ref="A1553" authorId="533" shapeId="0" xr:uid="{00000000-0006-0000-0200-000016020000}">
      <text>
        <t>[Threaded comment]
Your version of Excel allows you to read this threaded comment; however, any edits to it will get removed if the file is opened in a newer version of Excel. Learn more: https://go.microsoft.com/fwlink/?linkid=870924
Comment:
    ¦1¦2¦11¦26¦0¦Null§</t>
      </text>
    </comment>
    <comment ref="A1555" authorId="534" shapeId="0" xr:uid="{00000000-0006-0000-0200-000017020000}">
      <text>
        <t>[Threaded comment]
Your version of Excel allows you to read this threaded comment; however, any edits to it will get removed if the file is opened in a newer version of Excel. Learn more: https://go.microsoft.com/fwlink/?linkid=870924
Comment:
    ¦1¦2¦11¦27¦0¦Null§</t>
      </text>
    </comment>
    <comment ref="A1556" authorId="535" shapeId="0" xr:uid="{00000000-0006-0000-0200-000018020000}">
      <text>
        <t>[Threaded comment]
Your version of Excel allows you to read this threaded comment; however, any edits to it will get removed if the file is opened in a newer version of Excel. Learn more: https://go.microsoft.com/fwlink/?linkid=870924
Comment:
    ¦1¦2¦11¦28¦0¦Null§</t>
      </text>
    </comment>
    <comment ref="A1558" authorId="536" shapeId="0" xr:uid="{00000000-0006-0000-0200-000019020000}">
      <text>
        <t>[Threaded comment]
Your version of Excel allows you to read this threaded comment; however, any edits to it will get removed if the file is opened in a newer version of Excel. Learn more: https://go.microsoft.com/fwlink/?linkid=870924
Comment:
    ¦1¦2¦11¦29¦0¦Null§</t>
      </text>
    </comment>
    <comment ref="A1560" authorId="537" shapeId="0" xr:uid="{00000000-0006-0000-0200-00001A020000}">
      <text>
        <t>[Threaded comment]
Your version of Excel allows you to read this threaded comment; however, any edits to it will get removed if the file is opened in a newer version of Excel. Learn more: https://go.microsoft.com/fwlink/?linkid=870924
Comment:
    ¦1¦2¦11¦30¦0¦Null§</t>
      </text>
    </comment>
    <comment ref="A1562" authorId="538" shapeId="0" xr:uid="{00000000-0006-0000-0200-00001B020000}">
      <text>
        <t>[Threaded comment]
Your version of Excel allows you to read this threaded comment; however, any edits to it will get removed if the file is opened in a newer version of Excel. Learn more: https://go.microsoft.com/fwlink/?linkid=870924
Comment:
    ¦1¦2¦11¦31¦1¦Null§</t>
      </text>
    </comment>
    <comment ref="A1564" authorId="539" shapeId="0" xr:uid="{00000000-0006-0000-0200-00001C020000}">
      <text>
        <t>[Threaded comment]
Your version of Excel allows you to read this threaded comment; however, any edits to it will get removed if the file is opened in a newer version of Excel. Learn more: https://go.microsoft.com/fwlink/?linkid=870924
Comment:
    ¦1¦2¦11¦32¦1¦Null§</t>
      </text>
    </comment>
    <comment ref="A1566" authorId="540" shapeId="0" xr:uid="{00000000-0006-0000-0200-00001D020000}">
      <text>
        <t>[Threaded comment]
Your version of Excel allows you to read this threaded comment; however, any edits to it will get removed if the file is opened in a newer version of Excel. Learn more: https://go.microsoft.com/fwlink/?linkid=870924
Comment:
    ¦1¦2¦11¦33¦0¦Null§</t>
      </text>
    </comment>
    <comment ref="A1568" authorId="541" shapeId="0" xr:uid="{00000000-0006-0000-0200-00001E020000}">
      <text>
        <t>[Threaded comment]
Your version of Excel allows you to read this threaded comment; however, any edits to it will get removed if the file is opened in a newer version of Excel. Learn more: https://go.microsoft.com/fwlink/?linkid=870924
Comment:
    ¦1¦2¦11¦34¦1¦Null§</t>
      </text>
    </comment>
    <comment ref="A1570" authorId="542" shapeId="0" xr:uid="{00000000-0006-0000-0200-00001F020000}">
      <text>
        <t>[Threaded comment]
Your version of Excel allows you to read this threaded comment; however, any edits to it will get removed if the file is opened in a newer version of Excel. Learn more: https://go.microsoft.com/fwlink/?linkid=870924
Comment:
    ¦1¦2¦11¦35¦0¦Null§</t>
      </text>
    </comment>
    <comment ref="A1572" authorId="543" shapeId="0" xr:uid="{00000000-0006-0000-0200-000020020000}">
      <text>
        <t>[Threaded comment]
Your version of Excel allows you to read this threaded comment; however, any edits to it will get removed if the file is opened in a newer version of Excel. Learn more: https://go.microsoft.com/fwlink/?linkid=870924
Comment:
    ¦1¦2¦11¦36¦0¦Null§</t>
      </text>
    </comment>
    <comment ref="A1574" authorId="544" shapeId="0" xr:uid="{00000000-0006-0000-0200-000021020000}">
      <text>
        <t>[Threaded comment]
Your version of Excel allows you to read this threaded comment; however, any edits to it will get removed if the file is opened in a newer version of Excel. Learn more: https://go.microsoft.com/fwlink/?linkid=870924
Comment:
    ¦1¦2¦11¦37¦1¦Null§</t>
      </text>
    </comment>
    <comment ref="A1576" authorId="545" shapeId="0" xr:uid="{00000000-0006-0000-0200-000022020000}">
      <text>
        <t>[Threaded comment]
Your version of Excel allows you to read this threaded comment; however, any edits to it will get removed if the file is opened in a newer version of Excel. Learn more: https://go.microsoft.com/fwlink/?linkid=870924
Comment:
    ¦1¦2¦11¦38¦0¦Null§</t>
      </text>
    </comment>
    <comment ref="A1578" authorId="546" shapeId="0" xr:uid="{00000000-0006-0000-0200-000023020000}">
      <text>
        <t>[Threaded comment]
Your version of Excel allows you to read this threaded comment; however, any edits to it will get removed if the file is opened in a newer version of Excel. Learn more: https://go.microsoft.com/fwlink/?linkid=870924
Comment:
    ¦1¦2¦11¦39¦0¦Null§</t>
      </text>
    </comment>
    <comment ref="A1580" authorId="547" shapeId="0" xr:uid="{00000000-0006-0000-0200-000024020000}">
      <text>
        <t>[Threaded comment]
Your version of Excel allows you to read this threaded comment; however, any edits to it will get removed if the file is opened in a newer version of Excel. Learn more: https://go.microsoft.com/fwlink/?linkid=870924
Comment:
    ¦1¦2¦11¦39¦0¦Null§</t>
      </text>
    </comment>
    <comment ref="A1582" authorId="548" shapeId="0" xr:uid="{00000000-0006-0000-0200-000025020000}">
      <text>
        <t>[Threaded comment]
Your version of Excel allows you to read this threaded comment; however, any edits to it will get removed if the file is opened in a newer version of Excel. Learn more: https://go.microsoft.com/fwlink/?linkid=870924
Comment:
    ¦1¦2¦11¦39¦0¦Null§</t>
      </text>
    </comment>
    <comment ref="A1584" authorId="549" shapeId="0" xr:uid="{00000000-0006-0000-0200-000026020000}">
      <text>
        <t>[Threaded comment]
Your version of Excel allows you to read this threaded comment; however, any edits to it will get removed if the file is opened in a newer version of Excel. Learn more: https://go.microsoft.com/fwlink/?linkid=870924
Comment:
    ¦1¦2¦11¦40¦1¦Null§</t>
      </text>
    </comment>
    <comment ref="A1586" authorId="550" shapeId="0" xr:uid="{00000000-0006-0000-0200-000027020000}">
      <text>
        <t>[Threaded comment]
Your version of Excel allows you to read this threaded comment; however, any edits to it will get removed if the file is opened in a newer version of Excel. Learn more: https://go.microsoft.com/fwlink/?linkid=870924
Comment:
    ¦1¦2¦11¦41¦0¦Null§</t>
      </text>
    </comment>
    <comment ref="A1588" authorId="551" shapeId="0" xr:uid="{00000000-0006-0000-0200-000028020000}">
      <text>
        <t>[Threaded comment]
Your version of Excel allows you to read this threaded comment; however, any edits to it will get removed if the file is opened in a newer version of Excel. Learn more: https://go.microsoft.com/fwlink/?linkid=870924
Comment:
    ¦1¦2¦11¦42¦1¦Null§</t>
      </text>
    </comment>
    <comment ref="A1590" authorId="552" shapeId="0" xr:uid="{00000000-0006-0000-0200-000029020000}">
      <text>
        <t>[Threaded comment]
Your version of Excel allows you to read this threaded comment; however, any edits to it will get removed if the file is opened in a newer version of Excel. Learn more: https://go.microsoft.com/fwlink/?linkid=870924
Comment:
    ¦1¦2¦11¦43¦0¦Null§</t>
      </text>
    </comment>
    <comment ref="A1592" authorId="553" shapeId="0" xr:uid="{00000000-0006-0000-0200-00002A020000}">
      <text>
        <t>[Threaded comment]
Your version of Excel allows you to read this threaded comment; however, any edits to it will get removed if the file is opened in a newer version of Excel. Learn more: https://go.microsoft.com/fwlink/?linkid=870924
Comment:
    ¦1¦2¦11¦44¦0¦Null§</t>
      </text>
    </comment>
    <comment ref="A1594" authorId="554" shapeId="0" xr:uid="{00000000-0006-0000-0200-00002B020000}">
      <text>
        <t>[Threaded comment]
Your version of Excel allows you to read this threaded comment; however, any edits to it will get removed if the file is opened in a newer version of Excel. Learn more: https://go.microsoft.com/fwlink/?linkid=870924
Comment:
    ¦1¦2¦11¦45¦1¦Null§</t>
      </text>
    </comment>
    <comment ref="A1596" authorId="555" shapeId="0" xr:uid="{00000000-0006-0000-0200-00002C020000}">
      <text>
        <t>[Threaded comment]
Your version of Excel allows you to read this threaded comment; however, any edits to it will get removed if the file is opened in a newer version of Excel. Learn more: https://go.microsoft.com/fwlink/?linkid=870924
Comment:
    ¦1¦2¦11¦46¦0¦Null§</t>
      </text>
    </comment>
    <comment ref="A1598" authorId="556" shapeId="0" xr:uid="{00000000-0006-0000-0200-00002D020000}">
      <text>
        <t>[Threaded comment]
Your version of Excel allows you to read this threaded comment; however, any edits to it will get removed if the file is opened in a newer version of Excel. Learn more: https://go.microsoft.com/fwlink/?linkid=870924
Comment:
    ¦1¦2¦11¦47¦0¦Null§</t>
      </text>
    </comment>
    <comment ref="A1600" authorId="557" shapeId="0" xr:uid="{00000000-0006-0000-0200-00002E020000}">
      <text>
        <t>[Threaded comment]
Your version of Excel allows you to read this threaded comment; however, any edits to it will get removed if the file is opened in a newer version of Excel. Learn more: https://go.microsoft.com/fwlink/?linkid=870924
Comment:
    ¦1¦2¦11¦48¦1¦Null§</t>
      </text>
    </comment>
    <comment ref="A1607" authorId="558" shapeId="0" xr:uid="{00000000-0006-0000-0200-00002F020000}">
      <text>
        <t>[Threaded comment]
Your version of Excel allows you to read this threaded comment; however, any edits to it will get removed if the file is opened in a newer version of Excel. Learn more: https://go.microsoft.com/fwlink/?linkid=870924
Comment:
    ¦1¦2¦11¦49¦0¦Null§</t>
      </text>
    </comment>
    <comment ref="A1609" authorId="559" shapeId="0" xr:uid="{00000000-0006-0000-0200-000030020000}">
      <text>
        <t>[Threaded comment]
Your version of Excel allows you to read this threaded comment; however, any edits to it will get removed if the file is opened in a newer version of Excel. Learn more: https://go.microsoft.com/fwlink/?linkid=870924
Comment:
    ¦1¦2¦11¦50¦0¦Null§</t>
      </text>
    </comment>
    <comment ref="A1611" authorId="560" shapeId="0" xr:uid="{00000000-0006-0000-0200-000031020000}">
      <text>
        <t>[Threaded comment]
Your version of Excel allows you to read this threaded comment; however, any edits to it will get removed if the file is opened in a newer version of Excel. Learn more: https://go.microsoft.com/fwlink/?linkid=870924
Comment:
    ¦1¦2¦11¦51¦0¦Null§</t>
      </text>
    </comment>
    <comment ref="A1613" authorId="561" shapeId="0" xr:uid="{00000000-0006-0000-0200-000032020000}">
      <text>
        <t>[Threaded comment]
Your version of Excel allows you to read this threaded comment; however, any edits to it will get removed if the file is opened in a newer version of Excel. Learn more: https://go.microsoft.com/fwlink/?linkid=870924
Comment:
    ¦1¦2¦11¦52¦0¦Null§</t>
      </text>
    </comment>
    <comment ref="A1615" authorId="562" shapeId="0" xr:uid="{9C1B941E-051E-4923-B36C-4E758A77DBDC}">
      <text>
        <t>[Threaded comment]
Your version of Excel allows you to read this threaded comment; however, any edits to it will get removed if the file is opened in a newer version of Excel. Learn more: https://go.microsoft.com/fwlink/?linkid=870924
Comment:
    ¦1¦1¦1¦56¦2¦Null§PercPrevItem</t>
      </text>
    </comment>
    <comment ref="A1620" authorId="563" shapeId="0" xr:uid="{00000000-0006-0000-0200-000033020000}">
      <text>
        <t>[Threaded comment]
Your version of Excel allows you to read this threaded comment; however, any edits to it will get removed if the file is opened in a newer version of Excel. Learn more: https://go.microsoft.com/fwlink/?linkid=870924
Comment:
    ¦1¦2¦12¦1¦1¦Null§</t>
      </text>
    </comment>
    <comment ref="A1622" authorId="564" shapeId="0" xr:uid="{00000000-0006-0000-0200-000034020000}">
      <text>
        <t>[Threaded comment]
Your version of Excel allows you to read this threaded comment; however, any edits to it will get removed if the file is opened in a newer version of Excel. Learn more: https://go.microsoft.com/fwlink/?linkid=870924
Comment:
    ¦1¦2¦12¦2¦0¦Null§</t>
      </text>
    </comment>
    <comment ref="A1624" authorId="565" shapeId="0" xr:uid="{00000000-0006-0000-0200-000035020000}">
      <text>
        <t>[Threaded comment]
Your version of Excel allows you to read this threaded comment; however, any edits to it will get removed if the file is opened in a newer version of Excel. Learn more: https://go.microsoft.com/fwlink/?linkid=870924
Comment:
    ¦1¦2¦12¦3¦0¦Null§</t>
      </text>
    </comment>
    <comment ref="A1626" authorId="566" shapeId="0" xr:uid="{00000000-0006-0000-0200-000036020000}">
      <text>
        <t>[Threaded comment]
Your version of Excel allows you to read this threaded comment; however, any edits to it will get removed if the file is opened in a newer version of Excel. Learn more: https://go.microsoft.com/fwlink/?linkid=870924
Comment:
    ¦1¦2¦12¦4¦0¦Null§</t>
      </text>
    </comment>
    <comment ref="A1628" authorId="567" shapeId="0" xr:uid="{00000000-0006-0000-0200-000037020000}">
      <text>
        <t>[Threaded comment]
Your version of Excel allows you to read this threaded comment; however, any edits to it will get removed if the file is opened in a newer version of Excel. Learn more: https://go.microsoft.com/fwlink/?linkid=870924
Comment:
    ¦1¦2¦12¦5¦0¦Null§</t>
      </text>
    </comment>
    <comment ref="A1630" authorId="568" shapeId="0" xr:uid="{00000000-0006-0000-0200-000038020000}">
      <text>
        <t>[Threaded comment]
Your version of Excel allows you to read this threaded comment; however, any edits to it will get removed if the file is opened in a newer version of Excel. Learn more: https://go.microsoft.com/fwlink/?linkid=870924
Comment:
    ¦1¦2¦12¦6¦0¦Null§</t>
      </text>
    </comment>
    <comment ref="A1632" authorId="569" shapeId="0" xr:uid="{00000000-0006-0000-0200-000039020000}">
      <text>
        <t>[Threaded comment]
Your version of Excel allows you to read this threaded comment; however, any edits to it will get removed if the file is opened in a newer version of Excel. Learn more: https://go.microsoft.com/fwlink/?linkid=870924
Comment:
    ¦1¦2¦12¦7¦0¦Null§</t>
      </text>
    </comment>
    <comment ref="A1634" authorId="570" shapeId="0" xr:uid="{00000000-0006-0000-0200-00003A020000}">
      <text>
        <t>[Threaded comment]
Your version of Excel allows you to read this threaded comment; however, any edits to it will get removed if the file is opened in a newer version of Excel. Learn more: https://go.microsoft.com/fwlink/?linkid=870924
Comment:
    ¦1¦2¦12¦8¦0¦Null§</t>
      </text>
    </comment>
    <comment ref="A1636" authorId="571" shapeId="0" xr:uid="{00000000-0006-0000-0200-00003B020000}">
      <text>
        <t>[Threaded comment]
Your version of Excel allows you to read this threaded comment; however, any edits to it will get removed if the file is opened in a newer version of Excel. Learn more: https://go.microsoft.com/fwlink/?linkid=870924
Comment:
    ¦1¦2¦12¦9¦0¦Null§</t>
      </text>
    </comment>
    <comment ref="A1638" authorId="572" shapeId="0" xr:uid="{00000000-0006-0000-0200-00003C020000}">
      <text>
        <t>[Threaded comment]
Your version of Excel allows you to read this threaded comment; however, any edits to it will get removed if the file is opened in a newer version of Excel. Learn more: https://go.microsoft.com/fwlink/?linkid=870924
Comment:
    ¦1¦2¦12¦10¦0¦Null§</t>
      </text>
    </comment>
    <comment ref="A1640" authorId="573" shapeId="0" xr:uid="{00000000-0006-0000-0200-00003D020000}">
      <text>
        <t>[Threaded comment]
Your version of Excel allows you to read this threaded comment; however, any edits to it will get removed if the file is opened in a newer version of Excel. Learn more: https://go.microsoft.com/fwlink/?linkid=870924
Comment:
    ¦1¦2¦12¦11¦0¦Null§</t>
      </text>
    </comment>
    <comment ref="A1642" authorId="574" shapeId="0" xr:uid="{00000000-0006-0000-0200-00003E020000}">
      <text>
        <t>[Threaded comment]
Your version of Excel allows you to read this threaded comment; however, any edits to it will get removed if the file is opened in a newer version of Excel. Learn more: https://go.microsoft.com/fwlink/?linkid=870924
Comment:
    ¦1¦2¦12¦12¦0¦Null§</t>
      </text>
    </comment>
    <comment ref="A1644" authorId="575" shapeId="0" xr:uid="{00000000-0006-0000-0200-00003F020000}">
      <text>
        <t>[Threaded comment]
Your version of Excel allows you to read this threaded comment; however, any edits to it will get removed if the file is opened in a newer version of Excel. Learn more: https://go.microsoft.com/fwlink/?linkid=870924
Comment:
    ¦1¦2¦12¦13¦0¦Null§</t>
      </text>
    </comment>
    <comment ref="A1646" authorId="576" shapeId="0" xr:uid="{00000000-0006-0000-0200-000040020000}">
      <text>
        <t>[Threaded comment]
Your version of Excel allows you to read this threaded comment; however, any edits to it will get removed if the file is opened in a newer version of Excel. Learn more: https://go.microsoft.com/fwlink/?linkid=870924
Comment:
    ¦1¦2¦12¦14¦0¦Null§</t>
      </text>
    </comment>
    <comment ref="A1685" authorId="577" shapeId="0" xr:uid="{00000000-0006-0000-0200-000041020000}">
      <text>
        <t>[Threaded comment]
Your version of Excel allows you to read this threaded comment; however, any edits to it will get removed if the file is opened in a newer version of Excel. Learn more: https://go.microsoft.com/fwlink/?linkid=870924
Comment:
    ¦1¦2¦13¦1¦1¦Null§</t>
      </text>
    </comment>
    <comment ref="A1687" authorId="578" shapeId="0" xr:uid="{00000000-0006-0000-0200-000042020000}">
      <text>
        <t>[Threaded comment]
Your version of Excel allows you to read this threaded comment; however, any edits to it will get removed if the file is opened in a newer version of Excel. Learn more: https://go.microsoft.com/fwlink/?linkid=870924
Comment:
    ¦1¦2¦13¦2¦1¦Null§</t>
      </text>
    </comment>
    <comment ref="A1689" authorId="579" shapeId="0" xr:uid="{00000000-0006-0000-0200-000043020000}">
      <text>
        <t>[Threaded comment]
Your version of Excel allows you to read this threaded comment; however, any edits to it will get removed if the file is opened in a newer version of Excel. Learn more: https://go.microsoft.com/fwlink/?linkid=870924
Comment:
    ¦1¦2¦13¦3¦1¦Null§</t>
      </text>
    </comment>
    <comment ref="A1691" authorId="580" shapeId="0" xr:uid="{00000000-0006-0000-0200-000044020000}">
      <text>
        <t>[Threaded comment]
Your version of Excel allows you to read this threaded comment; however, any edits to it will get removed if the file is opened in a newer version of Excel. Learn more: https://go.microsoft.com/fwlink/?linkid=870924
Comment:
    ¦1¦2¦13¦4¦0¦Null§</t>
      </text>
    </comment>
    <comment ref="A1693" authorId="581" shapeId="0" xr:uid="{00000000-0006-0000-0200-000045020000}">
      <text>
        <t>[Threaded comment]
Your version of Excel allows you to read this threaded comment; however, any edits to it will get removed if the file is opened in a newer version of Excel. Learn more: https://go.microsoft.com/fwlink/?linkid=870924
Comment:
    ¦1¦2¦13¦5¦0¦Null§</t>
      </text>
    </comment>
    <comment ref="A1695" authorId="582" shapeId="0" xr:uid="{00000000-0006-0000-0200-000046020000}">
      <text>
        <t>[Threaded comment]
Your version of Excel allows you to read this threaded comment; however, any edits to it will get removed if the file is opened in a newer version of Excel. Learn more: https://go.microsoft.com/fwlink/?linkid=870924
Comment:
    ¦1¦2¦13¦6¦1¦Null§</t>
      </text>
    </comment>
    <comment ref="A1697" authorId="583" shapeId="0" xr:uid="{00000000-0006-0000-0200-000047020000}">
      <text>
        <t>[Threaded comment]
Your version of Excel allows you to read this threaded comment; however, any edits to it will get removed if the file is opened in a newer version of Excel. Learn more: https://go.microsoft.com/fwlink/?linkid=870924
Comment:
    ¦1¦2¦13¦7¦1¦Null§</t>
      </text>
    </comment>
    <comment ref="A1699" authorId="584" shapeId="0" xr:uid="{00000000-0006-0000-0200-000048020000}">
      <text>
        <t>[Threaded comment]
Your version of Excel allows you to read this threaded comment; however, any edits to it will get removed if the file is opened in a newer version of Excel. Learn more: https://go.microsoft.com/fwlink/?linkid=870924
Comment:
    ¦1¦2¦13¦8¦0¦Null§</t>
      </text>
    </comment>
    <comment ref="A1701" authorId="585" shapeId="0" xr:uid="{00000000-0006-0000-0200-000049020000}">
      <text>
        <t>[Threaded comment]
Your version of Excel allows you to read this threaded comment; however, any edits to it will get removed if the file is opened in a newer version of Excel. Learn more: https://go.microsoft.com/fwlink/?linkid=870924
Comment:
    ¦1¦2¦13¦9¦1¦Null§</t>
      </text>
    </comment>
    <comment ref="A1703" authorId="586" shapeId="0" xr:uid="{00000000-0006-0000-0200-00004A020000}">
      <text>
        <t>[Threaded comment]
Your version of Excel allows you to read this threaded comment; however, any edits to it will get removed if the file is opened in a newer version of Excel. Learn more: https://go.microsoft.com/fwlink/?linkid=870924
Comment:
    ¦1¦2¦13¦10¦0¦Null§</t>
      </text>
    </comment>
    <comment ref="A1705" authorId="587" shapeId="0" xr:uid="{00000000-0006-0000-0200-00004B020000}">
      <text>
        <t>[Threaded comment]
Your version of Excel allows you to read this threaded comment; however, any edits to it will get removed if the file is opened in a newer version of Excel. Learn more: https://go.microsoft.com/fwlink/?linkid=870924
Comment:
    ¦1¦2¦13¦11¦0¦Null§</t>
      </text>
    </comment>
    <comment ref="A1707" authorId="588" shapeId="0" xr:uid="{00000000-0006-0000-0200-00004C020000}">
      <text>
        <t>[Threaded comment]
Your version of Excel allows you to read this threaded comment; however, any edits to it will get removed if the file is opened in a newer version of Excel. Learn more: https://go.microsoft.com/fwlink/?linkid=870924
Comment:
    ¦1¦2¦13¦12¦1¦Null§</t>
      </text>
    </comment>
    <comment ref="A1709" authorId="589" shapeId="0" xr:uid="{00000000-0006-0000-0200-00004D020000}">
      <text>
        <t>[Threaded comment]
Your version of Excel allows you to read this threaded comment; however, any edits to it will get removed if the file is opened in a newer version of Excel. Learn more: https://go.microsoft.com/fwlink/?linkid=870924
Comment:
    ¦1¦2¦13¦13¦0¦Null§</t>
      </text>
    </comment>
    <comment ref="A1711" authorId="590" shapeId="0" xr:uid="{00000000-0006-0000-0200-00004E020000}">
      <text>
        <t>[Threaded comment]
Your version of Excel allows you to read this threaded comment; however, any edits to it will get removed if the file is opened in a newer version of Excel. Learn more: https://go.microsoft.com/fwlink/?linkid=870924
Comment:
    ¦1¦2¦13¦14¦0¦Null§</t>
      </text>
    </comment>
    <comment ref="A1742" authorId="591" shapeId="0" xr:uid="{00000000-0006-0000-0200-00004F020000}">
      <text>
        <t>[Threaded comment]
Your version of Excel allows you to read this threaded comment; however, any edits to it will get removed if the file is opened in a newer version of Excel. Learn more: https://go.microsoft.com/fwlink/?linkid=870924
Comment:
    ¦1¦2¦14¦1¦1¦Null§</t>
      </text>
    </comment>
    <comment ref="A1744" authorId="592" shapeId="0" xr:uid="{00000000-0006-0000-0200-000050020000}">
      <text>
        <t>[Threaded comment]
Your version of Excel allows you to read this threaded comment; however, any edits to it will get removed if the file is opened in a newer version of Excel. Learn more: https://go.microsoft.com/fwlink/?linkid=870924
Comment:
    ¦1¦2¦14¦2¦1¦Null§</t>
      </text>
    </comment>
    <comment ref="A1746" authorId="593" shapeId="0" xr:uid="{00000000-0006-0000-0200-000051020000}">
      <text>
        <t>[Threaded comment]
Your version of Excel allows you to read this threaded comment; however, any edits to it will get removed if the file is opened in a newer version of Excel. Learn more: https://go.microsoft.com/fwlink/?linkid=870924
Comment:
    ¦1¦2¦14¦3¦1¦Null§</t>
      </text>
    </comment>
    <comment ref="A1748" authorId="594" shapeId="0" xr:uid="{00000000-0006-0000-0200-000052020000}">
      <text>
        <t>[Threaded comment]
Your version of Excel allows you to read this threaded comment; however, any edits to it will get removed if the file is opened in a newer version of Excel. Learn more: https://go.microsoft.com/fwlink/?linkid=870924
Comment:
    ¦1¦2¦14¦4¦0¦Null§</t>
      </text>
    </comment>
    <comment ref="A1751" authorId="595" shapeId="0" xr:uid="{00000000-0006-0000-0200-000053020000}">
      <text>
        <t>[Threaded comment]
Your version of Excel allows you to read this threaded comment; however, any edits to it will get removed if the file is opened in a newer version of Excel. Learn more: https://go.microsoft.com/fwlink/?linkid=870924
Comment:
    ¦1¦2¦14¦8¦1¦Null§</t>
      </text>
    </comment>
    <comment ref="A1753" authorId="596" shapeId="0" xr:uid="{00000000-0006-0000-0200-000054020000}">
      <text>
        <t>[Threaded comment]
Your version of Excel allows you to read this threaded comment; however, any edits to it will get removed if the file is opened in a newer version of Excel. Learn more: https://go.microsoft.com/fwlink/?linkid=870924
Comment:
    ¦1¦2¦14¦9¦1¦Null§</t>
      </text>
    </comment>
    <comment ref="A1755" authorId="597" shapeId="0" xr:uid="{00000000-0006-0000-0200-000055020000}">
      <text>
        <t>[Threaded comment]
Your version of Excel allows you to read this threaded comment; however, any edits to it will get removed if the file is opened in a newer version of Excel. Learn more: https://go.microsoft.com/fwlink/?linkid=870924
Comment:
    ¦1¦2¦14¦10¦0¦Null§</t>
      </text>
    </comment>
    <comment ref="A1757" authorId="598" shapeId="0" xr:uid="{00000000-0006-0000-0200-000056020000}">
      <text>
        <t>[Threaded comment]
Your version of Excel allows you to read this threaded comment; however, any edits to it will get removed if the file is opened in a newer version of Excel. Learn more: https://go.microsoft.com/fwlink/?linkid=870924
Comment:
    ¦1¦2¦14¦11¦0¦Null§</t>
      </text>
    </comment>
    <comment ref="A1759" authorId="599" shapeId="0" xr:uid="{00000000-0006-0000-0200-000057020000}">
      <text>
        <t>[Threaded comment]
Your version of Excel allows you to read this threaded comment; however, any edits to it will get removed if the file is opened in a newer version of Excel. Learn more: https://go.microsoft.com/fwlink/?linkid=870924
Comment:
    ¦1¦2¦14¦12¦0¦Null§</t>
      </text>
    </comment>
    <comment ref="A1761" authorId="600" shapeId="0" xr:uid="{00000000-0006-0000-0200-000058020000}">
      <text>
        <t>[Threaded comment]
Your version of Excel allows you to read this threaded comment; however, any edits to it will get removed if the file is opened in a newer version of Excel. Learn more: https://go.microsoft.com/fwlink/?linkid=870924
Comment:
    ¦1¦2¦14¦13¦0¦Null§</t>
      </text>
    </comment>
    <comment ref="A1763" authorId="601" shapeId="0" xr:uid="{00000000-0006-0000-0200-000059020000}">
      <text>
        <t>[Threaded comment]
Your version of Excel allows you to read this threaded comment; however, any edits to it will get removed if the file is opened in a newer version of Excel. Learn more: https://go.microsoft.com/fwlink/?linkid=870924
Comment:
    ¦1¦2¦14¦14¦0¦Null§</t>
      </text>
    </comment>
    <comment ref="A1765" authorId="602" shapeId="0" xr:uid="{00000000-0006-0000-0200-00005A020000}">
      <text>
        <t>[Threaded comment]
Your version of Excel allows you to read this threaded comment; however, any edits to it will get removed if the file is opened in a newer version of Excel. Learn more: https://go.microsoft.com/fwlink/?linkid=870924
Comment:
    ¦1¦2¦14¦15¦0¦Null§</t>
      </text>
    </comment>
    <comment ref="A1767" authorId="603" shapeId="0" xr:uid="{00000000-0006-0000-0200-00005B020000}">
      <text>
        <t>[Threaded comment]
Your version of Excel allows you to read this threaded comment; however, any edits to it will get removed if the file is opened in a newer version of Excel. Learn more: https://go.microsoft.com/fwlink/?linkid=870924
Comment:
    ¦1¦2¦14¦16¦1¦Null§</t>
      </text>
    </comment>
    <comment ref="A1769" authorId="604" shapeId="0" xr:uid="{00000000-0006-0000-0200-00005C020000}">
      <text>
        <t>[Threaded comment]
Your version of Excel allows you to read this threaded comment; however, any edits to it will get removed if the file is opened in a newer version of Excel. Learn more: https://go.microsoft.com/fwlink/?linkid=870924
Comment:
    ¦1¦2¦14¦17¦0¦Null§</t>
      </text>
    </comment>
    <comment ref="A1771" authorId="605" shapeId="0" xr:uid="{00000000-0006-0000-0200-00005D020000}">
      <text>
        <t>[Threaded comment]
Your version of Excel allows you to read this threaded comment; however, any edits to it will get removed if the file is opened in a newer version of Excel. Learn more: https://go.microsoft.com/fwlink/?linkid=870924
Comment:
    ¦1¦2¦14¦18¦0¦Null§</t>
      </text>
    </comment>
    <comment ref="A1773" authorId="606" shapeId="0" xr:uid="{00000000-0006-0000-0200-00005E020000}">
      <text>
        <t>[Threaded comment]
Your version of Excel allows you to read this threaded comment; however, any edits to it will get removed if the file is opened in a newer version of Excel. Learn more: https://go.microsoft.com/fwlink/?linkid=870924
Comment:
    ¦1¦2¦14¦19¦0¦Null§</t>
      </text>
    </comment>
    <comment ref="A1775" authorId="607" shapeId="0" xr:uid="{00000000-0006-0000-0200-00005F020000}">
      <text>
        <t>[Threaded comment]
Your version of Excel allows you to read this threaded comment; however, any edits to it will get removed if the file is opened in a newer version of Excel. Learn more: https://go.microsoft.com/fwlink/?linkid=870924
Comment:
    ¦1¦2¦14¦20¦0¦Null§</t>
      </text>
    </comment>
    <comment ref="A1777" authorId="608" shapeId="0" xr:uid="{00000000-0006-0000-0200-000060020000}">
      <text>
        <t>[Threaded comment]
Your version of Excel allows you to read this threaded comment; however, any edits to it will get removed if the file is opened in a newer version of Excel. Learn more: https://go.microsoft.com/fwlink/?linkid=870924
Comment:
    ¦1¦2¦14¦21¦0¦Null§</t>
      </text>
    </comment>
    <comment ref="A1779" authorId="609" shapeId="0" xr:uid="{00000000-0006-0000-0200-000061020000}">
      <text>
        <t>[Threaded comment]
Your version of Excel allows you to read this threaded comment; however, any edits to it will get removed if the file is opened in a newer version of Excel. Learn more: https://go.microsoft.com/fwlink/?linkid=870924
Comment:
    ¦1¦2¦14¦22¦1¦Null§</t>
      </text>
    </comment>
    <comment ref="A1781" authorId="610" shapeId="0" xr:uid="{00000000-0006-0000-0200-000062020000}">
      <text>
        <t>[Threaded comment]
Your version of Excel allows you to read this threaded comment; however, any edits to it will get removed if the file is opened in a newer version of Excel. Learn more: https://go.microsoft.com/fwlink/?linkid=870924
Comment:
    ¦1¦2¦14¦23¦0¦Null§</t>
      </text>
    </comment>
    <comment ref="A1783" authorId="611" shapeId="0" xr:uid="{00000000-0006-0000-0200-000063020000}">
      <text>
        <t>[Threaded comment]
Your version of Excel allows you to read this threaded comment; however, any edits to it will get removed if the file is opened in a newer version of Excel. Learn more: https://go.microsoft.com/fwlink/?linkid=870924
Comment:
    ¦1¦2¦14¦24¦0¦Null§</t>
      </text>
    </comment>
    <comment ref="A1785" authorId="612" shapeId="0" xr:uid="{00000000-0006-0000-0200-000064020000}">
      <text>
        <t>[Threaded comment]
Your version of Excel allows you to read this threaded comment; however, any edits to it will get removed if the file is opened in a newer version of Excel. Learn more: https://go.microsoft.com/fwlink/?linkid=870924
Comment:
    ¦1¦2¦14¦25¦0¦Null§</t>
      </text>
    </comment>
    <comment ref="A1787" authorId="613" shapeId="0" xr:uid="{00000000-0006-0000-0200-000065020000}">
      <text>
        <t>[Threaded comment]
Your version of Excel allows you to read this threaded comment; however, any edits to it will get removed if the file is opened in a newer version of Excel. Learn more: https://go.microsoft.com/fwlink/?linkid=870924
Comment:
    ¦1¦2¦14¦26¦0¦Null§</t>
      </text>
    </comment>
    <comment ref="A1795" authorId="614" shapeId="0" xr:uid="{00000000-0006-0000-0200-000066020000}">
      <text>
        <t>[Threaded comment]
Your version of Excel allows you to read this threaded comment; however, any edits to it will get removed if the file is opened in a newer version of Excel. Learn more: https://go.microsoft.com/fwlink/?linkid=870924
Comment:
    ¦1¦2¦14¦27¦1¦Null§</t>
      </text>
    </comment>
    <comment ref="A1797" authorId="615" shapeId="0" xr:uid="{00000000-0006-0000-0200-000067020000}">
      <text>
        <t>[Threaded comment]
Your version of Excel allows you to read this threaded comment; however, any edits to it will get removed if the file is opened in a newer version of Excel. Learn more: https://go.microsoft.com/fwlink/?linkid=870924
Comment:
    ¦1¦2¦14¦28¦1¦Null§</t>
      </text>
    </comment>
    <comment ref="A1799" authorId="616" shapeId="0" xr:uid="{00000000-0006-0000-0200-000068020000}">
      <text>
        <t>[Threaded comment]
Your version of Excel allows you to read this threaded comment; however, any edits to it will get removed if the file is opened in a newer version of Excel. Learn more: https://go.microsoft.com/fwlink/?linkid=870924
Comment:
    ¦1¦2¦14¦29¦1¦Null§</t>
      </text>
    </comment>
    <comment ref="A1801" authorId="617" shapeId="0" xr:uid="{00000000-0006-0000-0200-000069020000}">
      <text>
        <t>[Threaded comment]
Your version of Excel allows you to read this threaded comment; however, any edits to it will get removed if the file is opened in a newer version of Excel. Learn more: https://go.microsoft.com/fwlink/?linkid=870924
Comment:
    ¦1¦2¦14¦30¦0¦Null§</t>
      </text>
    </comment>
    <comment ref="A1857" authorId="618" shapeId="0" xr:uid="{00000000-0006-0000-0200-00006A020000}">
      <text>
        <t>[Threaded comment]
Your version of Excel allows you to read this threaded comment; however, any edits to it will get removed if the file is opened in a newer version of Excel. Learn more: https://go.microsoft.com/fwlink/?linkid=870924
Comment:
    ¦1¦2¦15¦1¦1¦Null§</t>
      </text>
    </comment>
    <comment ref="A1859" authorId="619" shapeId="0" xr:uid="{00000000-0006-0000-0200-00006B020000}">
      <text>
        <t>[Threaded comment]
Your version of Excel allows you to read this threaded comment; however, any edits to it will get removed if the file is opened in a newer version of Excel. Learn more: https://go.microsoft.com/fwlink/?linkid=870924
Comment:
    ¦1¦2¦15¦2¦1¦Null§</t>
      </text>
    </comment>
    <comment ref="A1861" authorId="620" shapeId="0" xr:uid="{00000000-0006-0000-0200-00006C020000}">
      <text>
        <t>[Threaded comment]
Your version of Excel allows you to read this threaded comment; however, any edits to it will get removed if the file is opened in a newer version of Excel. Learn more: https://go.microsoft.com/fwlink/?linkid=870924
Comment:
    ¦1¦2¦15¦3¦0¦Null§</t>
      </text>
    </comment>
    <comment ref="A1863" authorId="621" shapeId="0" xr:uid="{00000000-0006-0000-0200-00006D020000}">
      <text>
        <t>[Threaded comment]
Your version of Excel allows you to read this threaded comment; however, any edits to it will get removed if the file is opened in a newer version of Excel. Learn more: https://go.microsoft.com/fwlink/?linkid=870924
Comment:
    ¦1¦2¦15¦4¦1¦Null§</t>
      </text>
    </comment>
    <comment ref="A1865" authorId="622" shapeId="0" xr:uid="{00000000-0006-0000-0200-00006E020000}">
      <text>
        <t>[Threaded comment]
Your version of Excel allows you to read this threaded comment; however, any edits to it will get removed if the file is opened in a newer version of Excel. Learn more: https://go.microsoft.com/fwlink/?linkid=870924
Comment:
    ¦1¦2¦15¦5¦0¦Null§</t>
      </text>
    </comment>
    <comment ref="A1867" authorId="623" shapeId="0" xr:uid="{00000000-0006-0000-0200-00006F020000}">
      <text>
        <t>[Threaded comment]
Your version of Excel allows you to read this threaded comment; however, any edits to it will get removed if the file is opened in a newer version of Excel. Learn more: https://go.microsoft.com/fwlink/?linkid=870924
Comment:
    ¦1¦2¦15¦6¦0¦Null§</t>
      </text>
    </comment>
    <comment ref="A1869" authorId="624" shapeId="0" xr:uid="{00000000-0006-0000-0200-000070020000}">
      <text>
        <t>[Threaded comment]
Your version of Excel allows you to read this threaded comment; however, any edits to it will get removed if the file is opened in a newer version of Excel. Learn more: https://go.microsoft.com/fwlink/?linkid=870924
Comment:
    ¦1¦2¦15¦7¦1¦Null§</t>
      </text>
    </comment>
    <comment ref="A1871" authorId="625" shapeId="0" xr:uid="{00000000-0006-0000-0200-000071020000}">
      <text>
        <t>[Threaded comment]
Your version of Excel allows you to read this threaded comment; however, any edits to it will get removed if the file is opened in a newer version of Excel. Learn more: https://go.microsoft.com/fwlink/?linkid=870924
Comment:
    ¦1¦2¦15¦8¦1¦Null§</t>
      </text>
    </comment>
    <comment ref="A1873" authorId="626" shapeId="0" xr:uid="{00000000-0006-0000-0200-000072020000}">
      <text>
        <t>[Threaded comment]
Your version of Excel allows you to read this threaded comment; however, any edits to it will get removed if the file is opened in a newer version of Excel. Learn more: https://go.microsoft.com/fwlink/?linkid=870924
Comment:
    ¦1¦2¦15¦9¦0¦Null§</t>
      </text>
    </comment>
    <comment ref="A1875" authorId="627" shapeId="0" xr:uid="{00000000-0006-0000-0200-000073020000}">
      <text>
        <t>[Threaded comment]
Your version of Excel allows you to read this threaded comment; however, any edits to it will get removed if the file is opened in a newer version of Excel. Learn more: https://go.microsoft.com/fwlink/?linkid=870924
Comment:
    ¦1¦2¦15¦10¦0¦Null§</t>
      </text>
    </comment>
    <comment ref="A1877" authorId="628" shapeId="0" xr:uid="{00000000-0006-0000-0200-000074020000}">
      <text>
        <t>[Threaded comment]
Your version of Excel allows you to read this threaded comment; however, any edits to it will get removed if the file is opened in a newer version of Excel. Learn more: https://go.microsoft.com/fwlink/?linkid=870924
Comment:
    ¦1¦2¦15¦11¦0¦Null§</t>
      </text>
    </comment>
    <comment ref="A1879" authorId="629" shapeId="0" xr:uid="{00000000-0006-0000-0200-000075020000}">
      <text>
        <t>[Threaded comment]
Your version of Excel allows you to read this threaded comment; however, any edits to it will get removed if the file is opened in a newer version of Excel. Learn more: https://go.microsoft.com/fwlink/?linkid=870924
Comment:
    ¦1¦2¦15¦12¦1¦Null§</t>
      </text>
    </comment>
    <comment ref="A1881" authorId="630" shapeId="0" xr:uid="{00000000-0006-0000-0200-000076020000}">
      <text>
        <t>[Threaded comment]
Your version of Excel allows you to read this threaded comment; however, any edits to it will get removed if the file is opened in a newer version of Excel. Learn more: https://go.microsoft.com/fwlink/?linkid=870924
Comment:
    ¦1¦2¦15¦13¦0¦Null§</t>
      </text>
    </comment>
    <comment ref="A1883" authorId="631" shapeId="0" xr:uid="{00000000-0006-0000-0200-000077020000}">
      <text>
        <t>[Threaded comment]
Your version of Excel allows you to read this threaded comment; however, any edits to it will get removed if the file is opened in a newer version of Excel. Learn more: https://go.microsoft.com/fwlink/?linkid=870924
Comment:
    ¦1¦2¦15¦14¦0¦Null§</t>
      </text>
    </comment>
    <comment ref="A1885" authorId="632" shapeId="0" xr:uid="{00000000-0006-0000-0200-000078020000}">
      <text>
        <t>[Threaded comment]
Your version of Excel allows you to read this threaded comment; however, any edits to it will get removed if the file is opened in a newer version of Excel. Learn more: https://go.microsoft.com/fwlink/?linkid=870924
Comment:
    ¦1¦2¦15¦15¦1¦Null§</t>
      </text>
    </comment>
    <comment ref="A1887" authorId="633" shapeId="0" xr:uid="{00000000-0006-0000-0200-000079020000}">
      <text>
        <t>[Threaded comment]
Your version of Excel allows you to read this threaded comment; however, any edits to it will get removed if the file is opened in a newer version of Excel. Learn more: https://go.microsoft.com/fwlink/?linkid=870924
Comment:
    ¦1¦2¦15¦16¦0¦Null§</t>
      </text>
    </comment>
    <comment ref="A1889" authorId="634" shapeId="0" xr:uid="{00000000-0006-0000-0200-00007A020000}">
      <text>
        <t>[Threaded comment]
Your version of Excel allows you to read this threaded comment; however, any edits to it will get removed if the file is opened in a newer version of Excel. Learn more: https://go.microsoft.com/fwlink/?linkid=870924
Comment:
    ¦1¦2¦15¦17¦1¦Null§</t>
      </text>
    </comment>
    <comment ref="A1891" authorId="635" shapeId="0" xr:uid="{00000000-0006-0000-0200-00007B020000}">
      <text>
        <t>[Threaded comment]
Your version of Excel allows you to read this threaded comment; however, any edits to it will get removed if the file is opened in a newer version of Excel. Learn more: https://go.microsoft.com/fwlink/?linkid=870924
Comment:
    ¦1¦2¦15¦18¦0¦Null§</t>
      </text>
    </comment>
    <comment ref="A1893" authorId="636" shapeId="0" xr:uid="{00000000-0006-0000-0200-00007C020000}">
      <text>
        <t>[Threaded comment]
Your version of Excel allows you to read this threaded comment; however, any edits to it will get removed if the file is opened in a newer version of Excel. Learn more: https://go.microsoft.com/fwlink/?linkid=870924
Comment:
    ¦1¦2¦15¦19¦1¦Null§</t>
      </text>
    </comment>
    <comment ref="A1895" authorId="637" shapeId="0" xr:uid="{00000000-0006-0000-0200-00007D020000}">
      <text>
        <t>[Threaded comment]
Your version of Excel allows you to read this threaded comment; however, any edits to it will get removed if the file is opened in a newer version of Excel. Learn more: https://go.microsoft.com/fwlink/?linkid=870924
Comment:
    ¦1¦2¦15¦20¦0¦Null§</t>
      </text>
    </comment>
    <comment ref="A1897" authorId="638" shapeId="0" xr:uid="{00000000-0006-0000-0200-00007E020000}">
      <text>
        <t>[Threaded comment]
Your version of Excel allows you to read this threaded comment; however, any edits to it will get removed if the file is opened in a newer version of Excel. Learn more: https://go.microsoft.com/fwlink/?linkid=870924
Comment:
    ¦1¦2¦15¦21¦0¦Null§</t>
      </text>
    </comment>
    <comment ref="A1899" authorId="639" shapeId="0" xr:uid="{00000000-0006-0000-0200-00007F020000}">
      <text>
        <t>[Threaded comment]
Your version of Excel allows you to read this threaded comment; however, any edits to it will get removed if the file is opened in a newer version of Excel. Learn more: https://go.microsoft.com/fwlink/?linkid=870924
Comment:
    ¦1¦2¦15¦22¦0¦Null§</t>
      </text>
    </comment>
    <comment ref="A1901" authorId="640" shapeId="0" xr:uid="{00000000-0006-0000-0200-000080020000}">
      <text>
        <t>[Threaded comment]
Your version of Excel allows you to read this threaded comment; however, any edits to it will get removed if the file is opened in a newer version of Excel. Learn more: https://go.microsoft.com/fwlink/?linkid=870924
Comment:
    ¦1¦2¦15¦23¦0¦Null§</t>
      </text>
    </comment>
    <comment ref="A1903" authorId="641" shapeId="0" xr:uid="{00000000-0006-0000-0200-000081020000}">
      <text>
        <t>[Threaded comment]
Your version of Excel allows you to read this threaded comment; however, any edits to it will get removed if the file is opened in a newer version of Excel. Learn more: https://go.microsoft.com/fwlink/?linkid=870924
Comment:
    ¦1¦2¦15¦24¦1¦Null§</t>
      </text>
    </comment>
    <comment ref="A1913" authorId="642" shapeId="0" xr:uid="{00000000-0006-0000-0200-000082020000}">
      <text>
        <t>[Threaded comment]
Your version of Excel allows you to read this threaded comment; however, any edits to it will get removed if the file is opened in a newer version of Excel. Learn more: https://go.microsoft.com/fwlink/?linkid=870924
Comment:
    ¦1¦2¦15¦25¦0¦Null§</t>
      </text>
    </comment>
    <comment ref="A1915" authorId="643" shapeId="0" xr:uid="{00000000-0006-0000-0200-000083020000}">
      <text>
        <t>[Threaded comment]
Your version of Excel allows you to read this threaded comment; however, any edits to it will get removed if the file is opened in a newer version of Excel. Learn more: https://go.microsoft.com/fwlink/?linkid=870924
Comment:
    ¦1¦2¦15¦26¦0¦Null§</t>
      </text>
    </comment>
    <comment ref="A1917" authorId="644" shapeId="0" xr:uid="{00000000-0006-0000-0200-000084020000}">
      <text>
        <t>[Threaded comment]
Your version of Excel allows you to read this threaded comment; however, any edits to it will get removed if the file is opened in a newer version of Excel. Learn more: https://go.microsoft.com/fwlink/?linkid=870924
Comment:
    ¦1¦2¦15¦27¦0¦Null§</t>
      </text>
    </comment>
    <comment ref="A1974" authorId="645" shapeId="0" xr:uid="{00000000-0006-0000-0200-000085020000}">
      <text>
        <t>[Threaded comment]
Your version of Excel allows you to read this threaded comment; however, any edits to it will get removed if the file is opened in a newer version of Excel. Learn more: https://go.microsoft.com/fwlink/?linkid=870924
Comment:
    ¦1¦2¦16¦1¦1¦Null§</t>
      </text>
    </comment>
    <comment ref="A1976" authorId="646" shapeId="0" xr:uid="{00000000-0006-0000-0200-000086020000}">
      <text>
        <t>[Threaded comment]
Your version of Excel allows you to read this threaded comment; however, any edits to it will get removed if the file is opened in a newer version of Excel. Learn more: https://go.microsoft.com/fwlink/?linkid=870924
Comment:
    ¦1¦2¦16¦2¦1¦Null§</t>
      </text>
    </comment>
    <comment ref="A1978" authorId="647" shapeId="0" xr:uid="{00000000-0006-0000-0200-000087020000}">
      <text>
        <t>[Threaded comment]
Your version of Excel allows you to read this threaded comment; however, any edits to it will get removed if the file is opened in a newer version of Excel. Learn more: https://go.microsoft.com/fwlink/?linkid=870924
Comment:
    ¦1¦2¦16¦3¦0¦Null§</t>
      </text>
    </comment>
    <comment ref="A1980" authorId="648" shapeId="0" xr:uid="{00000000-0006-0000-0200-000088020000}">
      <text>
        <t>[Threaded comment]
Your version of Excel allows you to read this threaded comment; however, any edits to it will get removed if the file is opened in a newer version of Excel. Learn more: https://go.microsoft.com/fwlink/?linkid=870924
Comment:
    ¦1¦2¦16¦4¦0¦Null§</t>
      </text>
    </comment>
    <comment ref="A1982" authorId="649" shapeId="0" xr:uid="{00000000-0006-0000-0200-000089020000}">
      <text>
        <t>[Threaded comment]
Your version of Excel allows you to read this threaded comment; however, any edits to it will get removed if the file is opened in a newer version of Excel. Learn more: https://go.microsoft.com/fwlink/?linkid=870924
Comment:
    ¦1¦2¦16¦5¦0¦Null§</t>
      </text>
    </comment>
    <comment ref="A1984" authorId="650" shapeId="0" xr:uid="{00000000-0006-0000-0200-00008A020000}">
      <text>
        <t>[Threaded comment]
Your version of Excel allows you to read this threaded comment; however, any edits to it will get removed if the file is opened in a newer version of Excel. Learn more: https://go.microsoft.com/fwlink/?linkid=870924
Comment:
    ¦1¦2¦16¦6¦1¦Null§</t>
      </text>
    </comment>
    <comment ref="A1986" authorId="651" shapeId="0" xr:uid="{00000000-0006-0000-0200-00008B020000}">
      <text>
        <t>[Threaded comment]
Your version of Excel allows you to read this threaded comment; however, any edits to it will get removed if the file is opened in a newer version of Excel. Learn more: https://go.microsoft.com/fwlink/?linkid=870924
Comment:
    ¦1¦2¦16¦7¦0¦Null§</t>
      </text>
    </comment>
    <comment ref="A1988" authorId="652" shapeId="0" xr:uid="{00000000-0006-0000-0200-00008C020000}">
      <text>
        <t>[Threaded comment]
Your version of Excel allows you to read this threaded comment; however, any edits to it will get removed if the file is opened in a newer version of Excel. Learn more: https://go.microsoft.com/fwlink/?linkid=870924
Comment:
    ¦1¦2¦16¦8¦0¦Null§</t>
      </text>
    </comment>
    <comment ref="A2036" authorId="653" shapeId="0" xr:uid="{00000000-0006-0000-0200-00008D020000}">
      <text>
        <t>[Threaded comment]
Your version of Excel allows you to read this threaded comment; however, any edits to it will get removed if the file is opened in a newer version of Excel. Learn more: https://go.microsoft.com/fwlink/?linkid=870924
Comment:
    ¦1¦2¦17¦1¦1¦Null§</t>
      </text>
    </comment>
    <comment ref="A2038" authorId="654" shapeId="0" xr:uid="{00000000-0006-0000-0200-00008E020000}">
      <text>
        <t>[Threaded comment]
Your version of Excel allows you to read this threaded comment; however, any edits to it will get removed if the file is opened in a newer version of Excel. Learn more: https://go.microsoft.com/fwlink/?linkid=870924
Comment:
    ¦1¦2¦17¦2¦1¦Null§</t>
      </text>
    </comment>
    <comment ref="A2040" authorId="655" shapeId="0" xr:uid="{00000000-0006-0000-0200-00008F020000}">
      <text>
        <t>[Threaded comment]
Your version of Excel allows you to read this threaded comment; however, any edits to it will get removed if the file is opened in a newer version of Excel. Learn more: https://go.microsoft.com/fwlink/?linkid=870924
Comment:
    ¦1¦2¦17¦3¦0¦Null§</t>
      </text>
    </comment>
    <comment ref="A2102" authorId="656" shapeId="0" xr:uid="{00000000-0006-0000-0200-000090020000}">
      <text>
        <t>[Threaded comment]
Your version of Excel allows you to read this threaded comment; however, any edits to it will get removed if the file is opened in a newer version of Excel. Learn more: https://go.microsoft.com/fwlink/?linkid=870924
Comment:
    ¦1¦2¦18¦1¦1¦Null§</t>
      </text>
    </comment>
    <comment ref="A2104" authorId="657" shapeId="0" xr:uid="{00000000-0006-0000-0200-000091020000}">
      <text>
        <t>[Threaded comment]
Your version of Excel allows you to read this threaded comment; however, any edits to it will get removed if the file is opened in a newer version of Excel. Learn more: https://go.microsoft.com/fwlink/?linkid=870924
Comment:
    ¦1¦2¦18¦2¦1¦Null§</t>
      </text>
    </comment>
    <comment ref="A2106" authorId="658" shapeId="0" xr:uid="{00000000-0006-0000-0200-000092020000}">
      <text>
        <t>[Threaded comment]
Your version of Excel allows you to read this threaded comment; however, any edits to it will get removed if the file is opened in a newer version of Excel. Learn more: https://go.microsoft.com/fwlink/?linkid=870924
Comment:
    ¦1¦2¦18¦3¦1¦Null§</t>
      </text>
    </comment>
    <comment ref="A2108" authorId="659" shapeId="0" xr:uid="{00000000-0006-0000-0200-000093020000}">
      <text>
        <t>[Threaded comment]
Your version of Excel allows you to read this threaded comment; however, any edits to it will get removed if the file is opened in a newer version of Excel. Learn more: https://go.microsoft.com/fwlink/?linkid=870924
Comment:
    ¦1¦2¦18¦4¦1¦Null§</t>
      </text>
    </comment>
    <comment ref="A2110" authorId="660" shapeId="0" xr:uid="{00000000-0006-0000-0200-000094020000}">
      <text>
        <t>[Threaded comment]
Your version of Excel allows you to read this threaded comment; however, any edits to it will get removed if the file is opened in a newer version of Excel. Learn more: https://go.microsoft.com/fwlink/?linkid=870924
Comment:
    ¦1¦2¦18¦5¦1¦Null§</t>
      </text>
    </comment>
    <comment ref="A2112" authorId="661" shapeId="0" xr:uid="{00000000-0006-0000-0200-000095020000}">
      <text>
        <t>[Threaded comment]
Your version of Excel allows you to read this threaded comment; however, any edits to it will get removed if the file is opened in a newer version of Excel. Learn more: https://go.microsoft.com/fwlink/?linkid=870924
Comment:
    ¦1¦2¦18¦6¦0¦Null§</t>
      </text>
    </comment>
    <comment ref="A2114" authorId="662" shapeId="0" xr:uid="{00000000-0006-0000-0200-000096020000}">
      <text>
        <t>[Threaded comment]
Your version of Excel allows you to read this threaded comment; however, any edits to it will get removed if the file is opened in a newer version of Excel. Learn more: https://go.microsoft.com/fwlink/?linkid=870924
Comment:
    ¦1¦2¦18¦7¦0¦Null§</t>
      </text>
    </comment>
    <comment ref="A2116" authorId="663" shapeId="0" xr:uid="{00000000-0006-0000-0200-000097020000}">
      <text>
        <t>[Threaded comment]
Your version of Excel allows you to read this threaded comment; however, any edits to it will get removed if the file is opened in a newer version of Excel. Learn more: https://go.microsoft.com/fwlink/?linkid=870924
Comment:
    ¦1¦2¦18¦8¦0¦Null§</t>
      </text>
    </comment>
    <comment ref="A2118" authorId="664" shapeId="0" xr:uid="{00000000-0006-0000-0200-000098020000}">
      <text>
        <t>[Threaded comment]
Your version of Excel allows you to read this threaded comment; however, any edits to it will get removed if the file is opened in a newer version of Excel. Learn more: https://go.microsoft.com/fwlink/?linkid=870924
Comment:
    ¦1¦2¦18¦9¦0¦Null§</t>
      </text>
    </comment>
    <comment ref="A2120" authorId="665" shapeId="0" xr:uid="{00000000-0006-0000-0200-000099020000}">
      <text>
        <t>[Threaded comment]
Your version of Excel allows you to read this threaded comment; however, any edits to it will get removed if the file is opened in a newer version of Excel. Learn more: https://go.microsoft.com/fwlink/?linkid=870924
Comment:
    ¦1¦2¦18¦10¦1¦Null§</t>
      </text>
    </comment>
    <comment ref="A2122" authorId="666" shapeId="0" xr:uid="{00000000-0006-0000-0200-00009A020000}">
      <text>
        <t>[Threaded comment]
Your version of Excel allows you to read this threaded comment; however, any edits to it will get removed if the file is opened in a newer version of Excel. Learn more: https://go.microsoft.com/fwlink/?linkid=870924
Comment:
    ¦1¦2¦18¦11¦0¦Null§</t>
      </text>
    </comment>
    <comment ref="A2124" authorId="667" shapeId="0" xr:uid="{00000000-0006-0000-0200-00009B020000}">
      <text>
        <t>[Threaded comment]
Your version of Excel allows you to read this threaded comment; however, any edits to it will get removed if the file is opened in a newer version of Excel. Learn more: https://go.microsoft.com/fwlink/?linkid=870924
Comment:
    ¦1¦2¦18¦12¦0¦Null§</t>
      </text>
    </comment>
    <comment ref="A2126" authorId="668" shapeId="0" xr:uid="{00000000-0006-0000-0200-00009C020000}">
      <text>
        <t>[Threaded comment]
Your version of Excel allows you to read this threaded comment; however, any edits to it will get removed if the file is opened in a newer version of Excel. Learn more: https://go.microsoft.com/fwlink/?linkid=870924
Comment:
    ¦1¦2¦18¦13¦0¦Null§</t>
      </text>
    </comment>
    <comment ref="A2128" authorId="669" shapeId="0" xr:uid="{00000000-0006-0000-0200-00009D020000}">
      <text>
        <t>[Threaded comment]
Your version of Excel allows you to read this threaded comment; however, any edits to it will get removed if the file is opened in a newer version of Excel. Learn more: https://go.microsoft.com/fwlink/?linkid=870924
Comment:
    ¦1¦2¦18¦14¦1¦Null§</t>
      </text>
    </comment>
    <comment ref="A2130" authorId="670" shapeId="0" xr:uid="{00000000-0006-0000-0200-00009E020000}">
      <text>
        <t>[Threaded comment]
Your version of Excel allows you to read this threaded comment; however, any edits to it will get removed if the file is opened in a newer version of Excel. Learn more: https://go.microsoft.com/fwlink/?linkid=870924
Comment:
    ¦1¦2¦18¦15¦1¦Null§</t>
      </text>
    </comment>
    <comment ref="A2132" authorId="671" shapeId="0" xr:uid="{00000000-0006-0000-0200-00009F020000}">
      <text>
        <t>[Threaded comment]
Your version of Excel allows you to read this threaded comment; however, any edits to it will get removed if the file is opened in a newer version of Excel. Learn more: https://go.microsoft.com/fwlink/?linkid=870924
Comment:
    ¦1¦2¦18¦16¦0¦Null§</t>
      </text>
    </comment>
    <comment ref="A2134" authorId="672" shapeId="0" xr:uid="{00000000-0006-0000-0200-0000A0020000}">
      <text>
        <t>[Threaded comment]
Your version of Excel allows you to read this threaded comment; however, any edits to it will get removed if the file is opened in a newer version of Excel. Learn more: https://go.microsoft.com/fwlink/?linkid=870924
Comment:
    ¦1¦2¦18¦17¦1¦Null§</t>
      </text>
    </comment>
    <comment ref="A2136" authorId="673" shapeId="0" xr:uid="{00000000-0006-0000-0200-0000A1020000}">
      <text>
        <t>[Threaded comment]
Your version of Excel allows you to read this threaded comment; however, any edits to it will get removed if the file is opened in a newer version of Excel. Learn more: https://go.microsoft.com/fwlink/?linkid=870924
Comment:
    ¦1¦2¦18¦18¦0¦Null§</t>
      </text>
    </comment>
    <comment ref="A2138" authorId="674" shapeId="0" xr:uid="{00000000-0006-0000-0200-0000A2020000}">
      <text>
        <t>[Threaded comment]
Your version of Excel allows you to read this threaded comment; however, any edits to it will get removed if the file is opened in a newer version of Excel. Learn more: https://go.microsoft.com/fwlink/?linkid=870924
Comment:
    ¦1¦2¦18¦19¦0¦Null§</t>
      </text>
    </comment>
    <comment ref="A2140" authorId="675" shapeId="0" xr:uid="{00000000-0006-0000-0200-0000A3020000}">
      <text>
        <t>[Threaded comment]
Your version of Excel allows you to read this threaded comment; however, any edits to it will get removed if the file is opened in a newer version of Excel. Learn more: https://go.microsoft.com/fwlink/?linkid=870924
Comment:
    ¦1¦2¦18¦20¦1¦Null§</t>
      </text>
    </comment>
    <comment ref="A2142" authorId="676" shapeId="0" xr:uid="{00000000-0006-0000-0200-0000A4020000}">
      <text>
        <t>[Threaded comment]
Your version of Excel allows you to read this threaded comment; however, any edits to it will get removed if the file is opened in a newer version of Excel. Learn more: https://go.microsoft.com/fwlink/?linkid=870924
Comment:
    ¦1¦2¦18¦21¦0¦Null§</t>
      </text>
    </comment>
    <comment ref="A2144" authorId="677" shapeId="0" xr:uid="{00000000-0006-0000-0200-0000A5020000}">
      <text>
        <t>[Threaded comment]
Your version of Excel allows you to read this threaded comment; however, any edits to it will get removed if the file is opened in a newer version of Excel. Learn more: https://go.microsoft.com/fwlink/?linkid=870924
Comment:
    ¦1¦2¦18¦22¦0¦Null§</t>
      </text>
    </comment>
    <comment ref="A2146" authorId="678" shapeId="0" xr:uid="{00000000-0006-0000-0200-0000A6020000}">
      <text>
        <t>[Threaded comment]
Your version of Excel allows you to read this threaded comment; however, any edits to it will get removed if the file is opened in a newer version of Excel. Learn more: https://go.microsoft.com/fwlink/?linkid=870924
Comment:
    ¦1¦2¦18¦23¦0¦Null§</t>
      </text>
    </comment>
    <comment ref="A2148" authorId="679" shapeId="0" xr:uid="{00000000-0006-0000-0200-0000A7020000}">
      <text>
        <t>[Threaded comment]
Your version of Excel allows you to read this threaded comment; however, any edits to it will get removed if the file is opened in a newer version of Excel. Learn more: https://go.microsoft.com/fwlink/?linkid=870924
Comment:
    ¦1¦2¦18¦24¦1¦Null§</t>
      </text>
    </comment>
    <comment ref="A2150" authorId="680" shapeId="0" xr:uid="{00000000-0006-0000-0200-0000A8020000}">
      <text>
        <t>[Threaded comment]
Your version of Excel allows you to read this threaded comment; however, any edits to it will get removed if the file is opened in a newer version of Excel. Learn more: https://go.microsoft.com/fwlink/?linkid=870924
Comment:
    ¦1¦2¦18¦25¦1¦Null§</t>
      </text>
    </comment>
    <comment ref="A2152" authorId="681" shapeId="0" xr:uid="{00000000-0006-0000-0200-0000A9020000}">
      <text>
        <t>[Threaded comment]
Your version of Excel allows you to read this threaded comment; however, any edits to it will get removed if the file is opened in a newer version of Excel. Learn more: https://go.microsoft.com/fwlink/?linkid=870924
Comment:
    ¦1¦2¦18¦26¦0¦Null§</t>
      </text>
    </comment>
    <comment ref="A2154" authorId="682" shapeId="0" xr:uid="{00000000-0006-0000-0200-0000AA020000}">
      <text>
        <t>[Threaded comment]
Your version of Excel allows you to read this threaded comment; however, any edits to it will get removed if the file is opened in a newer version of Excel. Learn more: https://go.microsoft.com/fwlink/?linkid=870924
Comment:
    ¦1¦2¦18¦27¦1¦Null§</t>
      </text>
    </comment>
    <comment ref="A2156" authorId="683" shapeId="0" xr:uid="{00000000-0006-0000-0200-0000AB020000}">
      <text>
        <t>[Threaded comment]
Your version of Excel allows you to read this threaded comment; however, any edits to it will get removed if the file is opened in a newer version of Excel. Learn more: https://go.microsoft.com/fwlink/?linkid=870924
Comment:
    ¦1¦2¦18¦28¦1¦Null§</t>
      </text>
    </comment>
    <comment ref="A2158" authorId="684" shapeId="0" xr:uid="{00000000-0006-0000-0200-0000AC020000}">
      <text>
        <t>[Threaded comment]
Your version of Excel allows you to read this threaded comment; however, any edits to it will get removed if the file is opened in a newer version of Excel. Learn more: https://go.microsoft.com/fwlink/?linkid=870924
Comment:
    ¦1¦2¦18¦29¦0¦Null§</t>
      </text>
    </comment>
    <comment ref="A2160" authorId="685" shapeId="0" xr:uid="{00000000-0006-0000-0200-0000AD020000}">
      <text>
        <t>[Threaded comment]
Your version of Excel allows you to read this threaded comment; however, any edits to it will get removed if the file is opened in a newer version of Excel. Learn more: https://go.microsoft.com/fwlink/?linkid=870924
Comment:
    ¦1¦2¦18¦30¦0¦Null§</t>
      </text>
    </comment>
    <comment ref="A2162" authorId="686" shapeId="0" xr:uid="{00000000-0006-0000-0200-0000AE020000}">
      <text>
        <t>[Threaded comment]
Your version of Excel allows you to read this threaded comment; however, any edits to it will get removed if the file is opened in a newer version of Excel. Learn more: https://go.microsoft.com/fwlink/?linkid=870924
Comment:
    ¦1¦2¦18¦31¦0¦Null§</t>
      </text>
    </comment>
    <comment ref="A2168" authorId="687" shapeId="0" xr:uid="{00000000-0006-0000-0200-0000AF020000}">
      <text>
        <t>[Threaded comment]
Your version of Excel allows you to read this threaded comment; however, any edits to it will get removed if the file is opened in a newer version of Excel. Learn more: https://go.microsoft.com/fwlink/?linkid=870924
Comment:
    ¦1¦2¦18¦32¦0¦Null§</t>
      </text>
    </comment>
    <comment ref="A2234" authorId="688" shapeId="0" xr:uid="{00000000-0006-0000-0200-0000B0020000}">
      <text>
        <t>[Threaded comment]
Your version of Excel allows you to read this threaded comment; however, any edits to it will get removed if the file is opened in a newer version of Excel. Learn more: https://go.microsoft.com/fwlink/?linkid=870924
Comment:
    ¦1¦2¦19¦1¦1¦Null§</t>
      </text>
    </comment>
    <comment ref="A2236" authorId="689" shapeId="0" xr:uid="{00000000-0006-0000-0200-0000B1020000}">
      <text>
        <t>[Threaded comment]
Your version of Excel allows you to read this threaded comment; however, any edits to it will get removed if the file is opened in a newer version of Excel. Learn more: https://go.microsoft.com/fwlink/?linkid=870924
Comment:
    ¦1¦2¦19¦2¦1¦Null§</t>
      </text>
    </comment>
    <comment ref="A2238" authorId="690" shapeId="0" xr:uid="{00000000-0006-0000-0200-0000B2020000}">
      <text>
        <t>[Threaded comment]
Your version of Excel allows you to read this threaded comment; however, any edits to it will get removed if the file is opened in a newer version of Excel. Learn more: https://go.microsoft.com/fwlink/?linkid=870924
Comment:
    ¦1¦2¦19¦3¦0¦Null§</t>
      </text>
    </comment>
    <comment ref="A2240" authorId="691" shapeId="0" xr:uid="{00000000-0006-0000-0200-0000B3020000}">
      <text>
        <t>[Threaded comment]
Your version of Excel allows you to read this threaded comment; however, any edits to it will get removed if the file is opened in a newer version of Excel. Learn more: https://go.microsoft.com/fwlink/?linkid=870924
Comment:
    ¦1¦2¦19¦4¦1¦Null§</t>
      </text>
    </comment>
    <comment ref="A2242" authorId="692" shapeId="0" xr:uid="{00000000-0006-0000-0200-0000B4020000}">
      <text>
        <t>[Threaded comment]
Your version of Excel allows you to read this threaded comment; however, any edits to it will get removed if the file is opened in a newer version of Excel. Learn more: https://go.microsoft.com/fwlink/?linkid=870924
Comment:
    ¦1¦2¦19¦5¦0¦Null§</t>
      </text>
    </comment>
    <comment ref="A2244" authorId="693" shapeId="0" xr:uid="{00000000-0006-0000-0200-0000B5020000}">
      <text>
        <t>[Threaded comment]
Your version of Excel allows you to read this threaded comment; however, any edits to it will get removed if the file is opened in a newer version of Excel. Learn more: https://go.microsoft.com/fwlink/?linkid=870924
Comment:
    ¦1¦2¦19¦6¦1¦Null§</t>
      </text>
    </comment>
    <comment ref="A2246" authorId="694" shapeId="0" xr:uid="{00000000-0006-0000-0200-0000B6020000}">
      <text>
        <t>[Threaded comment]
Your version of Excel allows you to read this threaded comment; however, any edits to it will get removed if the file is opened in a newer version of Excel. Learn more: https://go.microsoft.com/fwlink/?linkid=870924
Comment:
    ¦1¦2¦19¦7¦0¦Null§</t>
      </text>
    </comment>
    <comment ref="A2248" authorId="695" shapeId="0" xr:uid="{00000000-0006-0000-0200-0000B7020000}">
      <text>
        <t>[Threaded comment]
Your version of Excel allows you to read this threaded comment; however, any edits to it will get removed if the file is opened in a newer version of Excel. Learn more: https://go.microsoft.com/fwlink/?linkid=870924
Comment:
    ¦1¦2¦19¦8¦0¦Null§</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tc={CB40136A-A7D5-491E-96A9-305AD74B8CAC}</author>
    <author>tc={DD4C4D56-4629-449C-A5F3-D61F12CAC085}</author>
    <author>tc={F2437F13-122D-4877-A6FD-3FE26B7F9ED7}</author>
    <author>tc={2FC6C8BC-D66C-4B7B-9423-6C39895426C5}</author>
    <author>tc={1700E34F-81DD-4BF8-8DDE-F0EA978AF719}</author>
    <author>tc={C1A3D6AD-3E7C-48B0-90A3-8799BEA449CF}</author>
    <author>tc={CC2E3D38-9F7C-49BC-945E-0959668C915A}</author>
    <author>tc={0C834AEE-F242-4A1F-ACFA-BC1C0BD2F0DA}</author>
    <author>tc={1E4B5199-D5B8-463E-B60E-6CB507B8101C}</author>
    <author>tc={92AACF26-F3DB-41D6-8D0C-D876DDA40A74}</author>
    <author>tc={201743DA-0D12-4468-A21B-C044722EAE14}</author>
    <author>tc={E7AF5BDC-4B7F-4DF5-963D-AC24FABA8EE1}</author>
    <author>tc={0C6C83E3-AAE4-4BF8-81D7-1BA65082EF3B}</author>
    <author>tc={48C34564-0CC0-4D16-A89C-CF39374333E3}</author>
    <author>tc={F5679BBA-20CF-46D2-8134-769260784774}</author>
    <author>tc={72A1F0F9-BF7F-4FB5-AE87-A717CDCF7DEA}</author>
    <author>tc={08F984B4-639C-48CE-8073-A21EEA024F1F}</author>
    <author>tc={DFAE684F-FDDB-41C6-9D48-1EEF683DECA8}</author>
    <author>tc={C7D37B75-EC63-4DEE-8FD2-EAB1319F9F25}</author>
    <author>tc={23C6B954-4F07-4B26-9769-E858E1E1ED93}</author>
    <author>tc={EED5CCE5-BCBE-4710-B505-153B0577414D}</author>
    <author>tc={E77CEA54-2415-46DA-A036-7B0AC2A38CE2}</author>
    <author>tc={CB96C831-72FA-4FCB-9794-47190CB85C06}</author>
    <author>tc={905AFF85-414F-4B49-AAB6-5ADF0CB2D92C}</author>
    <author>tc={8975744B-31E9-4B39-8792-B8B181855544}</author>
    <author>tc={77CFCC35-76FB-4DFE-B397-8E7A83C38F10}</author>
    <author>tc={7CB55710-F357-492C-8517-6DF7FB32B1D7}</author>
    <author>tc={9758B1B7-EA20-48EC-A6CF-ECF8544EFA42}</author>
    <author>tc={AAFB7EEE-F277-467D-BA0E-E246C9715E30}</author>
    <author>tc={1B258BC5-620C-4DEE-BC32-7C2FCAF7AF37}</author>
    <author>tc={0B405775-371F-476D-8FB2-74A2E58FF64D}</author>
    <author>tc={2270CAB5-F414-4B4D-98E1-48F7194F9556}</author>
    <author>tc={C2F53CD0-6442-4263-B62E-5C96501AB3FD}</author>
    <author>tc={3C376AB7-33AF-4D0B-A4B7-AE1D9592FCBA}</author>
    <author>tc={CDB13CB0-5094-4C75-80CD-0471101290BE}</author>
    <author>tc={354C8865-8EF1-4B63-8EDB-6ADEF131C35A}</author>
    <author>tc={ED40B84B-BDC6-49D1-A535-1D65505B9070}</author>
    <author>tc={AE39EDD8-1AD3-492C-BD18-FE9878351C1E}</author>
    <author>tc={FBF01F82-BC3F-47FA-B5D2-BCC7A668F862}</author>
    <author>tc={992DD78F-B22A-4085-A364-FFFBEFC475AB}</author>
    <author>tc={BA4A28AF-930F-4499-A3C5-FE225856056A}</author>
    <author>tc={2263BE64-2946-43BC-81F0-0FAE04FF153F}</author>
    <author>tc={F57F4498-34B5-4C61-B68D-21404242CD11}</author>
    <author>tc={18F53D80-A6A9-4D29-A8A7-E4CB63A92479}</author>
    <author>tc={90F67109-D643-4708-89F5-C06ED287DDF8}</author>
    <author>tc={FF26E7D0-FB75-4E68-8427-45F8F2142E03}</author>
    <author>tc={EAD16B31-CFE5-477F-A05B-95BF5B462BBF}</author>
    <author>tc={346D89EE-D31F-4EF2-BD8F-F1E0FA0791A4}</author>
    <author>tc={50EA2F06-B4AF-4557-855E-553F1689905D}</author>
    <author>tc={B249138E-A8CC-445D-AB0D-8F41EF4143EF}</author>
    <author>tc={49AEA660-DB1F-4B5F-A914-EB8B1239D4A0}</author>
    <author>tc={3A688BA9-03E4-4FF4-969D-6A213BFF498D}</author>
    <author>tc={4B46D356-F090-40C7-B97E-FB93F0E9C6D9}</author>
    <author>tc={DD1D64BE-1320-4544-A3C8-36F11492B602}</author>
    <author>tc={FF77D03D-61AA-476B-BAEE-19BC186AE800}</author>
    <author>tc={F1802326-4879-44EB-9A6D-C9C728052870}</author>
    <author>tc={B75BAB4E-E784-41A9-B035-39EBDB3C45BF}</author>
    <author>tc={64D93169-BCC7-49FD-A97F-95C6C959F861}</author>
    <author>tc={3127012B-7E3B-45DC-AF17-6DD7BAF61974}</author>
    <author>tc={BE1333E9-C82B-49A2-9A52-0856AFC0BD74}</author>
    <author>tc={728622EB-C99B-4D0E-8401-01E3E9805513}</author>
    <author>tc={DD850280-A588-43BF-89CA-980DD9DFE6A9}</author>
    <author>tc={24B9D6C3-052E-4C8B-9DDC-D50E9E478C18}</author>
    <author>tc={31F2061C-CA9A-4FB5-B562-A93C6525794F}</author>
    <author>tc={178158D7-D449-45B1-B75A-92D9D1FFED57}</author>
    <author>tc={1CDDEB69-10A4-4DAD-B9C2-FD56717E7A72}</author>
    <author>tc={B5776CDE-3028-4E43-8C5A-7CECA9AD6475}</author>
    <author>tc={95E429A8-48E7-47EB-84D5-2EF3A864C20F}</author>
    <author>tc={154251EF-3492-43E3-91C6-4BF95CB354C2}</author>
    <author>tc={74B6F5B5-BBE0-46CC-BCAC-263E74BFFF74}</author>
    <author>tc={08E565AC-18C2-42DA-9DE6-D07B5449931A}</author>
    <author>tc={6F866DF3-12CD-4A40-B5B9-79394B059844}</author>
    <author>tc={411370E8-1E7F-4C02-8DD3-8150F20008BB}</author>
    <author>tc={126A093A-C8FE-466B-96EE-D10B2E3AE059}</author>
    <author>tc={D9753D3C-5968-47AC-A202-A9F9F28DA760}</author>
    <author>tc={F8EA3EAF-6100-49AC-9E4B-D8011892BC8F}</author>
    <author>tc={15F6275C-4313-4BAE-8E23-3C3B6625BA05}</author>
    <author>tc={BB06D2FC-A18B-4CDE-9AC9-BD95471F70A0}</author>
    <author>tc={3210290E-520E-4060-ADB1-34F3BAFB9EB7}</author>
    <author>tc={C9F4B659-83C6-4BED-A24C-67533F4FA18C}</author>
    <author>tc={8225778E-CEED-4553-913F-37B533342BC2}</author>
    <author>tc={989DCC7A-DEDD-4685-A310-2344FAC8DBA4}</author>
    <author>tc={4D12E8C9-309C-4500-9C71-E9DF263B4983}</author>
    <author>tc={59A09E83-AD5C-4684-9E58-8E5CD501E89C}</author>
    <author>tc={63939DE3-466B-4EB9-BB63-1C7AE8809259}</author>
    <author>tc={1E9ED9B8-5F74-464E-8F3B-58F971260FF9}</author>
    <author>tc={668968AD-C684-4575-869B-D1B28414A374}</author>
    <author>tc={B0DBA34C-2197-4424-B4C4-93216EC4587E}</author>
    <author>tc={08687C2B-1020-4BEA-AD59-01CE3E8A35BD}</author>
    <author>tc={BA904B32-A745-494B-9306-ABE1D26FF80C}</author>
    <author>tc={3E8C3A78-EC1D-406F-BC85-09E456CA9123}</author>
    <author>tc={58818696-4D0D-4399-B5E0-830F2940DEFA}</author>
    <author>tc={2F04DBFE-BF3B-47E4-B8B7-EF09B1ADE66B}</author>
    <author>tc={8CD36369-E7A2-475E-BAFE-8920FD3DFA07}</author>
    <author>tc={F9E9E361-E35A-495A-B275-AACA20258CF6}</author>
    <author>tc={B25920CE-78FD-4C68-A2FF-3EE9D496B50E}</author>
    <author>tc={864C6D4B-F9C5-42CE-ADDD-5F624D3FECBB}</author>
    <author>tc={1FA15B39-2595-470C-A178-48EB645E89E1}</author>
    <author>tc={1513FEFB-6E90-4825-8E6A-AD2C706EEC67}</author>
    <author>tc={4B4C43D4-4A85-4186-B18E-BADD97B60F1D}</author>
    <author>tc={20F395DA-C61B-4371-A5B1-C8AD4A2D7FD6}</author>
    <author>tc={25C7DC6F-1C19-4917-9E47-3056CF3A98C7}</author>
    <author>tc={4312D44F-B83B-452A-989A-BE632919AE2B}</author>
    <author>tc={E0680DB4-3375-45D4-AC98-D4EEF4ECE071}</author>
    <author>tc={6A2474E3-FEAD-4AEE-BACD-7078B782BB46}</author>
    <author>tc={6CBEBFFA-B408-4DEB-969E-978F31501D2C}</author>
    <author>tc={6EC81B98-A03C-42D3-8A43-8F8DA81E2698}</author>
    <author>tc={7D8FD3E8-FAB8-4958-9B8D-2B4E92F46498}</author>
    <author>tc={36529183-A2CF-4DA4-86C6-85889907241D}</author>
    <author>tc={762F2529-DA12-406F-BC46-45C7D768636D}</author>
    <author>tc={55B8221F-6FD1-4784-B2B8-23C1C4C0E586}</author>
    <author>tc={681CE0AF-2E0A-493A-9760-1CD3B23FEDBC}</author>
    <author>tc={2843D712-7759-4F39-9072-16C6DA9BC0D7}</author>
    <author>tc={11C23DB5-D4AC-405D-AB08-99F9ED4BCD64}</author>
    <author>tc={7D783EE8-DC4C-4947-97EA-5DD1A5CB2782}</author>
    <author>tc={B0107E1C-887F-474D-8B88-D5657B70BC9E}</author>
    <author>tc={F28F5219-382F-4EAE-B2CC-41DAB72C2EC7}</author>
    <author>tc={61334F43-1EFA-491B-943D-0E25F27D30C7}</author>
    <author>tc={3E9673CC-F020-4080-96ED-8C343EDFD0A9}</author>
    <author>tc={62020FBC-A610-4F4A-9CF6-4EAB7FD651EE}</author>
    <author>tc={6040A49B-3D4D-4043-9CAE-685D43DE0D67}</author>
    <author>tc={617F6077-2398-405C-B615-5DA9592E0A9F}</author>
    <author>tc={5ACD2293-544F-480B-AF9C-9C0F2ECE798B}</author>
    <author>tc={5FD977F9-12C1-4598-84BD-51BCB7A96964}</author>
    <author>tc={BE7ED347-B4CB-4FC7-9D35-B0E632F7B9A2}</author>
    <author>tc={BD951EA6-5934-4028-8BF9-67ADDB0E40ED}</author>
    <author>tc={5BF5A275-9366-4776-A93A-E1E6420242F8}</author>
    <author>tc={72F5F6F3-3A78-4A81-81AA-C37C6F1BCA7D}</author>
    <author>tc={87265591-CF38-4D1F-9B9C-677BC562B178}</author>
    <author>tc={35C0B2D2-ED20-4043-83EA-CD6CA0D6FF1A}</author>
    <author>tc={30111606-0606-4E20-B2AA-EBD0FED5EDA9}</author>
    <author>tc={36C37D16-532C-4195-A906-FA0F6C38A0C8}</author>
    <author>tc={50A792B6-61FA-473D-86EA-EDE989F61A0E}</author>
    <author>tc={3FD46D47-D66A-433A-AA1D-0D20F4250B6E}</author>
    <author>tc={7DCA1538-C4B7-4411-92E2-5B7E117598B5}</author>
    <author>tc={0FE9C9BA-11B3-4CD3-8B67-A01C88AC047C}</author>
    <author>tc={E454A05E-AED6-4068-ABCF-40B0CE1B33BF}</author>
    <author>tc={95819125-3B2B-4BD2-B422-897743A83231}</author>
    <author>tc={D3E6BC30-D386-4462-90FA-44C668CDAB95}</author>
    <author>tc={F4789189-5F9A-4CF0-BB8E-8548C8FEEECC}</author>
    <author>tc={2C21F900-9C83-497B-8878-C259119EC98C}</author>
    <author>tc={B1D114F2-6267-41D6-ABB6-820C7996CA4C}</author>
    <author>tc={0F2F6CAA-5DC8-4419-AA0A-8EF10872D767}</author>
    <author>tc={F803544A-0857-4C81-854C-5CEA08715975}</author>
    <author>tc={BCBA736E-727B-47DB-A44F-FE6041CCF1BA}</author>
    <author>tc={2405116E-1EE7-43BF-9F83-41BBC080F1DB}</author>
    <author>tc={385B775A-B752-4E2D-9AE7-052D8C24B5A9}</author>
    <author>tc={4338FB5A-F886-4238-B532-3F4D3472222A}</author>
    <author>tc={E1454491-D10E-4841-A896-63705F79F6DB}</author>
    <author>tc={21C0CED4-3A9D-4DCE-A01E-A002F35DFBF5}</author>
    <author>tc={7C91DAF6-07AE-418D-9170-760D36E4C38E}</author>
    <author>tc={20A1ED7F-70B2-4315-97FD-0D4984C2CA99}</author>
    <author>tc={BDEF919A-AF68-4491-8E3D-B4ACADEAA8E0}</author>
    <author>tc={7CE21C77-F770-4606-91AA-9D2AAB7EC445}</author>
    <author>tc={49226088-857A-4288-AB7C-FF22922619AE}</author>
    <author>tc={56C041D0-C4A4-49D3-8862-E77B4AEB18A3}</author>
    <author>tc={B0F9BE15-8891-4F73-B540-B7DAE67221C1}</author>
    <author>tc={93902263-7F33-4995-9242-7BC3F32014A7}</author>
    <author>tc={FCE07E55-DFC3-4EB6-BC93-5E5AE539FF84}</author>
    <author>tc={865C6A32-A2FC-49CC-9E6E-F9F6A3E8796A}</author>
    <author>tc={12863B18-B7C1-4578-B32C-BFD075EE6101}</author>
    <author>tc={D331CE58-BF77-4A6D-80A3-6EAD66D95832}</author>
    <author>tc={960FA8D3-3FB0-4D27-A0B1-208BA52D7FF4}</author>
    <author>tc={6F37A692-67AC-46F2-9775-5B3F2DEA1A6A}</author>
    <author>tc={FFA2D927-37C3-4746-AAFB-B5F9A8862603}</author>
    <author>tc={1CBB5A9E-FDAF-41C3-ACB7-6A31D1AE1F2A}</author>
    <author>tc={AC111929-CC74-4F47-8FD3-779048D8D3F3}</author>
    <author>tc={109CF72A-E315-4360-931A-14048E74D92A}</author>
    <author>tc={4A81190C-4E52-4BCA-B414-3BBFAC87EBB7}</author>
    <author>tc={EE9911AF-3DA4-449B-A675-4C258C4403CD}</author>
    <author>tc={D105324E-B56A-436B-87B0-F00A6DEA9B38}</author>
    <author>tc={558A3277-EB68-4041-8600-8D6A057C1C11}</author>
    <author>tc={2709AB78-12CA-446C-A312-6059913481A4}</author>
    <author>tc={25932F20-62BB-4F53-8F33-F398715777A7}</author>
    <author>tc={249F3107-5419-4E66-97E8-8379EC511CB7}</author>
    <author>tc={8C4D538D-4F16-4202-A29D-AAAD04CA8C7F}</author>
    <author>tc={AE0AAFB2-D149-4FB8-9B69-5E258F08037E}</author>
    <author>tc={35EFF4A7-D258-476C-9A6E-FA955737DCC5}</author>
    <author>tc={C194E63A-E388-4DC0-9E6A-602AAC03DA75}</author>
    <author>tc={6C4B03B3-787B-4323-B384-5577E5C23FD0}</author>
    <author>tc={74E2CF37-8305-48D2-887E-709B1C9F9892}</author>
    <author>tc={8F3BDE84-4EAF-4C7F-A4B9-5EC74B906BA7}</author>
    <author>tc={509949D1-EA14-4C2E-A2E7-65DF2F29848C}</author>
    <author>tc={A66A4CC8-046E-4836-B54D-728DC485C8E1}</author>
    <author>tc={08909901-32FB-4151-915C-F039E76ECCB8}</author>
    <author>tc={4AE686F0-795C-40AD-AE6F-3A2DCA67CF99}</author>
    <author>tc={47EC3612-C9C9-43FB-BBC8-DB9819E27094}</author>
    <author>tc={7D6CB0DF-778D-4C31-BD22-6576595D8DB0}</author>
    <author>tc={94CCA275-CEFA-48CA-A5E8-0048C349E561}</author>
    <author>tc={BC43E66A-AD43-493F-BCC0-88891852F17B}</author>
    <author>tc={CA2A6FE4-D0AD-4F49-B87B-D8CF3D606413}</author>
    <author>tc={23844E03-3276-4153-8D8F-FC2B341897CC}</author>
    <author>tc={EA5493E9-1FB2-44BF-BF66-477BB8CFE8FD}</author>
    <author>tc={1CCFBF1A-8CD6-417E-A94C-A46E1A891560}</author>
    <author>tc={AE62FA27-D65E-4C45-A272-93C9AE41F79B}</author>
    <author>tc={294CE8CB-5D00-4F67-85DF-A492445DC98E}</author>
    <author>tc={69840E98-6AD4-4F05-B579-87C3E6BA8E4D}</author>
    <author>tc={57C58C8D-6CF0-4511-8FA7-3BB0FF949276}</author>
    <author>tc={7393BEEF-04FB-4253-892B-A8C1AD4C8766}</author>
    <author>tc={D32CB6C4-1F15-4A00-B989-59CCC90659A6}</author>
    <author>tc={4133972C-5375-4CEB-94C9-58CCEC978C50}</author>
    <author>tc={AA0AEF77-4DE2-47BF-B459-D5CB2A3F1346}</author>
    <author>tc={7F4F0787-CE1C-496C-9B1C-0CB7390FD50C}</author>
    <author>tc={F0444E36-036A-49C3-B2F7-21BFBF005DFB}</author>
    <author>tc={BECAB47C-5540-4AEA-82CD-AD4A3B63E7F9}</author>
    <author>tc={0EB0A500-F718-4E48-8EBC-BFCDC2AB09AB}</author>
    <author>tc={8C8B4C4D-3FC2-4B50-8336-EAAAD1A5634C}</author>
    <author>tc={119D3276-A540-4147-8556-EBA33D196A97}</author>
    <author>tc={E536B3F7-5219-4FE1-A3D6-276C8110054F}</author>
    <author>tc={8E512C6C-7E80-4D72-A8EC-0314CEF391B9}</author>
    <author>tc={CDA7AFBF-189E-449A-8215-D35A1C6C2C3E}</author>
    <author>tc={9743287F-A2DD-4047-B46D-0745034995D4}</author>
    <author>tc={D8635434-4F78-4954-9698-BDC325A28FB9}</author>
    <author>tc={E30ED2DC-BEA6-401D-9BE6-7535765E6DE0}</author>
    <author>tc={7906A10B-A0F9-4F0B-9474-6D58E39B6EC5}</author>
    <author>tc={D12ADD08-F924-4EEE-9A01-D26BB775210F}</author>
    <author>tc={A3DAEFE1-DEDB-4F87-B073-50D81EEB8946}</author>
    <author>tc={9243AB6E-3869-4A05-9D9B-9A78B6203128}</author>
    <author>tc={15798590-A86D-4275-8E6C-9E8F6B2AB64E}</author>
    <author>tc={29F8986E-93A7-4D1A-A698-AED18532CF49}</author>
    <author>tc={F95591B3-ED59-4FA5-8979-5CC9FE828F8E}</author>
    <author>tc={430BE580-8436-47EB-9471-6E29695297C6}</author>
    <author>tc={002F29BF-4388-4F4D-9578-C33A2100E38C}</author>
    <author>tc={43E81802-307E-4A49-9817-FAEFC2705993}</author>
    <author>tc={066C648C-42A3-4F40-9B0F-70B313B388FF}</author>
    <author>tc={7387C20C-22CD-49A4-9A6F-5EBCDA6B6B5B}</author>
    <author>tc={94C2F0C0-690D-4FDB-80A3-DE337FFD81D4}</author>
    <author>tc={61BF5C6A-9386-478D-B7FD-2BB5417EF058}</author>
    <author>tc={97F38C57-0E9A-448A-AD41-0BA55867F6A8}</author>
    <author>tc={F5104444-D6F4-4DA4-AE0E-C95C3D5C0DD9}</author>
    <author>tc={050476E3-93CC-4088-A75D-2682B0399FD2}</author>
    <author>tc={0F4EFA4F-8317-4CD5-9C17-FAD9AE5A3D00}</author>
    <author>tc={FAB57F87-4258-40EB-B23A-F0ADCDDA16D7}</author>
    <author>tc={9695591C-F92F-44F4-8A01-DA409C88F71A}</author>
    <author>tc={17CFFF7C-075A-4FB1-9994-2165AD6E0803}</author>
    <author>tc={8CEA0364-314A-4265-A7FE-F8BFC6655A54}</author>
    <author>tc={742273FE-740B-4488-AB20-BBB8C70BDF10}</author>
    <author>tc={8E1549F3-A203-4120-8588-4ED1AF88F96F}</author>
    <author>tc={F5EEF7A9-B255-4E65-BAD2-0E518D5DB334}</author>
    <author>tc={D2FA4F10-E820-4059-B00E-F0210A9EAD34}</author>
    <author>tc={3E3BBC9C-F25C-44FA-A9F4-48B408C19A38}</author>
    <author>tc={705D8528-3057-4C5E-A3B4-6E04C0190BBC}</author>
    <author>tc={39A75F2C-DF4B-4B2F-9C83-673891092E80}</author>
    <author>tc={3DFCFF74-9F98-4747-ADD0-C85655DE77C3}</author>
    <author>tc={C73974A2-00E2-40AA-9174-F699C1525334}</author>
    <author>tc={BA224DC8-820D-47F7-A627-580FDF68E579}</author>
    <author>tc={91737D3C-492F-459C-A943-0C715B84EE4D}</author>
    <author>tc={2C50E00D-D798-402D-8689-D172D943F8FD}</author>
    <author>tc={1E98D7BB-B39F-411D-869A-9091502AFEE1}</author>
    <author>tc={6006EE18-6E8C-42BD-B1B7-6F84C592C80F}</author>
    <author>tc={9824D419-29A1-48F6-8060-4B721BEB2B39}</author>
    <author>tc={8D795159-46F6-46F8-B9F8-6AA3D12969FE}</author>
    <author>tc={7E5F1C10-F0ED-4049-A67D-9E040E4C9C2C}</author>
    <author>tc={E8B56FC6-5E7D-48CB-AED8-38EDF8C849CF}</author>
    <author>tc={5CB0F7B3-0987-48F1-8926-7DB9A40CE913}</author>
    <author>tc={228A7C1F-84CB-46E1-ADD1-F421746EF891}</author>
    <author>tc={178628B0-D861-4823-B99E-16D1C3D74675}</author>
    <author>tc={0A466FBE-BE92-4323-8022-AE735834603B}</author>
    <author>tc={136362CB-B554-4B95-B056-591C1AF6F663}</author>
    <author>tc={484311D3-8EF6-4363-80B9-6397C1EE8B83}</author>
    <author>tc={105ABCEF-6E03-4113-9EE7-61C465283DA3}</author>
    <author>tc={DA880564-6AC0-41B4-95F9-EA0B083FCC53}</author>
    <author>tc={E6FCB9E9-B1D5-43C8-A359-2392E3DE3D9D}</author>
    <author>tc={53379AB9-94BD-4303-99D5-29361493A19B}</author>
    <author>tc={74CE8BDA-3927-48EE-AB44-E3207ED32CD9}</author>
    <author>tc={6B8F54A8-D38F-47E6-9EE3-86611C5206B0}</author>
    <author>tc={D49206F9-9A68-47BD-AFD0-11FCC9960FBF}</author>
    <author>tc={92C74B03-A084-4B8B-986C-44F472625AD1}</author>
    <author>tc={66BF8264-AEE2-470D-8801-95B5284A338B}</author>
    <author>tc={E0849970-D30B-4B5A-9ABA-E4D39B8D4C04}</author>
    <author>tc={72C6B38F-B996-4E1A-B123-BAB0282EACDA}</author>
    <author>tc={86E597D6-D3B2-4D30-8DE1-538D2D63639D}</author>
    <author>tc={3079CFE1-619A-4477-8384-2634D66D8938}</author>
    <author>tc={82091244-4767-45BB-8CE2-195F54F2A332}</author>
    <author>tc={9AFA9523-80D5-4F7B-8A93-256F64F47083}</author>
    <author>tc={49675FAC-6404-4923-B036-00495FB32EB8}</author>
    <author>tc={925C8520-AC1E-42A8-AC0D-5573BDB6AEFE}</author>
    <author>tc={FB3F615D-0630-457C-8573-DDBDFDE727DC}</author>
    <author>tc={DB968688-6C0D-49B5-A9CC-B629EC7AFC49}</author>
    <author>tc={464F4A99-7551-4744-88A2-6CD725516BC0}</author>
    <author>tc={38ECD001-76D1-405F-9796-16F1C5C1D49F}</author>
    <author>tc={1C23CA40-3685-4107-9E3E-7B9C900CB1D7}</author>
    <author>tc={0287A303-2817-4BA1-B5AA-1178B8D764F8}</author>
    <author>tc={A36AB97D-974F-4B36-A1B5-FCA1605E0AD3}</author>
    <author>tc={74AAC7CC-61CC-4B7A-8D5F-8F2909EBEAA5}</author>
    <author>tc={B5C1DEF3-CD54-46D9-B740-6D787AE14B6A}</author>
    <author>tc={EC14FEDC-106F-489A-A781-85405D4EB04B}</author>
    <author>tc={D5EA9BE6-8386-424D-9FAD-10F297364E26}</author>
    <author>tc={23555FD9-0822-4566-AC91-5C53CA3BF842}</author>
    <author>tc={280F89CB-9CE5-4154-8489-5E832B48F093}</author>
    <author>tc={B65FD3E2-3AB9-44A4-8D92-26A975BE6DEE}</author>
    <author>tc={3294BA77-9C62-4951-A31F-F5E7D400E586}</author>
    <author>tc={2903F52E-B860-46B9-BD45-191E8E4ABCD1}</author>
    <author>tc={F2B40531-C8AD-4B86-8047-6FB77FCC2D02}</author>
    <author>tc={B96AC3F2-9167-4868-B0CA-B477F998428F}</author>
    <author>tc={7401CBD7-8B7F-48F7-96CC-1A8533C51C23}</author>
    <author>tc={37CCC546-C0D2-4B52-860A-836FF4FD8C3A}</author>
    <author>tc={8AA17069-63D0-4E99-905F-22AFAE1B315E}</author>
    <author>tc={58FAD36B-FABB-489F-AADC-FC358EE530DD}</author>
    <author>tc={C154B6FA-71C3-4684-9063-1DA0CAB14C4F}</author>
    <author>tc={737E8E02-2C4E-4E8B-A533-12C973F5E6FA}</author>
    <author>tc={1FE12AD5-A037-41FD-B38B-277B0D0D4CCB}</author>
    <author>tc={D713CA6B-5000-4DFB-B638-4EA7B0A9F2CF}</author>
    <author>tc={8964530D-1F5F-4365-8B08-78C562819D3A}</author>
    <author>tc={988A34B5-D916-42E7-AB17-F421DA753E2F}</author>
    <author>tc={D400572F-9BE7-462F-B416-6CBDAC0D0719}</author>
    <author>tc={1A107857-B0C9-4767-B9C5-9433049F3372}</author>
    <author>tc={8A8B07FF-3FA2-4FA6-93A6-2F3D16920B19}</author>
    <author>tc={6AFACE9F-6688-4D1A-9FA8-D156583E7E56}</author>
    <author>tc={98F4E0AA-FA2F-4EDE-B0DB-3B3866C21B8E}</author>
    <author>tc={9C2DD201-3891-4032-B5A7-FEF1629DB7A4}</author>
    <author>tc={4B7392F2-C448-4B9D-8BD2-EB4626738C95}</author>
    <author>tc={C96E5E1E-2E04-4B49-A6E5-D9F505153288}</author>
    <author>tc={29DFADD4-F265-4437-91AD-72424419222A}</author>
    <author>tc={8696CEB2-E708-4C5E-B6F3-30D2BF9FA59C}</author>
    <author>tc={AB1DAE6F-5776-4877-B78E-DC5CF545D2BB}</author>
    <author>tc={D93A7925-E87F-4FF0-AE1C-03D5EAA1895D}</author>
    <author>tc={26D870FE-E676-47DB-BF45-651691C7448F}</author>
    <author>tc={00372135-0F77-4A93-8F0D-96D38A421734}</author>
    <author>tc={4C43C52C-8BBF-4A4E-AEFA-08D19AAEBC5B}</author>
    <author>tc={6D516707-B840-40E4-B92E-380E8619F17D}</author>
    <author>tc={89427948-2C8D-456F-ABF4-6205D3B65F2E}</author>
    <author>tc={30F66C0B-2BCF-4C71-8C74-3383C3805048}</author>
    <author>tc={4153ED0C-3A2A-421C-8AD9-83936BF3DB10}</author>
    <author>tc={866CA941-F94E-4029-8AFC-66498AECC0C9}</author>
    <author>tc={80790089-7EC5-4828-A0AF-37A785AB4AE8}</author>
    <author>tc={EEA22590-4FDD-4445-985A-61A1327BDF4D}</author>
    <author>tc={644EC861-2599-4DE1-AA77-E99D3B3A1D28}</author>
    <author>tc={550B1083-FA91-453B-82D7-24FFC66765C6}</author>
    <author>tc={80F0037C-B5AB-46D2-AF1B-CA5A66B7152A}</author>
    <author>tc={234E6525-EE4C-4DA5-86A4-33C94DFF0E76}</author>
    <author>tc={B71DD582-5713-42AA-ADE8-85BEFC5B130E}</author>
    <author>tc={18E6C7FE-BB1F-4C42-856D-D8F632232532}</author>
    <author>tc={508EF4E2-A6C5-42EA-A632-76DCD97C944A}</author>
    <author>tc={9E238A1C-19F9-4ECF-87E2-8A8A954E43F6}</author>
    <author>tc={AE1BA1AA-A74E-49F5-93FA-11F14E6FEAEA}</author>
    <author>tc={877D3263-F2F0-4987-800E-3B62814E3902}</author>
    <author>tc={32F1A271-CD78-4414-A1CA-834E47BAFE90}</author>
    <author>tc={D149279C-F522-439C-A17C-C47DECD1294F}</author>
    <author>tc={5E8B8B57-D354-46A9-9577-32D34371B109}</author>
    <author>tc={FE4F7BAD-3B56-45B0-AE0E-95C75A1CAB4F}</author>
    <author>tc={4238B424-CB6C-40B5-AE4B-31E4CB70807D}</author>
    <author>tc={DA446C13-F8FC-4996-B91A-EF6D469A0D03}</author>
    <author>tc={7B7663D6-31CA-4AB7-B68C-B64CD93A435A}</author>
    <author>tc={B177C78C-357A-4C08-8012-A74A882AB74B}</author>
    <author>tc={D491E8DF-A750-4428-B88A-66F9E929A433}</author>
    <author>tc={C8EDE932-847C-478F-B545-FEAE1B93B2E2}</author>
    <author>tc={B260D4B5-4E5B-4330-A46D-3494F0DF998E}</author>
    <author>tc={E9DCE60C-3827-470C-8F81-51FF0637D04F}</author>
    <author>tc={5060A15A-C8A0-4118-9890-752474DA7FF6}</author>
    <author>tc={79280878-B5F9-4EDC-AB32-D509DC9E7154}</author>
    <author>tc={979C3623-5D73-44D3-B110-03E3085F904E}</author>
    <author>tc={21CA1EB8-701E-4B18-810A-5338F028BEEB}</author>
    <author>tc={E762C607-2880-433A-A090-0E478B163CFC}</author>
    <author>tc={30DD4444-5B53-4860-8901-794321509ABB}</author>
    <author>tc={222FA1ED-5B81-41FD-89D0-A02C58305F58}</author>
    <author>tc={8C0C1584-1F5B-4D4B-9891-034ACAFF2E5E}</author>
    <author>tc={4839F12E-C35D-40CB-B5B8-0B0AD036B3E8}</author>
    <author>tc={43A7E160-BC10-4734-9C2B-816FA17C331D}</author>
    <author>tc={5DFCCA45-63C8-448F-AA68-73388FDBA489}</author>
    <author>tc={03986B65-D728-4CFF-BE0A-113728106229}</author>
    <author>tc={A488B5BA-9EEC-444E-9BDD-D973F4961469}</author>
    <author>tc={5FD4E16A-A6A5-4E13-8C25-5D4DAE5DF364}</author>
    <author>tc={D643DE3B-F9DF-4C8D-806D-CDBAF0ED72AD}</author>
    <author>tc={1633D458-A0AA-4A18-8AE1-A103F701F690}</author>
    <author>tc={76F51EF9-6FE3-452E-AC10-59DDD9D1770B}</author>
    <author>tc={0DD35A06-748B-43F0-B716-EA8B0416BAF5}</author>
    <author>tc={C5702180-492F-4254-A7CB-03B4D9543E8F}</author>
    <author>tc={08E21ABE-669F-49D7-916E-58F4739CF2FE}</author>
    <author>tc={7A444BDE-083A-47D8-B07C-763D2FBF7716}</author>
    <author>tc={2FF8F73A-C20F-4422-AEB8-37A4DB4B6753}</author>
    <author>tc={2BBC0B96-F5CF-4D40-9CB6-A17AA382EDBB}</author>
    <author>tc={838D2715-CF65-48C7-9217-098A846FC1E4}</author>
    <author>tc={A0E3C5A9-301D-40D4-B024-E816E4D9FE42}</author>
    <author>tc={711ADA83-B82C-4492-9D22-6DE405912D32}</author>
    <author>tc={0EF8E29B-8A7B-4021-AE81-6C71EE2B4665}</author>
    <author>tc={0E36F219-3E7A-4FA1-9C68-6643931BB5E0}</author>
    <author>tc={E599D246-ACAA-43D3-BEF5-5F75460327E1}</author>
    <author>tc={4F4DD505-D328-478F-8B91-272BBCDD24B4}</author>
    <author>tc={DB2B7DC6-1864-49D5-883A-2F3AC5D78580}</author>
    <author>tc={A43AFC70-4B74-4A7B-AE22-36CE1E6DE04F}</author>
    <author>tc={545E23FE-0A17-4077-8730-5FE6C138A04F}</author>
    <author>tc={21D188A5-CEC7-447F-ADF7-72C115B440DC}</author>
    <author>tc={4DCB2984-D430-4010-9083-EDA8B7F0A51C}</author>
    <author>tc={91EA80AD-F5C1-4F68-9D41-153A5032BFD4}</author>
    <author>tc={6549F53E-EA19-4AAF-9230-52D1A4C76F7D}</author>
    <author>tc={2A1387F3-7271-48DB-98F5-EB1062D4852E}</author>
    <author>tc={DC64322B-E70B-4888-94A5-10E81FFBF7F1}</author>
    <author>tc={C2AB8AF0-3CD1-45A6-9D80-94E0C0690241}</author>
    <author>tc={B11432B9-7B4B-4125-9FFC-217EDB137033}</author>
    <author>tc={1AF16248-617D-4A9A-8ED9-D62DA719EC14}</author>
    <author>tc={AEBBBB2C-7C83-4C82-BD1D-0B2FE03205D7}</author>
    <author>tc={C0D4013B-DAF6-4779-99DF-E4F859BA5096}</author>
    <author>tc={C74B931F-019B-4C14-92A4-B7B14AFE9D91}</author>
    <author>tc={B1AFF665-08EE-44BB-ACCF-ADF037DAF817}</author>
    <author>tc={648C8ACF-1AD3-40AB-BF82-E8A2980A0630}</author>
    <author>tc={4DF432AE-D046-4C3B-AB39-1CE78A6D6F3F}</author>
    <author>tc={F38C862D-F34E-4CD0-9F37-5246ACC84FFA}</author>
    <author>tc={71E14B20-0BA4-4940-84DA-9D32221B24A3}</author>
    <author>tc={C12B33F0-B6AD-4956-890C-5FCD14961469}</author>
    <author>tc={BF99E669-478E-4232-B263-6D5ED08BC11F}</author>
    <author>tc={FFF9AE7C-7755-44A1-9D25-ADE3C272A30D}</author>
    <author>tc={0D7FB43A-EDD3-437A-B5DE-92B01DA731F9}</author>
    <author>tc={543E9312-21D5-41C0-886D-FE758C991C6E}</author>
    <author>tc={4941647C-919A-41C8-8AF5-8400FD7CB9E5}</author>
    <author>tc={85E228A6-7D55-42F2-94B4-4CCC27599E72}</author>
    <author>tc={6DDE4723-6685-4275-AC41-9D3C6479845E}</author>
    <author>tc={77594628-0647-4784-A624-9B139AEB2A54}</author>
    <author>tc={4BC49B2B-C0DA-4CA8-95AB-50965F38411E}</author>
    <author>tc={1975140C-6CF0-429E-9710-EED3272BE145}</author>
    <author>tc={5E746A29-076E-46CC-B058-E0D52E2B7613}</author>
    <author>tc={5BBC0B85-64F6-4605-865C-0928388A61B7}</author>
    <author>tc={09E78E8F-B0CE-47E5-A6A0-F8D4DF38566D}</author>
    <author>tc={2FD0C7B6-7DB4-4BAD-A84A-9E83F134066D}</author>
    <author>tc={F6C4074F-6BA9-437B-83E3-C1A2E0859934}</author>
    <author>tc={3DBB46FB-6141-46CC-A6CC-07A1B3ECBC2D}</author>
    <author>tc={791DB3F9-357E-438B-9BC4-B0F25BEB2CCD}</author>
    <author>tc={13E20E87-3828-41EB-B6B9-2580CF942417}</author>
    <author>tc={CF008DDE-481B-4FA0-B8FE-E1BCEAE755FF}</author>
    <author>tc={F6600959-5C82-45D8-91A4-FF7F278764CE}</author>
    <author>tc={1B2756CE-57B5-4FB4-95DB-A2686AA4FC1E}</author>
    <author>tc={AD7F2686-92E0-4781-9F89-7E0A98BE4ABC}</author>
    <author>tc={F9517F26-DAFE-467C-B6B2-9EFFF59FEB07}</author>
    <author>tc={AEDECBE1-C7A8-45C5-B3DA-272B9B09EF34}</author>
    <author>tc={5739087B-C05B-44B5-992A-28953F9E2070}</author>
    <author>tc={B4424B7D-9BAB-4E06-AEB1-D844BC327B11}</author>
    <author>tc={F9A71280-61C8-4747-BACB-5CED64D0DA2F}</author>
    <author>tc={9926FC78-8DEB-4A31-A783-271E178F223F}</author>
    <author>tc={77D0C7CA-3BC5-4E65-8BCF-8BE8C834D983}</author>
    <author>tc={E6B4CE1E-C3FE-436A-B04C-0DBB18428079}</author>
    <author>tc={DA1FC9A1-0C77-4B28-A761-448578423562}</author>
    <author>tc={780BB583-5489-4D38-97DA-37B36CE34C13}</author>
    <author>tc={DADF739A-1E83-4FB4-9BBF-E1ABF5FF2D96}</author>
    <author>tc={DA5A50D0-F624-43E6-8825-8B59A669D586}</author>
    <author>tc={6FEDD88C-12DA-4B26-A175-6BA488D6522B}</author>
    <author>tc={45176EAF-5A5F-4197-953A-807A75FF7380}</author>
    <author>tc={5F21CEFA-E5B4-42F3-9A02-BB5F4A376E35}</author>
    <author>tc={048DB03B-BCA2-4FF7-85D6-D590661D23C4}</author>
    <author>tc={978F7226-8504-409E-BB14-C8B06E449133}</author>
    <author>tc={3CA5025F-C08F-4E85-960B-87AA34772E78}</author>
    <author>tc={3B85671E-3A49-47EF-9346-39D9A9524DC8}</author>
    <author>tc={34ACFC7D-D532-4C86-A8B6-48B39841CBFB}</author>
    <author>tc={7102F6FC-F277-44B3-AEBC-F593286D67EC}</author>
    <author>tc={550B1714-B305-4A78-A4D1-E9FAF4B7CB4D}</author>
    <author>tc={731ACA58-3717-4E1A-B2FC-1E8AD8D31C03}</author>
    <author>tc={681EF8AB-FEA0-4778-8D10-2735034BE757}</author>
    <author>tc={5262E377-77CC-46C0-B526-C32EEFD12368}</author>
    <author>tc={335C7957-E5FB-4549-B54A-62D5B0649BBC}</author>
    <author>tc={884A1390-A623-4F72-9EA0-254D5950FCFF}</author>
    <author>tc={B5A059C6-2C55-4F71-91D1-D680A3E0B9E3}</author>
    <author>tc={82FAE97E-43E2-4D2C-A17D-6D53F3A5AB23}</author>
    <author>tc={0B8BDBF7-449D-4E89-922C-9399181A11AB}</author>
    <author>tc={E26B4971-AA37-49F2-8EB8-45B66A71BAC1}</author>
    <author>tc={54ECA71D-C82F-466B-82BD-47AA6E1546E8}</author>
    <author>tc={FDF9FC6C-DD68-4753-A139-C5A1C80BAAEF}</author>
    <author>tc={D4999BA5-1083-4A0D-ADD5-B944D64A47A7}</author>
    <author>tc={1FE564D3-248C-4CD6-8FFF-499296BC42C1}</author>
    <author>tc={CB08DA7A-3AC7-40C0-B8E3-D4283FC59835}</author>
    <author>tc={D40CA521-447E-4B80-B679-CC3AF211AF3A}</author>
    <author>tc={256BEA15-C6C4-4EEB-BF07-D7B9B7F27609}</author>
    <author>tc={08F439D0-220F-4DE1-97A5-DD0ADEB7F612}</author>
    <author>tc={2AC12770-857F-491E-83F6-5D4C2DD7AAD7}</author>
    <author>tc={6C324E30-EE63-4125-B827-34D125B864A2}</author>
    <author>tc={4C085630-7E4D-493B-B771-69F0F3D5B772}</author>
    <author>tc={78FF24C5-0507-4AE4-A856-B8F497C67223}</author>
    <author>tc={ED04C8F4-1916-4236-BC92-F94772674004}</author>
    <author>tc={354D0490-6939-4312-9318-80575A2A15BC}</author>
    <author>tc={60A27551-6E72-42DD-9AE0-4D968ECF699B}</author>
    <author>tc={1C5C70CC-BA72-4DA0-A0E8-04B1FD6C1312}</author>
    <author>tc={CEDE643B-5711-443A-9D41-7A8A81196434}</author>
    <author>tc={22962946-E0D1-4574-8081-E89745299C74}</author>
    <author>tc={07BDFCE1-DD7F-404D-833B-E14204594B6A}</author>
    <author>tc={6A972B05-D63C-427E-ABC4-BF30A91134B4}</author>
    <author>tc={9607D79C-C338-4B85-A160-B206AE850B49}</author>
    <author>tc={87C0A044-E0E6-4DB0-ADBF-34EBE60A155C}</author>
    <author>tc={0B7C0BE2-5D70-4A2A-A4E3-B5D01B646B6A}</author>
    <author>tc={46237F92-AFE9-40E9-957D-8B742D0E79C8}</author>
    <author>tc={FDF39451-70B0-488F-B122-BBC735589B53}</author>
    <author>tc={6E9E702E-1CEE-43A7-AC0E-748097BA883A}</author>
    <author>tc={D271C92D-7E78-44F8-BA92-FD8C1BEC5F81}</author>
    <author>tc={F61997E6-94A1-4877-B9F2-2A7E52249FAB}</author>
    <author>tc={D3E2E232-2D73-42D7-ABD0-721FE0DE1067}</author>
    <author>tc={AA4F3959-5191-4073-BCBE-DF40CDA1D43F}</author>
    <author>tc={2C97863E-33B8-4300-8658-CDF0B76D438F}</author>
    <author>tc={2F1DAFC4-B96E-4BBA-AC9D-05C97DA8A277}</author>
    <author>tc={9A69CB0D-F598-4FD2-B4C8-9ACC8A876680}</author>
    <author>tc={C087F539-A93F-4F22-B9AA-40686E8492C6}</author>
  </authors>
  <commentList>
    <comment ref="A1" authorId="0" shapeId="0" xr:uid="{00000000-0006-0000-0300-000001000000}">
      <text>
        <t>[Threaded comment]
Your version of Excel allows you to read this threaded comment; however, any edits to it will get removed if the file is opened in a newer version of Excel. Learn more: https://go.microsoft.com/fwlink/?linkid=870924
Comment:
    Item¦Payment¦Description¦Unit¦Qty¦Rate¦Amount§1¦INLET WORKS AND DEWATERING FACILITY AT HAMMARSDALE WWTW§3¦BILL 3: DEWATERING FACILITY§SECTION C : SITE CLEARANCE ¦SECTION D: EARTHWORKS¦SECTION DB: EARTHWORKS (PIPE TRENCHES)¦SECTION DM: EARTHWORKS (ROADS, SUBGRADE)¦SECTION G: CONCRETE (STRUCTURAL)¦SECTION L: MEDIUM-PRESSURE PIPE LINES¦SECTION LB: BEDDING (PIPES)¦SECTION LC: CABLE DUCTS¦SECTION LD: SEWERS¦SECTION LE: STORMWATER DRAINAGE¦SECTION ME: SUBBASE¦SECTION MF: BASE¦SECTION MJ: SEGMENTED PAVING¦SECTION MK: KERBING AND CHANNELING¦SECTION MM: ANCILLARY ROADWORKS¦SECTION PGE: EROSION CONTROL</t>
      </text>
    </comment>
    <comment ref="A4" authorId="1" shapeId="0" xr:uid="{00000000-0006-0000-0300-000002000000}">
      <text>
        <t>[Threaded comment]
Your version of Excel allows you to read this threaded comment; however, any edits to it will get removed if the file is opened in a newer version of Excel. Learn more: https://go.microsoft.com/fwlink/?linkid=870924
Comment:
    ¦1¦3¦1¦1¦1¦Null§</t>
      </text>
    </comment>
    <comment ref="A6" authorId="2" shapeId="0" xr:uid="{00000000-0006-0000-0300-000003000000}">
      <text>
        <t>[Threaded comment]
Your version of Excel allows you to read this threaded comment; however, any edits to it will get removed if the file is opened in a newer version of Excel. Learn more: https://go.microsoft.com/fwlink/?linkid=870924
Comment:
    ¦1¦3¦1¦2¦1¦Null§</t>
      </text>
    </comment>
    <comment ref="A8" authorId="3" shapeId="0" xr:uid="{00000000-0006-0000-0300-000004000000}">
      <text>
        <t>[Threaded comment]
Your version of Excel allows you to read this threaded comment; however, any edits to it will get removed if the file is opened in a newer version of Excel. Learn more: https://go.microsoft.com/fwlink/?linkid=870924
Comment:
    ¦1¦3¦1¦3¦0¦Null§</t>
      </text>
    </comment>
    <comment ref="A10" authorId="4" shapeId="0" xr:uid="{00000000-0006-0000-0300-000005000000}">
      <text>
        <t>[Threaded comment]
Your version of Excel allows you to read this threaded comment; however, any edits to it will get removed if the file is opened in a newer version of Excel. Learn more: https://go.microsoft.com/fwlink/?linkid=870924
Comment:
    ¦1¦3¦1¦4¦0¦Null§</t>
      </text>
    </comment>
    <comment ref="A12" authorId="5" shapeId="0" xr:uid="{00000000-0006-0000-0300-000006000000}">
      <text>
        <t>[Threaded comment]
Your version of Excel allows you to read this threaded comment; however, any edits to it will get removed if the file is opened in a newer version of Excel. Learn more: https://go.microsoft.com/fwlink/?linkid=870924
Comment:
    ¦1¦3¦1¦5¦0¦Null§</t>
      </text>
    </comment>
    <comment ref="A14" authorId="6" shapeId="0" xr:uid="{00000000-0006-0000-0300-000007000000}">
      <text>
        <t>[Threaded comment]
Your version of Excel allows you to read this threaded comment; however, any edits to it will get removed if the file is opened in a newer version of Excel. Learn more: https://go.microsoft.com/fwlink/?linkid=870924
Comment:
    ¦1¦3¦1¦6¦0¦Null§</t>
      </text>
    </comment>
    <comment ref="A16" authorId="7" shapeId="0" xr:uid="{00000000-0006-0000-0300-000008000000}">
      <text>
        <t>[Threaded comment]
Your version of Excel allows you to read this threaded comment; however, any edits to it will get removed if the file is opened in a newer version of Excel. Learn more: https://go.microsoft.com/fwlink/?linkid=870924
Comment:
    ¦1¦3¦1¦7¦0¦Null§</t>
      </text>
    </comment>
    <comment ref="A18" authorId="8" shapeId="0" xr:uid="{00000000-0006-0000-0300-000009000000}">
      <text>
        <t>[Threaded comment]
Your version of Excel allows you to read this threaded comment; however, any edits to it will get removed if the file is opened in a newer version of Excel. Learn more: https://go.microsoft.com/fwlink/?linkid=870924
Comment:
    ¦1¦3¦1¦8¦0¦Null§</t>
      </text>
    </comment>
    <comment ref="A20" authorId="9" shapeId="0" xr:uid="{00000000-0006-0000-0300-00000A000000}">
      <text>
        <t>[Threaded comment]
Your version of Excel allows you to read this threaded comment; however, any edits to it will get removed if the file is opened in a newer version of Excel. Learn more: https://go.microsoft.com/fwlink/?linkid=870924
Comment:
    ¦1¦3¦1¦9¦1¦Null§</t>
      </text>
    </comment>
    <comment ref="A22" authorId="10" shapeId="0" xr:uid="{00000000-0006-0000-0300-00000B000000}">
      <text>
        <t>[Threaded comment]
Your version of Excel allows you to read this threaded comment; however, any edits to it will get removed if the file is opened in a newer version of Excel. Learn more: https://go.microsoft.com/fwlink/?linkid=870924
Comment:
    ¦1¦3¦1¦10¦0¦Null§</t>
      </text>
    </comment>
    <comment ref="A24" authorId="11" shapeId="0" xr:uid="{00000000-0006-0000-0300-00000C000000}">
      <text>
        <t>[Threaded comment]
Your version of Excel allows you to read this threaded comment; however, any edits to it will get removed if the file is opened in a newer version of Excel. Learn more: https://go.microsoft.com/fwlink/?linkid=870924
Comment:
    ¦1¦3¦1¦11¦0¦Null§</t>
      </text>
    </comment>
    <comment ref="A26" authorId="12" shapeId="0" xr:uid="{00000000-0006-0000-0300-00000D000000}">
      <text>
        <t>[Threaded comment]
Your version of Excel allows you to read this threaded comment; however, any edits to it will get removed if the file is opened in a newer version of Excel. Learn more: https://go.microsoft.com/fwlink/?linkid=870924
Comment:
    ¦1¦3¦1¦12¦0¦Null§</t>
      </text>
    </comment>
    <comment ref="A28" authorId="13" shapeId="0" xr:uid="{00000000-0006-0000-0300-00000E000000}">
      <text>
        <t>[Threaded comment]
Your version of Excel allows you to read this threaded comment; however, any edits to it will get removed if the file is opened in a newer version of Excel. Learn more: https://go.microsoft.com/fwlink/?linkid=870924
Comment:
    ¦1¦3¦1¦13¦0¦Null§</t>
      </text>
    </comment>
    <comment ref="A30" authorId="14" shapeId="0" xr:uid="{00000000-0006-0000-0300-00000F000000}">
      <text>
        <t>[Threaded comment]
Your version of Excel allows you to read this threaded comment; however, any edits to it will get removed if the file is opened in a newer version of Excel. Learn more: https://go.microsoft.com/fwlink/?linkid=870924
Comment:
    ¦1¦3¦1¦14¦0¦Null§</t>
      </text>
    </comment>
    <comment ref="A32" authorId="15" shapeId="0" xr:uid="{00000000-0006-0000-0300-000010000000}">
      <text>
        <t>[Threaded comment]
Your version of Excel allows you to read this threaded comment; however, any edits to it will get removed if the file is opened in a newer version of Excel. Learn more: https://go.microsoft.com/fwlink/?linkid=870924
Comment:
    ¦1¦3¦1¦15¦0¦Null§</t>
      </text>
    </comment>
    <comment ref="A34" authorId="16" shapeId="0" xr:uid="{00000000-0006-0000-0300-000011000000}">
      <text>
        <t>[Threaded comment]
Your version of Excel allows you to read this threaded comment; however, any edits to it will get removed if the file is opened in a newer version of Excel. Learn more: https://go.microsoft.com/fwlink/?linkid=870924
Comment:
    ¦1¦3¦1¦16¦0¦Null§</t>
      </text>
    </comment>
    <comment ref="A36" authorId="17" shapeId="0" xr:uid="{00000000-0006-0000-0300-000012000000}">
      <text>
        <t>[Threaded comment]
Your version of Excel allows you to read this threaded comment; however, any edits to it will get removed if the file is opened in a newer version of Excel. Learn more: https://go.microsoft.com/fwlink/?linkid=870924
Comment:
    ¦1¦3¦1¦17¦0¦Null§</t>
      </text>
    </comment>
    <comment ref="A38" authorId="18" shapeId="0" xr:uid="{00000000-0006-0000-0300-000013000000}">
      <text>
        <t>[Threaded comment]
Your version of Excel allows you to read this threaded comment; however, any edits to it will get removed if the file is opened in a newer version of Excel. Learn more: https://go.microsoft.com/fwlink/?linkid=870924
Comment:
    ¦1¦3¦1¦18¦0¦Null§</t>
      </text>
    </comment>
    <comment ref="A40" authorId="19" shapeId="0" xr:uid="{00000000-0006-0000-0300-000014000000}">
      <text>
        <t>[Threaded comment]
Your version of Excel allows you to read this threaded comment; however, any edits to it will get removed if the file is opened in a newer version of Excel. Learn more: https://go.microsoft.com/fwlink/?linkid=870924
Comment:
    ¦1¦3¦1¦19¦1¦Null§</t>
      </text>
    </comment>
    <comment ref="A42" authorId="20" shapeId="0" xr:uid="{00000000-0006-0000-0300-000015000000}">
      <text>
        <t>[Threaded comment]
Your version of Excel allows you to read this threaded comment; however, any edits to it will get removed if the file is opened in a newer version of Excel. Learn more: https://go.microsoft.com/fwlink/?linkid=870924
Comment:
    ¦1¦3¦1¦20¦0¦Null§</t>
      </text>
    </comment>
    <comment ref="A44" authorId="21" shapeId="0" xr:uid="{00000000-0006-0000-0300-000016000000}">
      <text>
        <t>[Threaded comment]
Your version of Excel allows you to read this threaded comment; however, any edits to it will get removed if the file is opened in a newer version of Excel. Learn more: https://go.microsoft.com/fwlink/?linkid=870924
Comment:
    ¦1¦3¦1¦21¦0¦Null§</t>
      </text>
    </comment>
    <comment ref="A46" authorId="22" shapeId="0" xr:uid="{00000000-0006-0000-0300-000017000000}">
      <text>
        <t>[Threaded comment]
Your version of Excel allows you to read this threaded comment; however, any edits to it will get removed if the file is opened in a newer version of Excel. Learn more: https://go.microsoft.com/fwlink/?linkid=870924
Comment:
    ¦1¦3¦1¦22¦1¦Null§</t>
      </text>
    </comment>
    <comment ref="A48" authorId="23" shapeId="0" xr:uid="{00000000-0006-0000-0300-000018000000}">
      <text>
        <t>[Threaded comment]
Your version of Excel allows you to read this threaded comment; however, any edits to it will get removed if the file is opened in a newer version of Excel. Learn more: https://go.microsoft.com/fwlink/?linkid=870924
Comment:
    ¦1¦3¦1¦23¦0¦Null§</t>
      </text>
    </comment>
    <comment ref="A50" authorId="24" shapeId="0" xr:uid="{00000000-0006-0000-0300-000019000000}">
      <text>
        <t>[Threaded comment]
Your version of Excel allows you to read this threaded comment; however, any edits to it will get removed if the file is opened in a newer version of Excel. Learn more: https://go.microsoft.com/fwlink/?linkid=870924
Comment:
    ¦1¦3¦1¦24¦0¦Null§</t>
      </text>
    </comment>
    <comment ref="A52" authorId="25" shapeId="0" xr:uid="{00000000-0006-0000-0300-00001A000000}">
      <text>
        <t>[Threaded comment]
Your version of Excel allows you to read this threaded comment; however, any edits to it will get removed if the file is opened in a newer version of Excel. Learn more: https://go.microsoft.com/fwlink/?linkid=870924
Comment:
    ¦1¦3¦1¦25¦1¦Null§</t>
      </text>
    </comment>
    <comment ref="A58" authorId="26" shapeId="0" xr:uid="{00000000-0006-0000-0300-00001B000000}">
      <text>
        <t>[Threaded comment]
Your version of Excel allows you to read this threaded comment; however, any edits to it will get removed if the file is opened in a newer version of Excel. Learn more: https://go.microsoft.com/fwlink/?linkid=870924
Comment:
    ¦1¦3¦1¦26¦0¦Null§</t>
      </text>
    </comment>
    <comment ref="A60" authorId="27" shapeId="0" xr:uid="{00000000-0006-0000-0300-00001C000000}">
      <text>
        <t>[Threaded comment]
Your version of Excel allows you to read this threaded comment; however, any edits to it will get removed if the file is opened in a newer version of Excel. Learn more: https://go.microsoft.com/fwlink/?linkid=870924
Comment:
    ¦1¦3¦1¦27¦0¦Null§</t>
      </text>
    </comment>
    <comment ref="A62" authorId="28" shapeId="0" xr:uid="{00000000-0006-0000-0300-00001D000000}">
      <text>
        <t>[Threaded comment]
Your version of Excel allows you to read this threaded comment; however, any edits to it will get removed if the file is opened in a newer version of Excel. Learn more: https://go.microsoft.com/fwlink/?linkid=870924
Comment:
    ¦1¦3¦1¦28¦0¦Null§</t>
      </text>
    </comment>
    <comment ref="A64" authorId="29" shapeId="0" xr:uid="{00000000-0006-0000-0300-00001E000000}">
      <text>
        <t>[Threaded comment]
Your version of Excel allows you to read this threaded comment; however, any edits to it will get removed if the file is opened in a newer version of Excel. Learn more: https://go.microsoft.com/fwlink/?linkid=870924
Comment:
    ¦1¦3¦1¦29¦0¦Null§</t>
      </text>
    </comment>
    <comment ref="A66" authorId="30" shapeId="0" xr:uid="{00000000-0006-0000-0300-00001F000000}">
      <text>
        <t>[Threaded comment]
Your version of Excel allows you to read this threaded comment; however, any edits to it will get removed if the file is opened in a newer version of Excel. Learn more: https://go.microsoft.com/fwlink/?linkid=870924
Comment:
    ¦1¦3¦1¦30¦1¦Null§</t>
      </text>
    </comment>
    <comment ref="A68" authorId="31" shapeId="0" xr:uid="{00000000-0006-0000-0300-000020000000}">
      <text>
        <t>[Threaded comment]
Your version of Excel allows you to read this threaded comment; however, any edits to it will get removed if the file is opened in a newer version of Excel. Learn more: https://go.microsoft.com/fwlink/?linkid=870924
Comment:
    ¦1¦3¦1¦31¦1¦Null§</t>
      </text>
    </comment>
    <comment ref="A70" authorId="32" shapeId="0" xr:uid="{00000000-0006-0000-0300-000021000000}">
      <text>
        <t>[Threaded comment]
Your version of Excel allows you to read this threaded comment; however, any edits to it will get removed if the file is opened in a newer version of Excel. Learn more: https://go.microsoft.com/fwlink/?linkid=870924
Comment:
    ¦1¦3¦1¦32¦0¦Null§</t>
      </text>
    </comment>
    <comment ref="A72" authorId="33" shapeId="0" xr:uid="{00000000-0006-0000-0300-000022000000}">
      <text>
        <t>[Threaded comment]
Your version of Excel allows you to read this threaded comment; however, any edits to it will get removed if the file is opened in a newer version of Excel. Learn more: https://go.microsoft.com/fwlink/?linkid=870924
Comment:
    ¦1¦3¦1¦33¦1¦Null§</t>
      </text>
    </comment>
    <comment ref="A74" authorId="34" shapeId="0" xr:uid="{00000000-0006-0000-0300-000023000000}">
      <text>
        <t>[Threaded comment]
Your version of Excel allows you to read this threaded comment; however, any edits to it will get removed if the file is opened in a newer version of Excel. Learn more: https://go.microsoft.com/fwlink/?linkid=870924
Comment:
    ¦1¦3¦1¦34¦0¦Null§</t>
      </text>
    </comment>
    <comment ref="A76" authorId="35" shapeId="0" xr:uid="{00000000-0006-0000-0300-000024000000}">
      <text>
        <t>[Threaded comment]
Your version of Excel allows you to read this threaded comment; however, any edits to it will get removed if the file is opened in a newer version of Excel. Learn more: https://go.microsoft.com/fwlink/?linkid=870924
Comment:
    ¦1¦3¦1¦35¦1¦Null§</t>
      </text>
    </comment>
    <comment ref="A78" authorId="36" shapeId="0" xr:uid="{00000000-0006-0000-0300-000025000000}">
      <text>
        <t>[Threaded comment]
Your version of Excel allows you to read this threaded comment; however, any edits to it will get removed if the file is opened in a newer version of Excel. Learn more: https://go.microsoft.com/fwlink/?linkid=870924
Comment:
    ¦1¦3¦1¦36¦0¦Null§</t>
      </text>
    </comment>
    <comment ref="A120" authorId="37" shapeId="0" xr:uid="{00000000-0006-0000-0300-000026000000}">
      <text>
        <t>[Threaded comment]
Your version of Excel allows you to read this threaded comment; however, any edits to it will get removed if the file is opened in a newer version of Excel. Learn more: https://go.microsoft.com/fwlink/?linkid=870924
Comment:
    ¦1¦3¦2¦1¦1¦Null§</t>
      </text>
    </comment>
    <comment ref="A122" authorId="38" shapeId="0" xr:uid="{00000000-0006-0000-0300-000027000000}">
      <text>
        <t>[Threaded comment]
Your version of Excel allows you to read this threaded comment; however, any edits to it will get removed if the file is opened in a newer version of Excel. Learn more: https://go.microsoft.com/fwlink/?linkid=870924
Comment:
    ¦1¦3¦2¦2¦1¦Null§</t>
      </text>
    </comment>
    <comment ref="A124" authorId="39" shapeId="0" xr:uid="{00000000-0006-0000-0300-000028000000}">
      <text>
        <t>[Threaded comment]
Your version of Excel allows you to read this threaded comment; however, any edits to it will get removed if the file is opened in a newer version of Excel. Learn more: https://go.microsoft.com/fwlink/?linkid=870924
Comment:
    ¦1¦3¦2¦3¦0¦Null§</t>
      </text>
    </comment>
    <comment ref="A126" authorId="40" shapeId="0" xr:uid="{00000000-0006-0000-0300-000029000000}">
      <text>
        <t>[Threaded comment]
Your version of Excel allows you to read this threaded comment; however, any edits to it will get removed if the file is opened in a newer version of Excel. Learn more: https://go.microsoft.com/fwlink/?linkid=870924
Comment:
    ¦1¦3¦2¦4¦0¦Null§</t>
      </text>
    </comment>
    <comment ref="A128" authorId="41" shapeId="0" xr:uid="{00000000-0006-0000-0300-00002A000000}">
      <text>
        <t>[Threaded comment]
Your version of Excel allows you to read this threaded comment; however, any edits to it will get removed if the file is opened in a newer version of Excel. Learn more: https://go.microsoft.com/fwlink/?linkid=870924
Comment:
    ¦1¦3¦2¦5¦0¦Null§</t>
      </text>
    </comment>
    <comment ref="A130" authorId="42" shapeId="0" xr:uid="{00000000-0006-0000-0300-00002B000000}">
      <text>
        <t>[Threaded comment]
Your version of Excel allows you to read this threaded comment; however, any edits to it will get removed if the file is opened in a newer version of Excel. Learn more: https://go.microsoft.com/fwlink/?linkid=870924
Comment:
    ¦1¦3¦2¦6¦0¦Null§</t>
      </text>
    </comment>
    <comment ref="A132" authorId="43" shapeId="0" xr:uid="{00000000-0006-0000-0300-00002C000000}">
      <text>
        <t>[Threaded comment]
Your version of Excel allows you to read this threaded comment; however, any edits to it will get removed if the file is opened in a newer version of Excel. Learn more: https://go.microsoft.com/fwlink/?linkid=870924
Comment:
    ¦1¦3¦2¦7¦1¦Null§</t>
      </text>
    </comment>
    <comment ref="A134" authorId="44" shapeId="0" xr:uid="{00000000-0006-0000-0300-00002D000000}">
      <text>
        <t>[Threaded comment]
Your version of Excel allows you to read this threaded comment; however, any edits to it will get removed if the file is opened in a newer version of Excel. Learn more: https://go.microsoft.com/fwlink/?linkid=870924
Comment:
    ¦1¦3¦2¦8¦0¦Null§</t>
      </text>
    </comment>
    <comment ref="A136" authorId="45" shapeId="0" xr:uid="{00000000-0006-0000-0300-00002E000000}">
      <text>
        <t>[Threaded comment]
Your version of Excel allows you to read this threaded comment; however, any edits to it will get removed if the file is opened in a newer version of Excel. Learn more: https://go.microsoft.com/fwlink/?linkid=870924
Comment:
    ¦1¦3¦2¦9¦0¦Null§</t>
      </text>
    </comment>
    <comment ref="A138" authorId="46" shapeId="0" xr:uid="{00000000-0006-0000-0300-00002F000000}">
      <text>
        <t>[Threaded comment]
Your version of Excel allows you to read this threaded comment; however, any edits to it will get removed if the file is opened in a newer version of Excel. Learn more: https://go.microsoft.com/fwlink/?linkid=870924
Comment:
    ¦1¦3¦2¦10¦2¦Null§</t>
      </text>
    </comment>
    <comment ref="A140" authorId="47" shapeId="0" xr:uid="{00000000-0006-0000-0300-000030000000}">
      <text>
        <t>[Threaded comment]
Your version of Excel allows you to read this threaded comment; however, any edits to it will get removed if the file is opened in a newer version of Excel. Learn more: https://go.microsoft.com/fwlink/?linkid=870924
Comment:
    ¦1¦3¦2¦11¦2¦Null§</t>
      </text>
    </comment>
    <comment ref="A142" authorId="48" shapeId="0" xr:uid="{00000000-0006-0000-0300-000031000000}">
      <text>
        <t>[Threaded comment]
Your version of Excel allows you to read this threaded comment; however, any edits to it will get removed if the file is opened in a newer version of Excel. Learn more: https://go.microsoft.com/fwlink/?linkid=870924
Comment:
    ¦1¦3¦2¦12¦0¦Null§</t>
      </text>
    </comment>
    <comment ref="A144" authorId="49" shapeId="0" xr:uid="{00000000-0006-0000-0300-000032000000}">
      <text>
        <t>[Threaded comment]
Your version of Excel allows you to read this threaded comment; however, any edits to it will get removed if the file is opened in a newer version of Excel. Learn more: https://go.microsoft.com/fwlink/?linkid=870924
Comment:
    ¦1¦3¦2¦13¦0¦Null§</t>
      </text>
    </comment>
    <comment ref="A146" authorId="50" shapeId="0" xr:uid="{00000000-0006-0000-0300-000033000000}">
      <text>
        <t>[Threaded comment]
Your version of Excel allows you to read this threaded comment; however, any edits to it will get removed if the file is opened in a newer version of Excel. Learn more: https://go.microsoft.com/fwlink/?linkid=870924
Comment:
    ¦1¦3¦2¦14¦0¦Null§</t>
      </text>
    </comment>
    <comment ref="A148" authorId="51" shapeId="0" xr:uid="{00000000-0006-0000-0300-000034000000}">
      <text>
        <t>[Threaded comment]
Your version of Excel allows you to read this threaded comment; however, any edits to it will get removed if the file is opened in a newer version of Excel. Learn more: https://go.microsoft.com/fwlink/?linkid=870924
Comment:
    ¦1¦3¦2¦15¦1¦Null§</t>
      </text>
    </comment>
    <comment ref="A150" authorId="52" shapeId="0" xr:uid="{00000000-0006-0000-0300-000035000000}">
      <text>
        <t>[Threaded comment]
Your version of Excel allows you to read this threaded comment; however, any edits to it will get removed if the file is opened in a newer version of Excel. Learn more: https://go.microsoft.com/fwlink/?linkid=870924
Comment:
    ¦1¦3¦2¦16¦0¦Null§</t>
      </text>
    </comment>
    <comment ref="A152" authorId="53" shapeId="0" xr:uid="{00000000-0006-0000-0300-000036000000}">
      <text>
        <t>[Threaded comment]
Your version of Excel allows you to read this threaded comment; however, any edits to it will get removed if the file is opened in a newer version of Excel. Learn more: https://go.microsoft.com/fwlink/?linkid=870924
Comment:
    ¦1¦3¦2¦17¦0¦Null§</t>
      </text>
    </comment>
    <comment ref="A154" authorId="54" shapeId="0" xr:uid="{00000000-0006-0000-0300-000037000000}">
      <text>
        <t>[Threaded comment]
Your version of Excel allows you to read this threaded comment; however, any edits to it will get removed if the file is opened in a newer version of Excel. Learn more: https://go.microsoft.com/fwlink/?linkid=870924
Comment:
    ¦1¦3¦2¦18¦0¦Null§</t>
      </text>
    </comment>
    <comment ref="A156" authorId="55" shapeId="0" xr:uid="{00000000-0006-0000-0300-000038000000}">
      <text>
        <t>[Threaded comment]
Your version of Excel allows you to read this threaded comment; however, any edits to it will get removed if the file is opened in a newer version of Excel. Learn more: https://go.microsoft.com/fwlink/?linkid=870924
Comment:
    ¦1¦3¦2¦19¦0¦Null§</t>
      </text>
    </comment>
    <comment ref="A158" authorId="56" shapeId="0" xr:uid="{00000000-0006-0000-0300-000039000000}">
      <text>
        <t>[Threaded comment]
Your version of Excel allows you to read this threaded comment; however, any edits to it will get removed if the file is opened in a newer version of Excel. Learn more: https://go.microsoft.com/fwlink/?linkid=870924
Comment:
    ¦1¦3¦2¦20¦0¦Null§</t>
      </text>
    </comment>
    <comment ref="A160" authorId="57" shapeId="0" xr:uid="{00000000-0006-0000-0300-00003A000000}">
      <text>
        <t>[Threaded comment]
Your version of Excel allows you to read this threaded comment; however, any edits to it will get removed if the file is opened in a newer version of Excel. Learn more: https://go.microsoft.com/fwlink/?linkid=870924
Comment:
    ¦1¦3¦2¦21¦1¦Null§</t>
      </text>
    </comment>
    <comment ref="A162" authorId="58" shapeId="0" xr:uid="{00000000-0006-0000-0300-00003B000000}">
      <text>
        <t>[Threaded comment]
Your version of Excel allows you to read this threaded comment; however, any edits to it will get removed if the file is opened in a newer version of Excel. Learn more: https://go.microsoft.com/fwlink/?linkid=870924
Comment:
    ¦1¦3¦2¦22¦1¦Null§</t>
      </text>
    </comment>
    <comment ref="A164" authorId="59" shapeId="0" xr:uid="{00000000-0006-0000-0300-00003C000000}">
      <text>
        <t>[Threaded comment]
Your version of Excel allows you to read this threaded comment; however, any edits to it will get removed if the file is opened in a newer version of Excel. Learn more: https://go.microsoft.com/fwlink/?linkid=870924
Comment:
    ¦1¦3¦2¦23¦0¦Null§</t>
      </text>
    </comment>
    <comment ref="A171" authorId="60" shapeId="0" xr:uid="{00000000-0006-0000-0300-00003D000000}">
      <text>
        <t>[Threaded comment]
Your version of Excel allows you to read this threaded comment; however, any edits to it will get removed if the file is opened in a newer version of Excel. Learn more: https://go.microsoft.com/fwlink/?linkid=870924
Comment:
    ¦1¦3¦2¦24¦0¦Null§</t>
      </text>
    </comment>
    <comment ref="A173" authorId="61" shapeId="0" xr:uid="{00000000-0006-0000-0300-00003E000000}">
      <text>
        <t>[Threaded comment]
Your version of Excel allows you to read this threaded comment; however, any edits to it will get removed if the file is opened in a newer version of Excel. Learn more: https://go.microsoft.com/fwlink/?linkid=870924
Comment:
    ¦1¦3¦2¦25¦0¦Null§</t>
      </text>
    </comment>
    <comment ref="A175" authorId="62" shapeId="0" xr:uid="{00000000-0006-0000-0300-00003F000000}">
      <text>
        <t>[Threaded comment]
Your version of Excel allows you to read this threaded comment; however, any edits to it will get removed if the file is opened in a newer version of Excel. Learn more: https://go.microsoft.com/fwlink/?linkid=870924
Comment:
    ¦1¦3¦2¦26¦0¦Null§</t>
      </text>
    </comment>
    <comment ref="A177" authorId="63" shapeId="0" xr:uid="{00000000-0006-0000-0300-000040000000}">
      <text>
        <t>[Threaded comment]
Your version of Excel allows you to read this threaded comment; however, any edits to it will get removed if the file is opened in a newer version of Excel. Learn more: https://go.microsoft.com/fwlink/?linkid=870924
Comment:
    ¦1¦3¦2¦27¦0¦Null§</t>
      </text>
    </comment>
    <comment ref="A179" authorId="64" shapeId="0" xr:uid="{00000000-0006-0000-0300-000041000000}">
      <text>
        <t>[Threaded comment]
Your version of Excel allows you to read this threaded comment; however, any edits to it will get removed if the file is opened in a newer version of Excel. Learn more: https://go.microsoft.com/fwlink/?linkid=870924
Comment:
    ¦1¦3¦2¦28¦0¦Null§</t>
      </text>
    </comment>
    <comment ref="A181" authorId="65" shapeId="0" xr:uid="{00000000-0006-0000-0300-000042000000}">
      <text>
        <t>[Threaded comment]
Your version of Excel allows you to read this threaded comment; however, any edits to it will get removed if the file is opened in a newer version of Excel. Learn more: https://go.microsoft.com/fwlink/?linkid=870924
Comment:
    ¦1¦3¦2¦29¦0¦Null§</t>
      </text>
    </comment>
    <comment ref="A183" authorId="66" shapeId="0" xr:uid="{00000000-0006-0000-0300-000043000000}">
      <text>
        <t>[Threaded comment]
Your version of Excel allows you to read this threaded comment; however, any edits to it will get removed if the file is opened in a newer version of Excel. Learn more: https://go.microsoft.com/fwlink/?linkid=870924
Comment:
    ¦1¦3¦2¦30¦0¦Null§</t>
      </text>
    </comment>
    <comment ref="A185" authorId="67" shapeId="0" xr:uid="{00000000-0006-0000-0300-000044000000}">
      <text>
        <t>[Threaded comment]
Your version of Excel allows you to read this threaded comment; however, any edits to it will get removed if the file is opened in a newer version of Excel. Learn more: https://go.microsoft.com/fwlink/?linkid=870924
Comment:
    ¦1¦3¦2¦31¦0¦Null§</t>
      </text>
    </comment>
    <comment ref="A187" authorId="68" shapeId="0" xr:uid="{00000000-0006-0000-0300-000045000000}">
      <text>
        <t>[Threaded comment]
Your version of Excel allows you to read this threaded comment; however, any edits to it will get removed if the file is opened in a newer version of Excel. Learn more: https://go.microsoft.com/fwlink/?linkid=870924
Comment:
    ¦1¦3¦2¦32¦0¦Null§</t>
      </text>
    </comment>
    <comment ref="A189" authorId="69" shapeId="0" xr:uid="{00000000-0006-0000-0300-000046000000}">
      <text>
        <t>[Threaded comment]
Your version of Excel allows you to read this threaded comment; however, any edits to it will get removed if the file is opened in a newer version of Excel. Learn more: https://go.microsoft.com/fwlink/?linkid=870924
Comment:
    ¦1¦3¦2¦33¦1¦Null§</t>
      </text>
    </comment>
    <comment ref="A191" authorId="70" shapeId="0" xr:uid="{00000000-0006-0000-0300-000047000000}">
      <text>
        <t>[Threaded comment]
Your version of Excel allows you to read this threaded comment; however, any edits to it will get removed if the file is opened in a newer version of Excel. Learn more: https://go.microsoft.com/fwlink/?linkid=870924
Comment:
    ¦1¦3¦2¦34¦0¦Null§</t>
      </text>
    </comment>
    <comment ref="A230" authorId="71" shapeId="0" xr:uid="{00000000-0006-0000-0300-000048000000}">
      <text>
        <t>[Threaded comment]
Your version of Excel allows you to read this threaded comment; however, any edits to it will get removed if the file is opened in a newer version of Excel. Learn more: https://go.microsoft.com/fwlink/?linkid=870924
Comment:
    ¦1¦3¦3¦1¦1¦Null§</t>
      </text>
    </comment>
    <comment ref="A232" authorId="72" shapeId="0" xr:uid="{00000000-0006-0000-0300-000049000000}">
      <text>
        <t>[Threaded comment]
Your version of Excel allows you to read this threaded comment; however, any edits to it will get removed if the file is opened in a newer version of Excel. Learn more: https://go.microsoft.com/fwlink/?linkid=870924
Comment:
    ¦1¦3¦3¦2¦0¦Null§</t>
      </text>
    </comment>
    <comment ref="A234" authorId="73" shapeId="0" xr:uid="{00000000-0006-0000-0300-00004A000000}">
      <text>
        <t>[Threaded comment]
Your version of Excel allows you to read this threaded comment; however, any edits to it will get removed if the file is opened in a newer version of Excel. Learn more: https://go.microsoft.com/fwlink/?linkid=870924
Comment:
    ¦1¦3¦3¦3¦1¦Null§</t>
      </text>
    </comment>
    <comment ref="A236" authorId="74" shapeId="0" xr:uid="{00000000-0006-0000-0300-00004B000000}">
      <text>
        <t>[Threaded comment]
Your version of Excel allows you to read this threaded comment; however, any edits to it will get removed if the file is opened in a newer version of Excel. Learn more: https://go.microsoft.com/fwlink/?linkid=870924
Comment:
    ¦1¦3¦3¦4¦0¦Null§</t>
      </text>
    </comment>
    <comment ref="A238" authorId="75" shapeId="0" xr:uid="{00000000-0006-0000-0300-00004C000000}">
      <text>
        <t>[Threaded comment]
Your version of Excel allows you to read this threaded comment; however, any edits to it will get removed if the file is opened in a newer version of Excel. Learn more: https://go.microsoft.com/fwlink/?linkid=870924
Comment:
    ¦1¦3¦3¦5¦0¦Null§</t>
      </text>
    </comment>
    <comment ref="A240" authorId="76" shapeId="0" xr:uid="{00000000-0006-0000-0300-00004D000000}">
      <text>
        <t>[Threaded comment]
Your version of Excel allows you to read this threaded comment; however, any edits to it will get removed if the file is opened in a newer version of Excel. Learn more: https://go.microsoft.com/fwlink/?linkid=870924
Comment:
    ¦1¦3¦3¦6¦0¦Null§</t>
      </text>
    </comment>
    <comment ref="A242" authorId="77" shapeId="0" xr:uid="{00000000-0006-0000-0300-00004E000000}">
      <text>
        <t>[Threaded comment]
Your version of Excel allows you to read this threaded comment; however, any edits to it will get removed if the file is opened in a newer version of Excel. Learn more: https://go.microsoft.com/fwlink/?linkid=870924
Comment:
    ¦1¦3¦3¦7¦0¦Null§</t>
      </text>
    </comment>
    <comment ref="A244" authorId="78" shapeId="0" xr:uid="{00000000-0006-0000-0300-00004F000000}">
      <text>
        <t>[Threaded comment]
Your version of Excel allows you to read this threaded comment; however, any edits to it will get removed if the file is opened in a newer version of Excel. Learn more: https://go.microsoft.com/fwlink/?linkid=870924
Comment:
    ¦1¦3¦3¦8¦0¦Null§</t>
      </text>
    </comment>
    <comment ref="A246" authorId="79" shapeId="0" xr:uid="{00000000-0006-0000-0300-000050000000}">
      <text>
        <t>[Threaded comment]
Your version of Excel allows you to read this threaded comment; however, any edits to it will get removed if the file is opened in a newer version of Excel. Learn more: https://go.microsoft.com/fwlink/?linkid=870924
Comment:
    ¦1¦3¦3¦9¦0¦Null§</t>
      </text>
    </comment>
    <comment ref="A248" authorId="80" shapeId="0" xr:uid="{00000000-0006-0000-0300-000051000000}">
      <text>
        <t>[Threaded comment]
Your version of Excel allows you to read this threaded comment; however, any edits to it will get removed if the file is opened in a newer version of Excel. Learn more: https://go.microsoft.com/fwlink/?linkid=870924
Comment:
    ¦1¦3¦3¦10¦0¦Null§</t>
      </text>
    </comment>
    <comment ref="A250" authorId="81" shapeId="0" xr:uid="{00000000-0006-0000-0300-000052000000}">
      <text>
        <t>[Threaded comment]
Your version of Excel allows you to read this threaded comment; however, any edits to it will get removed if the file is opened in a newer version of Excel. Learn more: https://go.microsoft.com/fwlink/?linkid=870924
Comment:
    ¦1¦3¦3¦11¦0¦Null§</t>
      </text>
    </comment>
    <comment ref="A252" authorId="82" shapeId="0" xr:uid="{00000000-0006-0000-0300-000053000000}">
      <text>
        <t>[Threaded comment]
Your version of Excel allows you to read this threaded comment; however, any edits to it will get removed if the file is opened in a newer version of Excel. Learn more: https://go.microsoft.com/fwlink/?linkid=870924
Comment:
    ¦1¦3¦3¦12¦0¦Null§</t>
      </text>
    </comment>
    <comment ref="A254" authorId="83" shapeId="0" xr:uid="{00000000-0006-0000-0300-000054000000}">
      <text>
        <t>[Threaded comment]
Your version of Excel allows you to read this threaded comment; however, any edits to it will get removed if the file is opened in a newer version of Excel. Learn more: https://go.microsoft.com/fwlink/?linkid=870924
Comment:
    ¦1¦3¦3¦13¦0¦Null§</t>
      </text>
    </comment>
    <comment ref="A256" authorId="84" shapeId="0" xr:uid="{00000000-0006-0000-0300-000055000000}">
      <text>
        <t>[Threaded comment]
Your version of Excel allows you to read this threaded comment; however, any edits to it will get removed if the file is opened in a newer version of Excel. Learn more: https://go.microsoft.com/fwlink/?linkid=870924
Comment:
    ¦1¦3¦3¦14¦0¦Null§</t>
      </text>
    </comment>
    <comment ref="A258" authorId="85" shapeId="0" xr:uid="{00000000-0006-0000-0300-000056000000}">
      <text>
        <t>[Threaded comment]
Your version of Excel allows you to read this threaded comment; however, any edits to it will get removed if the file is opened in a newer version of Excel. Learn more: https://go.microsoft.com/fwlink/?linkid=870924
Comment:
    ¦1¦3¦3¦15¦0¦Null§</t>
      </text>
    </comment>
    <comment ref="A260" authorId="86" shapeId="0" xr:uid="{00000000-0006-0000-0300-000057000000}">
      <text>
        <t>[Threaded comment]
Your version of Excel allows you to read this threaded comment; however, any edits to it will get removed if the file is opened in a newer version of Excel. Learn more: https://go.microsoft.com/fwlink/?linkid=870924
Comment:
    ¦1¦3¦3¦16¦0¦Null§</t>
      </text>
    </comment>
    <comment ref="A262" authorId="87" shapeId="0" xr:uid="{00000000-0006-0000-0300-000058000000}">
      <text>
        <t>[Threaded comment]
Your version of Excel allows you to read this threaded comment; however, any edits to it will get removed if the file is opened in a newer version of Excel. Learn more: https://go.microsoft.com/fwlink/?linkid=870924
Comment:
    ¦1¦3¦3¦17¦0¦Null§</t>
      </text>
    </comment>
    <comment ref="A264" authorId="88" shapeId="0" xr:uid="{00000000-0006-0000-0300-000059000000}">
      <text>
        <t>[Threaded comment]
Your version of Excel allows you to read this threaded comment; however, any edits to it will get removed if the file is opened in a newer version of Excel. Learn more: https://go.microsoft.com/fwlink/?linkid=870924
Comment:
    ¦1¦3¦3¦18¦0¦Null§</t>
      </text>
    </comment>
    <comment ref="A266" authorId="89" shapeId="0" xr:uid="{00000000-0006-0000-0300-00005A000000}">
      <text>
        <t>[Threaded comment]
Your version of Excel allows you to read this threaded comment; however, any edits to it will get removed if the file is opened in a newer version of Excel. Learn more: https://go.microsoft.com/fwlink/?linkid=870924
Comment:
    ¦1¦3¦3¦19¦0¦Null§</t>
      </text>
    </comment>
    <comment ref="A268" authorId="90" shapeId="0" xr:uid="{00000000-0006-0000-0300-00005B000000}">
      <text>
        <t>[Threaded comment]
Your version of Excel allows you to read this threaded comment; however, any edits to it will get removed if the file is opened in a newer version of Excel. Learn more: https://go.microsoft.com/fwlink/?linkid=870924
Comment:
    ¦1¦3¦3¦20¦0¦Null§</t>
      </text>
    </comment>
    <comment ref="A270" authorId="91" shapeId="0" xr:uid="{00000000-0006-0000-0300-00005C000000}">
      <text>
        <t>[Threaded comment]
Your version of Excel allows you to read this threaded comment; however, any edits to it will get removed if the file is opened in a newer version of Excel. Learn more: https://go.microsoft.com/fwlink/?linkid=870924
Comment:
    ¦1¦3¦3¦21¦0¦Null§</t>
      </text>
    </comment>
    <comment ref="A272" authorId="92" shapeId="0" xr:uid="{00000000-0006-0000-0300-00005D000000}">
      <text>
        <t>[Threaded comment]
Your version of Excel allows you to read this threaded comment; however, any edits to it will get removed if the file is opened in a newer version of Excel. Learn more: https://go.microsoft.com/fwlink/?linkid=870924
Comment:
    ¦1¦3¦3¦22¦0¦Null§</t>
      </text>
    </comment>
    <comment ref="A274" authorId="93" shapeId="0" xr:uid="{00000000-0006-0000-0300-00005E000000}">
      <text>
        <t>[Threaded comment]
Your version of Excel allows you to read this threaded comment; however, any edits to it will get removed if the file is opened in a newer version of Excel. Learn more: https://go.microsoft.com/fwlink/?linkid=870924
Comment:
    ¦1¦3¦3¦23¦0¦Null§</t>
      </text>
    </comment>
    <comment ref="A276" authorId="94" shapeId="0" xr:uid="{00000000-0006-0000-0300-00005F000000}">
      <text>
        <t>[Threaded comment]
Your version of Excel allows you to read this threaded comment; however, any edits to it will get removed if the file is opened in a newer version of Excel. Learn more: https://go.microsoft.com/fwlink/?linkid=870924
Comment:
    ¦1¦3¦3¦24¦0¦Null§</t>
      </text>
    </comment>
    <comment ref="A278" authorId="95" shapeId="0" xr:uid="{00000000-0006-0000-0300-000060000000}">
      <text>
        <t>[Threaded comment]
Your version of Excel allows you to read this threaded comment; however, any edits to it will get removed if the file is opened in a newer version of Excel. Learn more: https://go.microsoft.com/fwlink/?linkid=870924
Comment:
    ¦1¦3¦3¦25¦0¦Null§</t>
      </text>
    </comment>
    <comment ref="A285" authorId="96" shapeId="0" xr:uid="{00000000-0006-0000-0300-000061000000}">
      <text>
        <t>[Threaded comment]
Your version of Excel allows you to read this threaded comment; however, any edits to it will get removed if the file is opened in a newer version of Excel. Learn more: https://go.microsoft.com/fwlink/?linkid=870924
Comment:
    ¦1¦3¦3¦26¦0¦Null§</t>
      </text>
    </comment>
    <comment ref="A287" authorId="97" shapeId="0" xr:uid="{00000000-0006-0000-0300-000062000000}">
      <text>
        <t>[Threaded comment]
Your version of Excel allows you to read this threaded comment; however, any edits to it will get removed if the file is opened in a newer version of Excel. Learn more: https://go.microsoft.com/fwlink/?linkid=870924
Comment:
    ¦1¦3¦3¦27¦0¦Null§</t>
      </text>
    </comment>
    <comment ref="A289" authorId="98" shapeId="0" xr:uid="{00000000-0006-0000-0300-000063000000}">
      <text>
        <t>[Threaded comment]
Your version of Excel allows you to read this threaded comment; however, any edits to it will get removed if the file is opened in a newer version of Excel. Learn more: https://go.microsoft.com/fwlink/?linkid=870924
Comment:
    ¦1¦3¦3¦28¦0¦Null§</t>
      </text>
    </comment>
    <comment ref="A291" authorId="99" shapeId="0" xr:uid="{00000000-0006-0000-0300-000064000000}">
      <text>
        <t>[Threaded comment]
Your version of Excel allows you to read this threaded comment; however, any edits to it will get removed if the file is opened in a newer version of Excel. Learn more: https://go.microsoft.com/fwlink/?linkid=870924
Comment:
    ¦1¦3¦3¦29¦0¦Null§</t>
      </text>
    </comment>
    <comment ref="A293" authorId="100" shapeId="0" xr:uid="{00000000-0006-0000-0300-000065000000}">
      <text>
        <t>[Threaded comment]
Your version of Excel allows you to read this threaded comment; however, any edits to it will get removed if the file is opened in a newer version of Excel. Learn more: https://go.microsoft.com/fwlink/?linkid=870924
Comment:
    ¦1¦3¦3¦30¦0¦Null§</t>
      </text>
    </comment>
    <comment ref="A295" authorId="101" shapeId="0" xr:uid="{00000000-0006-0000-0300-000066000000}">
      <text>
        <t>[Threaded comment]
Your version of Excel allows you to read this threaded comment; however, any edits to it will get removed if the file is opened in a newer version of Excel. Learn more: https://go.microsoft.com/fwlink/?linkid=870924
Comment:
    ¦1¦3¦3¦31¦0¦Null§</t>
      </text>
    </comment>
    <comment ref="A297" authorId="102" shapeId="0" xr:uid="{00000000-0006-0000-0300-000067000000}">
      <text>
        <t>[Threaded comment]
Your version of Excel allows you to read this threaded comment; however, any edits to it will get removed if the file is opened in a newer version of Excel. Learn more: https://go.microsoft.com/fwlink/?linkid=870924
Comment:
    ¦1¦3¦3¦32¦0¦Null§</t>
      </text>
    </comment>
    <comment ref="A299" authorId="103" shapeId="0" xr:uid="{00000000-0006-0000-0300-000068000000}">
      <text>
        <t>[Threaded comment]
Your version of Excel allows you to read this threaded comment; however, any edits to it will get removed if the file is opened in a newer version of Excel. Learn more: https://go.microsoft.com/fwlink/?linkid=870924
Comment:
    ¦1¦3¦3¦33¦0¦Null§</t>
      </text>
    </comment>
    <comment ref="A301" authorId="104" shapeId="0" xr:uid="{00000000-0006-0000-0300-000069000000}">
      <text>
        <t>[Threaded comment]
Your version of Excel allows you to read this threaded comment; however, any edits to it will get removed if the file is opened in a newer version of Excel. Learn more: https://go.microsoft.com/fwlink/?linkid=870924
Comment:
    ¦1¦3¦3¦34¦0¦Null§</t>
      </text>
    </comment>
    <comment ref="A303" authorId="105" shapeId="0" xr:uid="{00000000-0006-0000-0300-00006A000000}">
      <text>
        <t>[Threaded comment]
Your version of Excel allows you to read this threaded comment; however, any edits to it will get removed if the file is opened in a newer version of Excel. Learn more: https://go.microsoft.com/fwlink/?linkid=870924
Comment:
    ¦1¦3¦3¦35¦0¦Null§</t>
      </text>
    </comment>
    <comment ref="A305" authorId="106" shapeId="0" xr:uid="{00000000-0006-0000-0300-00006B000000}">
      <text>
        <t>[Threaded comment]
Your version of Excel allows you to read this threaded comment; however, any edits to it will get removed if the file is opened in a newer version of Excel. Learn more: https://go.microsoft.com/fwlink/?linkid=870924
Comment:
    ¦1¦3¦3¦36¦0¦Null§</t>
      </text>
    </comment>
    <comment ref="A307" authorId="107" shapeId="0" xr:uid="{00000000-0006-0000-0300-00006C000000}">
      <text>
        <t>[Threaded comment]
Your version of Excel allows you to read this threaded comment; however, any edits to it will get removed if the file is opened in a newer version of Excel. Learn more: https://go.microsoft.com/fwlink/?linkid=870924
Comment:
    ¦1¦3¦3¦37¦0¦Null§</t>
      </text>
    </comment>
    <comment ref="A309" authorId="108" shapeId="0" xr:uid="{00000000-0006-0000-0300-00006D000000}">
      <text>
        <t>[Threaded comment]
Your version of Excel allows you to read this threaded comment; however, any edits to it will get removed if the file is opened in a newer version of Excel. Learn more: https://go.microsoft.com/fwlink/?linkid=870924
Comment:
    ¦1¦3¦3¦38¦0¦Null§</t>
      </text>
    </comment>
    <comment ref="A311" authorId="109" shapeId="0" xr:uid="{00000000-0006-0000-0300-00006E000000}">
      <text>
        <t>[Threaded comment]
Your version of Excel allows you to read this threaded comment; however, any edits to it will get removed if the file is opened in a newer version of Excel. Learn more: https://go.microsoft.com/fwlink/?linkid=870924
Comment:
    ¦1¦3¦3¦39¦0¦Null§</t>
      </text>
    </comment>
    <comment ref="A313" authorId="110" shapeId="0" xr:uid="{00000000-0006-0000-0300-00006F000000}">
      <text>
        <t>[Threaded comment]
Your version of Excel allows you to read this threaded comment; however, any edits to it will get removed if the file is opened in a newer version of Excel. Learn more: https://go.microsoft.com/fwlink/?linkid=870924
Comment:
    ¦1¦3¦3¦40¦0¦Null§</t>
      </text>
    </comment>
    <comment ref="A315" authorId="111" shapeId="0" xr:uid="{00000000-0006-0000-0300-000070000000}">
      <text>
        <t>[Threaded comment]
Your version of Excel allows you to read this threaded comment; however, any edits to it will get removed if the file is opened in a newer version of Excel. Learn more: https://go.microsoft.com/fwlink/?linkid=870924
Comment:
    ¦1¦3¦3¦41¦0¦Null§</t>
      </text>
    </comment>
    <comment ref="A317" authorId="112" shapeId="0" xr:uid="{00000000-0006-0000-0300-000071000000}">
      <text>
        <t>[Threaded comment]
Your version of Excel allows you to read this threaded comment; however, any edits to it will get removed if the file is opened in a newer version of Excel. Learn more: https://go.microsoft.com/fwlink/?linkid=870924
Comment:
    ¦1¦3¦3¦42¦0¦Null§</t>
      </text>
    </comment>
    <comment ref="A319" authorId="113" shapeId="0" xr:uid="{00000000-0006-0000-0300-000072000000}">
      <text>
        <t>[Threaded comment]
Your version of Excel allows you to read this threaded comment; however, any edits to it will get removed if the file is opened in a newer version of Excel. Learn more: https://go.microsoft.com/fwlink/?linkid=870924
Comment:
    ¦1¦3¦3¦43¦0¦Null§</t>
      </text>
    </comment>
    <comment ref="A321" authorId="114" shapeId="0" xr:uid="{00000000-0006-0000-0300-000073000000}">
      <text>
        <t>[Threaded comment]
Your version of Excel allows you to read this threaded comment; however, any edits to it will get removed if the file is opened in a newer version of Excel. Learn more: https://go.microsoft.com/fwlink/?linkid=870924
Comment:
    ¦1¦3¦3¦44¦0¦Null§</t>
      </text>
    </comment>
    <comment ref="A323" authorId="115" shapeId="0" xr:uid="{00000000-0006-0000-0300-000074000000}">
      <text>
        <t>[Threaded comment]
Your version of Excel allows you to read this threaded comment; however, any edits to it will get removed if the file is opened in a newer version of Excel. Learn more: https://go.microsoft.com/fwlink/?linkid=870924
Comment:
    ¦1¦3¦3¦45¦0¦Null§</t>
      </text>
    </comment>
    <comment ref="A325" authorId="116" shapeId="0" xr:uid="{00000000-0006-0000-0300-000075000000}">
      <text>
        <t>[Threaded comment]
Your version of Excel allows you to read this threaded comment; however, any edits to it will get removed if the file is opened in a newer version of Excel. Learn more: https://go.microsoft.com/fwlink/?linkid=870924
Comment:
    ¦1¦3¦3¦46¦0¦Null§</t>
      </text>
    </comment>
    <comment ref="A327" authorId="117" shapeId="0" xr:uid="{00000000-0006-0000-0300-000076000000}">
      <text>
        <t>[Threaded comment]
Your version of Excel allows you to read this threaded comment; however, any edits to it will get removed if the file is opened in a newer version of Excel. Learn more: https://go.microsoft.com/fwlink/?linkid=870924
Comment:
    ¦1¦3¦3¦47¦0¦Null§</t>
      </text>
    </comment>
    <comment ref="A329" authorId="118" shapeId="0" xr:uid="{00000000-0006-0000-0300-000077000000}">
      <text>
        <t>[Threaded comment]
Your version of Excel allows you to read this threaded comment; however, any edits to it will get removed if the file is opened in a newer version of Excel. Learn more: https://go.microsoft.com/fwlink/?linkid=870924
Comment:
    ¦1¦3¦3¦48¦0¦Null§</t>
      </text>
    </comment>
    <comment ref="A331" authorId="119" shapeId="0" xr:uid="{00000000-0006-0000-0300-000078000000}">
      <text>
        <t>[Threaded comment]
Your version of Excel allows you to read this threaded comment; however, any edits to it will get removed if the file is opened in a newer version of Excel. Learn more: https://go.microsoft.com/fwlink/?linkid=870924
Comment:
    ¦1¦3¦3¦49¦0¦Null§</t>
      </text>
    </comment>
    <comment ref="A333" authorId="120" shapeId="0" xr:uid="{00000000-0006-0000-0300-000079000000}">
      <text>
        <t>[Threaded comment]
Your version of Excel allows you to read this threaded comment; however, any edits to it will get removed if the file is opened in a newer version of Excel. Learn more: https://go.microsoft.com/fwlink/?linkid=870924
Comment:
    ¦1¦3¦3¦50¦0¦Null§</t>
      </text>
    </comment>
    <comment ref="A335" authorId="121" shapeId="0" xr:uid="{00000000-0006-0000-0300-00007A000000}">
      <text>
        <t>[Threaded comment]
Your version of Excel allows you to read this threaded comment; however, any edits to it will get removed if the file is opened in a newer version of Excel. Learn more: https://go.microsoft.com/fwlink/?linkid=870924
Comment:
    ¦1¦3¦3¦51¦0¦Null§</t>
      </text>
    </comment>
    <comment ref="A342" authorId="122" shapeId="0" xr:uid="{00000000-0006-0000-0300-00007B000000}">
      <text>
        <t>[Threaded comment]
Your version of Excel allows you to read this threaded comment; however, any edits to it will get removed if the file is opened in a newer version of Excel. Learn more: https://go.microsoft.com/fwlink/?linkid=870924
Comment:
    ¦1¦3¦3¦52¦0¦Null§</t>
      </text>
    </comment>
    <comment ref="A345" authorId="123" shapeId="0" xr:uid="{00000000-0006-0000-0300-00007C000000}">
      <text>
        <t>[Threaded comment]
Your version of Excel allows you to read this threaded comment; however, any edits to it will get removed if the file is opened in a newer version of Excel. Learn more: https://go.microsoft.com/fwlink/?linkid=870924
Comment:
    ¦1¦3¦3¦53¦0¦Null§</t>
      </text>
    </comment>
    <comment ref="A347" authorId="124" shapeId="0" xr:uid="{00000000-0006-0000-0300-00007D000000}">
      <text>
        <t>[Threaded comment]
Your version of Excel allows you to read this threaded comment; however, any edits to it will get removed if the file is opened in a newer version of Excel. Learn more: https://go.microsoft.com/fwlink/?linkid=870924
Comment:
    ¦1¦3¦3¦54¦0¦Null§</t>
      </text>
    </comment>
    <comment ref="A349" authorId="125" shapeId="0" xr:uid="{00000000-0006-0000-0300-00007E000000}">
      <text>
        <t>[Threaded comment]
Your version of Excel allows you to read this threaded comment; however, any edits to it will get removed if the file is opened in a newer version of Excel. Learn more: https://go.microsoft.com/fwlink/?linkid=870924
Comment:
    ¦1¦3¦3¦55¦0¦Null§</t>
      </text>
    </comment>
    <comment ref="A351" authorId="126" shapeId="0" xr:uid="{00000000-0006-0000-0300-00007F000000}">
      <text>
        <t>[Threaded comment]
Your version of Excel allows you to read this threaded comment; however, any edits to it will get removed if the file is opened in a newer version of Excel. Learn more: https://go.microsoft.com/fwlink/?linkid=870924
Comment:
    ¦1¦3¦3¦56¦0¦Null§</t>
      </text>
    </comment>
    <comment ref="A407" authorId="127" shapeId="0" xr:uid="{00000000-0006-0000-0300-000080000000}">
      <text>
        <t>[Threaded comment]
Your version of Excel allows you to read this threaded comment; however, any edits to it will get removed if the file is opened in a newer version of Excel. Learn more: https://go.microsoft.com/fwlink/?linkid=870924
Comment:
    ¦1¦3¦4¦1¦1¦Null§</t>
      </text>
    </comment>
    <comment ref="A409" authorId="128" shapeId="0" xr:uid="{00000000-0006-0000-0300-000081000000}">
      <text>
        <t>[Threaded comment]
Your version of Excel allows you to read this threaded comment; however, any edits to it will get removed if the file is opened in a newer version of Excel. Learn more: https://go.microsoft.com/fwlink/?linkid=870924
Comment:
    ¦1¦3¦4¦2¦1¦Null§</t>
      </text>
    </comment>
    <comment ref="A411" authorId="129" shapeId="0" xr:uid="{00000000-0006-0000-0300-000082000000}">
      <text>
        <t>[Threaded comment]
Your version of Excel allows you to read this threaded comment; however, any edits to it will get removed if the file is opened in a newer version of Excel. Learn more: https://go.microsoft.com/fwlink/?linkid=870924
Comment:
    ¦1¦3¦4¦3¦1¦Null§</t>
      </text>
    </comment>
    <comment ref="A413" authorId="130" shapeId="0" xr:uid="{00000000-0006-0000-0300-000083000000}">
      <text>
        <t>[Threaded comment]
Your version of Excel allows you to read this threaded comment; however, any edits to it will get removed if the file is opened in a newer version of Excel. Learn more: https://go.microsoft.com/fwlink/?linkid=870924
Comment:
    ¦1¦3¦4¦4¦0¦Null§</t>
      </text>
    </comment>
    <comment ref="A415" authorId="131" shapeId="0" xr:uid="{00000000-0006-0000-0300-000084000000}">
      <text>
        <t>[Threaded comment]
Your version of Excel allows you to read this threaded comment; however, any edits to it will get removed if the file is opened in a newer version of Excel. Learn more: https://go.microsoft.com/fwlink/?linkid=870924
Comment:
    ¦1¦3¦4¦5¦0¦Null§</t>
      </text>
    </comment>
    <comment ref="A417" authorId="132" shapeId="0" xr:uid="{00000000-0006-0000-0300-000085000000}">
      <text>
        <t>[Threaded comment]
Your version of Excel allows you to read this threaded comment; however, any edits to it will get removed if the file is opened in a newer version of Excel. Learn more: https://go.microsoft.com/fwlink/?linkid=870924
Comment:
    ¦1¦3¦4¦6¦1¦Null§</t>
      </text>
    </comment>
    <comment ref="A419" authorId="133" shapeId="0" xr:uid="{00000000-0006-0000-0300-000086000000}">
      <text>
        <t>[Threaded comment]
Your version of Excel allows you to read this threaded comment; however, any edits to it will get removed if the file is opened in a newer version of Excel. Learn more: https://go.microsoft.com/fwlink/?linkid=870924
Comment:
    ¦1¦3¦4¦7¦0¦Null§</t>
      </text>
    </comment>
    <comment ref="A421" authorId="134" shapeId="0" xr:uid="{00000000-0006-0000-0300-000087000000}">
      <text>
        <t>[Threaded comment]
Your version of Excel allows you to read this threaded comment; however, any edits to it will get removed if the file is opened in a newer version of Excel. Learn more: https://go.microsoft.com/fwlink/?linkid=870924
Comment:
    ¦1¦3¦4¦8¦1¦Null§</t>
      </text>
    </comment>
    <comment ref="A423" authorId="135" shapeId="0" xr:uid="{00000000-0006-0000-0300-000088000000}">
      <text>
        <t>[Threaded comment]
Your version of Excel allows you to read this threaded comment; however, any edits to it will get removed if the file is opened in a newer version of Excel. Learn more: https://go.microsoft.com/fwlink/?linkid=870924
Comment:
    ¦1¦3¦4¦9¦0¦Null§</t>
      </text>
    </comment>
    <comment ref="A425" authorId="136" shapeId="0" xr:uid="{00000000-0006-0000-0300-000089000000}">
      <text>
        <t>[Threaded comment]
Your version of Excel allows you to read this threaded comment; however, any edits to it will get removed if the file is opened in a newer version of Excel. Learn more: https://go.microsoft.com/fwlink/?linkid=870924
Comment:
    ¦1¦3¦4¦10¦1¦Null§</t>
      </text>
    </comment>
    <comment ref="A427" authorId="137" shapeId="0" xr:uid="{00000000-0006-0000-0300-00008A000000}">
      <text>
        <t>[Threaded comment]
Your version of Excel allows you to read this threaded comment; however, any edits to it will get removed if the file is opened in a newer version of Excel. Learn more: https://go.microsoft.com/fwlink/?linkid=870924
Comment:
    ¦1¦3¦4¦11¦1¦Null§</t>
      </text>
    </comment>
    <comment ref="A429" authorId="138" shapeId="0" xr:uid="{00000000-0006-0000-0300-00008B000000}">
      <text>
        <t>[Threaded comment]
Your version of Excel allows you to read this threaded comment; however, any edits to it will get removed if the file is opened in a newer version of Excel. Learn more: https://go.microsoft.com/fwlink/?linkid=870924
Comment:
    ¦1¦3¦4¦12¦0¦Null§</t>
      </text>
    </comment>
    <comment ref="A431" authorId="139" shapeId="0" xr:uid="{00000000-0006-0000-0300-00008C000000}">
      <text>
        <t>[Threaded comment]
Your version of Excel allows you to read this threaded comment; however, any edits to it will get removed if the file is opened in a newer version of Excel. Learn more: https://go.microsoft.com/fwlink/?linkid=870924
Comment:
    ¦1¦3¦4¦13¦0¦Null§</t>
      </text>
    </comment>
    <comment ref="A433" authorId="140" shapeId="0" xr:uid="{00000000-0006-0000-0300-00008D000000}">
      <text>
        <t>[Threaded comment]
Your version of Excel allows you to read this threaded comment; however, any edits to it will get removed if the file is opened in a newer version of Excel. Learn more: https://go.microsoft.com/fwlink/?linkid=870924
Comment:
    ¦1¦3¦4¦14¦1¦Null§</t>
      </text>
    </comment>
    <comment ref="A435" authorId="141" shapeId="0" xr:uid="{00000000-0006-0000-0300-00008E000000}">
      <text>
        <t>[Threaded comment]
Your version of Excel allows you to read this threaded comment; however, any edits to it will get removed if the file is opened in a newer version of Excel. Learn more: https://go.microsoft.com/fwlink/?linkid=870924
Comment:
    ¦1¦3¦4¦15¦1¦Null§</t>
      </text>
    </comment>
    <comment ref="A437" authorId="142" shapeId="0" xr:uid="{00000000-0006-0000-0300-00008F000000}">
      <text>
        <t>[Threaded comment]
Your version of Excel allows you to read this threaded comment; however, any edits to it will get removed if the file is opened in a newer version of Excel. Learn more: https://go.microsoft.com/fwlink/?linkid=870924
Comment:
    ¦1¦3¦4¦16¦0¦Null§</t>
      </text>
    </comment>
    <comment ref="A439" authorId="143" shapeId="0" xr:uid="{00000000-0006-0000-0300-000090000000}">
      <text>
        <t>[Threaded comment]
Your version of Excel allows you to read this threaded comment; however, any edits to it will get removed if the file is opened in a newer version of Excel. Learn more: https://go.microsoft.com/fwlink/?linkid=870924
Comment:
    ¦1¦3¦4¦17¦1¦Null§</t>
      </text>
    </comment>
    <comment ref="A441" authorId="144" shapeId="0" xr:uid="{00000000-0006-0000-0300-000091000000}">
      <text>
        <t>[Threaded comment]
Your version of Excel allows you to read this threaded comment; however, any edits to it will get removed if the file is opened in a newer version of Excel. Learn more: https://go.microsoft.com/fwlink/?linkid=870924
Comment:
    ¦1¦3¦4¦18¦1¦Null§</t>
      </text>
    </comment>
    <comment ref="A443" authorId="145" shapeId="0" xr:uid="{00000000-0006-0000-0300-000092000000}">
      <text>
        <t>[Threaded comment]
Your version of Excel allows you to read this threaded comment; however, any edits to it will get removed if the file is opened in a newer version of Excel. Learn more: https://go.microsoft.com/fwlink/?linkid=870924
Comment:
    ¦1¦3¦4¦19¦0¦Null§</t>
      </text>
    </comment>
    <comment ref="A445" authorId="146" shapeId="0" xr:uid="{00000000-0006-0000-0300-000093000000}">
      <text>
        <t>[Threaded comment]
Your version of Excel allows you to read this threaded comment; however, any edits to it will get removed if the file is opened in a newer version of Excel. Learn more: https://go.microsoft.com/fwlink/?linkid=870924
Comment:
    ¦1¦3¦4¦20¦0¦Null§</t>
      </text>
    </comment>
    <comment ref="A447" authorId="147" shapeId="0" xr:uid="{00000000-0006-0000-0300-000094000000}">
      <text>
        <t>[Threaded comment]
Your version of Excel allows you to read this threaded comment; however, any edits to it will get removed if the file is opened in a newer version of Excel. Learn more: https://go.microsoft.com/fwlink/?linkid=870924
Comment:
    ¦1¦3¦4¦21¦1¦Null§</t>
      </text>
    </comment>
    <comment ref="A453" authorId="148" shapeId="0" xr:uid="{00000000-0006-0000-0300-000095000000}">
      <text>
        <t>[Threaded comment]
Your version of Excel allows you to read this threaded comment; however, any edits to it will get removed if the file is opened in a newer version of Excel. Learn more: https://go.microsoft.com/fwlink/?linkid=870924
Comment:
    ¦1¦3¦4¦22¦0¦Null§</t>
      </text>
    </comment>
    <comment ref="A455" authorId="149" shapeId="0" xr:uid="{00000000-0006-0000-0300-000096000000}">
      <text>
        <t>[Threaded comment]
Your version of Excel allows you to read this threaded comment; however, any edits to it will get removed if the file is opened in a newer version of Excel. Learn more: https://go.microsoft.com/fwlink/?linkid=870924
Comment:
    ¦1¦3¦4¦23¦0¦Null§</t>
      </text>
    </comment>
    <comment ref="A457" authorId="150" shapeId="0" xr:uid="{00000000-0006-0000-0300-000097000000}">
      <text>
        <t>[Threaded comment]
Your version of Excel allows you to read this threaded comment; however, any edits to it will get removed if the file is opened in a newer version of Excel. Learn more: https://go.microsoft.com/fwlink/?linkid=870924
Comment:
    ¦1¦3¦4¦24¦1¦Null§</t>
      </text>
    </comment>
    <comment ref="A459" authorId="151" shapeId="0" xr:uid="{00000000-0006-0000-0300-000098000000}">
      <text>
        <t>[Threaded comment]
Your version of Excel allows you to read this threaded comment; however, any edits to it will get removed if the file is opened in a newer version of Excel. Learn more: https://go.microsoft.com/fwlink/?linkid=870924
Comment:
    ¦1¦3¦4¦25¦1¦Null§</t>
      </text>
    </comment>
    <comment ref="A461" authorId="152" shapeId="0" xr:uid="{00000000-0006-0000-0300-000099000000}">
      <text>
        <t>[Threaded comment]
Your version of Excel allows you to read this threaded comment; however, any edits to it will get removed if the file is opened in a newer version of Excel. Learn more: https://go.microsoft.com/fwlink/?linkid=870924
Comment:
    ¦1¦3¦4¦26¦0¦Null§</t>
      </text>
    </comment>
    <comment ref="A463" authorId="153" shapeId="0" xr:uid="{00000000-0006-0000-0300-00009A000000}">
      <text>
        <t>[Threaded comment]
Your version of Excel allows you to read this threaded comment; however, any edits to it will get removed if the file is opened in a newer version of Excel. Learn more: https://go.microsoft.com/fwlink/?linkid=870924
Comment:
    ¦1¦3¦4¦27¦1¦Null§</t>
      </text>
    </comment>
    <comment ref="A465" authorId="154" shapeId="0" xr:uid="{00000000-0006-0000-0300-00009B000000}">
      <text>
        <t>[Threaded comment]
Your version of Excel allows you to read this threaded comment; however, any edits to it will get removed if the file is opened in a newer version of Excel. Learn more: https://go.microsoft.com/fwlink/?linkid=870924
Comment:
    ¦1¦3¦4¦28¦0¦Null§</t>
      </text>
    </comment>
    <comment ref="A467" authorId="155" shapeId="0" xr:uid="{00000000-0006-0000-0300-00009C000000}">
      <text>
        <t>[Threaded comment]
Your version of Excel allows you to read this threaded comment; however, any edits to it will get removed if the file is opened in a newer version of Excel. Learn more: https://go.microsoft.com/fwlink/?linkid=870924
Comment:
    ¦1¦3¦4¦29¦0¦Null§</t>
      </text>
    </comment>
    <comment ref="A511" authorId="156" shapeId="0" xr:uid="{00000000-0006-0000-0300-00009D000000}">
      <text>
        <t>[Threaded comment]
Your version of Excel allows you to read this threaded comment; however, any edits to it will get removed if the file is opened in a newer version of Excel. Learn more: https://go.microsoft.com/fwlink/?linkid=870924
Comment:
    ¦1¦3¦5¦1¦1¦Null§</t>
      </text>
    </comment>
    <comment ref="A513" authorId="157" shapeId="0" xr:uid="{00000000-0006-0000-0300-00009E000000}">
      <text>
        <t>[Threaded comment]
Your version of Excel allows you to read this threaded comment; however, any edits to it will get removed if the file is opened in a newer version of Excel. Learn more: https://go.microsoft.com/fwlink/?linkid=870924
Comment:
    ¦1¦3¦5¦2¦0¦Null§</t>
      </text>
    </comment>
    <comment ref="A515" authorId="158" shapeId="0" xr:uid="{00000000-0006-0000-0300-00009F000000}">
      <text>
        <t>[Threaded comment]
Your version of Excel allows you to read this threaded comment; however, any edits to it will get removed if the file is opened in a newer version of Excel. Learn more: https://go.microsoft.com/fwlink/?linkid=870924
Comment:
    ¦1¦3¦5¦3¦1¦Null§</t>
      </text>
    </comment>
    <comment ref="A517" authorId="159" shapeId="0" xr:uid="{00000000-0006-0000-0300-0000A0000000}">
      <text>
        <t>[Threaded comment]
Your version of Excel allows you to read this threaded comment; however, any edits to it will get removed if the file is opened in a newer version of Excel. Learn more: https://go.microsoft.com/fwlink/?linkid=870924
Comment:
    ¦1¦3¦5¦4¦1¦Null§</t>
      </text>
    </comment>
    <comment ref="A519" authorId="160" shapeId="0" xr:uid="{00000000-0006-0000-0300-0000A1000000}">
      <text>
        <t>[Threaded comment]
Your version of Excel allows you to read this threaded comment; however, any edits to it will get removed if the file is opened in a newer version of Excel. Learn more: https://go.microsoft.com/fwlink/?linkid=870924
Comment:
    ¦1¦3¦5¦5¦1¦Null§</t>
      </text>
    </comment>
    <comment ref="A521" authorId="161" shapeId="0" xr:uid="{00000000-0006-0000-0300-0000A2000000}">
      <text>
        <t>[Threaded comment]
Your version of Excel allows you to read this threaded comment; however, any edits to it will get removed if the file is opened in a newer version of Excel. Learn more: https://go.microsoft.com/fwlink/?linkid=870924
Comment:
    ¦1¦3¦5¦6¦2¦Null§</t>
      </text>
    </comment>
    <comment ref="A523" authorId="162" shapeId="0" xr:uid="{00000000-0006-0000-0300-0000A3000000}">
      <text>
        <t>[Threaded comment]
Your version of Excel allows you to read this threaded comment; however, any edits to it will get removed if the file is opened in a newer version of Excel. Learn more: https://go.microsoft.com/fwlink/?linkid=870924
Comment:
    ¦1¦3¦5¦7¦0¦Null§</t>
      </text>
    </comment>
    <comment ref="A525" authorId="163" shapeId="0" xr:uid="{00000000-0006-0000-0300-0000A4000000}">
      <text>
        <t>[Threaded comment]
Your version of Excel allows you to read this threaded comment; however, any edits to it will get removed if the file is opened in a newer version of Excel. Learn more: https://go.microsoft.com/fwlink/?linkid=870924
Comment:
    ¦1¦3¦5¦8¦1¦Null§</t>
      </text>
    </comment>
    <comment ref="A527" authorId="164" shapeId="0" xr:uid="{00000000-0006-0000-0300-0000A5000000}">
      <text>
        <t>[Threaded comment]
Your version of Excel allows you to read this threaded comment; however, any edits to it will get removed if the file is opened in a newer version of Excel. Learn more: https://go.microsoft.com/fwlink/?linkid=870924
Comment:
    ¦1¦3¦5¦9¦0¦Null§</t>
      </text>
    </comment>
    <comment ref="A529" authorId="165" shapeId="0" xr:uid="{00000000-0006-0000-0300-0000A6000000}">
      <text>
        <t>[Threaded comment]
Your version of Excel allows you to read this threaded comment; however, any edits to it will get removed if the file is opened in a newer version of Excel. Learn more: https://go.microsoft.com/fwlink/?linkid=870924
Comment:
    ¦1¦3¦5¦10¦0¦Null§</t>
      </text>
    </comment>
    <comment ref="A531" authorId="166" shapeId="0" xr:uid="{00000000-0006-0000-0300-0000A7000000}">
      <text>
        <t>[Threaded comment]
Your version of Excel allows you to read this threaded comment; however, any edits to it will get removed if the file is opened in a newer version of Excel. Learn more: https://go.microsoft.com/fwlink/?linkid=870924
Comment:
    ¦1¦3¦5¦11¦2¦Null§</t>
      </text>
    </comment>
    <comment ref="A533" authorId="167" shapeId="0" xr:uid="{00000000-0006-0000-0300-0000A8000000}">
      <text>
        <t>[Threaded comment]
Your version of Excel allows you to read this threaded comment; however, any edits to it will get removed if the file is opened in a newer version of Excel. Learn more: https://go.microsoft.com/fwlink/?linkid=870924
Comment:
    ¦1¦3¦5¦12¦0¦Null§</t>
      </text>
    </comment>
    <comment ref="A535" authorId="168" shapeId="0" xr:uid="{00000000-0006-0000-0300-0000A9000000}">
      <text>
        <t>[Threaded comment]
Your version of Excel allows you to read this threaded comment; however, any edits to it will get removed if the file is opened in a newer version of Excel. Learn more: https://go.microsoft.com/fwlink/?linkid=870924
Comment:
    ¦1¦3¦5¦13¦1¦Null§</t>
      </text>
    </comment>
    <comment ref="A537" authorId="169" shapeId="0" xr:uid="{00000000-0006-0000-0300-0000AA000000}">
      <text>
        <t>[Threaded comment]
Your version of Excel allows you to read this threaded comment; however, any edits to it will get removed if the file is opened in a newer version of Excel. Learn more: https://go.microsoft.com/fwlink/?linkid=870924
Comment:
    ¦1¦3¦5¦14¦1¦Null§</t>
      </text>
    </comment>
    <comment ref="A539" authorId="170" shapeId="0" xr:uid="{00000000-0006-0000-0300-0000AB000000}">
      <text>
        <t>[Threaded comment]
Your version of Excel allows you to read this threaded comment; however, any edits to it will get removed if the file is opened in a newer version of Excel. Learn more: https://go.microsoft.com/fwlink/?linkid=870924
Comment:
    ¦1¦3¦5¦15¦1¦Null§</t>
      </text>
    </comment>
    <comment ref="A541" authorId="171" shapeId="0" xr:uid="{00000000-0006-0000-0300-0000AC000000}">
      <text>
        <t>[Threaded comment]
Your version of Excel allows you to read this threaded comment; however, any edits to it will get removed if the file is opened in a newer version of Excel. Learn more: https://go.microsoft.com/fwlink/?linkid=870924
Comment:
    ¦1¦3¦5¦16¦1¦Null§</t>
      </text>
    </comment>
    <comment ref="A543" authorId="172" shapeId="0" xr:uid="{00000000-0006-0000-0300-0000AD000000}">
      <text>
        <t>[Threaded comment]
Your version of Excel allows you to read this threaded comment; however, any edits to it will get removed if the file is opened in a newer version of Excel. Learn more: https://go.microsoft.com/fwlink/?linkid=870924
Comment:
    ¦1¦3¦5¦17¦1¦Null§</t>
      </text>
    </comment>
    <comment ref="A545" authorId="173" shapeId="0" xr:uid="{00000000-0006-0000-0300-0000AE000000}">
      <text>
        <t>[Threaded comment]
Your version of Excel allows you to read this threaded comment; however, any edits to it will get removed if the file is opened in a newer version of Excel. Learn more: https://go.microsoft.com/fwlink/?linkid=870924
Comment:
    ¦1¦3¦5¦18¦0¦Null§</t>
      </text>
    </comment>
    <comment ref="A547" authorId="174" shapeId="0" xr:uid="{00000000-0006-0000-0300-0000AF000000}">
      <text>
        <t>[Threaded comment]
Your version of Excel allows you to read this threaded comment; however, any edits to it will get removed if the file is opened in a newer version of Excel. Learn more: https://go.microsoft.com/fwlink/?linkid=870924
Comment:
    ¦1¦3¦5¦19¦0¦Null§</t>
      </text>
    </comment>
    <comment ref="A549" authorId="175" shapeId="0" xr:uid="{00000000-0006-0000-0300-0000B0000000}">
      <text>
        <t>[Threaded comment]
Your version of Excel allows you to read this threaded comment; however, any edits to it will get removed if the file is opened in a newer version of Excel. Learn more: https://go.microsoft.com/fwlink/?linkid=870924
Comment:
    ¦1¦3¦5¦20¦0¦Null§</t>
      </text>
    </comment>
    <comment ref="A551" authorId="176" shapeId="0" xr:uid="{00000000-0006-0000-0300-0000B1000000}">
      <text>
        <t>[Threaded comment]
Your version of Excel allows you to read this threaded comment; however, any edits to it will get removed if the file is opened in a newer version of Excel. Learn more: https://go.microsoft.com/fwlink/?linkid=870924
Comment:
    ¦1¦3¦5¦21¦0¦Null§</t>
      </text>
    </comment>
    <comment ref="A553" authorId="177" shapeId="0" xr:uid="{00000000-0006-0000-0300-0000B2000000}">
      <text>
        <t>[Threaded comment]
Your version of Excel allows you to read this threaded comment; however, any edits to it will get removed if the file is opened in a newer version of Excel. Learn more: https://go.microsoft.com/fwlink/?linkid=870924
Comment:
    ¦1¦3¦5¦22¦0¦Null§</t>
      </text>
    </comment>
    <comment ref="A555" authorId="178" shapeId="0" xr:uid="{00000000-0006-0000-0300-0000B3000000}">
      <text>
        <t>[Threaded comment]
Your version of Excel allows you to read this threaded comment; however, any edits to it will get removed if the file is opened in a newer version of Excel. Learn more: https://go.microsoft.com/fwlink/?linkid=870924
Comment:
    ¦1¦3¦5¦23¦0¦Null§</t>
      </text>
    </comment>
    <comment ref="A557" authorId="179" shapeId="0" xr:uid="{00000000-0006-0000-0300-0000B4000000}">
      <text>
        <t>[Threaded comment]
Your version of Excel allows you to read this threaded comment; however, any edits to it will get removed if the file is opened in a newer version of Excel. Learn more: https://go.microsoft.com/fwlink/?linkid=870924
Comment:
    ¦1¦3¦5¦24¦1¦Null§</t>
      </text>
    </comment>
    <comment ref="A559" authorId="180" shapeId="0" xr:uid="{00000000-0006-0000-0300-0000B5000000}">
      <text>
        <t>[Threaded comment]
Your version of Excel allows you to read this threaded comment; however, any edits to it will get removed if the file is opened in a newer version of Excel. Learn more: https://go.microsoft.com/fwlink/?linkid=870924
Comment:
    ¦1¦3¦5¦25¦0¦Null§</t>
      </text>
    </comment>
    <comment ref="A561" authorId="181" shapeId="0" xr:uid="{00000000-0006-0000-0300-0000B6000000}">
      <text>
        <t>[Threaded comment]
Your version of Excel allows you to read this threaded comment; however, any edits to it will get removed if the file is opened in a newer version of Excel. Learn more: https://go.microsoft.com/fwlink/?linkid=870924
Comment:
    ¦1¦3¦5¦26¦0¦Null§</t>
      </text>
    </comment>
    <comment ref="A563" authorId="182" shapeId="0" xr:uid="{00000000-0006-0000-0300-0000B7000000}">
      <text>
        <t>[Threaded comment]
Your version of Excel allows you to read this threaded comment; however, any edits to it will get removed if the file is opened in a newer version of Excel. Learn more: https://go.microsoft.com/fwlink/?linkid=870924
Comment:
    ¦1¦3¦5¦27¦1¦Null§</t>
      </text>
    </comment>
    <comment ref="A565" authorId="183" shapeId="0" xr:uid="{00000000-0006-0000-0300-0000B8000000}">
      <text>
        <t>[Threaded comment]
Your version of Excel allows you to read this threaded comment; however, any edits to it will get removed if the file is opened in a newer version of Excel. Learn more: https://go.microsoft.com/fwlink/?linkid=870924
Comment:
    ¦1¦3¦5¦28¦0¦Null§</t>
      </text>
    </comment>
    <comment ref="A574" authorId="184" shapeId="0" xr:uid="{00000000-0006-0000-0300-0000B9000000}">
      <text>
        <t>[Threaded comment]
Your version of Excel allows you to read this threaded comment; however, any edits to it will get removed if the file is opened in a newer version of Excel. Learn more: https://go.microsoft.com/fwlink/?linkid=870924
Comment:
    ¦1¦3¦5¦29¦0¦Null§</t>
      </text>
    </comment>
    <comment ref="A576" authorId="185" shapeId="0" xr:uid="{00000000-0006-0000-0300-0000BA000000}">
      <text>
        <t>[Threaded comment]
Your version of Excel allows you to read this threaded comment; however, any edits to it will get removed if the file is opened in a newer version of Excel. Learn more: https://go.microsoft.com/fwlink/?linkid=870924
Comment:
    ¦1¦3¦5¦30¦1¦Null§</t>
      </text>
    </comment>
    <comment ref="A578" authorId="186" shapeId="0" xr:uid="{00000000-0006-0000-0300-0000BB000000}">
      <text>
        <t>[Threaded comment]
Your version of Excel allows you to read this threaded comment; however, any edits to it will get removed if the file is opened in a newer version of Excel. Learn more: https://go.microsoft.com/fwlink/?linkid=870924
Comment:
    ¦1¦3¦5¦31¦1¦Null§</t>
      </text>
    </comment>
    <comment ref="A580" authorId="187" shapeId="0" xr:uid="{00000000-0006-0000-0300-0000BC000000}">
      <text>
        <t>[Threaded comment]
Your version of Excel allows you to read this threaded comment; however, any edits to it will get removed if the file is opened in a newer version of Excel. Learn more: https://go.microsoft.com/fwlink/?linkid=870924
Comment:
    ¦1¦3¦5¦32¦0¦Null§</t>
      </text>
    </comment>
    <comment ref="A582" authorId="188" shapeId="0" xr:uid="{00000000-0006-0000-0300-0000BD000000}">
      <text>
        <t>[Threaded comment]
Your version of Excel allows you to read this threaded comment; however, any edits to it will get removed if the file is opened in a newer version of Excel. Learn more: https://go.microsoft.com/fwlink/?linkid=870924
Comment:
    ¦1¦3¦5¦33¦0¦Null§</t>
      </text>
    </comment>
    <comment ref="A584" authorId="189" shapeId="0" xr:uid="{00000000-0006-0000-0300-0000BE000000}">
      <text>
        <t>[Threaded comment]
Your version of Excel allows you to read this threaded comment; however, any edits to it will get removed if the file is opened in a newer version of Excel. Learn more: https://go.microsoft.com/fwlink/?linkid=870924
Comment:
    ¦1¦3¦5¦34¦1¦Null§</t>
      </text>
    </comment>
    <comment ref="A586" authorId="190" shapeId="0" xr:uid="{00000000-0006-0000-0300-0000BF000000}">
      <text>
        <t>[Threaded comment]
Your version of Excel allows you to read this threaded comment; however, any edits to it will get removed if the file is opened in a newer version of Excel. Learn more: https://go.microsoft.com/fwlink/?linkid=870924
Comment:
    ¦1¦3¦5¦35¦1¦Null§</t>
      </text>
    </comment>
    <comment ref="A588" authorId="191" shapeId="0" xr:uid="{00000000-0006-0000-0300-0000C0000000}">
      <text>
        <t>[Threaded comment]
Your version of Excel allows you to read this threaded comment; however, any edits to it will get removed if the file is opened in a newer version of Excel. Learn more: https://go.microsoft.com/fwlink/?linkid=870924
Comment:
    ¦1¦3¦5¦36¦1¦Null§</t>
      </text>
    </comment>
    <comment ref="A590" authorId="192" shapeId="0" xr:uid="{00000000-0006-0000-0300-0000C1000000}">
      <text>
        <t>[Threaded comment]
Your version of Excel allows you to read this threaded comment; however, any edits to it will get removed if the file is opened in a newer version of Excel. Learn more: https://go.microsoft.com/fwlink/?linkid=870924
Comment:
    ¦1¦3¦5¦37¦0¦Null§</t>
      </text>
    </comment>
    <comment ref="A592" authorId="193" shapeId="0" xr:uid="{00000000-0006-0000-0300-0000C2000000}">
      <text>
        <t>[Threaded comment]
Your version of Excel allows you to read this threaded comment; however, any edits to it will get removed if the file is opened in a newer version of Excel. Learn more: https://go.microsoft.com/fwlink/?linkid=870924
Comment:
    ¦1¦3¦5¦38¦1¦Null§</t>
      </text>
    </comment>
    <comment ref="A594" authorId="194" shapeId="0" xr:uid="{00000000-0006-0000-0300-0000C3000000}">
      <text>
        <t>[Threaded comment]
Your version of Excel allows you to read this threaded comment; however, any edits to it will get removed if the file is opened in a newer version of Excel. Learn more: https://go.microsoft.com/fwlink/?linkid=870924
Comment:
    ¦1¦3¦5¦39¦0¦Null§</t>
      </text>
    </comment>
    <comment ref="A596" authorId="195" shapeId="0" xr:uid="{00000000-0006-0000-0300-0000C4000000}">
      <text>
        <t>[Threaded comment]
Your version of Excel allows you to read this threaded comment; however, any edits to it will get removed if the file is opened in a newer version of Excel. Learn more: https://go.microsoft.com/fwlink/?linkid=870924
Comment:
    ¦1¦3¦5¦40¦0¦Null§</t>
      </text>
    </comment>
    <comment ref="A598" authorId="196" shapeId="0" xr:uid="{00000000-0006-0000-0300-0000C5000000}">
      <text>
        <t>[Threaded comment]
Your version of Excel allows you to read this threaded comment; however, any edits to it will get removed if the file is opened in a newer version of Excel. Learn more: https://go.microsoft.com/fwlink/?linkid=870924
Comment:
    ¦1¦3¦5¦41¦0¦Null§</t>
      </text>
    </comment>
    <comment ref="A600" authorId="197" shapeId="0" xr:uid="{00000000-0006-0000-0300-0000C6000000}">
      <text>
        <t>[Threaded comment]
Your version of Excel allows you to read this threaded comment; however, any edits to it will get removed if the file is opened in a newer version of Excel. Learn more: https://go.microsoft.com/fwlink/?linkid=870924
Comment:
    ¦1¦3¦5¦42¦0¦Null§</t>
      </text>
    </comment>
    <comment ref="A602" authorId="198" shapeId="0" xr:uid="{00000000-0006-0000-0300-0000C7000000}">
      <text>
        <t>[Threaded comment]
Your version of Excel allows you to read this threaded comment; however, any edits to it will get removed if the file is opened in a newer version of Excel. Learn more: https://go.microsoft.com/fwlink/?linkid=870924
Comment:
    ¦1¦3¦5¦43¦1¦Null§</t>
      </text>
    </comment>
    <comment ref="A604" authorId="199" shapeId="0" xr:uid="{00000000-0006-0000-0300-0000C8000000}">
      <text>
        <t>[Threaded comment]
Your version of Excel allows you to read this threaded comment; however, any edits to it will get removed if the file is opened in a newer version of Excel. Learn more: https://go.microsoft.com/fwlink/?linkid=870924
Comment:
    ¦1¦3¦5¦44¦1¦Null§</t>
      </text>
    </comment>
    <comment ref="A606" authorId="200" shapeId="0" xr:uid="{00000000-0006-0000-0300-0000C9000000}">
      <text>
        <t>[Threaded comment]
Your version of Excel allows you to read this threaded comment; however, any edits to it will get removed if the file is opened in a newer version of Excel. Learn more: https://go.microsoft.com/fwlink/?linkid=870924
Comment:
    ¦1¦3¦5¦45¦0¦Null§</t>
      </text>
    </comment>
    <comment ref="A608" authorId="201" shapeId="0" xr:uid="{00000000-0006-0000-0300-0000CA000000}">
      <text>
        <t>[Threaded comment]
Your version of Excel allows you to read this threaded comment; however, any edits to it will get removed if the file is opened in a newer version of Excel. Learn more: https://go.microsoft.com/fwlink/?linkid=870924
Comment:
    ¦1¦3¦5¦46¦0¦Null§</t>
      </text>
    </comment>
    <comment ref="A610" authorId="202" shapeId="0" xr:uid="{00000000-0006-0000-0300-0000CB000000}">
      <text>
        <t>[Threaded comment]
Your version of Excel allows you to read this threaded comment; however, any edits to it will get removed if the file is opened in a newer version of Excel. Learn more: https://go.microsoft.com/fwlink/?linkid=870924
Comment:
    ¦1¦3¦5¦47¦0¦Null§</t>
      </text>
    </comment>
    <comment ref="A612" authorId="203" shapeId="0" xr:uid="{00000000-0006-0000-0300-0000CC000000}">
      <text>
        <t>[Threaded comment]
Your version of Excel allows you to read this threaded comment; however, any edits to it will get removed if the file is opened in a newer version of Excel. Learn more: https://go.microsoft.com/fwlink/?linkid=870924
Comment:
    ¦1¦3¦5¦48¦0¦Null§</t>
      </text>
    </comment>
    <comment ref="A614" authorId="204" shapeId="0" xr:uid="{00000000-0006-0000-0300-0000CD000000}">
      <text>
        <t>[Threaded comment]
Your version of Excel allows you to read this threaded comment; however, any edits to it will get removed if the file is opened in a newer version of Excel. Learn more: https://go.microsoft.com/fwlink/?linkid=870924
Comment:
    ¦1¦3¦5¦49¦0¦Null§</t>
      </text>
    </comment>
    <comment ref="A616" authorId="205" shapeId="0" xr:uid="{00000000-0006-0000-0300-0000CE000000}">
      <text>
        <t>[Threaded comment]
Your version of Excel allows you to read this threaded comment; however, any edits to it will get removed if the file is opened in a newer version of Excel. Learn more: https://go.microsoft.com/fwlink/?linkid=870924
Comment:
    ¦1¦3¦5¦50¦0¦Null§</t>
      </text>
    </comment>
    <comment ref="A618" authorId="206" shapeId="0" xr:uid="{00000000-0006-0000-0300-0000CF000000}">
      <text>
        <t>[Threaded comment]
Your version of Excel allows you to read this threaded comment; however, any edits to it will get removed if the file is opened in a newer version of Excel. Learn more: https://go.microsoft.com/fwlink/?linkid=870924
Comment:
    ¦1¦3¦5¦51¦0¦Null§</t>
      </text>
    </comment>
    <comment ref="A620" authorId="207" shapeId="0" xr:uid="{00000000-0006-0000-0300-0000D0000000}">
      <text>
        <t>[Threaded comment]
Your version of Excel allows you to read this threaded comment; however, any edits to it will get removed if the file is opened in a newer version of Excel. Learn more: https://go.microsoft.com/fwlink/?linkid=870924
Comment:
    ¦1¦3¦5¦52¦0¦Null§</t>
      </text>
    </comment>
    <comment ref="A622" authorId="208" shapeId="0" xr:uid="{00000000-0006-0000-0300-0000D1000000}">
      <text>
        <t>[Threaded comment]
Your version of Excel allows you to read this threaded comment; however, any edits to it will get removed if the file is opened in a newer version of Excel. Learn more: https://go.microsoft.com/fwlink/?linkid=870924
Comment:
    ¦1¦3¦5¦53¦1¦Null§</t>
      </text>
    </comment>
    <comment ref="A624" authorId="209" shapeId="0" xr:uid="{00000000-0006-0000-0300-0000D2000000}">
      <text>
        <t>[Threaded comment]
Your version of Excel allows you to read this threaded comment; however, any edits to it will get removed if the file is opened in a newer version of Excel. Learn more: https://go.microsoft.com/fwlink/?linkid=870924
Comment:
    ¦1¦3¦5¦54¦0¦Null§</t>
      </text>
    </comment>
    <comment ref="A626" authorId="210" shapeId="0" xr:uid="{00000000-0006-0000-0300-0000D3000000}">
      <text>
        <t>[Threaded comment]
Your version of Excel allows you to read this threaded comment; however, any edits to it will get removed if the file is opened in a newer version of Excel. Learn more: https://go.microsoft.com/fwlink/?linkid=870924
Comment:
    ¦1¦3¦5¦55¦0¦Null§</t>
      </text>
    </comment>
    <comment ref="A633" authorId="211" shapeId="0" xr:uid="{00000000-0006-0000-0300-0000D4000000}">
      <text>
        <t>[Threaded comment]
Your version of Excel allows you to read this threaded comment; however, any edits to it will get removed if the file is opened in a newer version of Excel. Learn more: https://go.microsoft.com/fwlink/?linkid=870924
Comment:
    ¦1¦3¦5¦56¦0¦Null§</t>
      </text>
    </comment>
    <comment ref="A635" authorId="212" shapeId="0" xr:uid="{00000000-0006-0000-0300-0000D5000000}">
      <text>
        <t>[Threaded comment]
Your version of Excel allows you to read this threaded comment; however, any edits to it will get removed if the file is opened in a newer version of Excel. Learn more: https://go.microsoft.com/fwlink/?linkid=870924
Comment:
    ¦1¦3¦5¦2¦0¦Null§</t>
      </text>
    </comment>
    <comment ref="A637" authorId="213" shapeId="0" xr:uid="{00000000-0006-0000-0300-0000D6000000}">
      <text>
        <t>[Threaded comment]
Your version of Excel allows you to read this threaded comment; however, any edits to it will get removed if the file is opened in a newer version of Excel. Learn more: https://go.microsoft.com/fwlink/?linkid=870924
Comment:
    ¦1¦3¦5¦3¦1¦Null§</t>
      </text>
    </comment>
    <comment ref="A639" authorId="214" shapeId="0" xr:uid="{00000000-0006-0000-0300-0000D7000000}">
      <text>
        <t>[Threaded comment]
Your version of Excel allows you to read this threaded comment; however, any edits to it will get removed if the file is opened in a newer version of Excel. Learn more: https://go.microsoft.com/fwlink/?linkid=870924
Comment:
    ¦1¦3¦5¦4¦1¦Null§</t>
      </text>
    </comment>
    <comment ref="A642" authorId="215" shapeId="0" xr:uid="{00000000-0006-0000-0300-0000D8000000}">
      <text>
        <t>[Threaded comment]
Your version of Excel allows you to read this threaded comment; however, any edits to it will get removed if the file is opened in a newer version of Excel. Learn more: https://go.microsoft.com/fwlink/?linkid=870924
Comment:
    ¦1¦3¦5¦5¦1¦Null§</t>
      </text>
    </comment>
    <comment ref="A644" authorId="216" shapeId="0" xr:uid="{00000000-0006-0000-0300-0000D9000000}">
      <text>
        <t>[Threaded comment]
Your version of Excel allows you to read this threaded comment; however, any edits to it will get removed if the file is opened in a newer version of Excel. Learn more: https://go.microsoft.com/fwlink/?linkid=870924
Comment:
    ¦1¦3¦5¦6¦2¦Null§</t>
      </text>
    </comment>
    <comment ref="A646" authorId="217" shapeId="0" xr:uid="{00000000-0006-0000-0300-0000DA000000}">
      <text>
        <t>[Threaded comment]
Your version of Excel allows you to read this threaded comment; however, any edits to it will get removed if the file is opened in a newer version of Excel. Learn more: https://go.microsoft.com/fwlink/?linkid=870924
Comment:
    ¦1¦3¦5¦7¦0¦Null§</t>
      </text>
    </comment>
    <comment ref="A648" authorId="218" shapeId="0" xr:uid="{00000000-0006-0000-0300-0000DB000000}">
      <text>
        <t>[Threaded comment]
Your version of Excel allows you to read this threaded comment; however, any edits to it will get removed if the file is opened in a newer version of Excel. Learn more: https://go.microsoft.com/fwlink/?linkid=870924
Comment:
    ¦1¦3¦5¦8¦1¦Null§</t>
      </text>
    </comment>
    <comment ref="A650" authorId="219" shapeId="0" xr:uid="{00000000-0006-0000-0300-0000DC000000}">
      <text>
        <t>[Threaded comment]
Your version of Excel allows you to read this threaded comment; however, any edits to it will get removed if the file is opened in a newer version of Excel. Learn more: https://go.microsoft.com/fwlink/?linkid=870924
Comment:
    ¦1¦3¦5¦9¦0¦Null§</t>
      </text>
    </comment>
    <comment ref="A652" authorId="220" shapeId="0" xr:uid="{00000000-0006-0000-0300-0000DD000000}">
      <text>
        <t>[Threaded comment]
Your version of Excel allows you to read this threaded comment; however, any edits to it will get removed if the file is opened in a newer version of Excel. Learn more: https://go.microsoft.com/fwlink/?linkid=870924
Comment:
    ¦1¦3¦5¦10¦0¦Null§</t>
      </text>
    </comment>
    <comment ref="A654" authorId="221" shapeId="0" xr:uid="{00000000-0006-0000-0300-0000DE000000}">
      <text>
        <t>[Threaded comment]
Your version of Excel allows you to read this threaded comment; however, any edits to it will get removed if the file is opened in a newer version of Excel. Learn more: https://go.microsoft.com/fwlink/?linkid=870924
Comment:
    ¦1¦3¦5¦11¦2¦Null§</t>
      </text>
    </comment>
    <comment ref="A656" authorId="222" shapeId="0" xr:uid="{00000000-0006-0000-0300-0000DF000000}">
      <text>
        <t>[Threaded comment]
Your version of Excel allows you to read this threaded comment; however, any edits to it will get removed if the file is opened in a newer version of Excel. Learn more: https://go.microsoft.com/fwlink/?linkid=870924
Comment:
    ¦1¦3¦5¦12¦0¦Null§</t>
      </text>
    </comment>
    <comment ref="A658" authorId="223" shapeId="0" xr:uid="{00000000-0006-0000-0300-0000E0000000}">
      <text>
        <t>[Threaded comment]
Your version of Excel allows you to read this threaded comment; however, any edits to it will get removed if the file is opened in a newer version of Excel. Learn more: https://go.microsoft.com/fwlink/?linkid=870924
Comment:
    ¦1¦3¦5¦12¦0¦Null§</t>
      </text>
    </comment>
    <comment ref="A660" authorId="224" shapeId="0" xr:uid="{00000000-0006-0000-0300-0000E1000000}">
      <text>
        <t>[Threaded comment]
Your version of Excel allows you to read this threaded comment; however, any edits to it will get removed if the file is opened in a newer version of Excel. Learn more: https://go.microsoft.com/fwlink/?linkid=870924
Comment:
    ¦1¦3¦5¦12¦0¦Null§</t>
      </text>
    </comment>
    <comment ref="A662" authorId="225" shapeId="0" xr:uid="{00000000-0006-0000-0300-0000E2000000}">
      <text>
        <t>[Threaded comment]
Your version of Excel allows you to read this threaded comment; however, any edits to it will get removed if the file is opened in a newer version of Excel. Learn more: https://go.microsoft.com/fwlink/?linkid=870924
Comment:
    ¦1¦3¦5¦12¦0¦Null§</t>
      </text>
    </comment>
    <comment ref="A664" authorId="226" shapeId="0" xr:uid="{00000000-0006-0000-0300-0000E3000000}">
      <text>
        <t>[Threaded comment]
Your version of Excel allows you to read this threaded comment; however, any edits to it will get removed if the file is opened in a newer version of Excel. Learn more: https://go.microsoft.com/fwlink/?linkid=870924
Comment:
    ¦1¦3¦5¦12¦0¦Null§</t>
      </text>
    </comment>
    <comment ref="A666" authorId="227" shapeId="0" xr:uid="{00000000-0006-0000-0300-0000E4000000}">
      <text>
        <t>[Threaded comment]
Your version of Excel allows you to read this threaded comment; however, any edits to it will get removed if the file is opened in a newer version of Excel. Learn more: https://go.microsoft.com/fwlink/?linkid=870924
Comment:
    ¦1¦3¦5¦12¦0¦Null§</t>
      </text>
    </comment>
    <comment ref="A668" authorId="228" shapeId="0" xr:uid="{00000000-0006-0000-0300-0000E5000000}">
      <text>
        <t>[Threaded comment]
Your version of Excel allows you to read this threaded comment; however, any edits to it will get removed if the file is opened in a newer version of Excel. Learn more: https://go.microsoft.com/fwlink/?linkid=870924
Comment:
    ¦1¦3¦5¦12¦0¦Null§</t>
      </text>
    </comment>
    <comment ref="A675" authorId="229" shapeId="0" xr:uid="{00000000-0006-0000-0300-0000E6000000}">
      <text>
        <t>[Threaded comment]
Your version of Excel allows you to read this threaded comment; however, any edits to it will get removed if the file is opened in a newer version of Excel. Learn more: https://go.microsoft.com/fwlink/?linkid=870924
Comment:
    ¦1¦3¦5¦12¦0¦Null§</t>
      </text>
    </comment>
    <comment ref="A677" authorId="230" shapeId="0" xr:uid="{00000000-0006-0000-0300-0000E7000000}">
      <text>
        <t>[Threaded comment]
Your version of Excel allows you to read this threaded comment; however, any edits to it will get removed if the file is opened in a newer version of Excel. Learn more: https://go.microsoft.com/fwlink/?linkid=870924
Comment:
    ¦1¦3¦5¦12¦0¦Null§</t>
      </text>
    </comment>
    <comment ref="A679" authorId="231" shapeId="0" xr:uid="{00000000-0006-0000-0300-0000E8000000}">
      <text>
        <t>[Threaded comment]
Your version of Excel allows you to read this threaded comment; however, any edits to it will get removed if the file is opened in a newer version of Excel. Learn more: https://go.microsoft.com/fwlink/?linkid=870924
Comment:
    ¦1¦3¦5¦12¦0¦Null§</t>
      </text>
    </comment>
    <comment ref="A681" authorId="232" shapeId="0" xr:uid="{00000000-0006-0000-0300-0000E9000000}">
      <text>
        <t>[Threaded comment]
Your version of Excel allows you to read this threaded comment; however, any edits to it will get removed if the file is opened in a newer version of Excel. Learn more: https://go.microsoft.com/fwlink/?linkid=870924
Comment:
    ¦1¦3¦5¦12¦0¦Null§</t>
      </text>
    </comment>
    <comment ref="A683" authorId="233" shapeId="0" xr:uid="{00000000-0006-0000-0300-0000EA000000}">
      <text>
        <t>[Threaded comment]
Your version of Excel allows you to read this threaded comment; however, any edits to it will get removed if the file is opened in a newer version of Excel. Learn more: https://go.microsoft.com/fwlink/?linkid=870924
Comment:
    ¦1¦3¦5¦11¦2¦Null§</t>
      </text>
    </comment>
    <comment ref="A685" authorId="234" shapeId="0" xr:uid="{00000000-0006-0000-0300-0000EB000000}">
      <text>
        <t>[Threaded comment]
Your version of Excel allows you to read this threaded comment; however, any edits to it will get removed if the file is opened in a newer version of Excel. Learn more: https://go.microsoft.com/fwlink/?linkid=870924
Comment:
    ¦1¦3¦5¦12¦0¦Null§</t>
      </text>
    </comment>
    <comment ref="A687" authorId="235" shapeId="0" xr:uid="{00000000-0006-0000-0300-0000EC000000}">
      <text>
        <t>[Threaded comment]
Your version of Excel allows you to read this threaded comment; however, any edits to it will get removed if the file is opened in a newer version of Excel. Learn more: https://go.microsoft.com/fwlink/?linkid=870924
Comment:
    ¦1¦3¦5¦12¦0¦Null§</t>
      </text>
    </comment>
    <comment ref="A689" authorId="236" shapeId="0" xr:uid="{00000000-0006-0000-0300-0000ED000000}">
      <text>
        <t>[Threaded comment]
Your version of Excel allows you to read this threaded comment; however, any edits to it will get removed if the file is opened in a newer version of Excel. Learn more: https://go.microsoft.com/fwlink/?linkid=870924
Comment:
    ¦1¦3¦5¦12¦0¦Null§</t>
      </text>
    </comment>
    <comment ref="A691" authorId="237" shapeId="0" xr:uid="{00000000-0006-0000-0300-0000EE000000}">
      <text>
        <t>[Threaded comment]
Your version of Excel allows you to read this threaded comment; however, any edits to it will get removed if the file is opened in a newer version of Excel. Learn more: https://go.microsoft.com/fwlink/?linkid=870924
Comment:
    ¦1¦3¦5¦12¦0¦Null§</t>
      </text>
    </comment>
    <comment ref="A693" authorId="238" shapeId="0" xr:uid="{00000000-0006-0000-0300-0000EF000000}">
      <text>
        <t>[Threaded comment]
Your version of Excel allows you to read this threaded comment; however, any edits to it will get removed if the file is opened in a newer version of Excel. Learn more: https://go.microsoft.com/fwlink/?linkid=870924
Comment:
    ¦1¦3¦5¦11¦2¦Null§</t>
      </text>
    </comment>
    <comment ref="A695" authorId="239" shapeId="0" xr:uid="{00000000-0006-0000-0300-0000F0000000}">
      <text>
        <t>[Threaded comment]
Your version of Excel allows you to read this threaded comment; however, any edits to it will get removed if the file is opened in a newer version of Excel. Learn more: https://go.microsoft.com/fwlink/?linkid=870924
Comment:
    ¦1¦3¦5¦12¦0¦Null§</t>
      </text>
    </comment>
    <comment ref="A697" authorId="240" shapeId="0" xr:uid="{00000000-0006-0000-0300-0000F1000000}">
      <text>
        <t>[Threaded comment]
Your version of Excel allows you to read this threaded comment; however, any edits to it will get removed if the file is opened in a newer version of Excel. Learn more: https://go.microsoft.com/fwlink/?linkid=870924
Comment:
    ¦1¦3¦5¦12¦0¦Null§</t>
      </text>
    </comment>
    <comment ref="A699" authorId="241" shapeId="0" xr:uid="{00000000-0006-0000-0300-0000F2000000}">
      <text>
        <t>[Threaded comment]
Your version of Excel allows you to read this threaded comment; however, any edits to it will get removed if the file is opened in a newer version of Excel. Learn more: https://go.microsoft.com/fwlink/?linkid=870924
Comment:
    ¦1¦3¦5¦12¦0¦Null§</t>
      </text>
    </comment>
    <comment ref="A701" authorId="242" shapeId="0" xr:uid="{00000000-0006-0000-0300-0000F3000000}">
      <text>
        <t>[Threaded comment]
Your version of Excel allows you to read this threaded comment; however, any edits to it will get removed if the file is opened in a newer version of Excel. Learn more: https://go.microsoft.com/fwlink/?linkid=870924
Comment:
    ¦1¦3¦5¦11¦2¦Null§</t>
      </text>
    </comment>
    <comment ref="A703" authorId="243" shapeId="0" xr:uid="{00000000-0006-0000-0300-0000F4000000}">
      <text>
        <t>[Threaded comment]
Your version of Excel allows you to read this threaded comment; however, any edits to it will get removed if the file is opened in a newer version of Excel. Learn more: https://go.microsoft.com/fwlink/?linkid=870924
Comment:
    ¦1¦3¦5¦12¦0¦Null§</t>
      </text>
    </comment>
    <comment ref="A705" authorId="244" shapeId="0" xr:uid="{00000000-0006-0000-0300-0000F5000000}">
      <text>
        <t>[Threaded comment]
Your version of Excel allows you to read this threaded comment; however, any edits to it will get removed if the file is opened in a newer version of Excel. Learn more: https://go.microsoft.com/fwlink/?linkid=870924
Comment:
    ¦1¦3¦5¦12¦0¦Null§</t>
      </text>
    </comment>
    <comment ref="A707" authorId="245" shapeId="0" xr:uid="{00000000-0006-0000-0300-0000F6000000}">
      <text>
        <t>[Threaded comment]
Your version of Excel allows you to read this threaded comment; however, any edits to it will get removed if the file is opened in a newer version of Excel. Learn more: https://go.microsoft.com/fwlink/?linkid=870924
Comment:
    ¦1¦3¦5¦11¦2¦Null§</t>
      </text>
    </comment>
    <comment ref="A709" authorId="246" shapeId="0" xr:uid="{00000000-0006-0000-0300-0000F7000000}">
      <text>
        <t>[Threaded comment]
Your version of Excel allows you to read this threaded comment; however, any edits to it will get removed if the file is opened in a newer version of Excel. Learn more: https://go.microsoft.com/fwlink/?linkid=870924
Comment:
    ¦1¦3¦5¦12¦0¦Null§</t>
      </text>
    </comment>
    <comment ref="A711" authorId="247" shapeId="0" xr:uid="{00000000-0006-0000-0300-0000F8000000}">
      <text>
        <t>[Threaded comment]
Your version of Excel allows you to read this threaded comment; however, any edits to it will get removed if the file is opened in a newer version of Excel. Learn more: https://go.microsoft.com/fwlink/?linkid=870924
Comment:
    ¦1¦3¦5¦12¦0¦Null§</t>
      </text>
    </comment>
    <comment ref="A713" authorId="248" shapeId="0" xr:uid="{00000000-0006-0000-0300-0000F9000000}">
      <text>
        <t>[Threaded comment]
Your version of Excel allows you to read this threaded comment; however, any edits to it will get removed if the file is opened in a newer version of Excel. Learn more: https://go.microsoft.com/fwlink/?linkid=870924
Comment:
    ¦1¦3¦5¦12¦0¦Null§</t>
      </text>
    </comment>
    <comment ref="A715" authorId="249" shapeId="0" xr:uid="{00000000-0006-0000-0300-0000FA000000}">
      <text>
        <t>[Threaded comment]
Your version of Excel allows you to read this threaded comment; however, any edits to it will get removed if the file is opened in a newer version of Excel. Learn more: https://go.microsoft.com/fwlink/?linkid=870924
Comment:
    ¦1¦3¦5¦11¦2¦Null§</t>
      </text>
    </comment>
    <comment ref="A722" authorId="250" shapeId="0" xr:uid="{00000000-0006-0000-0300-0000FB000000}">
      <text>
        <t>[Threaded comment]
Your version of Excel allows you to read this threaded comment; however, any edits to it will get removed if the file is opened in a newer version of Excel. Learn more: https://go.microsoft.com/fwlink/?linkid=870924
Comment:
    ¦1¦3¦5¦12¦0¦Null§</t>
      </text>
    </comment>
    <comment ref="A724" authorId="251" shapeId="0" xr:uid="{00000000-0006-0000-0300-0000FC000000}">
      <text>
        <t>[Threaded comment]
Your version of Excel allows you to read this threaded comment; however, any edits to it will get removed if the file is opened in a newer version of Excel. Learn more: https://go.microsoft.com/fwlink/?linkid=870924
Comment:
    ¦1¦3¦5¦11¦2¦Null§</t>
      </text>
    </comment>
    <comment ref="A726" authorId="252" shapeId="0" xr:uid="{00000000-0006-0000-0300-0000FD000000}">
      <text>
        <t>[Threaded comment]
Your version of Excel allows you to read this threaded comment; however, any edits to it will get removed if the file is opened in a newer version of Excel. Learn more: https://go.microsoft.com/fwlink/?linkid=870924
Comment:
    ¦1¦3¦5¦12¦0¦Null§</t>
      </text>
    </comment>
    <comment ref="A728" authorId="253" shapeId="0" xr:uid="{00000000-0006-0000-0300-0000FE000000}">
      <text>
        <t>[Threaded comment]
Your version of Excel allows you to read this threaded comment; however, any edits to it will get removed if the file is opened in a newer version of Excel. Learn more: https://go.microsoft.com/fwlink/?linkid=870924
Comment:
    ¦1¦3¦5¦13¦1¦Null§</t>
      </text>
    </comment>
    <comment ref="A730" authorId="254" shapeId="0" xr:uid="{00000000-0006-0000-0300-0000FF000000}">
      <text>
        <t>[Threaded comment]
Your version of Excel allows you to read this threaded comment; however, any edits to it will get removed if the file is opened in a newer version of Excel. Learn more: https://go.microsoft.com/fwlink/?linkid=870924
Comment:
    ¦1¦3¦5¦14¦1¦Null§</t>
      </text>
    </comment>
    <comment ref="A732" authorId="255" shapeId="0" xr:uid="{00000000-0006-0000-0300-000000010000}">
      <text>
        <t>[Threaded comment]
Your version of Excel allows you to read this threaded comment; however, any edits to it will get removed if the file is opened in a newer version of Excel. Learn more: https://go.microsoft.com/fwlink/?linkid=870924
Comment:
    ¦1¦3¦5¦15¦1¦Null§</t>
      </text>
    </comment>
    <comment ref="A734" authorId="256" shapeId="0" xr:uid="{00000000-0006-0000-0300-000001010000}">
      <text>
        <t>[Threaded comment]
Your version of Excel allows you to read this threaded comment; however, any edits to it will get removed if the file is opened in a newer version of Excel. Learn more: https://go.microsoft.com/fwlink/?linkid=870924
Comment:
    ¦1¦3¦5¦16¦1¦Null§</t>
      </text>
    </comment>
    <comment ref="A736" authorId="257" shapeId="0" xr:uid="{00000000-0006-0000-0300-000002010000}">
      <text>
        <t>[Threaded comment]
Your version of Excel allows you to read this threaded comment; however, any edits to it will get removed if the file is opened in a newer version of Excel. Learn more: https://go.microsoft.com/fwlink/?linkid=870924
Comment:
    ¦1¦3¦5¦15¦1¦Null§</t>
      </text>
    </comment>
    <comment ref="A738" authorId="258" shapeId="0" xr:uid="{00000000-0006-0000-0300-000003010000}">
      <text>
        <t>[Threaded comment]
Your version of Excel allows you to read this threaded comment; however, any edits to it will get removed if the file is opened in a newer version of Excel. Learn more: https://go.microsoft.com/fwlink/?linkid=870924
Comment:
    ¦1¦3¦5¦16¦1¦Null§</t>
      </text>
    </comment>
    <comment ref="A740" authorId="259" shapeId="0" xr:uid="{00000000-0006-0000-0300-000004010000}">
      <text>
        <t>[Threaded comment]
Your version of Excel allows you to read this threaded comment; however, any edits to it will get removed if the file is opened in a newer version of Excel. Learn more: https://go.microsoft.com/fwlink/?linkid=870924
Comment:
    ¦1¦3¦5¦15¦1¦Null§</t>
      </text>
    </comment>
    <comment ref="A742" authorId="260" shapeId="0" xr:uid="{00000000-0006-0000-0300-000005010000}">
      <text>
        <t>[Threaded comment]
Your version of Excel allows you to read this threaded comment; however, any edits to it will get removed if the file is opened in a newer version of Excel. Learn more: https://go.microsoft.com/fwlink/?linkid=870924
Comment:
    ¦1¦3¦5¦16¦1¦Null§</t>
      </text>
    </comment>
    <comment ref="A744" authorId="261" shapeId="0" xr:uid="{00000000-0006-0000-0300-000006010000}">
      <text>
        <t>[Threaded comment]
Your version of Excel allows you to read this threaded comment; however, any edits to it will get removed if the file is opened in a newer version of Excel. Learn more: https://go.microsoft.com/fwlink/?linkid=870924
Comment:
    ¦1¦3¦5¦18¦0¦Null§</t>
      </text>
    </comment>
    <comment ref="A747" authorId="262" shapeId="0" xr:uid="{00000000-0006-0000-0300-000007010000}">
      <text>
        <t>[Threaded comment]
Your version of Excel allows you to read this threaded comment; however, any edits to it will get removed if the file is opened in a newer version of Excel. Learn more: https://go.microsoft.com/fwlink/?linkid=870924
Comment:
    ¦1¦3¦5¦19¦0¦Null§</t>
      </text>
    </comment>
    <comment ref="A749" authorId="263" shapeId="0" xr:uid="{00000000-0006-0000-0300-000008010000}">
      <text>
        <t>[Threaded comment]
Your version of Excel allows you to read this threaded comment; however, any edits to it will get removed if the file is opened in a newer version of Excel. Learn more: https://go.microsoft.com/fwlink/?linkid=870924
Comment:
    ¦1¦3¦5¦20¦0¦Null§</t>
      </text>
    </comment>
    <comment ref="A753" authorId="264" shapeId="0" xr:uid="{00000000-0006-0000-0300-000009010000}">
      <text>
        <t>[Threaded comment]
Your version of Excel allows you to read this threaded comment; however, any edits to it will get removed if the file is opened in a newer version of Excel. Learn more: https://go.microsoft.com/fwlink/?linkid=870924
Comment:
    ¦1¦3¦5¦21¦0¦Null§</t>
      </text>
    </comment>
    <comment ref="A755" authorId="265" shapeId="0" xr:uid="{00000000-0006-0000-0300-00000A010000}">
      <text>
        <t>[Threaded comment]
Your version of Excel allows you to read this threaded comment; however, any edits to it will get removed if the file is opened in a newer version of Excel. Learn more: https://go.microsoft.com/fwlink/?linkid=870924
Comment:
    ¦1¦3¦5¦22¦0¦Null§</t>
      </text>
    </comment>
    <comment ref="A757" authorId="266" shapeId="0" xr:uid="{00000000-0006-0000-0300-00000B010000}">
      <text>
        <t>[Threaded comment]
Your version of Excel allows you to read this threaded comment; however, any edits to it will get removed if the file is opened in a newer version of Excel. Learn more: https://go.microsoft.com/fwlink/?linkid=870924
Comment:
    ¦1¦3¦5¦23¦0¦Null§</t>
      </text>
    </comment>
    <comment ref="A760" authorId="267" shapeId="0" xr:uid="{00000000-0006-0000-0300-00000C010000}">
      <text>
        <t>[Threaded comment]
Your version of Excel allows you to read this threaded comment; however, any edits to it will get removed if the file is opened in a newer version of Excel. Learn more: https://go.microsoft.com/fwlink/?linkid=870924
Comment:
    ¦1¦3¦5¦21¦0¦Null§</t>
      </text>
    </comment>
    <comment ref="A762" authorId="268" shapeId="0" xr:uid="{00000000-0006-0000-0300-00000D010000}">
      <text>
        <t>[Threaded comment]
Your version of Excel allows you to read this threaded comment; however, any edits to it will get removed if the file is opened in a newer version of Excel. Learn more: https://go.microsoft.com/fwlink/?linkid=870924
Comment:
    ¦1¦3¦5¦22¦0¦Null§</t>
      </text>
    </comment>
    <comment ref="A764" authorId="269" shapeId="0" xr:uid="{00000000-0006-0000-0300-00000E010000}">
      <text>
        <t>[Threaded comment]
Your version of Excel allows you to read this threaded comment; however, any edits to it will get removed if the file is opened in a newer version of Excel. Learn more: https://go.microsoft.com/fwlink/?linkid=870924
Comment:
    ¦1¦3¦5¦23¦0¦Null§</t>
      </text>
    </comment>
    <comment ref="A766" authorId="270" shapeId="0" xr:uid="{00000000-0006-0000-0300-00000F010000}">
      <text>
        <t>[Threaded comment]
Your version of Excel allows you to read this threaded comment; however, any edits to it will get removed if the file is opened in a newer version of Excel. Learn more: https://go.microsoft.com/fwlink/?linkid=870924
Comment:
    ¦1¦3¦5¦22¦0¦Null§</t>
      </text>
    </comment>
    <comment ref="A768" authorId="271" shapeId="0" xr:uid="{00000000-0006-0000-0300-000010010000}">
      <text>
        <t>[Threaded comment]
Your version of Excel allows you to read this threaded comment; however, any edits to it will get removed if the file is opened in a newer version of Excel. Learn more: https://go.microsoft.com/fwlink/?linkid=870924
Comment:
    ¦1¦3¦5¦23¦0¦Null§</t>
      </text>
    </comment>
    <comment ref="A775" authorId="272" shapeId="0" xr:uid="{00000000-0006-0000-0300-000011010000}">
      <text>
        <t>[Threaded comment]
Your version of Excel allows you to read this threaded comment; however, any edits to it will get removed if the file is opened in a newer version of Excel. Learn more: https://go.microsoft.com/fwlink/?linkid=870924
Comment:
    ¦1¦3¦5¦22¦0¦Null§</t>
      </text>
    </comment>
    <comment ref="A777" authorId="273" shapeId="0" xr:uid="{00000000-0006-0000-0300-000012010000}">
      <text>
        <t>[Threaded comment]
Your version of Excel allows you to read this threaded comment; however, any edits to it will get removed if the file is opened in a newer version of Excel. Learn more: https://go.microsoft.com/fwlink/?linkid=870924
Comment:
    ¦1¦3¦5¦23¦0¦Null§</t>
      </text>
    </comment>
    <comment ref="A779" authorId="274" shapeId="0" xr:uid="{00000000-0006-0000-0300-000013010000}">
      <text>
        <t>[Threaded comment]
Your version of Excel allows you to read this threaded comment; however, any edits to it will get removed if the file is opened in a newer version of Excel. Learn more: https://go.microsoft.com/fwlink/?linkid=870924
Comment:
    ¦1¦3¦5¦22¦0¦Null§</t>
      </text>
    </comment>
    <comment ref="A781" authorId="275" shapeId="0" xr:uid="{00000000-0006-0000-0300-000014010000}">
      <text>
        <t>[Threaded comment]
Your version of Excel allows you to read this threaded comment; however, any edits to it will get removed if the file is opened in a newer version of Excel. Learn more: https://go.microsoft.com/fwlink/?linkid=870924
Comment:
    ¦1¦3¦5¦23¦0¦Null§</t>
      </text>
    </comment>
    <comment ref="A783" authorId="276" shapeId="0" xr:uid="{00000000-0006-0000-0300-000015010000}">
      <text>
        <t>[Threaded comment]
Your version of Excel allows you to read this threaded comment; however, any edits to it will get removed if the file is opened in a newer version of Excel. Learn more: https://go.microsoft.com/fwlink/?linkid=870924
Comment:
    ¦1¦3¦5¦22¦0¦Null§</t>
      </text>
    </comment>
    <comment ref="A785" authorId="277" shapeId="0" xr:uid="{00000000-0006-0000-0300-000016010000}">
      <text>
        <t>[Threaded comment]
Your version of Excel allows you to read this threaded comment; however, any edits to it will get removed if the file is opened in a newer version of Excel. Learn more: https://go.microsoft.com/fwlink/?linkid=870924
Comment:
    ¦1¦3¦5¦23¦0¦Null§</t>
      </text>
    </comment>
    <comment ref="A787" authorId="278" shapeId="0" xr:uid="{00000000-0006-0000-0300-000017010000}">
      <text>
        <t>[Threaded comment]
Your version of Excel allows you to read this threaded comment; however, any edits to it will get removed if the file is opened in a newer version of Excel. Learn more: https://go.microsoft.com/fwlink/?linkid=870924
Comment:
    ¦1¦3¦5¦22¦0¦Null§</t>
      </text>
    </comment>
    <comment ref="A789" authorId="279" shapeId="0" xr:uid="{00000000-0006-0000-0300-000018010000}">
      <text>
        <t>[Threaded comment]
Your version of Excel allows you to read this threaded comment; however, any edits to it will get removed if the file is opened in a newer version of Excel. Learn more: https://go.microsoft.com/fwlink/?linkid=870924
Comment:
    ¦1¦3¦5¦23¦0¦Null§</t>
      </text>
    </comment>
    <comment ref="A791" authorId="280" shapeId="0" xr:uid="{00000000-0006-0000-0300-000019010000}">
      <text>
        <t>[Threaded comment]
Your version of Excel allows you to read this threaded comment; however, any edits to it will get removed if the file is opened in a newer version of Excel. Learn more: https://go.microsoft.com/fwlink/?linkid=870924
Comment:
    ¦1¦3¦5¦24¦1¦Null§</t>
      </text>
    </comment>
    <comment ref="A793" authorId="281" shapeId="0" xr:uid="{00000000-0006-0000-0300-00001A010000}">
      <text>
        <t>[Threaded comment]
Your version of Excel allows you to read this threaded comment; however, any edits to it will get removed if the file is opened in a newer version of Excel. Learn more: https://go.microsoft.com/fwlink/?linkid=870924
Comment:
    ¦1¦3¦5¦25¦0¦Null§</t>
      </text>
    </comment>
    <comment ref="A795" authorId="282" shapeId="0" xr:uid="{00000000-0006-0000-0300-00001B010000}">
      <text>
        <t>[Threaded comment]
Your version of Excel allows you to read this threaded comment; however, any edits to it will get removed if the file is opened in a newer version of Excel. Learn more: https://go.microsoft.com/fwlink/?linkid=870924
Comment:
    ¦1¦3¦5¦26¦0¦Null§</t>
      </text>
    </comment>
    <comment ref="A797" authorId="283" shapeId="0" xr:uid="{00000000-0006-0000-0300-00001C010000}">
      <text>
        <t>[Threaded comment]
Your version of Excel allows you to read this threaded comment; however, any edits to it will get removed if the file is opened in a newer version of Excel. Learn more: https://go.microsoft.com/fwlink/?linkid=870924
Comment:
    ¦1¦3¦5¦25¦0¦Null§</t>
      </text>
    </comment>
    <comment ref="A799" authorId="284" shapeId="0" xr:uid="{00000000-0006-0000-0300-00001D010000}">
      <text>
        <t>[Threaded comment]
Your version of Excel allows you to read this threaded comment; however, any edits to it will get removed if the file is opened in a newer version of Excel. Learn more: https://go.microsoft.com/fwlink/?linkid=870924
Comment:
    ¦1¦3¦5¦26¦0¦Null§</t>
      </text>
    </comment>
    <comment ref="A801" authorId="285" shapeId="0" xr:uid="{00000000-0006-0000-0300-00001E010000}">
      <text>
        <t>[Threaded comment]
Your version of Excel allows you to read this threaded comment; however, any edits to it will get removed if the file is opened in a newer version of Excel. Learn more: https://go.microsoft.com/fwlink/?linkid=870924
Comment:
    ¦1¦3¦5¦25¦0¦Null§</t>
      </text>
    </comment>
    <comment ref="A803" authorId="286" shapeId="0" xr:uid="{00000000-0006-0000-0300-00001F010000}">
      <text>
        <t>[Threaded comment]
Your version of Excel allows you to read this threaded comment; however, any edits to it will get removed if the file is opened in a newer version of Excel. Learn more: https://go.microsoft.com/fwlink/?linkid=870924
Comment:
    ¦1¦3¦5¦26¦0¦Null§</t>
      </text>
    </comment>
    <comment ref="A805" authorId="287" shapeId="0" xr:uid="{00000000-0006-0000-0300-000020010000}">
      <text>
        <t>[Threaded comment]
Your version of Excel allows you to read this threaded comment; however, any edits to it will get removed if the file is opened in a newer version of Excel. Learn more: https://go.microsoft.com/fwlink/?linkid=870924
Comment:
    ¦1¦3¦5¦26¦0¦Null§</t>
      </text>
    </comment>
    <comment ref="A807" authorId="288" shapeId="0" xr:uid="{00000000-0006-0000-0300-000021010000}">
      <text>
        <t>[Threaded comment]
Your version of Excel allows you to read this threaded comment; however, any edits to it will get removed if the file is opened in a newer version of Excel. Learn more: https://go.microsoft.com/fwlink/?linkid=870924
Comment:
    ¦1¦3¦5¦25¦0¦Null§</t>
      </text>
    </comment>
    <comment ref="A809" authorId="289" shapeId="0" xr:uid="{00000000-0006-0000-0300-000022010000}">
      <text>
        <t>[Threaded comment]
Your version of Excel allows you to read this threaded comment; however, any edits to it will get removed if the file is opened in a newer version of Excel. Learn more: https://go.microsoft.com/fwlink/?linkid=870924
Comment:
    ¦1¦3¦5¦26¦0¦Null§</t>
      </text>
    </comment>
    <comment ref="A811" authorId="290" shapeId="0" xr:uid="{00000000-0006-0000-0300-000023010000}">
      <text>
        <t>[Threaded comment]
Your version of Excel allows you to read this threaded comment; however, any edits to it will get removed if the file is opened in a newer version of Excel. Learn more: https://go.microsoft.com/fwlink/?linkid=870924
Comment:
    ¦1¦3¦5¦27¦1¦Null§</t>
      </text>
    </comment>
    <comment ref="A814" authorId="291" shapeId="0" xr:uid="{00000000-0006-0000-0300-000024010000}">
      <text>
        <t>[Threaded comment]
Your version of Excel allows you to read this threaded comment; however, any edits to it will get removed if the file is opened in a newer version of Excel. Learn more: https://go.microsoft.com/fwlink/?linkid=870924
Comment:
    ¦1¦3¦5¦28¦0¦Null§</t>
      </text>
    </comment>
    <comment ref="A817" authorId="292" shapeId="0" xr:uid="{00000000-0006-0000-0300-000025010000}">
      <text>
        <t>[Threaded comment]
Your version of Excel allows you to read this threaded comment; however, any edits to it will get removed if the file is opened in a newer version of Excel. Learn more: https://go.microsoft.com/fwlink/?linkid=870924
Comment:
    ¦1¦3¦5¦28¦0¦Null§</t>
      </text>
    </comment>
    <comment ref="A825" authorId="293" shapeId="0" xr:uid="{00000000-0006-0000-0300-000026010000}">
      <text>
        <t>[Threaded comment]
Your version of Excel allows you to read this threaded comment; however, any edits to it will get removed if the file is opened in a newer version of Excel. Learn more: https://go.microsoft.com/fwlink/?linkid=870924
Comment:
    ¦1¦3¦5¦28¦0¦Null§</t>
      </text>
    </comment>
    <comment ref="A827" authorId="294" shapeId="0" xr:uid="{00000000-0006-0000-0300-000027010000}">
      <text>
        <t>[Threaded comment]
Your version of Excel allows you to read this threaded comment; however, any edits to it will get removed if the file is opened in a newer version of Excel. Learn more: https://go.microsoft.com/fwlink/?linkid=870924
Comment:
    ¦1¦3¦5¦28¦0¦Null§</t>
      </text>
    </comment>
    <comment ref="A829" authorId="295" shapeId="0" xr:uid="{00000000-0006-0000-0300-000028010000}">
      <text>
        <t>[Threaded comment]
Your version of Excel allows you to read this threaded comment; however, any edits to it will get removed if the file is opened in a newer version of Excel. Learn more: https://go.microsoft.com/fwlink/?linkid=870924
Comment:
    ¦1¦3¦5¦28¦0¦Null§</t>
      </text>
    </comment>
    <comment ref="A831" authorId="296" shapeId="0" xr:uid="{00000000-0006-0000-0300-000029010000}">
      <text>
        <t>[Threaded comment]
Your version of Excel allows you to read this threaded comment; however, any edits to it will get removed if the file is opened in a newer version of Excel. Learn more: https://go.microsoft.com/fwlink/?linkid=870924
Comment:
    ¦1¦3¦5¦28¦0¦Null§</t>
      </text>
    </comment>
    <comment ref="A874" authorId="297" shapeId="0" xr:uid="{00000000-0006-0000-0300-00002A010000}">
      <text>
        <t>[Threaded comment]
Your version of Excel allows you to read this threaded comment; however, any edits to it will get removed if the file is opened in a newer version of Excel. Learn more: https://go.microsoft.com/fwlink/?linkid=870924
Comment:
    ¦1¦3¦6¦1¦1¦Null§</t>
      </text>
    </comment>
    <comment ref="A876" authorId="298" shapeId="0" xr:uid="{00000000-0006-0000-0300-00002B010000}">
      <text>
        <t>[Threaded comment]
Your version of Excel allows you to read this threaded comment; however, any edits to it will get removed if the file is opened in a newer version of Excel. Learn more: https://go.microsoft.com/fwlink/?linkid=870924
Comment:
    ¦1¦3¦6¦2¦0¦Null§</t>
      </text>
    </comment>
    <comment ref="A878" authorId="299" shapeId="0" xr:uid="{00000000-0006-0000-0300-00002C010000}">
      <text>
        <t>[Threaded comment]
Your version of Excel allows you to read this threaded comment; however, any edits to it will get removed if the file is opened in a newer version of Excel. Learn more: https://go.microsoft.com/fwlink/?linkid=870924
Comment:
    ¦1¦3¦6¦3¦0¦Null§</t>
      </text>
    </comment>
    <comment ref="A880" authorId="300" shapeId="0" xr:uid="{00000000-0006-0000-0300-00002D010000}">
      <text>
        <t>[Threaded comment]
Your version of Excel allows you to read this threaded comment; however, any edits to it will get removed if the file is opened in a newer version of Excel. Learn more: https://go.microsoft.com/fwlink/?linkid=870924
Comment:
    ¦1¦3¦6¦4¦1¦Null§</t>
      </text>
    </comment>
    <comment ref="A882" authorId="301" shapeId="0" xr:uid="{00000000-0006-0000-0300-00002E010000}">
      <text>
        <t>[Threaded comment]
Your version of Excel allows you to read this threaded comment; however, any edits to it will get removed if the file is opened in a newer version of Excel. Learn more: https://go.microsoft.com/fwlink/?linkid=870924
Comment:
    ¦1¦3¦6¦5¦0¦Null§</t>
      </text>
    </comment>
    <comment ref="A884" authorId="302" shapeId="0" xr:uid="{00000000-0006-0000-0300-00002F010000}">
      <text>
        <t>[Threaded comment]
Your version of Excel allows you to read this threaded comment; however, any edits to it will get removed if the file is opened in a newer version of Excel. Learn more: https://go.microsoft.com/fwlink/?linkid=870924
Comment:
    ¦1¦3¦6¦6¦1¦Null§</t>
      </text>
    </comment>
    <comment ref="A886" authorId="303" shapeId="0" xr:uid="{00000000-0006-0000-0300-000030010000}">
      <text>
        <t>[Threaded comment]
Your version of Excel allows you to read this threaded comment; however, any edits to it will get removed if the file is opened in a newer version of Excel. Learn more: https://go.microsoft.com/fwlink/?linkid=870924
Comment:
    ¦1¦3¦6¦7¦1¦Null§</t>
      </text>
    </comment>
    <comment ref="A888" authorId="304" shapeId="0" xr:uid="{00000000-0006-0000-0300-000031010000}">
      <text>
        <t>[Threaded comment]
Your version of Excel allows you to read this threaded comment; however, any edits to it will get removed if the file is opened in a newer version of Excel. Learn more: https://go.microsoft.com/fwlink/?linkid=870924
Comment:
    ¦1¦3¦6¦8¦1¦Null§</t>
      </text>
    </comment>
    <comment ref="A890" authorId="305" shapeId="0" xr:uid="{00000000-0006-0000-0300-000032010000}">
      <text>
        <t>[Threaded comment]
Your version of Excel allows you to read this threaded comment; however, any edits to it will get removed if the file is opened in a newer version of Excel. Learn more: https://go.microsoft.com/fwlink/?linkid=870924
Comment:
    ¦1¦3¦6¦9¦0¦Null§</t>
      </text>
    </comment>
    <comment ref="A892" authorId="306" shapeId="0" xr:uid="{00000000-0006-0000-0300-000033010000}">
      <text>
        <t>[Threaded comment]
Your version of Excel allows you to read this threaded comment; however, any edits to it will get removed if the file is opened in a newer version of Excel. Learn more: https://go.microsoft.com/fwlink/?linkid=870924
Comment:
    ¦1¦3¦6¦10¦0¦Null§</t>
      </text>
    </comment>
    <comment ref="A894" authorId="307" shapeId="0" xr:uid="{00000000-0006-0000-0300-000034010000}">
      <text>
        <t>[Threaded comment]
Your version of Excel allows you to read this threaded comment; however, any edits to it will get removed if the file is opened in a newer version of Excel. Learn more: https://go.microsoft.com/fwlink/?linkid=870924
Comment:
    ¦1¦3¦6¦11¦1¦Null§</t>
      </text>
    </comment>
    <comment ref="A896" authorId="308" shapeId="0" xr:uid="{00000000-0006-0000-0300-000035010000}">
      <text>
        <t>[Threaded comment]
Your version of Excel allows you to read this threaded comment; however, any edits to it will get removed if the file is opened in a newer version of Excel. Learn more: https://go.microsoft.com/fwlink/?linkid=870924
Comment:
    ¦1¦3¦6¦12¦0¦Null§</t>
      </text>
    </comment>
    <comment ref="A898" authorId="309" shapeId="0" xr:uid="{00000000-0006-0000-0300-000036010000}">
      <text>
        <t>[Threaded comment]
Your version of Excel allows you to read this threaded comment; however, any edits to it will get removed if the file is opened in a newer version of Excel. Learn more: https://go.microsoft.com/fwlink/?linkid=870924
Comment:
    ¦1¦3¦6¦13¦0¦Null§</t>
      </text>
    </comment>
    <comment ref="A900" authorId="310" shapeId="0" xr:uid="{00000000-0006-0000-0300-000037010000}">
      <text>
        <t>[Threaded comment]
Your version of Excel allows you to read this threaded comment; however, any edits to it will get removed if the file is opened in a newer version of Excel. Learn more: https://go.microsoft.com/fwlink/?linkid=870924
Comment:
    ¦1¦3¦6¦14¦0¦Null§</t>
      </text>
    </comment>
    <comment ref="A902" authorId="311" shapeId="0" xr:uid="{00000000-0006-0000-0300-000038010000}">
      <text>
        <t>[Threaded comment]
Your version of Excel allows you to read this threaded comment; however, any edits to it will get removed if the file is opened in a newer version of Excel. Learn more: https://go.microsoft.com/fwlink/?linkid=870924
Comment:
    ¦1¦3¦6¦15¦1¦Null§</t>
      </text>
    </comment>
    <comment ref="A904" authorId="312" shapeId="0" xr:uid="{00000000-0006-0000-0300-000039010000}">
      <text>
        <t>[Threaded comment]
Your version of Excel allows you to read this threaded comment; however, any edits to it will get removed if the file is opened in a newer version of Excel. Learn more: https://go.microsoft.com/fwlink/?linkid=870924
Comment:
    ¦1¦3¦6¦16¦1¦Null§</t>
      </text>
    </comment>
    <comment ref="A906" authorId="313" shapeId="0" xr:uid="{00000000-0006-0000-0300-00003A010000}">
      <text>
        <t>[Threaded comment]
Your version of Excel allows you to read this threaded comment; however, any edits to it will get removed if the file is opened in a newer version of Excel. Learn more: https://go.microsoft.com/fwlink/?linkid=870924
Comment:
    ¦1¦3¦6¦17¦1¦Null§</t>
      </text>
    </comment>
    <comment ref="A908" authorId="314" shapeId="0" xr:uid="{00000000-0006-0000-0300-00003B010000}">
      <text>
        <t>[Threaded comment]
Your version of Excel allows you to read this threaded comment; however, any edits to it will get removed if the file is opened in a newer version of Excel. Learn more: https://go.microsoft.com/fwlink/?linkid=870924
Comment:
    ¦1¦3¦6¦18¦0¦Null§</t>
      </text>
    </comment>
    <comment ref="A910" authorId="315" shapeId="0" xr:uid="{00000000-0006-0000-0300-00003C010000}">
      <text>
        <t>[Threaded comment]
Your version of Excel allows you to read this threaded comment; however, any edits to it will get removed if the file is opened in a newer version of Excel. Learn more: https://go.microsoft.com/fwlink/?linkid=870924
Comment:
    ¦1¦3¦6¦19¦1¦Null§</t>
      </text>
    </comment>
    <comment ref="A912" authorId="316" shapeId="0" xr:uid="{00000000-0006-0000-0300-00003D010000}">
      <text>
        <t>[Threaded comment]
Your version of Excel allows you to read this threaded comment; however, any edits to it will get removed if the file is opened in a newer version of Excel. Learn more: https://go.microsoft.com/fwlink/?linkid=870924
Comment:
    ¦1¦3¦6¦20¦0¦Null§</t>
      </text>
    </comment>
    <comment ref="A914" authorId="317" shapeId="0" xr:uid="{00000000-0006-0000-0300-00003E010000}">
      <text>
        <t>[Threaded comment]
Your version of Excel allows you to read this threaded comment; however, any edits to it will get removed if the file is opened in a newer version of Excel. Learn more: https://go.microsoft.com/fwlink/?linkid=870924
Comment:
    ¦1¦3¦6¦21¦1¦Null§</t>
      </text>
    </comment>
    <comment ref="A916" authorId="318" shapeId="0" xr:uid="{00000000-0006-0000-0300-00003F010000}">
      <text>
        <t>[Threaded comment]
Your version of Excel allows you to read this threaded comment; however, any edits to it will get removed if the file is opened in a newer version of Excel. Learn more: https://go.microsoft.com/fwlink/?linkid=870924
Comment:
    ¦1¦3¦6¦22¦0¦Null§</t>
      </text>
    </comment>
    <comment ref="A918" authorId="319" shapeId="0" xr:uid="{00000000-0006-0000-0300-000040010000}">
      <text>
        <t>[Threaded comment]
Your version of Excel allows you to read this threaded comment; however, any edits to it will get removed if the file is opened in a newer version of Excel. Learn more: https://go.microsoft.com/fwlink/?linkid=870924
Comment:
    ¦1¦3¦6¦23¦1¦Null§</t>
      </text>
    </comment>
    <comment ref="A920" authorId="320" shapeId="0" xr:uid="{00000000-0006-0000-0300-000041010000}">
      <text>
        <t>[Threaded comment]
Your version of Excel allows you to read this threaded comment; however, any edits to it will get removed if the file is opened in a newer version of Excel. Learn more: https://go.microsoft.com/fwlink/?linkid=870924
Comment:
    ¦1¦3¦6¦24¦0¦Null§</t>
      </text>
    </comment>
    <comment ref="A922" authorId="321" shapeId="0" xr:uid="{00000000-0006-0000-0300-000042010000}">
      <text>
        <t>[Threaded comment]
Your version of Excel allows you to read this threaded comment; however, any edits to it will get removed if the file is opened in a newer version of Excel. Learn more: https://go.microsoft.com/fwlink/?linkid=870924
Comment:
    ¦1¦3¦6¦25¦0¦Null§</t>
      </text>
    </comment>
    <comment ref="A924" authorId="322" shapeId="0" xr:uid="{00000000-0006-0000-0300-000043010000}">
      <text>
        <t>[Threaded comment]
Your version of Excel allows you to read this threaded comment; however, any edits to it will get removed if the file is opened in a newer version of Excel. Learn more: https://go.microsoft.com/fwlink/?linkid=870924
Comment:
    ¦1¦3¦6¦26¦1¦Null§</t>
      </text>
    </comment>
    <comment ref="A926" authorId="323" shapeId="0" xr:uid="{00000000-0006-0000-0300-000044010000}">
      <text>
        <t>[Threaded comment]
Your version of Excel allows you to read this threaded comment; however, any edits to it will get removed if the file is opened in a newer version of Excel. Learn more: https://go.microsoft.com/fwlink/?linkid=870924
Comment:
    ¦1¦3¦6¦27¦0¦Null§</t>
      </text>
    </comment>
    <comment ref="A932" authorId="324" shapeId="0" xr:uid="{00000000-0006-0000-0300-000045010000}">
      <text>
        <t>[Threaded comment]
Your version of Excel allows you to read this threaded comment; however, any edits to it will get removed if the file is opened in a newer version of Excel. Learn more: https://go.microsoft.com/fwlink/?linkid=870924
Comment:
    ¦1¦3¦6¦28¦1¦Null§</t>
      </text>
    </comment>
    <comment ref="A934" authorId="325" shapeId="0" xr:uid="{00000000-0006-0000-0300-000046010000}">
      <text>
        <t>[Threaded comment]
Your version of Excel allows you to read this threaded comment; however, any edits to it will get removed if the file is opened in a newer version of Excel. Learn more: https://go.microsoft.com/fwlink/?linkid=870924
Comment:
    ¦1¦3¦6¦29¦0¦Null§</t>
      </text>
    </comment>
    <comment ref="A936" authorId="326" shapeId="0" xr:uid="{00000000-0006-0000-0300-000047010000}">
      <text>
        <t>[Threaded comment]
Your version of Excel allows you to read this threaded comment; however, any edits to it will get removed if the file is opened in a newer version of Excel. Learn more: https://go.microsoft.com/fwlink/?linkid=870924
Comment:
    ¦1¦3¦6¦30¦0¦Null§</t>
      </text>
    </comment>
    <comment ref="A997" authorId="327" shapeId="0" xr:uid="{00000000-0006-0000-0300-000048010000}">
      <text>
        <t>[Threaded comment]
Your version of Excel allows you to read this threaded comment; however, any edits to it will get removed if the file is opened in a newer version of Excel. Learn more: https://go.microsoft.com/fwlink/?linkid=870924
Comment:
    ¦1¦3¦7¦1¦1¦Null§</t>
      </text>
    </comment>
    <comment ref="A999" authorId="328" shapeId="0" xr:uid="{00000000-0006-0000-0300-000049010000}">
      <text>
        <t>[Threaded comment]
Your version of Excel allows you to read this threaded comment; however, any edits to it will get removed if the file is opened in a newer version of Excel. Learn more: https://go.microsoft.com/fwlink/?linkid=870924
Comment:
    ¦1¦3¦7¦2¦0¦Null§</t>
      </text>
    </comment>
    <comment ref="A1001" authorId="329" shapeId="0" xr:uid="{00000000-0006-0000-0300-00004A010000}">
      <text>
        <t>[Threaded comment]
Your version of Excel allows you to read this threaded comment; however, any edits to it will get removed if the file is opened in a newer version of Excel. Learn more: https://go.microsoft.com/fwlink/?linkid=870924
Comment:
    ¦1¦3¦7¦3¦0¦Null§</t>
      </text>
    </comment>
    <comment ref="A1003" authorId="330" shapeId="0" xr:uid="{00000000-0006-0000-0300-00004B010000}">
      <text>
        <t>[Threaded comment]
Your version of Excel allows you to read this threaded comment; however, any edits to it will get removed if the file is opened in a newer version of Excel. Learn more: https://go.microsoft.com/fwlink/?linkid=870924
Comment:
    ¦1¦3¦7¦4¦0¦Null§</t>
      </text>
    </comment>
    <comment ref="A1005" authorId="331" shapeId="0" xr:uid="{00000000-0006-0000-0300-00004C010000}">
      <text>
        <t>[Threaded comment]
Your version of Excel allows you to read this threaded comment; however, any edits to it will get removed if the file is opened in a newer version of Excel. Learn more: https://go.microsoft.com/fwlink/?linkid=870924
Comment:
    ¦1¦3¦7¦5¦0¦Null§</t>
      </text>
    </comment>
    <comment ref="A1007" authorId="332" shapeId="0" xr:uid="{00000000-0006-0000-0300-00004D010000}">
      <text>
        <t>[Threaded comment]
Your version of Excel allows you to read this threaded comment; however, any edits to it will get removed if the file is opened in a newer version of Excel. Learn more: https://go.microsoft.com/fwlink/?linkid=870924
Comment:
    ¦1¦3¦7¦6¦0¦Null§</t>
      </text>
    </comment>
    <comment ref="A1009" authorId="333" shapeId="0" xr:uid="{00000000-0006-0000-0300-00004E010000}">
      <text>
        <t>[Threaded comment]
Your version of Excel allows you to read this threaded comment; however, any edits to it will get removed if the file is opened in a newer version of Excel. Learn more: https://go.microsoft.com/fwlink/?linkid=870924
Comment:
    ¦1¦3¦7¦7¦0¦Null§</t>
      </text>
    </comment>
    <comment ref="A1011" authorId="334" shapeId="0" xr:uid="{00000000-0006-0000-0300-00004F010000}">
      <text>
        <t>[Threaded comment]
Your version of Excel allows you to read this threaded comment; however, any edits to it will get removed if the file is opened in a newer version of Excel. Learn more: https://go.microsoft.com/fwlink/?linkid=870924
Comment:
    ¦1¦3¦7¦8¦0¦Null§</t>
      </text>
    </comment>
    <comment ref="A1013" authorId="335" shapeId="0" xr:uid="{00000000-0006-0000-0300-000050010000}">
      <text>
        <t>[Threaded comment]
Your version of Excel allows you to read this threaded comment; however, any edits to it will get removed if the file is opened in a newer version of Excel. Learn more: https://go.microsoft.com/fwlink/?linkid=870924
Comment:
    ¦1¦3¦7¦9¦0¦Null§</t>
      </text>
    </comment>
    <comment ref="A1015" authorId="336" shapeId="0" xr:uid="{00000000-0006-0000-0300-000051010000}">
      <text>
        <t>[Threaded comment]
Your version of Excel allows you to read this threaded comment; however, any edits to it will get removed if the file is opened in a newer version of Excel. Learn more: https://go.microsoft.com/fwlink/?linkid=870924
Comment:
    ¦1¦3¦7¦10¦0¦Null§</t>
      </text>
    </comment>
    <comment ref="A1017" authorId="337" shapeId="0" xr:uid="{00000000-0006-0000-0300-000052010000}">
      <text>
        <t>[Threaded comment]
Your version of Excel allows you to read this threaded comment; however, any edits to it will get removed if the file is opened in a newer version of Excel. Learn more: https://go.microsoft.com/fwlink/?linkid=870924
Comment:
    ¦1¦3¦7¦11¦0¦Null§</t>
      </text>
    </comment>
    <comment ref="A1019" authorId="338" shapeId="0" xr:uid="{00000000-0006-0000-0300-000053010000}">
      <text>
        <t>[Threaded comment]
Your version of Excel allows you to read this threaded comment; however, any edits to it will get removed if the file is opened in a newer version of Excel. Learn more: https://go.microsoft.com/fwlink/?linkid=870924
Comment:
    ¦1¦3¦7¦12¦0¦Null§</t>
      </text>
    </comment>
    <comment ref="A1021" authorId="339" shapeId="0" xr:uid="{00000000-0006-0000-0300-000054010000}">
      <text>
        <t>[Threaded comment]
Your version of Excel allows you to read this threaded comment; however, any edits to it will get removed if the file is opened in a newer version of Excel. Learn more: https://go.microsoft.com/fwlink/?linkid=870924
Comment:
    ¦1¦3¦7¦13¦0¦Null§</t>
      </text>
    </comment>
    <comment ref="A1063" authorId="340" shapeId="0" xr:uid="{00000000-0006-0000-0300-000055010000}">
      <text>
        <t>[Threaded comment]
Your version of Excel allows you to read this threaded comment; however, any edits to it will get removed if the file is opened in a newer version of Excel. Learn more: https://go.microsoft.com/fwlink/?linkid=870924
Comment:
    ¦1¦3¦8¦1¦1¦Null§</t>
      </text>
    </comment>
    <comment ref="A1065" authorId="341" shapeId="0" xr:uid="{00000000-0006-0000-0300-000056010000}">
      <text>
        <t>[Threaded comment]
Your version of Excel allows you to read this threaded comment; however, any edits to it will get removed if the file is opened in a newer version of Excel. Learn more: https://go.microsoft.com/fwlink/?linkid=870924
Comment:
    ¦1¦3¦8¦2¦1¦Null§</t>
      </text>
    </comment>
    <comment ref="A1067" authorId="342" shapeId="0" xr:uid="{00000000-0006-0000-0300-000057010000}">
      <text>
        <t>[Threaded comment]
Your version of Excel allows you to read this threaded comment; however, any edits to it will get removed if the file is opened in a newer version of Excel. Learn more: https://go.microsoft.com/fwlink/?linkid=870924
Comment:
    ¦1¦3¦8¦3¦1¦Null§</t>
      </text>
    </comment>
    <comment ref="A1069" authorId="343" shapeId="0" xr:uid="{00000000-0006-0000-0300-000058010000}">
      <text>
        <t>[Threaded comment]
Your version of Excel allows you to read this threaded comment; however, any edits to it will get removed if the file is opened in a newer version of Excel. Learn more: https://go.microsoft.com/fwlink/?linkid=870924
Comment:
    ¦1¦3¦8¦4¦0¦Null§</t>
      </text>
    </comment>
    <comment ref="A1071" authorId="344" shapeId="0" xr:uid="{00000000-0006-0000-0300-000059010000}">
      <text>
        <t>[Threaded comment]
Your version of Excel allows you to read this threaded comment; however, any edits to it will get removed if the file is opened in a newer version of Excel. Learn more: https://go.microsoft.com/fwlink/?linkid=870924
Comment:
    ¦1¦3¦8¦5¦0¦Null§</t>
      </text>
    </comment>
    <comment ref="A1073" authorId="345" shapeId="0" xr:uid="{00000000-0006-0000-0300-00005A010000}">
      <text>
        <t>[Threaded comment]
Your version of Excel allows you to read this threaded comment; however, any edits to it will get removed if the file is opened in a newer version of Excel. Learn more: https://go.microsoft.com/fwlink/?linkid=870924
Comment:
    ¦1¦3¦8¦6¦1¦Null§</t>
      </text>
    </comment>
    <comment ref="A1075" authorId="346" shapeId="0" xr:uid="{00000000-0006-0000-0300-00005B010000}">
      <text>
        <t>[Threaded comment]
Your version of Excel allows you to read this threaded comment; however, any edits to it will get removed if the file is opened in a newer version of Excel. Learn more: https://go.microsoft.com/fwlink/?linkid=870924
Comment:
    ¦1¦3¦8¦7¦1¦Null§</t>
      </text>
    </comment>
    <comment ref="A1077" authorId="347" shapeId="0" xr:uid="{00000000-0006-0000-0300-00005C010000}">
      <text>
        <t>[Threaded comment]
Your version of Excel allows you to read this threaded comment; however, any edits to it will get removed if the file is opened in a newer version of Excel. Learn more: https://go.microsoft.com/fwlink/?linkid=870924
Comment:
    ¦1¦3¦8¦8¦0¦Null§</t>
      </text>
    </comment>
    <comment ref="A1079" authorId="348" shapeId="0" xr:uid="{00000000-0006-0000-0300-00005D010000}">
      <text>
        <t>[Threaded comment]
Your version of Excel allows you to read this threaded comment; however, any edits to it will get removed if the file is opened in a newer version of Excel. Learn more: https://go.microsoft.com/fwlink/?linkid=870924
Comment:
    ¦1¦3¦8¦9¦1¦Null§</t>
      </text>
    </comment>
    <comment ref="A1081" authorId="349" shapeId="0" xr:uid="{00000000-0006-0000-0300-00005E010000}">
      <text>
        <t>[Threaded comment]
Your version of Excel allows you to read this threaded comment; however, any edits to it will get removed if the file is opened in a newer version of Excel. Learn more: https://go.microsoft.com/fwlink/?linkid=870924
Comment:
    ¦1¦3¦8¦10¦0¦Null§</t>
      </text>
    </comment>
    <comment ref="A1083" authorId="350" shapeId="0" xr:uid="{00000000-0006-0000-0300-00005F010000}">
      <text>
        <t>[Threaded comment]
Your version of Excel allows you to read this threaded comment; however, any edits to it will get removed if the file is opened in a newer version of Excel. Learn more: https://go.microsoft.com/fwlink/?linkid=870924
Comment:
    ¦1¦3¦8¦11¦0¦Null§</t>
      </text>
    </comment>
    <comment ref="A1085" authorId="351" shapeId="0" xr:uid="{00000000-0006-0000-0300-000060010000}">
      <text>
        <t>[Threaded comment]
Your version of Excel allows you to read this threaded comment; however, any edits to it will get removed if the file is opened in a newer version of Excel. Learn more: https://go.microsoft.com/fwlink/?linkid=870924
Comment:
    ¦1¦3¦8¦12¦1¦Null§</t>
      </text>
    </comment>
    <comment ref="A1087" authorId="352" shapeId="0" xr:uid="{00000000-0006-0000-0300-000061010000}">
      <text>
        <t>[Threaded comment]
Your version of Excel allows you to read this threaded comment; however, any edits to it will get removed if the file is opened in a newer version of Excel. Learn more: https://go.microsoft.com/fwlink/?linkid=870924
Comment:
    ¦1¦3¦8¦13¦0¦Null§</t>
      </text>
    </comment>
    <comment ref="A1089" authorId="353" shapeId="0" xr:uid="{00000000-0006-0000-0300-000062010000}">
      <text>
        <t>[Threaded comment]
Your version of Excel allows you to read this threaded comment; however, any edits to it will get removed if the file is opened in a newer version of Excel. Learn more: https://go.microsoft.com/fwlink/?linkid=870924
Comment:
    ¦1¦3¦8¦14¦0¦Null§</t>
      </text>
    </comment>
    <comment ref="A1120" authorId="354" shapeId="0" xr:uid="{00000000-0006-0000-0300-000063010000}">
      <text>
        <t>[Threaded comment]
Your version of Excel allows you to read this threaded comment; however, any edits to it will get removed if the file is opened in a newer version of Excel. Learn more: https://go.microsoft.com/fwlink/?linkid=870924
Comment:
    ¦1¦3¦9¦1¦1¦Null§</t>
      </text>
    </comment>
    <comment ref="A1122" authorId="355" shapeId="0" xr:uid="{00000000-0006-0000-0300-000064010000}">
      <text>
        <t>[Threaded comment]
Your version of Excel allows you to read this threaded comment; however, any edits to it will get removed if the file is opened in a newer version of Excel. Learn more: https://go.microsoft.com/fwlink/?linkid=870924
Comment:
    ¦1¦3¦9¦2¦1¦Null§</t>
      </text>
    </comment>
    <comment ref="A1124" authorId="356" shapeId="0" xr:uid="{00000000-0006-0000-0300-000065010000}">
      <text>
        <t>[Threaded comment]
Your version of Excel allows you to read this threaded comment; however, any edits to it will get removed if the file is opened in a newer version of Excel. Learn more: https://go.microsoft.com/fwlink/?linkid=870924
Comment:
    ¦1¦3¦9¦3¦1¦Null§</t>
      </text>
    </comment>
    <comment ref="A1126" authorId="357" shapeId="0" xr:uid="{00000000-0006-0000-0300-000066010000}">
      <text>
        <t>[Threaded comment]
Your version of Excel allows you to read this threaded comment; however, any edits to it will get removed if the file is opened in a newer version of Excel. Learn more: https://go.microsoft.com/fwlink/?linkid=870924
Comment:
    ¦1¦3¦9¦4¦0¦Null§</t>
      </text>
    </comment>
    <comment ref="A1128" authorId="358" shapeId="0" xr:uid="{00000000-0006-0000-0300-000067010000}">
      <text>
        <t>[Threaded comment]
Your version of Excel allows you to read this threaded comment; however, any edits to it will get removed if the file is opened in a newer version of Excel. Learn more: https://go.microsoft.com/fwlink/?linkid=870924
Comment:
    ¦1¦3¦9¦5¦0¦Null§</t>
      </text>
    </comment>
    <comment ref="A1130" authorId="359" shapeId="0" xr:uid="{00000000-0006-0000-0300-000068010000}">
      <text>
        <t>[Threaded comment]
Your version of Excel allows you to read this threaded comment; however, any edits to it will get removed if the file is opened in a newer version of Excel. Learn more: https://go.microsoft.com/fwlink/?linkid=870924
Comment:
    ¦1¦3¦9¦6¦0¦Null§</t>
      </text>
    </comment>
    <comment ref="A1132" authorId="360" shapeId="0" xr:uid="{00000000-0006-0000-0300-000069010000}">
      <text>
        <t>[Threaded comment]
Your version of Excel allows you to read this threaded comment; however, any edits to it will get removed if the file is opened in a newer version of Excel. Learn more: https://go.microsoft.com/fwlink/?linkid=870924
Comment:
    ¦1¦3¦9¦7¦1¦Null§</t>
      </text>
    </comment>
    <comment ref="A1134" authorId="361" shapeId="0" xr:uid="{00000000-0006-0000-0300-00006A010000}">
      <text>
        <t>[Threaded comment]
Your version of Excel allows you to read this threaded comment; however, any edits to it will get removed if the file is opened in a newer version of Excel. Learn more: https://go.microsoft.com/fwlink/?linkid=870924
Comment:
    ¦1¦3¦9¦8¦1¦Null§</t>
      </text>
    </comment>
    <comment ref="A1136" authorId="362" shapeId="0" xr:uid="{00000000-0006-0000-0300-00006B010000}">
      <text>
        <t>[Threaded comment]
Your version of Excel allows you to read this threaded comment; however, any edits to it will get removed if the file is opened in a newer version of Excel. Learn more: https://go.microsoft.com/fwlink/?linkid=870924
Comment:
    ¦1¦3¦9¦9¦0¦Null§</t>
      </text>
    </comment>
    <comment ref="A1138" authorId="363" shapeId="0" xr:uid="{00000000-0006-0000-0300-00006C010000}">
      <text>
        <t>[Threaded comment]
Your version of Excel allows you to read this threaded comment; however, any edits to it will get removed if the file is opened in a newer version of Excel. Learn more: https://go.microsoft.com/fwlink/?linkid=870924
Comment:
    ¦1¦3¦9¦10¦0¦Null§</t>
      </text>
    </comment>
    <comment ref="A1140" authorId="364" shapeId="0" xr:uid="{00000000-0006-0000-0300-00006D010000}">
      <text>
        <t>[Threaded comment]
Your version of Excel allows you to read this threaded comment; however, any edits to it will get removed if the file is opened in a newer version of Excel. Learn more: https://go.microsoft.com/fwlink/?linkid=870924
Comment:
    ¦1¦3¦9¦11¦0¦Null§</t>
      </text>
    </comment>
    <comment ref="A1142" authorId="365" shapeId="0" xr:uid="{00000000-0006-0000-0300-00006E010000}">
      <text>
        <t>[Threaded comment]
Your version of Excel allows you to read this threaded comment; however, any edits to it will get removed if the file is opened in a newer version of Excel. Learn more: https://go.microsoft.com/fwlink/?linkid=870924
Comment:
    ¦1¦3¦9¦12¦1¦Null§</t>
      </text>
    </comment>
    <comment ref="A1144" authorId="366" shapeId="0" xr:uid="{00000000-0006-0000-0300-00006F010000}">
      <text>
        <t>[Threaded comment]
Your version of Excel allows you to read this threaded comment; however, any edits to it will get removed if the file is opened in a newer version of Excel. Learn more: https://go.microsoft.com/fwlink/?linkid=870924
Comment:
    ¦1¦3¦9¦13¦0¦Null§</t>
      </text>
    </comment>
    <comment ref="A1146" authorId="367" shapeId="0" xr:uid="{00000000-0006-0000-0300-000070010000}">
      <text>
        <t>[Threaded comment]
Your version of Excel allows you to read this threaded comment; however, any edits to it will get removed if the file is opened in a newer version of Excel. Learn more: https://go.microsoft.com/fwlink/?linkid=870924
Comment:
    ¦1¦3¦9¦14¦0¦Null§</t>
      </text>
    </comment>
    <comment ref="A1148" authorId="368" shapeId="0" xr:uid="{00000000-0006-0000-0300-000071010000}">
      <text>
        <t>[Threaded comment]
Your version of Excel allows you to read this threaded comment; however, any edits to it will get removed if the file is opened in a newer version of Excel. Learn more: https://go.microsoft.com/fwlink/?linkid=870924
Comment:
    ¦1¦3¦9¦15¦0¦Null§</t>
      </text>
    </comment>
    <comment ref="A1150" authorId="369" shapeId="0" xr:uid="{00000000-0006-0000-0300-000072010000}">
      <text>
        <t>[Threaded comment]
Your version of Excel allows you to read this threaded comment; however, any edits to it will get removed if the file is opened in a newer version of Excel. Learn more: https://go.microsoft.com/fwlink/?linkid=870924
Comment:
    ¦1¦3¦9¦16¦0¦Null§</t>
      </text>
    </comment>
    <comment ref="A1152" authorId="370" shapeId="0" xr:uid="{00000000-0006-0000-0300-000073010000}">
      <text>
        <t>[Threaded comment]
Your version of Excel allows you to read this threaded comment; however, any edits to it will get removed if the file is opened in a newer version of Excel. Learn more: https://go.microsoft.com/fwlink/?linkid=870924
Comment:
    ¦1¦3¦9¦17¦0¦Null§</t>
      </text>
    </comment>
    <comment ref="A1154" authorId="371" shapeId="0" xr:uid="{00000000-0006-0000-0300-000074010000}">
      <text>
        <t>[Threaded comment]
Your version of Excel allows you to read this threaded comment; however, any edits to it will get removed if the file is opened in a newer version of Excel. Learn more: https://go.microsoft.com/fwlink/?linkid=870924
Comment:
    ¦1¦3¦9¦18¦0¦Null§</t>
      </text>
    </comment>
    <comment ref="A1156" authorId="372" shapeId="0" xr:uid="{00000000-0006-0000-0300-000075010000}">
      <text>
        <t>[Threaded comment]
Your version of Excel allows you to read this threaded comment; however, any edits to it will get removed if the file is opened in a newer version of Excel. Learn more: https://go.microsoft.com/fwlink/?linkid=870924
Comment:
    ¦1¦3¦9¦19¦1¦Null§</t>
      </text>
    </comment>
    <comment ref="A1158" authorId="373" shapeId="0" xr:uid="{00000000-0006-0000-0300-000076010000}">
      <text>
        <t>[Threaded comment]
Your version of Excel allows you to read this threaded comment; however, any edits to it will get removed if the file is opened in a newer version of Excel. Learn more: https://go.microsoft.com/fwlink/?linkid=870924
Comment:
    ¦1¦3¦9¦20¦0¦Null§</t>
      </text>
    </comment>
    <comment ref="A1160" authorId="374" shapeId="0" xr:uid="{00000000-0006-0000-0300-000077010000}">
      <text>
        <t>[Threaded comment]
Your version of Excel allows you to read this threaded comment; however, any edits to it will get removed if the file is opened in a newer version of Excel. Learn more: https://go.microsoft.com/fwlink/?linkid=870924
Comment:
    ¦1¦3¦9¦21¦1¦Null§</t>
      </text>
    </comment>
    <comment ref="A1162" authorId="375" shapeId="0" xr:uid="{00000000-0006-0000-0300-000078010000}">
      <text>
        <t>[Threaded comment]
Your version of Excel allows you to read this threaded comment; however, any edits to it will get removed if the file is opened in a newer version of Excel. Learn more: https://go.microsoft.com/fwlink/?linkid=870924
Comment:
    ¦1¦3¦9¦22¦0¦Null§</t>
      </text>
    </comment>
    <comment ref="A1164" authorId="376" shapeId="0" xr:uid="{00000000-0006-0000-0300-000079010000}">
      <text>
        <t>[Threaded comment]
Your version of Excel allows you to read this threaded comment; however, any edits to it will get removed if the file is opened in a newer version of Excel. Learn more: https://go.microsoft.com/fwlink/?linkid=870924
Comment:
    ¦1¦3¦9¦23¦0¦Null§</t>
      </text>
    </comment>
    <comment ref="A1181" authorId="377" shapeId="0" xr:uid="{00000000-0006-0000-0300-00007A010000}">
      <text>
        <t>[Threaded comment]
Your version of Excel allows you to read this threaded comment; however, any edits to it will get removed if the file is opened in a newer version of Excel. Learn more: https://go.microsoft.com/fwlink/?linkid=870924
Comment:
    ¦1¦3¦10¦1¦1¦Null§</t>
      </text>
    </comment>
    <comment ref="A1183" authorId="378" shapeId="0" xr:uid="{00000000-0006-0000-0300-00007B010000}">
      <text>
        <t>[Threaded comment]
Your version of Excel allows you to read this threaded comment; however, any edits to it will get removed if the file is opened in a newer version of Excel. Learn more: https://go.microsoft.com/fwlink/?linkid=870924
Comment:
    ¦1¦3¦10¦2¦1¦Null§</t>
      </text>
    </comment>
    <comment ref="A1185" authorId="379" shapeId="0" xr:uid="{00000000-0006-0000-0300-00007C010000}">
      <text>
        <t>[Threaded comment]
Your version of Excel allows you to read this threaded comment; however, any edits to it will get removed if the file is opened in a newer version of Excel. Learn more: https://go.microsoft.com/fwlink/?linkid=870924
Comment:
    ¦1¦3¦10¦3¦0¦Null§</t>
      </text>
    </comment>
    <comment ref="A1187" authorId="380" shapeId="0" xr:uid="{00000000-0006-0000-0300-00007D010000}">
      <text>
        <t>[Threaded comment]
Your version of Excel allows you to read this threaded comment; however, any edits to it will get removed if the file is opened in a newer version of Excel. Learn more: https://go.microsoft.com/fwlink/?linkid=870924
Comment:
    ¦1¦3¦10¦4¦1¦Null§</t>
      </text>
    </comment>
    <comment ref="A1189" authorId="381" shapeId="0" xr:uid="{00000000-0006-0000-0300-00007E010000}">
      <text>
        <t>[Threaded comment]
Your version of Excel allows you to read this threaded comment; however, any edits to it will get removed if the file is opened in a newer version of Excel. Learn more: https://go.microsoft.com/fwlink/?linkid=870924
Comment:
    ¦1¦3¦10¦5¦0¦Null§</t>
      </text>
    </comment>
    <comment ref="A1191" authorId="382" shapeId="0" xr:uid="{00000000-0006-0000-0300-00007F010000}">
      <text>
        <t>[Threaded comment]
Your version of Excel allows you to read this threaded comment; however, any edits to it will get removed if the file is opened in a newer version of Excel. Learn more: https://go.microsoft.com/fwlink/?linkid=870924
Comment:
    ¦1¦3¦10¦6¦1¦Null§</t>
      </text>
    </comment>
    <comment ref="A1193" authorId="383" shapeId="0" xr:uid="{00000000-0006-0000-0300-000080010000}">
      <text>
        <t>[Threaded comment]
Your version of Excel allows you to read this threaded comment; however, any edits to it will get removed if the file is opened in a newer version of Excel. Learn more: https://go.microsoft.com/fwlink/?linkid=870924
Comment:
    ¦1¦3¦10¦7¦0¦Null§</t>
      </text>
    </comment>
    <comment ref="A1195" authorId="384" shapeId="0" xr:uid="{00000000-0006-0000-0300-000081010000}">
      <text>
        <t>[Threaded comment]
Your version of Excel allows you to read this threaded comment; however, any edits to it will get removed if the file is opened in a newer version of Excel. Learn more: https://go.microsoft.com/fwlink/?linkid=870924
Comment:
    ¦1¦3¦10¦8¦0¦Null§</t>
      </text>
    </comment>
    <comment ref="A1197" authorId="385" shapeId="0" xr:uid="{00000000-0006-0000-0300-000082010000}">
      <text>
        <t>[Threaded comment]
Your version of Excel allows you to read this threaded comment; however, any edits to it will get removed if the file is opened in a newer version of Excel. Learn more: https://go.microsoft.com/fwlink/?linkid=870924
Comment:
    ¦1¦3¦10¦9¦0¦Null§</t>
      </text>
    </comment>
    <comment ref="A1199" authorId="386" shapeId="0" xr:uid="{00000000-0006-0000-0300-000083010000}">
      <text>
        <t>[Threaded comment]
Your version of Excel allows you to read this threaded comment; however, any edits to it will get removed if the file is opened in a newer version of Excel. Learn more: https://go.microsoft.com/fwlink/?linkid=870924
Comment:
    ¦1¦3¦10¦10¦1¦Null§</t>
      </text>
    </comment>
    <comment ref="A1201" authorId="387" shapeId="0" xr:uid="{00000000-0006-0000-0300-000084010000}">
      <text>
        <t>[Threaded comment]
Your version of Excel allows you to read this threaded comment; however, any edits to it will get removed if the file is opened in a newer version of Excel. Learn more: https://go.microsoft.com/fwlink/?linkid=870924
Comment:
    ¦1¦3¦10¦11¦0¦Null§</t>
      </text>
    </comment>
    <comment ref="A1203" authorId="388" shapeId="0" xr:uid="{00000000-0006-0000-0300-000085010000}">
      <text>
        <t>[Threaded comment]
Your version of Excel allows you to read this threaded comment; however, any edits to it will get removed if the file is opened in a newer version of Excel. Learn more: https://go.microsoft.com/fwlink/?linkid=870924
Comment:
    ¦1¦3¦10¦12¦1¦Null§</t>
      </text>
    </comment>
    <comment ref="A1205" authorId="389" shapeId="0" xr:uid="{00000000-0006-0000-0300-000086010000}">
      <text>
        <t>[Threaded comment]
Your version of Excel allows you to read this threaded comment; however, any edits to it will get removed if the file is opened in a newer version of Excel. Learn more: https://go.microsoft.com/fwlink/?linkid=870924
Comment:
    ¦1¦3¦10¦13¦1¦Null§</t>
      </text>
    </comment>
    <comment ref="A1207" authorId="390" shapeId="0" xr:uid="{00000000-0006-0000-0300-000087010000}">
      <text>
        <t>[Threaded comment]
Your version of Excel allows you to read this threaded comment; however, any edits to it will get removed if the file is opened in a newer version of Excel. Learn more: https://go.microsoft.com/fwlink/?linkid=870924
Comment:
    ¦1¦3¦10¦14¦0¦Null§</t>
      </text>
    </comment>
    <comment ref="A1209" authorId="391" shapeId="0" xr:uid="{00000000-0006-0000-0300-000088010000}">
      <text>
        <t>[Threaded comment]
Your version of Excel allows you to read this threaded comment; however, any edits to it will get removed if the file is opened in a newer version of Excel. Learn more: https://go.microsoft.com/fwlink/?linkid=870924
Comment:
    ¦1¦3¦10¦15¦1¦Null§</t>
      </text>
    </comment>
    <comment ref="A1211" authorId="392" shapeId="0" xr:uid="{00000000-0006-0000-0300-000089010000}">
      <text>
        <t>[Threaded comment]
Your version of Excel allows you to read this threaded comment; however, any edits to it will get removed if the file is opened in a newer version of Excel. Learn more: https://go.microsoft.com/fwlink/?linkid=870924
Comment:
    ¦1¦3¦10¦16¦0¦Null§</t>
      </text>
    </comment>
    <comment ref="A1213" authorId="393" shapeId="0" xr:uid="{00000000-0006-0000-0300-00008A010000}">
      <text>
        <t>[Threaded comment]
Your version of Excel allows you to read this threaded comment; however, any edits to it will get removed if the file is opened in a newer version of Excel. Learn more: https://go.microsoft.com/fwlink/?linkid=870924
Comment:
    ¦1¦3¦10¦17¦1¦Null§</t>
      </text>
    </comment>
    <comment ref="A1215" authorId="394" shapeId="0" xr:uid="{00000000-0006-0000-0300-00008B010000}">
      <text>
        <t>[Threaded comment]
Your version of Excel allows you to read this threaded comment; however, any edits to it will get removed if the file is opened in a newer version of Excel. Learn more: https://go.microsoft.com/fwlink/?linkid=870924
Comment:
    ¦1¦3¦10¦18¦0¦Null§</t>
      </text>
    </comment>
    <comment ref="A1237" authorId="395" shapeId="0" xr:uid="{00000000-0006-0000-0300-00008C010000}">
      <text>
        <t>[Threaded comment]
Your version of Excel allows you to read this threaded comment; however, any edits to it will get removed if the file is opened in a newer version of Excel. Learn more: https://go.microsoft.com/fwlink/?linkid=870924
Comment:
    ¦1¦3¦11¦1¦1¦Null§</t>
      </text>
    </comment>
    <comment ref="A1239" authorId="396" shapeId="0" xr:uid="{00000000-0006-0000-0300-00008D010000}">
      <text>
        <t>[Threaded comment]
Your version of Excel allows you to read this threaded comment; however, any edits to it will get removed if the file is opened in a newer version of Excel. Learn more: https://go.microsoft.com/fwlink/?linkid=870924
Comment:
    ¦1¦3¦11¦2¦0¦Null§</t>
      </text>
    </comment>
    <comment ref="A1241" authorId="397" shapeId="0" xr:uid="{00000000-0006-0000-0300-00008E010000}">
      <text>
        <t>[Threaded comment]
Your version of Excel allows you to read this threaded comment; however, any edits to it will get removed if the file is opened in a newer version of Excel. Learn more: https://go.microsoft.com/fwlink/?linkid=870924
Comment:
    ¦1¦3¦11¦3¦1¦Null§</t>
      </text>
    </comment>
    <comment ref="A1243" authorId="398" shapeId="0" xr:uid="{00000000-0006-0000-0300-00008F010000}">
      <text>
        <t>[Threaded comment]
Your version of Excel allows you to read this threaded comment; however, any edits to it will get removed if the file is opened in a newer version of Excel. Learn more: https://go.microsoft.com/fwlink/?linkid=870924
Comment:
    ¦1¦3¦11¦4¦0¦Null§</t>
      </text>
    </comment>
    <comment ref="A1245" authorId="399" shapeId="0" xr:uid="{00000000-0006-0000-0300-000090010000}">
      <text>
        <t>[Threaded comment]
Your version of Excel allows you to read this threaded comment; however, any edits to it will get removed if the file is opened in a newer version of Excel. Learn more: https://go.microsoft.com/fwlink/?linkid=870924
Comment:
    ¦1¦3¦11¦5¦0¦Null§</t>
      </text>
    </comment>
    <comment ref="A1247" authorId="400" shapeId="0" xr:uid="{00000000-0006-0000-0300-000091010000}">
      <text>
        <t>[Threaded comment]
Your version of Excel allows you to read this threaded comment; however, any edits to it will get removed if the file is opened in a newer version of Excel. Learn more: https://go.microsoft.com/fwlink/?linkid=870924
Comment:
    ¦1¦3¦11¦6¦0¦Null§</t>
      </text>
    </comment>
    <comment ref="A1249" authorId="401" shapeId="0" xr:uid="{00000000-0006-0000-0300-000092010000}">
      <text>
        <t>[Threaded comment]
Your version of Excel allows you to read this threaded comment; however, any edits to it will get removed if the file is opened in a newer version of Excel. Learn more: https://go.microsoft.com/fwlink/?linkid=870924
Comment:
    ¦1¦3¦11¦7¦0¦Null§</t>
      </text>
    </comment>
    <comment ref="A1251" authorId="402" shapeId="0" xr:uid="{00000000-0006-0000-0300-000093010000}">
      <text>
        <t>[Threaded comment]
Your version of Excel allows you to read this threaded comment; however, any edits to it will get removed if the file is opened in a newer version of Excel. Learn more: https://go.microsoft.com/fwlink/?linkid=870924
Comment:
    ¦1¦3¦11¦8¦0¦Null§</t>
      </text>
    </comment>
    <comment ref="A1253" authorId="403" shapeId="0" xr:uid="{00000000-0006-0000-0300-000094010000}">
      <text>
        <t>[Threaded comment]
Your version of Excel allows you to read this threaded comment; however, any edits to it will get removed if the file is opened in a newer version of Excel. Learn more: https://go.microsoft.com/fwlink/?linkid=870924
Comment:
    ¦1¦3¦11¦9¦0¦Null§</t>
      </text>
    </comment>
    <comment ref="A1255" authorId="404" shapeId="0" xr:uid="{00000000-0006-0000-0300-000095010000}">
      <text>
        <t>[Threaded comment]
Your version of Excel allows you to read this threaded comment; however, any edits to it will get removed if the file is opened in a newer version of Excel. Learn more: https://go.microsoft.com/fwlink/?linkid=870924
Comment:
    ¦1¦3¦11¦10¦1¦Null§</t>
      </text>
    </comment>
    <comment ref="A1257" authorId="405" shapeId="0" xr:uid="{00000000-0006-0000-0300-000096010000}">
      <text>
        <t>[Threaded comment]
Your version of Excel allows you to read this threaded comment; however, any edits to it will get removed if the file is opened in a newer version of Excel. Learn more: https://go.microsoft.com/fwlink/?linkid=870924
Comment:
    ¦1¦3¦11¦11¦0¦Null§</t>
      </text>
    </comment>
    <comment ref="A1259" authorId="406" shapeId="0" xr:uid="{00000000-0006-0000-0300-000097010000}">
      <text>
        <t>[Threaded comment]
Your version of Excel allows you to read this threaded comment; however, any edits to it will get removed if the file is opened in a newer version of Excel. Learn more: https://go.microsoft.com/fwlink/?linkid=870924
Comment:
    ¦1¦3¦11¦12¦0¦Null§</t>
      </text>
    </comment>
    <comment ref="A1293" authorId="407" shapeId="0" xr:uid="{00000000-0006-0000-0300-000098010000}">
      <text>
        <t>[Threaded comment]
Your version of Excel allows you to read this threaded comment; however, any edits to it will get removed if the file is opened in a newer version of Excel. Learn more: https://go.microsoft.com/fwlink/?linkid=870924
Comment:
    ¦1¦3¦12¦1¦1¦Null§</t>
      </text>
    </comment>
    <comment ref="A1295" authorId="408" shapeId="0" xr:uid="{00000000-0006-0000-0300-000099010000}">
      <text>
        <t>[Threaded comment]
Your version of Excel allows you to read this threaded comment; however, any edits to it will get removed if the file is opened in a newer version of Excel. Learn more: https://go.microsoft.com/fwlink/?linkid=870924
Comment:
    ¦1¦3¦12¦2¦1¦Null§</t>
      </text>
    </comment>
    <comment ref="A1297" authorId="409" shapeId="0" xr:uid="{00000000-0006-0000-0300-00009A010000}">
      <text>
        <t>[Threaded comment]
Your version of Excel allows you to read this threaded comment; however, any edits to it will get removed if the file is opened in a newer version of Excel. Learn more: https://go.microsoft.com/fwlink/?linkid=870924
Comment:
    ¦1¦3¦12¦3¦0¦Null§</t>
      </text>
    </comment>
    <comment ref="A1299" authorId="410" shapeId="0" xr:uid="{00000000-0006-0000-0300-00009B010000}">
      <text>
        <t>[Threaded comment]
Your version of Excel allows you to read this threaded comment; however, any edits to it will get removed if the file is opened in a newer version of Excel. Learn more: https://go.microsoft.com/fwlink/?linkid=870924
Comment:
    ¦1¦3¦12¦4¦0¦Null§</t>
      </text>
    </comment>
    <comment ref="A1301" authorId="411" shapeId="0" xr:uid="{00000000-0006-0000-0300-00009C010000}">
      <text>
        <t>[Threaded comment]
Your version of Excel allows you to read this threaded comment; however, any edits to it will get removed if the file is opened in a newer version of Excel. Learn more: https://go.microsoft.com/fwlink/?linkid=870924
Comment:
    ¦1¦3¦12¦5¦0¦Null§</t>
      </text>
    </comment>
    <comment ref="A1357" authorId="412" shapeId="0" xr:uid="{00000000-0006-0000-0300-00009D010000}">
      <text>
        <t>[Threaded comment]
Your version of Excel allows you to read this threaded comment; however, any edits to it will get removed if the file is opened in a newer version of Excel. Learn more: https://go.microsoft.com/fwlink/?linkid=870924
Comment:
    ¦1¦3¦13¦1¦1¦Null§</t>
      </text>
    </comment>
    <comment ref="A1359" authorId="413" shapeId="0" xr:uid="{00000000-0006-0000-0300-00009E010000}">
      <text>
        <t>[Threaded comment]
Your version of Excel allows you to read this threaded comment; however, any edits to it will get removed if the file is opened in a newer version of Excel. Learn more: https://go.microsoft.com/fwlink/?linkid=870924
Comment:
    ¦1¦3¦13¦2¦1¦Null§</t>
      </text>
    </comment>
    <comment ref="A1361" authorId="414" shapeId="0" xr:uid="{00000000-0006-0000-0300-00009F010000}">
      <text>
        <t>[Threaded comment]
Your version of Excel allows you to read this threaded comment; however, any edits to it will get removed if the file is opened in a newer version of Excel. Learn more: https://go.microsoft.com/fwlink/?linkid=870924
Comment:
    ¦1¦3¦13¦3¦1¦Null§</t>
      </text>
    </comment>
    <comment ref="A1363" authorId="415" shapeId="0" xr:uid="{00000000-0006-0000-0300-0000A0010000}">
      <text>
        <t>[Threaded comment]
Your version of Excel allows you to read this threaded comment; however, any edits to it will get removed if the file is opened in a newer version of Excel. Learn more: https://go.microsoft.com/fwlink/?linkid=870924
Comment:
    ¦1¦3¦13¦4¦0¦Null§</t>
      </text>
    </comment>
    <comment ref="A1365" authorId="416" shapeId="0" xr:uid="{00000000-0006-0000-0300-0000A1010000}">
      <text>
        <t>[Threaded comment]
Your version of Excel allows you to read this threaded comment; however, any edits to it will get removed if the file is opened in a newer version of Excel. Learn more: https://go.microsoft.com/fwlink/?linkid=870924
Comment:
    ¦1¦3¦13¦5¦0¦Null§</t>
      </text>
    </comment>
    <comment ref="A1423" authorId="417" shapeId="0" xr:uid="{00000000-0006-0000-0300-0000A2010000}">
      <text>
        <t>[Threaded comment]
Your version of Excel allows you to read this threaded comment; however, any edits to it will get removed if the file is opened in a newer version of Excel. Learn more: https://go.microsoft.com/fwlink/?linkid=870924
Comment:
    ¦1¦3¦14¦1¦1¦Null§</t>
      </text>
    </comment>
    <comment ref="A1425" authorId="418" shapeId="0" xr:uid="{00000000-0006-0000-0300-0000A3010000}">
      <text>
        <t>[Threaded comment]
Your version of Excel allows you to read this threaded comment; however, any edits to it will get removed if the file is opened in a newer version of Excel. Learn more: https://go.microsoft.com/fwlink/?linkid=870924
Comment:
    ¦1¦3¦14¦2¦1¦Null§</t>
      </text>
    </comment>
    <comment ref="A1427" authorId="419" shapeId="0" xr:uid="{00000000-0006-0000-0300-0000A4010000}">
      <text>
        <t>[Threaded comment]
Your version of Excel allows you to read this threaded comment; however, any edits to it will get removed if the file is opened in a newer version of Excel. Learn more: https://go.microsoft.com/fwlink/?linkid=870924
Comment:
    ¦1¦3¦14¦3¦1¦Null§</t>
      </text>
    </comment>
    <comment ref="A1429" authorId="420" shapeId="0" xr:uid="{00000000-0006-0000-0300-0000A5010000}">
      <text>
        <t>[Threaded comment]
Your version of Excel allows you to read this threaded comment; however, any edits to it will get removed if the file is opened in a newer version of Excel. Learn more: https://go.microsoft.com/fwlink/?linkid=870924
Comment:
    ¦1¦3¦14¦4¦1¦Null§</t>
      </text>
    </comment>
    <comment ref="A1431" authorId="421" shapeId="0" xr:uid="{00000000-0006-0000-0300-0000A6010000}">
      <text>
        <t>[Threaded comment]
Your version of Excel allows you to read this threaded comment; however, any edits to it will get removed if the file is opened in a newer version of Excel. Learn more: https://go.microsoft.com/fwlink/?linkid=870924
Comment:
    ¦1¦3¦14¦5¦1¦Null§</t>
      </text>
    </comment>
    <comment ref="A1433" authorId="422" shapeId="0" xr:uid="{00000000-0006-0000-0300-0000A7010000}">
      <text>
        <t>[Threaded comment]
Your version of Excel allows you to read this threaded comment; however, any edits to it will get removed if the file is opened in a newer version of Excel. Learn more: https://go.microsoft.com/fwlink/?linkid=870924
Comment:
    ¦1¦3¦14¦6¦0¦Null§</t>
      </text>
    </comment>
    <comment ref="A1435" authorId="423" shapeId="0" xr:uid="{00000000-0006-0000-0300-0000A8010000}">
      <text>
        <t>[Threaded comment]
Your version of Excel allows you to read this threaded comment; however, any edits to it will get removed if the file is opened in a newer version of Excel. Learn more: https://go.microsoft.com/fwlink/?linkid=870924
Comment:
    ¦1¦3¦14¦7¦0¦Null§</t>
      </text>
    </comment>
    <comment ref="A1437" authorId="424" shapeId="0" xr:uid="{00000000-0006-0000-0300-0000A9010000}">
      <text>
        <t>[Threaded comment]
Your version of Excel allows you to read this threaded comment; however, any edits to it will get removed if the file is opened in a newer version of Excel. Learn more: https://go.microsoft.com/fwlink/?linkid=870924
Comment:
    ¦1¦3¦14¦8¦0¦Null§</t>
      </text>
    </comment>
    <comment ref="A1439" authorId="425" shapeId="0" xr:uid="{00000000-0006-0000-0300-0000AA010000}">
      <text>
        <t>[Threaded comment]
Your version of Excel allows you to read this threaded comment; however, any edits to it will get removed if the file is opened in a newer version of Excel. Learn more: https://go.microsoft.com/fwlink/?linkid=870924
Comment:
    ¦1¦3¦14¦9¦0¦Null§</t>
      </text>
    </comment>
    <comment ref="A1441" authorId="426" shapeId="0" xr:uid="{00000000-0006-0000-0300-0000AB010000}">
      <text>
        <t>[Threaded comment]
Your version of Excel allows you to read this threaded comment; however, any edits to it will get removed if the file is opened in a newer version of Excel. Learn more: https://go.microsoft.com/fwlink/?linkid=870924
Comment:
    ¦1¦3¦14¦10¦1¦Null§</t>
      </text>
    </comment>
    <comment ref="A1443" authorId="427" shapeId="0" xr:uid="{00000000-0006-0000-0300-0000AC010000}">
      <text>
        <t>[Threaded comment]
Your version of Excel allows you to read this threaded comment; however, any edits to it will get removed if the file is opened in a newer version of Excel. Learn more: https://go.microsoft.com/fwlink/?linkid=870924
Comment:
    ¦1¦3¦14¦11¦1¦Null§</t>
      </text>
    </comment>
    <comment ref="A1445" authorId="428" shapeId="0" xr:uid="{00000000-0006-0000-0300-0000AD010000}">
      <text>
        <t>[Threaded comment]
Your version of Excel allows you to read this threaded comment; however, any edits to it will get removed if the file is opened in a newer version of Excel. Learn more: https://go.microsoft.com/fwlink/?linkid=870924
Comment:
    ¦1¦3¦14¦12¦0¦Null§</t>
      </text>
    </comment>
    <comment ref="A1447" authorId="429" shapeId="0" xr:uid="{00000000-0006-0000-0300-0000AE010000}">
      <text>
        <t>[Threaded comment]
Your version of Excel allows you to read this threaded comment; however, any edits to it will get removed if the file is opened in a newer version of Excel. Learn more: https://go.microsoft.com/fwlink/?linkid=870924
Comment:
    ¦1¦3¦14¦13¦0¦Null§</t>
      </text>
    </comment>
    <comment ref="A1449" authorId="430" shapeId="0" xr:uid="{00000000-0006-0000-0300-0000AF010000}">
      <text>
        <t>[Threaded comment]
Your version of Excel allows you to read this threaded comment; however, any edits to it will get removed if the file is opened in a newer version of Excel. Learn more: https://go.microsoft.com/fwlink/?linkid=870924
Comment:
    ¦1¦3¦14¦14¦0¦Null§</t>
      </text>
    </comment>
    <comment ref="A1451" authorId="431" shapeId="0" xr:uid="{00000000-0006-0000-0300-0000B0010000}">
      <text>
        <t>[Threaded comment]
Your version of Excel allows you to read this threaded comment; however, any edits to it will get removed if the file is opened in a newer version of Excel. Learn more: https://go.microsoft.com/fwlink/?linkid=870924
Comment:
    ¦1¦3¦14¦15¦0¦Null§</t>
      </text>
    </comment>
    <comment ref="A1453" authorId="432" shapeId="0" xr:uid="{00000000-0006-0000-0300-0000B1010000}">
      <text>
        <t>[Threaded comment]
Your version of Excel allows you to read this threaded comment; however, any edits to it will get removed if the file is opened in a newer version of Excel. Learn more: https://go.microsoft.com/fwlink/?linkid=870924
Comment:
    ¦1¦3¦14¦16¦1¦Null§</t>
      </text>
    </comment>
    <comment ref="A1455" authorId="433" shapeId="0" xr:uid="{00000000-0006-0000-0300-0000B2010000}">
      <text>
        <t>[Threaded comment]
Your version of Excel allows you to read this threaded comment; however, any edits to it will get removed if the file is opened in a newer version of Excel. Learn more: https://go.microsoft.com/fwlink/?linkid=870924
Comment:
    ¦1¦3¦14¦17¦0¦Null§</t>
      </text>
    </comment>
    <comment ref="A1457" authorId="434" shapeId="0" xr:uid="{00000000-0006-0000-0300-0000B3010000}">
      <text>
        <t>[Threaded comment]
Your version of Excel allows you to read this threaded comment; however, any edits to it will get removed if the file is opened in a newer version of Excel. Learn more: https://go.microsoft.com/fwlink/?linkid=870924
Comment:
    ¦1¦3¦14¦18¦0¦Null§</t>
      </text>
    </comment>
    <comment ref="A1459" authorId="435" shapeId="0" xr:uid="{00000000-0006-0000-0300-0000B4010000}">
      <text>
        <t>[Threaded comment]
Your version of Excel allows you to read this threaded comment; however, any edits to it will get removed if the file is opened in a newer version of Excel. Learn more: https://go.microsoft.com/fwlink/?linkid=870924
Comment:
    ¦1¦3¦14¦19¦1¦Null§</t>
      </text>
    </comment>
    <comment ref="A1461" authorId="436" shapeId="0" xr:uid="{00000000-0006-0000-0300-0000B5010000}">
      <text>
        <t>[Threaded comment]
Your version of Excel allows you to read this threaded comment; however, any edits to it will get removed if the file is opened in a newer version of Excel. Learn more: https://go.microsoft.com/fwlink/?linkid=870924
Comment:
    ¦1¦3¦14¦20¦1¦Null§</t>
      </text>
    </comment>
    <comment ref="A1463" authorId="437" shapeId="0" xr:uid="{00000000-0006-0000-0300-0000B6010000}">
      <text>
        <t>[Threaded comment]
Your version of Excel allows you to read this threaded comment; however, any edits to it will get removed if the file is opened in a newer version of Excel. Learn more: https://go.microsoft.com/fwlink/?linkid=870924
Comment:
    ¦1¦3¦14¦21¦0¦Null§</t>
      </text>
    </comment>
    <comment ref="A1465" authorId="438" shapeId="0" xr:uid="{00000000-0006-0000-0300-0000B7010000}">
      <text>
        <t>[Threaded comment]
Your version of Excel allows you to read this threaded comment; however, any edits to it will get removed if the file is opened in a newer version of Excel. Learn more: https://go.microsoft.com/fwlink/?linkid=870924
Comment:
    ¦1¦3¦14¦22¦1¦Null§</t>
      </text>
    </comment>
    <comment ref="A1467" authorId="439" shapeId="0" xr:uid="{00000000-0006-0000-0300-0000B8010000}">
      <text>
        <t>[Threaded comment]
Your version of Excel allows you to read this threaded comment; however, any edits to it will get removed if the file is opened in a newer version of Excel. Learn more: https://go.microsoft.com/fwlink/?linkid=870924
Comment:
    ¦1¦3¦14¦23¦1¦Null§</t>
      </text>
    </comment>
    <comment ref="A1469" authorId="440" shapeId="0" xr:uid="{00000000-0006-0000-0300-0000B9010000}">
      <text>
        <t>[Threaded comment]
Your version of Excel allows you to read this threaded comment; however, any edits to it will get removed if the file is opened in a newer version of Excel. Learn more: https://go.microsoft.com/fwlink/?linkid=870924
Comment:
    ¦1¦3¦14¦24¦0¦Null§</t>
      </text>
    </comment>
    <comment ref="A1471" authorId="441" shapeId="0" xr:uid="{00000000-0006-0000-0300-0000BA010000}">
      <text>
        <t>[Threaded comment]
Your version of Excel allows you to read this threaded comment; however, any edits to it will get removed if the file is opened in a newer version of Excel. Learn more: https://go.microsoft.com/fwlink/?linkid=870924
Comment:
    ¦1¦3¦14¦25¦0¦Null§</t>
      </text>
    </comment>
    <comment ref="A1473" authorId="442" shapeId="0" xr:uid="{00000000-0006-0000-0300-0000BB010000}">
      <text>
        <t>[Threaded comment]
Your version of Excel allows you to read this threaded comment; however, any edits to it will get removed if the file is opened in a newer version of Excel. Learn more: https://go.microsoft.com/fwlink/?linkid=870924
Comment:
    ¦1¦3¦14¦26¦1¦Null§</t>
      </text>
    </comment>
    <comment ref="A1475" authorId="443" shapeId="0" xr:uid="{00000000-0006-0000-0300-0000BC010000}">
      <text>
        <t>[Threaded comment]
Your version of Excel allows you to read this threaded comment; however, any edits to it will get removed if the file is opened in a newer version of Excel. Learn more: https://go.microsoft.com/fwlink/?linkid=870924
Comment:
    ¦1¦3¦14¦27¦1¦Null§</t>
      </text>
    </comment>
    <comment ref="A1477" authorId="444" shapeId="0" xr:uid="{00000000-0006-0000-0300-0000BD010000}">
      <text>
        <t>[Threaded comment]
Your version of Excel allows you to read this threaded comment; however, any edits to it will get removed if the file is opened in a newer version of Excel. Learn more: https://go.microsoft.com/fwlink/?linkid=870924
Comment:
    ¦1¦3¦14¦28¦0¦Null§</t>
      </text>
    </comment>
    <comment ref="A1479" authorId="445" shapeId="0" xr:uid="{00000000-0006-0000-0300-0000BE010000}">
      <text>
        <t>[Threaded comment]
Your version of Excel allows you to read this threaded comment; however, any edits to it will get removed if the file is opened in a newer version of Excel. Learn more: https://go.microsoft.com/fwlink/?linkid=870924
Comment:
    ¦1¦3¦14¦29¦1¦Null§</t>
      </text>
    </comment>
    <comment ref="A1486" authorId="446" shapeId="0" xr:uid="{00000000-0006-0000-0300-0000BF010000}">
      <text>
        <t>[Threaded comment]
Your version of Excel allows you to read this threaded comment; however, any edits to it will get removed if the file is opened in a newer version of Excel. Learn more: https://go.microsoft.com/fwlink/?linkid=870924
Comment:
    ¦1¦3¦14¦30¦0¦Null§</t>
      </text>
    </comment>
    <comment ref="A1488" authorId="447" shapeId="0" xr:uid="{00000000-0006-0000-0300-0000C0010000}">
      <text>
        <t>[Threaded comment]
Your version of Excel allows you to read this threaded comment; however, any edits to it will get removed if the file is opened in a newer version of Excel. Learn more: https://go.microsoft.com/fwlink/?linkid=870924
Comment:
    ¦1¦3¦14¦31¦1¦Null§</t>
      </text>
    </comment>
    <comment ref="A1490" authorId="448" shapeId="0" xr:uid="{00000000-0006-0000-0300-0000C1010000}">
      <text>
        <t>[Threaded comment]
Your version of Excel allows you to read this threaded comment; however, any edits to it will get removed if the file is opened in a newer version of Excel. Learn more: https://go.microsoft.com/fwlink/?linkid=870924
Comment:
    ¦1¦3¦14¦32¦0¦Null§</t>
      </text>
    </comment>
    <comment ref="A1492" authorId="449" shapeId="0" xr:uid="{00000000-0006-0000-0300-0000C2010000}">
      <text>
        <t>[Threaded comment]
Your version of Excel allows you to read this threaded comment; however, any edits to it will get removed if the file is opened in a newer version of Excel. Learn more: https://go.microsoft.com/fwlink/?linkid=870924
Comment:
    ¦1¦3¦14¦33¦0¦Null§</t>
      </text>
    </comment>
    <comment ref="A1494" authorId="450" shapeId="0" xr:uid="{00000000-0006-0000-0300-0000C3010000}">
      <text>
        <t>[Threaded comment]
Your version of Excel allows you to read this threaded comment; however, any edits to it will get removed if the file is opened in a newer version of Excel. Learn more: https://go.microsoft.com/fwlink/?linkid=870924
Comment:
    ¦1¦3¦14¦34¦1¦Null§</t>
      </text>
    </comment>
    <comment ref="A1496" authorId="451" shapeId="0" xr:uid="{00000000-0006-0000-0300-0000C4010000}">
      <text>
        <t>[Threaded comment]
Your version of Excel allows you to read this threaded comment; however, any edits to it will get removed if the file is opened in a newer version of Excel. Learn more: https://go.microsoft.com/fwlink/?linkid=870924
Comment:
    ¦1¦3¦14¦35¦0¦Null§</t>
      </text>
    </comment>
    <comment ref="A1498" authorId="452" shapeId="0" xr:uid="{00000000-0006-0000-0300-0000C5010000}">
      <text>
        <t>[Threaded comment]
Your version of Excel allows you to read this threaded comment; however, any edits to it will get removed if the file is opened in a newer version of Excel. Learn more: https://go.microsoft.com/fwlink/?linkid=870924
Comment:
    ¦1¦3¦14¦36¦1¦Null§</t>
      </text>
    </comment>
    <comment ref="A1500" authorId="453" shapeId="0" xr:uid="{00000000-0006-0000-0300-0000C6010000}">
      <text>
        <t>[Threaded comment]
Your version of Excel allows you to read this threaded comment; however, any edits to it will get removed if the file is opened in a newer version of Excel. Learn more: https://go.microsoft.com/fwlink/?linkid=870924
Comment:
    ¦1¦3¦14¦37¦0¦Null§</t>
      </text>
    </comment>
    <comment ref="A1502" authorId="454" shapeId="0" xr:uid="{00000000-0006-0000-0300-0000C7010000}">
      <text>
        <t>[Threaded comment]
Your version of Excel allows you to read this threaded comment; however, any edits to it will get removed if the file is opened in a newer version of Excel. Learn more: https://go.microsoft.com/fwlink/?linkid=870924
Comment:
    ¦1¦3¦14¦38¦1¦Null§</t>
      </text>
    </comment>
    <comment ref="A1504" authorId="455" shapeId="0" xr:uid="{00000000-0006-0000-0300-0000C8010000}">
      <text>
        <t>[Threaded comment]
Your version of Excel allows you to read this threaded comment; however, any edits to it will get removed if the file is opened in a newer version of Excel. Learn more: https://go.microsoft.com/fwlink/?linkid=870924
Comment:
    ¦1¦3¦14¦39¦1¦Null§</t>
      </text>
    </comment>
    <comment ref="A1506" authorId="456" shapeId="0" xr:uid="{00000000-0006-0000-0300-0000C9010000}">
      <text>
        <t>[Threaded comment]
Your version of Excel allows you to read this threaded comment; however, any edits to it will get removed if the file is opened in a newer version of Excel. Learn more: https://go.microsoft.com/fwlink/?linkid=870924
Comment:
    ¦1¦3¦14¦40¦0¦Null§</t>
      </text>
    </comment>
    <comment ref="A1508" authorId="457" shapeId="0" xr:uid="{00000000-0006-0000-0300-0000CA010000}">
      <text>
        <t>[Threaded comment]
Your version of Excel allows you to read this threaded comment; however, any edits to it will get removed if the file is opened in a newer version of Excel. Learn more: https://go.microsoft.com/fwlink/?linkid=870924
Comment:
    ¦1¦3¦14¦41¦0¦Null§</t>
      </text>
    </comment>
    <comment ref="A1510" authorId="458" shapeId="0" xr:uid="{00000000-0006-0000-0300-0000CB010000}">
      <text>
        <t>[Threaded comment]
Your version of Excel allows you to read this threaded comment; however, any edits to it will get removed if the file is opened in a newer version of Excel. Learn more: https://go.microsoft.com/fwlink/?linkid=870924
Comment:
    ¦1¦3¦14¦42¦1¦Null§</t>
      </text>
    </comment>
    <comment ref="A1512" authorId="459" shapeId="0" xr:uid="{00000000-0006-0000-0300-0000CC010000}">
      <text>
        <t>[Threaded comment]
Your version of Excel allows you to read this threaded comment; however, any edits to it will get removed if the file is opened in a newer version of Excel. Learn more: https://go.microsoft.com/fwlink/?linkid=870924
Comment:
    ¦1¦3¦14¦43¦1¦Null§</t>
      </text>
    </comment>
    <comment ref="A1514" authorId="460" shapeId="0" xr:uid="{00000000-0006-0000-0300-0000CD010000}">
      <text>
        <t>[Threaded comment]
Your version of Excel allows you to read this threaded comment; however, any edits to it will get removed if the file is opened in a newer version of Excel. Learn more: https://go.microsoft.com/fwlink/?linkid=870924
Comment:
    ¦1¦3¦14¦44¦0¦Null§</t>
      </text>
    </comment>
    <comment ref="A1516" authorId="461" shapeId="0" xr:uid="{00000000-0006-0000-0300-0000CE010000}">
      <text>
        <t>[Threaded comment]
Your version of Excel allows you to read this threaded comment; however, any edits to it will get removed if the file is opened in a newer version of Excel. Learn more: https://go.microsoft.com/fwlink/?linkid=870924
Comment:
    ¦1¦3¦14¦45¦1¦Null§</t>
      </text>
    </comment>
    <comment ref="A1518" authorId="462" shapeId="0" xr:uid="{00000000-0006-0000-0300-0000CF010000}">
      <text>
        <t>[Threaded comment]
Your version of Excel allows you to read this threaded comment; however, any edits to it will get removed if the file is opened in a newer version of Excel. Learn more: https://go.microsoft.com/fwlink/?linkid=870924
Comment:
    ¦1¦3¦14¦46¦0¦Null§</t>
      </text>
    </comment>
    <comment ref="A1520" authorId="463" shapeId="0" xr:uid="{00000000-0006-0000-0300-0000D0010000}">
      <text>
        <t>[Threaded comment]
Your version of Excel allows you to read this threaded comment; however, any edits to it will get removed if the file is opened in a newer version of Excel. Learn more: https://go.microsoft.com/fwlink/?linkid=870924
Comment:
    ¦1¦3¦14¦47¦0¦Null§</t>
      </text>
    </comment>
    <comment ref="A1522" authorId="464" shapeId="0" xr:uid="{00000000-0006-0000-0300-0000D1010000}">
      <text>
        <t>[Threaded comment]
Your version of Excel allows you to read this threaded comment; however, any edits to it will get removed if the file is opened in a newer version of Excel. Learn more: https://go.microsoft.com/fwlink/?linkid=870924
Comment:
    ¦1¦3¦14¦48¦1¦Null§</t>
      </text>
    </comment>
    <comment ref="A1524" authorId="465" shapeId="0" xr:uid="{00000000-0006-0000-0300-0000D2010000}">
      <text>
        <t>[Threaded comment]
Your version of Excel allows you to read this threaded comment; however, any edits to it will get removed if the file is opened in a newer version of Excel. Learn more: https://go.microsoft.com/fwlink/?linkid=870924
Comment:
    ¦1¦3¦14¦49¦1¦Null§</t>
      </text>
    </comment>
    <comment ref="A1526" authorId="466" shapeId="0" xr:uid="{00000000-0006-0000-0300-0000D3010000}">
      <text>
        <t>[Threaded comment]
Your version of Excel allows you to read this threaded comment; however, any edits to it will get removed if the file is opened in a newer version of Excel. Learn more: https://go.microsoft.com/fwlink/?linkid=870924
Comment:
    ¦1¦3¦14¦50¦0¦Null§</t>
      </text>
    </comment>
    <comment ref="A1539" authorId="467" shapeId="0" xr:uid="{00000000-0006-0000-0300-0000D4010000}">
      <text>
        <t>[Threaded comment]
Your version of Excel allows you to read this threaded comment; however, any edits to it will get removed if the file is opened in a newer version of Excel. Learn more: https://go.microsoft.com/fwlink/?linkid=870924
Comment:
    ¦1¦3¦15¦1¦1¦Null§</t>
      </text>
    </comment>
    <comment ref="A1541" authorId="468" shapeId="0" xr:uid="{00000000-0006-0000-0300-0000D5010000}">
      <text>
        <t>[Threaded comment]
Your version of Excel allows you to read this threaded comment; however, any edits to it will get removed if the file is opened in a newer version of Excel. Learn more: https://go.microsoft.com/fwlink/?linkid=870924
Comment:
    ¦1¦3¦15¦2¦1¦Null§</t>
      </text>
    </comment>
    <comment ref="A1543" authorId="469" shapeId="0" xr:uid="{00000000-0006-0000-0300-0000D6010000}">
      <text>
        <t>[Threaded comment]
Your version of Excel allows you to read this threaded comment; however, any edits to it will get removed if the file is opened in a newer version of Excel. Learn more: https://go.microsoft.com/fwlink/?linkid=870924
Comment:
    ¦1¦3¦15¦3¦1¦Null§</t>
      </text>
    </comment>
    <comment ref="A1545" authorId="470" shapeId="0" xr:uid="{00000000-0006-0000-0300-0000D7010000}">
      <text>
        <t>[Threaded comment]
Your version of Excel allows you to read this threaded comment; however, any edits to it will get removed if the file is opened in a newer version of Excel. Learn more: https://go.microsoft.com/fwlink/?linkid=870924
Comment:
    ¦1¦3¦15¦4¦0¦Null§</t>
      </text>
    </comment>
    <comment ref="A1547" authorId="471" shapeId="0" xr:uid="{00000000-0006-0000-0300-0000D8010000}">
      <text>
        <t>[Threaded comment]
Your version of Excel allows you to read this threaded comment; however, any edits to it will get removed if the file is opened in a newer version of Excel. Learn more: https://go.microsoft.com/fwlink/?linkid=870924
Comment:
    ¦1¦3¦15¦5¦0¦Null§</t>
      </text>
    </comment>
    <comment ref="A1549" authorId="472" shapeId="0" xr:uid="{00000000-0006-0000-0300-0000D9010000}">
      <text>
        <t>[Threaded comment]
Your version of Excel allows you to read this threaded comment; however, any edits to it will get removed if the file is opened in a newer version of Excel. Learn more: https://go.microsoft.com/fwlink/?linkid=870924
Comment:
    ¦1¦3¦15¦6¦1¦Null§</t>
      </text>
    </comment>
    <comment ref="A1551" authorId="473" shapeId="0" xr:uid="{00000000-0006-0000-0300-0000DA010000}">
      <text>
        <t>[Threaded comment]
Your version of Excel allows you to read this threaded comment; however, any edits to it will get removed if the file is opened in a newer version of Excel. Learn more: https://go.microsoft.com/fwlink/?linkid=870924
Comment:
    ¦1¦3¦15¦7¦0¦Null§</t>
      </text>
    </comment>
    <comment ref="A1553" authorId="474" shapeId="0" xr:uid="{00000000-0006-0000-0300-0000DB010000}">
      <text>
        <t>[Threaded comment]
Your version of Excel allows you to read this threaded comment; however, any edits to it will get removed if the file is opened in a newer version of Excel. Learn more: https://go.microsoft.com/fwlink/?linkid=870924
Comment:
    ¦1¦3¦15¦8¦0¦Null§</t>
      </text>
    </comment>
    <comment ref="A1555" authorId="475" shapeId="0" xr:uid="{00000000-0006-0000-0300-0000DC010000}">
      <text>
        <t>[Threaded comment]
Your version of Excel allows you to read this threaded comment; however, any edits to it will get removed if the file is opened in a newer version of Excel. Learn more: https://go.microsoft.com/fwlink/?linkid=870924
Comment:
    ¦1¦3¦15¦9¦1¦Null§</t>
      </text>
    </comment>
    <comment ref="A1557" authorId="476" shapeId="0" xr:uid="{00000000-0006-0000-0300-0000DD010000}">
      <text>
        <t>[Threaded comment]
Your version of Excel allows you to read this threaded comment; however, any edits to it will get removed if the file is opened in a newer version of Excel. Learn more: https://go.microsoft.com/fwlink/?linkid=870924
Comment:
    ¦1¦3¦15¦10¦1¦Null§</t>
      </text>
    </comment>
    <comment ref="A1559" authorId="477" shapeId="0" xr:uid="{00000000-0006-0000-0300-0000DE010000}">
      <text>
        <t>[Threaded comment]
Your version of Excel allows you to read this threaded comment; however, any edits to it will get removed if the file is opened in a newer version of Excel. Learn more: https://go.microsoft.com/fwlink/?linkid=870924
Comment:
    ¦1¦3¦15¦11¦0¦Null§</t>
      </text>
    </comment>
    <comment ref="A1561" authorId="478" shapeId="0" xr:uid="{00000000-0006-0000-0300-0000DF010000}">
      <text>
        <t>[Threaded comment]
Your version of Excel allows you to read this threaded comment; however, any edits to it will get removed if the file is opened in a newer version of Excel. Learn more: https://go.microsoft.com/fwlink/?linkid=870924
Comment:
    ¦1¦3¦15¦12¦1¦Null§</t>
      </text>
    </comment>
    <comment ref="A1563" authorId="479" shapeId="0" xr:uid="{00000000-0006-0000-0300-0000E0010000}">
      <text>
        <t>[Threaded comment]
Your version of Excel allows you to read this threaded comment; however, any edits to it will get removed if the file is opened in a newer version of Excel. Learn more: https://go.microsoft.com/fwlink/?linkid=870924
Comment:
    ¦1¦3¦15¦13¦0¦Null§</t>
      </text>
    </comment>
    <comment ref="A1565" authorId="480" shapeId="0" xr:uid="{00000000-0006-0000-0300-0000E1010000}">
      <text>
        <t>[Threaded comment]
Your version of Excel allows you to read this threaded comment; however, any edits to it will get removed if the file is opened in a newer version of Excel. Learn more: https://go.microsoft.com/fwlink/?linkid=870924
Comment:
    ¦1¦3¦15¦14¦0¦Null§</t>
      </text>
    </comment>
    <comment ref="A1567" authorId="481" shapeId="0" xr:uid="{00000000-0006-0000-0300-0000E2010000}">
      <text>
        <t>[Threaded comment]
Your version of Excel allows you to read this threaded comment; however, any edits to it will get removed if the file is opened in a newer version of Excel. Learn more: https://go.microsoft.com/fwlink/?linkid=870924
Comment:
    ¦1¦3¦15¦15¦0¦Null§</t>
      </text>
    </comment>
    <comment ref="A1601" authorId="482" shapeId="0" xr:uid="{00000000-0006-0000-0300-0000E3010000}">
      <text>
        <t>[Threaded comment]
Your version of Excel allows you to read this threaded comment; however, any edits to it will get removed if the file is opened in a newer version of Excel. Learn more: https://go.microsoft.com/fwlink/?linkid=870924
Comment:
    ¦1¦3¦16¦1¦1¦Null§</t>
      </text>
    </comment>
    <comment ref="A1603" authorId="483" shapeId="0" xr:uid="{00000000-0006-0000-0300-0000E4010000}">
      <text>
        <t>[Threaded comment]
Your version of Excel allows you to read this threaded comment; however, any edits to it will get removed if the file is opened in a newer version of Excel. Learn more: https://go.microsoft.com/fwlink/?linkid=870924
Comment:
    ¦1¦3¦16¦2¦1¦Null§</t>
      </text>
    </comment>
    <comment ref="A1605" authorId="484" shapeId="0" xr:uid="{00000000-0006-0000-0300-0000E5010000}">
      <text>
        <t>[Threaded comment]
Your version of Excel allows you to read this threaded comment; however, any edits to it will get removed if the file is opened in a newer version of Excel. Learn more: https://go.microsoft.com/fwlink/?linkid=870924
Comment:
    ¦1¦3¦16¦3¦0¦Null§</t>
      </text>
    </comment>
    <comment ref="A1607" authorId="485" shapeId="0" xr:uid="{00000000-0006-0000-0300-0000E6010000}">
      <text>
        <t>[Threaded comment]
Your version of Excel allows you to read this threaded comment; however, any edits to it will get removed if the file is opened in a newer version of Excel. Learn more: https://go.microsoft.com/fwlink/?linkid=870924
Comment:
    ¦1¦3¦16¦4¦1¦Null§</t>
      </text>
    </comment>
    <comment ref="A1609" authorId="486" shapeId="0" xr:uid="{00000000-0006-0000-0300-0000E7010000}">
      <text>
        <t>[Threaded comment]
Your version of Excel allows you to read this threaded comment; however, any edits to it will get removed if the file is opened in a newer version of Excel. Learn more: https://go.microsoft.com/fwlink/?linkid=870924
Comment:
    ¦1¦3¦16¦5¦0¦Null§</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tc={8818A4ED-E5F9-4773-9D82-4BC34F61C08D}</author>
    <author>tc={7AAFFAED-AF0F-4C41-BD39-43A968646815}</author>
    <author>tc={3776F892-888E-4D8D-95F4-CB92F04B52AD}</author>
    <author>tc={FE9F44CC-1815-4943-9D6E-DB09F311A499}</author>
    <author>tc={1EF43B0C-E577-4840-9F89-A32310BA3E21}</author>
    <author>tc={1E7F4DAE-CC74-4E9C-BA00-BDC5A9927C78}</author>
    <author>tc={2AE198AA-CAFF-479A-A989-29C37E1AADD2}</author>
    <author>tc={2AE5E8EE-3518-42EA-B4F2-BA1137C986DD}</author>
    <author>tc={EAF6FF27-1FC9-4601-9DAA-26EF21D42750}</author>
    <author>tc={C6D9A301-FAE0-4DBF-A668-F0A0B3DA5915}</author>
    <author>tc={FAFABAF2-D230-46E0-A6A8-469A0E5DCE24}</author>
    <author>tc={585A04BB-44D0-4967-8025-31AA225F35E4}</author>
    <author>tc={836397E0-9993-4D8F-86E9-DD3D57FBCCBA}</author>
    <author>tc={4FB594E4-0A0D-43A3-BD1F-26314096F7AD}</author>
    <author>tc={9804CB95-A718-4E08-BDF3-4678206523BF}</author>
    <author>tc={7964377F-FBF5-4224-B4D0-0C56268C4FE3}</author>
    <author>tc={9234EBE4-A05F-4D6B-B20D-1B63780063D4}</author>
    <author>tc={69BA4978-E3C3-4B5B-AD01-9664EA624ABA}</author>
    <author>tc={C1C71B47-8540-4588-9968-0956EF72C8FF}</author>
    <author>tc={CB1DC1D4-0E5A-4788-8604-6929F0FE795B}</author>
    <author>tc={51C81CEB-5547-48CA-A2CD-C9AD3AEFBDAF}</author>
    <author>tc={A67AF2D2-427B-420D-925E-350598B352AC}</author>
    <author>tc={8BF065CE-5CFE-428F-8D9E-811AA899523A}</author>
    <author>tc={649D4465-C864-4B75-A485-095FEE7E88E1}</author>
    <author>tc={8F49D525-E5F2-4EA1-834B-A006678DC74B}</author>
    <author>tc={D3C7B22F-0EDD-4B2F-B8A8-4BDFADB550CF}</author>
    <author>tc={F73F4452-9E1A-4CC9-B70B-F09E7B3BE01A}</author>
    <author>tc={FD9BEB64-3A58-4631-A7E2-585E57BE7B2F}</author>
    <author>tc={00B54684-AE64-4F43-925F-4D8C0891CA92}</author>
    <author>tc={6B9A695B-048F-42C0-B0EE-92D383853005}</author>
    <author>tc={9485D969-A2C2-4BB0-8B31-2E386EAE7CA2}</author>
    <author>tc={2E836339-9E08-4FDC-9378-54553F27F0ED}</author>
    <author>tc={FE53E1FD-2AA6-4990-B3EE-027BE2C884C9}</author>
    <author>tc={3E9A3C7A-A9B6-44CD-B5D4-45EA8B41539F}</author>
    <author>tc={2AE2D6E1-8F05-41C5-8651-23E28FD2E104}</author>
    <author>tc={21359479-855A-4466-BE44-3623483B71AC}</author>
    <author>tc={32A55CEE-5E1E-4128-B5B9-8ACD84068836}</author>
    <author>tc={96FDA092-53FA-497B-BFA7-A701F633769D}</author>
    <author>tc={2AE7565B-04F2-439D-877B-79D944F75B63}</author>
    <author>tc={D7DFCC7C-610B-4AC4-84E9-A2C8EAD4A528}</author>
    <author>tc={EEAB4EA8-A13C-43A6-B9A8-F1667002B06C}</author>
    <author>tc={2EB6F93D-74F3-4CAA-BC83-54CEE76563D7}</author>
    <author>tc={13470C1D-4BC8-4258-81BC-3157B708437D}</author>
    <author>tc={24718B03-164A-4201-B390-3CDCBA1D9F03}</author>
    <author>tc={BACE53FF-8A9A-443C-8E20-06B1B8B955BD}</author>
    <author>tc={50BA69CC-CD81-43C8-8700-2DE7ADF85835}</author>
    <author>tc={B52B4BDF-C533-4F23-9DE3-C5EA1CC24477}</author>
    <author>tc={3DE798C4-A685-4D06-9C3B-8D6E9810AE37}</author>
    <author>tc={9EE798E2-118F-40D8-B32A-D1F117A46828}</author>
    <author>tc={9B660F34-72A8-4846-B025-F3F87C56F56D}</author>
    <author>tc={62BED299-9254-40EA-8FB7-462DF26B747A}</author>
    <author>tc={5BE8E9AD-F09F-4C28-8FB6-5C8B321DA5D7}</author>
    <author>tc={227DD417-4CAE-4BDD-B929-92260BB5FCE6}</author>
    <author>tc={B6D2980D-ED5C-48FB-B26F-1022DAC6E3AB}</author>
    <author>tc={DE395558-B0D5-4677-AD81-202BB81607A4}</author>
    <author>tc={F8816069-03AC-469A-922C-833AEC923D95}</author>
    <author>tc={DDCA1799-1174-4584-AE48-9916909D8DD0}</author>
    <author>tc={D18EA254-CD53-4618-9AF8-15F3463232B3}</author>
    <author>tc={703F5A4F-6A55-4DA7-9790-DCE866D99A22}</author>
    <author>tc={918E40D7-EE2B-4BB4-9AB9-4C49E5BC8B71}</author>
    <author>tc={17B3384E-FA05-48B0-AD56-F79A16D3F123}</author>
    <author>tc={C9E23B41-A917-464C-A70A-AC5C512F464A}</author>
    <author>tc={5213C7AC-9F39-45D8-9EC1-3B4D5027A968}</author>
    <author>tc={3B12FD9D-5C60-407E-BF5E-FE61A7F83265}</author>
    <author>tc={6FA2D6DB-24F7-40B3-8253-47438FC4ADD7}</author>
    <author>tc={377B56D6-BD8C-4DDA-920B-C6677382D4A1}</author>
    <author>tc={F3BF2AAF-1590-4BC9-8D7B-89765C79C943}</author>
    <author>tc={B532C194-29D3-499E-9B4E-E3DBADDF0263}</author>
    <author>tc={50E9235D-B21E-4DBE-8BC7-4BF938D9D8F2}</author>
    <author>tc={D3C155B7-83A1-43A7-A3FF-6DA37456A352}</author>
    <author>tc={55058390-C6EA-4753-897E-084DAAD962C8}</author>
    <author>tc={F3B42E48-7E19-4BAC-BBED-0318171DA6FA}</author>
    <author>tc={5FE6B72F-408B-44E8-8A30-CBDEADDE8D4C}</author>
    <author>tc={A1976AF1-23DC-428F-9636-874D1ED2EF20}</author>
    <author>tc={CFC823F4-9CB3-4DB8-BFDA-95F96146101F}</author>
    <author>tc={0BA888F7-1B93-4BF6-BA52-8E2543C4EC92}</author>
    <author>tc={293CA1B4-C65B-44F9-B9A0-48BCD7C67C8C}</author>
    <author>tc={BE7C024A-4DC0-4DB5-BB57-D50F411AEADB}</author>
    <author>tc={665C003D-3CBD-4362-BE73-57DB647E43EE}</author>
    <author>tc={49E2EB72-F39A-49F9-ADE0-A609558169ED}</author>
    <author>tc={25D057C8-D550-42B3-814B-941949BA1D60}</author>
    <author>tc={5075CB39-4D8E-4B78-B631-0ADC26B84DA0}</author>
    <author>tc={53366313-2EF7-43BC-831C-E3A352703C46}</author>
    <author>tc={70D7C2A4-1C1C-4CA2-AB5C-C520151121DD}</author>
    <author>tc={71A2C191-88B5-4D51-89D1-DF42DA73B7A2}</author>
    <author>tc={53CE47A5-F1A8-4FA0-B5E4-65ABA348111E}</author>
    <author>tc={3225E5F0-B6CE-4DFC-BA85-D1C1233979EA}</author>
    <author>tc={FF0492F9-A66F-42E5-A6E8-88CC961A68B2}</author>
    <author>tc={A258B2F1-7395-4B5A-BA41-D388D7BB3B2D}</author>
    <author>tc={8BD4430A-D833-46D9-9601-1C00BAFF3865}</author>
    <author>tc={22BEC012-A4A5-4EA8-BAC4-C138FAADED34}</author>
    <author>tc={591052DB-9945-461A-8DC3-C580723C0236}</author>
    <author>tc={F0CB8F46-232A-42A9-86E7-24706770B84A}</author>
    <author>tc={9303D53B-A9C9-4935-B910-06809221CDE8}</author>
    <author>tc={ACECDC39-7162-4040-982E-C8EDAA4A716D}</author>
    <author>tc={2D26C913-6530-40B7-9B6D-757673DBEB0A}</author>
    <author>tc={30606381-D20C-4442-A48A-B8A55ED87453}</author>
    <author>tc={DA98F528-A20D-475C-A961-E38B2BD86567}</author>
    <author>tc={EE63CC52-40B0-4820-A952-18FB772B352A}</author>
    <author>tc={F8317887-382C-4F22-BBE2-1CD259F22AB1}</author>
    <author>tc={8910BF1B-FB4D-400C-99CB-FBA93ADFA5F0}</author>
    <author>tc={8EF44CB5-932C-41FA-8B5F-DE0E05F33683}</author>
    <author>tc={ACE16924-8DF2-43EC-915C-A1C3037789B4}</author>
    <author>tc={A41F2092-BEC1-4840-92DB-FF6D8EAF8878}</author>
    <author>tc={CEB0AFB1-4ED4-434E-816D-066A77BB3D5F}</author>
    <author>tc={4BA24CA6-2AFC-44F0-B541-F4031169EDA9}</author>
    <author>tc={CEABAAC8-4ACC-4549-A3B3-11150A6E6E6F}</author>
    <author>tc={4BA6583A-9500-4CCB-9696-EAAC4E7C0734}</author>
    <author>tc={59CEE72F-7A9F-44BB-987F-F817897E6733}</author>
    <author>tc={3A7D4E89-D589-49A1-9DB4-5F449F0BC97A}</author>
    <author>tc={DF0646C9-E361-4E41-AA27-6A57E56E9FFF}</author>
    <author>tc={DA9D046B-191F-45AE-9930-59B0AA56B5C7}</author>
    <author>tc={5F7AB7FC-6C1A-4739-9958-DD01F506495F}</author>
    <author>tc={9F4170DF-70E7-4581-9876-A3D180DC3C44}</author>
    <author>tc={49D92841-E217-45C8-872C-D3098CD31B4A}</author>
    <author>tc={442F5A24-A5BB-42DE-8AE2-00C03B9F892F}</author>
    <author>tc={D8AB3761-7F4F-4093-92F6-AD9080A74974}</author>
    <author>tc={402F0453-83EE-49D2-AE5A-8197A08D5767}</author>
    <author>tc={50F92762-41C9-4E5C-85B3-3154BE07ADDF}</author>
    <author>tc={2A5BF113-AA4D-435B-BB47-B3E4F0604C63}</author>
    <author>tc={0B2BDB38-28C7-4901-AF80-4268FC824389}</author>
    <author>tc={ED8640C2-1418-4A8A-AF95-075D94BB0450}</author>
    <author>tc={575A4C08-BF03-4E28-94F9-E7F2429FA020}</author>
    <author>tc={9562815C-A80D-4114-BCD6-03DC3356C770}</author>
    <author>tc={119B6831-261F-4CA3-85B6-E63F81239CF0}</author>
    <author>tc={581EA57E-0B37-464E-BBB5-82D45360CB1A}</author>
    <author>tc={93267F9A-D089-45CB-9A54-EA2ECC7F9E02}</author>
    <author>tc={2F0192FD-FED0-45DC-80D5-72AA680553D0}</author>
    <author>tc={5F585381-189E-4915-9158-B179D79510EF}</author>
    <author>tc={B1E2E972-6063-4311-AD24-438618614ABD}</author>
    <author>tc={71176B4B-30F9-451B-A7C2-66B2031777C9}</author>
    <author>tc={AD47D83B-C4D9-448F-8231-FF9EEC87B0D0}</author>
    <author>tc={87956E24-5E22-4B25-BEBF-6DD069FEA561}</author>
    <author>tc={5C5AC13C-B0B9-4DBA-9882-4F53A0CECA93}</author>
    <author>tc={50FCA081-B460-4824-944C-6E80055C8A2B}</author>
    <author>tc={65C89D3E-53EC-4A18-9F20-BF8E42F7B5BC}</author>
    <author>tc={0CC253F1-BF09-4884-ACB1-BBE5BF6AB97F}</author>
    <author>tc={37947102-4E70-4323-8E48-59F9E0BF5264}</author>
    <author>tc={C8718878-D30C-4E54-9F28-8AE529FA0D0D}</author>
    <author>tc={09C4DC65-A2AF-40D6-95F9-602B09F2F48B}</author>
    <author>tc={C146C4A6-FEB6-49A5-89ED-F16AA2739432}</author>
    <author>tc={5E0CD620-EE1B-4FF8-8D1A-E3D5455048AB}</author>
    <author>tc={BC6B8C38-92DD-4C68-BBA2-9D489BC350C5}</author>
    <author>tc={D577168E-225B-4E0F-9C03-2BE1966D71D7}</author>
    <author>tc={0E81EF7E-5199-46F4-BB52-9A7C20398663}</author>
    <author>tc={F4ED2B6C-AD0B-4354-9330-50648FEF8899}</author>
    <author>tc={CEB5299E-71CA-4C69-927C-CBCA10EC3ADD}</author>
    <author>tc={5F6BAFCD-1076-42B9-9625-93D3C0DFB7C4}</author>
    <author>tc={3D1DA1E0-49F1-487F-8EC1-D654F08DE947}</author>
    <author>tc={A4C22887-3F65-4B27-98BC-F3C59FEEB707}</author>
    <author>tc={C0AA329B-589F-442E-868C-F09C289F351B}</author>
    <author>tc={AF167C90-66B0-4A41-B89D-B3E2CB96CD31}</author>
    <author>tc={35FF4CD2-98EC-4D23-88A0-333FF9966AA2}</author>
    <author>tc={D170CF2A-4D38-49BC-AD16-B1AFC9864C4D}</author>
    <author>tc={894A1B64-C722-4677-9E4B-0FE7C2F52CE3}</author>
    <author>tc={6FAD1B45-C3D6-421D-8AE3-2DD81EAFAD3C}</author>
    <author>tc={02298E3A-AEDD-42BD-ACF5-69DE1F30E314}</author>
    <author>tc={91AD8B50-1D62-4F81-B126-E5DEDBC2C6CC}</author>
    <author>tc={4DE32DE6-390C-4530-870A-F9A40B7FC91E}</author>
    <author>tc={1D9726ED-4B14-4539-B227-83C97F3E16B9}</author>
    <author>tc={88F09DFB-C38D-4039-8347-89CE1FC39FAE}</author>
    <author>tc={2E54091C-0289-4FB1-A063-2DDC6CC9401C}</author>
    <author>tc={7E9C6381-6C1C-4E0F-A5F7-D61526804E8B}</author>
    <author>tc={3507EB0A-4616-4430-8472-CB27D57EA807}</author>
    <author>tc={8ABC1A9D-6640-410D-8451-40BA077FD35A}</author>
    <author>tc={7B5627ED-74A0-4DB8-A96E-84B2B59EA30F}</author>
    <author>tc={31B267DB-D388-4691-A405-981D01A328BD}</author>
    <author>tc={9C4B983F-21F2-421F-A7FF-38B132C70EA4}</author>
    <author>tc={CD1DB927-7BEE-431C-9B40-6F8F87C391A1}</author>
    <author>tc={46941CCC-39CA-448A-A2C5-3E81BFEF08F2}</author>
    <author>tc={5E95E2D1-1D9B-43E6-B9E2-6947C8B2C323}</author>
    <author>tc={BB9ECA9F-582F-4C10-9694-496343265EC8}</author>
    <author>tc={01A94058-7A34-4FD3-BF78-73E0E101FBA2}</author>
    <author>tc={66156ABF-354A-4C49-B8D4-BD34FE34FEAA}</author>
    <author>tc={8AAEA909-43C7-4117-B816-F81937B43773}</author>
    <author>tc={71466D8E-5DEE-460D-8A91-C1DE678F04AC}</author>
    <author>tc={0E35D474-48B2-42CC-AF90-0EC92B754A0F}</author>
    <author>tc={0ACCB9A4-C67C-4AAB-BEFD-981E43254385}</author>
    <author>tc={DAC80530-C1F0-4A1F-81E7-93B8E0D16006}</author>
    <author>tc={9D70EF04-3011-4027-819A-13128E3BED13}</author>
    <author>tc={90F51516-762A-435E-ABA8-C65230CA38E0}</author>
    <author>tc={3BFA6D5F-C291-423A-9CC3-B93494D553F6}</author>
    <author>tc={4D9AF19A-9561-4035-83CB-4A9C7EF5378E}</author>
    <author>tc={E98A2D81-265A-441A-87AF-D344A412B8C9}</author>
    <author>tc={2C90975B-7ECB-496B-8BE9-93697E3E9DC3}</author>
    <author>tc={98B72A2E-D531-449C-A16F-BB3FDCF52185}</author>
    <author>tc={34C068C1-B37E-46FF-8682-F67694440F07}</author>
    <author>tc={63B27D95-43D0-4C44-BE3C-7F33764F4593}</author>
    <author>tc={80366FEE-9942-478C-914B-1090D4D22B33}</author>
    <author>tc={8FA0449A-2EA2-4DDE-847E-140477F13207}</author>
    <author>tc={CD53FCEE-FE90-46D2-8271-606DAC30E966}</author>
    <author>tc={7FC61BB2-5053-44DE-8629-14C79DC1F1AF}</author>
    <author>tc={C79CA54E-2DCF-416E-872B-62DC90444D08}</author>
    <author>tc={BCFCD843-B513-4D8E-B0B0-B74A76C26463}</author>
    <author>tc={711606F3-2BB6-4534-B5E7-D1530C501585}</author>
    <author>tc={BF1AB710-0535-4E46-ADF9-6A23E6E7A2E9}</author>
    <author>tc={E1084D26-5682-48EF-8BB8-AE70FC8A3C98}</author>
    <author>tc={EE0ACA96-60DD-4948-B234-696CD3056B0F}</author>
    <author>tc={332147E0-CB71-4EC2-B1E5-6CC91249B5C2}</author>
    <author>tc={9E8321E1-F6EB-4716-8B99-F715113AE8EB}</author>
    <author>tc={1D456C18-C851-44FB-B788-6700DB5E9B73}</author>
    <author>tc={C7702311-F0E2-4D5F-9386-2A433241F04C}</author>
    <author>tc={7717F238-DB90-44E1-BCC1-976D01C83087}</author>
    <author>tc={E0171A5B-A878-48EA-88BC-484B4D001B15}</author>
    <author>tc={DA518D5D-18D4-4BC2-90C9-6F19D44374D5}</author>
    <author>tc={A0C8AFFB-873F-44D4-9F4F-72AE8953DDEC}</author>
    <author>tc={8FD46BF8-DB9C-405D-86E9-93F39F8AB353}</author>
    <author>tc={E5DE3688-93E2-4621-B7DA-C36EEAAFC162}</author>
    <author>tc={8369C8C6-3E99-4FCA-A37D-3464B49D8119}</author>
    <author>tc={0E6C6E27-8EC9-4D76-AB19-48E260BCA9B5}</author>
    <author>tc={3E27BFD9-2369-4036-8056-5403F2717D13}</author>
    <author>tc={58B9791C-9362-47E1-BD92-E8432F303B90}</author>
    <author>tc={92147DA4-71CB-4487-8389-9D5EEB2C9D05}</author>
    <author>tc={4422EE59-193B-4DF9-ABA7-C723B8C86FE0}</author>
    <author>tc={32C5C13E-D7E5-47D2-9896-B50947865734}</author>
    <author>tc={9A22FE20-5B48-4186-9612-ABAB4803F01C}</author>
    <author>tc={F4235643-38DC-4929-8C88-526CFAE2FE10}</author>
    <author>tc={903B7529-8694-474D-8868-7F5C6AAB1D40}</author>
    <author>tc={4BF36F71-B8A7-4386-9237-F2F56EC056C0}</author>
    <author>tc={2E3202EA-B663-4609-806B-DB1ED7DF111F}</author>
    <author>tc={C3F84677-2340-452A-BE39-324DDFF2B0DC}</author>
    <author>tc={C9688CB4-0C39-4709-8F0E-1F2F536C1180}</author>
    <author>tc={C301E2BB-9636-4EA4-AA4E-A111AC13B165}</author>
    <author>tc={E00FA4AA-94CD-4D98-87BA-620EA12388EC}</author>
    <author>tc={65B1791E-6C21-49A1-A088-D03948C5C5D3}</author>
    <author>tc={F26E7AD9-E439-4678-9AB5-3A926E06F162}</author>
    <author>tc={FB3E1CEE-354E-4405-A92A-5A26688F27DD}</author>
    <author>tc={28306A60-CFE8-468C-8195-B4C07372B41A}</author>
    <author>tc={7D632EB6-B98F-4B56-96BA-83FD464CE9E7}</author>
    <author>tc={55FA4FD8-9B3B-43FF-903B-93087922ED57}</author>
    <author>tc={C597451D-38C2-42EF-9BC7-D15045DBCE67}</author>
    <author>tc={58FFB8DF-5ED7-405C-B15B-68F623C69F12}</author>
    <author>tc={78D8C99C-E743-49BE-A5A9-5213D8798584}</author>
    <author>tc={9AD3F4F4-C8B1-40C7-BFA4-C58A4BDEEA33}</author>
    <author>tc={DAEB31D7-2CC2-4F78-AD95-B6BD67492113}</author>
    <author>tc={7C17FA20-FE81-4253-B379-40C2510BC5FF}</author>
    <author>tc={39B23BBA-03E7-4C89-9CE9-B1D30904D0F4}</author>
    <author>tc={4A6849CF-30D9-49C4-BBB2-14620D615FE8}</author>
    <author>tc={58221C74-2AE8-4748-A2CC-206866D8FDC6}</author>
    <author>tc={C4542D1F-B47E-4C82-89A0-FC7CEE839FF9}</author>
    <author>tc={35B247C7-1AEA-46C7-AFD7-E1B1115095D0}</author>
    <author>tc={CA476DBA-E868-44E6-ACD4-917D617BA9D9}</author>
    <author>tc={3F07E065-19B0-46FD-84D8-0AA0EB2795BF}</author>
    <author>tc={26FC9AF8-83FF-4D4F-BEDE-2729649A361B}</author>
    <author>tc={0B7D63F9-7AAF-4CC1-A220-D5D4B92D25EB}</author>
    <author>tc={15CDE80C-4492-4D7A-82C4-8977B8501B4F}</author>
    <author>tc={52085EFE-42A1-4342-ACDA-FC5FBBAC81F2}</author>
    <author>tc={4B64BFF7-6755-4878-8FDE-CAB61AEC606C}</author>
    <author>tc={89DB2674-57CB-4B18-A216-A7B5AE982FDE}</author>
    <author>tc={D6C3829C-04B6-4667-B6C5-55583BEB12BA}</author>
    <author>tc={4C57105D-8A0E-4463-9697-5B993FCB2228}</author>
    <author>tc={A74B13B3-3925-4B21-93FD-28E9B63BAD02}</author>
    <author>tc={A3394D32-1807-478D-A2C9-61AF32B1C75E}</author>
    <author>tc={990F89C5-083F-44FC-8AAE-D741FC4BCA51}</author>
    <author>tc={91792D61-CEC9-4CA1-B9E7-04A74757EB10}</author>
    <author>tc={EDDFFE4A-663D-46D0-A86E-3560B464378B}</author>
    <author>tc={CDF76844-7983-4EFC-A9C0-5B37B6A0D739}</author>
    <author>tc={2940E946-7D4C-4FDD-A704-9735208D402B}</author>
  </authors>
  <commentList>
    <comment ref="A1" authorId="0" shapeId="0" xr:uid="{00000000-0006-0000-0400-000001000000}">
      <text>
        <t>[Threaded comment]
Your version of Excel allows you to read this threaded comment; however, any edits to it will get removed if the file is opened in a newer version of Excel. Learn more: https://go.microsoft.com/fwlink/?linkid=870924
Comment:
    Item¦Payment¦Description¦Unit¦Qty¦Rate¦Amount§1¦HAMMARSDALE WWTW IMPROVEMENTS TO LIQUID AND SOLIDS TREATMENT FACILITIES§3¦BILL 4: SERVICES POTABLE WATER &amp; SECOND CLASS WATER§SECTION C: SITE CLEARANCE¦SECTION D: EARTHWORKS¦SECTION DB: EARTHWORKS (PIPE TRENCHES)¦SECTION G: CONCRETE (STRUCTURAL)¦SECTION H: STRUCTURAL STEELWORK¦SECTION HA: STRUCTURAL STEELWORK (SUNDRY ITEMS)¦SECTION HB: CLADDING AND SHEETING¦SECTION HC: COROSSION PROTECTION OF STRUCTURAL STREELWORK¦SECTION L: MEDIUM-PRESSURE PIPELINES¦SECTION LB : BEDDING (PIPES)¦SECTION MK: KERBING AND CHANNELING</t>
      </text>
    </comment>
    <comment ref="A4" authorId="1" shapeId="0" xr:uid="{00000000-0006-0000-0400-000002000000}">
      <text>
        <t>[Threaded comment]
Your version of Excel allows you to read this threaded comment; however, any edits to it will get removed if the file is opened in a newer version of Excel. Learn more: https://go.microsoft.com/fwlink/?linkid=870924
Comment:
    ¦1¦3¦1¦1¦1¦Null§</t>
      </text>
    </comment>
    <comment ref="A6" authorId="2" shapeId="0" xr:uid="{00000000-0006-0000-0400-000003000000}">
      <text>
        <t>[Threaded comment]
Your version of Excel allows you to read this threaded comment; however, any edits to it will get removed if the file is opened in a newer version of Excel. Learn more: https://go.microsoft.com/fwlink/?linkid=870924
Comment:
    ¦1¦3¦1¦2¦0¦Null§</t>
      </text>
    </comment>
    <comment ref="A8" authorId="3" shapeId="0" xr:uid="{00000000-0006-0000-0400-000004000000}">
      <text>
        <t>[Threaded comment]
Your version of Excel allows you to read this threaded comment; however, any edits to it will get removed if the file is opened in a newer version of Excel. Learn more: https://go.microsoft.com/fwlink/?linkid=870924
Comment:
    ¦1¦3¦1¦3¦0¦Null§</t>
      </text>
    </comment>
    <comment ref="A10" authorId="4" shapeId="0" xr:uid="{00000000-0006-0000-0400-000005000000}">
      <text>
        <t>[Threaded comment]
Your version of Excel allows you to read this threaded comment; however, any edits to it will get removed if the file is opened in a newer version of Excel. Learn more: https://go.microsoft.com/fwlink/?linkid=870924
Comment:
    ¦1¦3¦1¦4¦1¦Null§</t>
      </text>
    </comment>
    <comment ref="A12" authorId="5" shapeId="0" xr:uid="{00000000-0006-0000-0400-000006000000}">
      <text>
        <t>[Threaded comment]
Your version of Excel allows you to read this threaded comment; however, any edits to it will get removed if the file is opened in a newer version of Excel. Learn more: https://go.microsoft.com/fwlink/?linkid=870924
Comment:
    ¦1¦3¦1¦5¦0¦Null§</t>
      </text>
    </comment>
    <comment ref="A14" authorId="6" shapeId="0" xr:uid="{00000000-0006-0000-0400-000007000000}">
      <text>
        <t>[Threaded comment]
Your version of Excel allows you to read this threaded comment; however, any edits to it will get removed if the file is opened in a newer version of Excel. Learn more: https://go.microsoft.com/fwlink/?linkid=870924
Comment:
    ¦1¦3¦1¦6¦0¦Null§</t>
      </text>
    </comment>
    <comment ref="A16" authorId="7" shapeId="0" xr:uid="{00000000-0006-0000-0400-000008000000}">
      <text>
        <t>[Threaded comment]
Your version of Excel allows you to read this threaded comment; however, any edits to it will get removed if the file is opened in a newer version of Excel. Learn more: https://go.microsoft.com/fwlink/?linkid=870924
Comment:
    ¦1¦3¦1¦7¦0¦Null§</t>
      </text>
    </comment>
    <comment ref="A18" authorId="8" shapeId="0" xr:uid="{00000000-0006-0000-0400-000009000000}">
      <text>
        <t>[Threaded comment]
Your version of Excel allows you to read this threaded comment; however, any edits to it will get removed if the file is opened in a newer version of Excel. Learn more: https://go.microsoft.com/fwlink/?linkid=870924
Comment:
    ¦1¦3¦1¦8¦0¦Null§</t>
      </text>
    </comment>
    <comment ref="A20" authorId="9" shapeId="0" xr:uid="{00000000-0006-0000-0400-00000A000000}">
      <text>
        <t>[Threaded comment]
Your version of Excel allows you to read this threaded comment; however, any edits to it will get removed if the file is opened in a newer version of Excel. Learn more: https://go.microsoft.com/fwlink/?linkid=870924
Comment:
    ¦1¦3¦1¦9¦0¦Null§</t>
      </text>
    </comment>
    <comment ref="A22" authorId="10" shapeId="0" xr:uid="{00000000-0006-0000-0400-00000B000000}">
      <text>
        <t>[Threaded comment]
Your version of Excel allows you to read this threaded comment; however, any edits to it will get removed if the file is opened in a newer version of Excel. Learn more: https://go.microsoft.com/fwlink/?linkid=870924
Comment:
    ¦1¦3¦1¦10¦0¦Null§</t>
      </text>
    </comment>
    <comment ref="A24" authorId="11" shapeId="0" xr:uid="{00000000-0006-0000-0400-00000C000000}">
      <text>
        <t>[Threaded comment]
Your version of Excel allows you to read this threaded comment; however, any edits to it will get removed if the file is opened in a newer version of Excel. Learn more: https://go.microsoft.com/fwlink/?linkid=870924
Comment:
    ¦1¦3¦1¦11¦1¦Null§</t>
      </text>
    </comment>
    <comment ref="A26" authorId="12" shapeId="0" xr:uid="{00000000-0006-0000-0400-00000D000000}">
      <text>
        <t>[Threaded comment]
Your version of Excel allows you to read this threaded comment; however, any edits to it will get removed if the file is opened in a newer version of Excel. Learn more: https://go.microsoft.com/fwlink/?linkid=870924
Comment:
    ¦1¦3¦1¦12¦0¦Null§</t>
      </text>
    </comment>
    <comment ref="A28" authorId="13" shapeId="0" xr:uid="{00000000-0006-0000-0400-00000E000000}">
      <text>
        <t>[Threaded comment]
Your version of Excel allows you to read this threaded comment; however, any edits to it will get removed if the file is opened in a newer version of Excel. Learn more: https://go.microsoft.com/fwlink/?linkid=870924
Comment:
    ¦1¦3¦1¦13¦0¦Null§</t>
      </text>
    </comment>
    <comment ref="A64" authorId="14" shapeId="0" xr:uid="{00000000-0006-0000-0400-00000F000000}">
      <text>
        <t>[Threaded comment]
Your version of Excel allows you to read this threaded comment; however, any edits to it will get removed if the file is opened in a newer version of Excel. Learn more: https://go.microsoft.com/fwlink/?linkid=870924
Comment:
    ¦1¦3¦2¦1¦1¦Null§</t>
      </text>
    </comment>
    <comment ref="A66" authorId="15" shapeId="0" xr:uid="{00000000-0006-0000-0400-000010000000}">
      <text>
        <t>[Threaded comment]
Your version of Excel allows you to read this threaded comment; however, any edits to it will get removed if the file is opened in a newer version of Excel. Learn more: https://go.microsoft.com/fwlink/?linkid=870924
Comment:
    ¦1¦3¦2¦2¦0¦Null§</t>
      </text>
    </comment>
    <comment ref="A68" authorId="16" shapeId="0" xr:uid="{00000000-0006-0000-0400-000011000000}">
      <text>
        <t>[Threaded comment]
Your version of Excel allows you to read this threaded comment; however, any edits to it will get removed if the file is opened in a newer version of Excel. Learn more: https://go.microsoft.com/fwlink/?linkid=870924
Comment:
    ¦1¦3¦2¦3¦1¦Null§</t>
      </text>
    </comment>
    <comment ref="A70" authorId="17" shapeId="0" xr:uid="{00000000-0006-0000-0400-000012000000}">
      <text>
        <t>[Threaded comment]
Your version of Excel allows you to read this threaded comment; however, any edits to it will get removed if the file is opened in a newer version of Excel. Learn more: https://go.microsoft.com/fwlink/?linkid=870924
Comment:
    ¦1¦3¦2¦4¦0¦Null§</t>
      </text>
    </comment>
    <comment ref="A72" authorId="18" shapeId="0" xr:uid="{00000000-0006-0000-0400-000013000000}">
      <text>
        <t>[Threaded comment]
Your version of Excel allows you to read this threaded comment; however, any edits to it will get removed if the file is opened in a newer version of Excel. Learn more: https://go.microsoft.com/fwlink/?linkid=870924
Comment:
    ¦1¦3¦2¦5¦0¦Null§</t>
      </text>
    </comment>
    <comment ref="A74" authorId="19" shapeId="0" xr:uid="{00000000-0006-0000-0400-000014000000}">
      <text>
        <t>[Threaded comment]
Your version of Excel allows you to read this threaded comment; however, any edits to it will get removed if the file is opened in a newer version of Excel. Learn more: https://go.microsoft.com/fwlink/?linkid=870924
Comment:
    ¦1¦3¦2¦6¦0¦Null§</t>
      </text>
    </comment>
    <comment ref="A76" authorId="20" shapeId="0" xr:uid="{00000000-0006-0000-0400-000015000000}">
      <text>
        <t>[Threaded comment]
Your version of Excel allows you to read this threaded comment; however, any edits to it will get removed if the file is opened in a newer version of Excel. Learn more: https://go.microsoft.com/fwlink/?linkid=870924
Comment:
    ¦1¦3¦2¦7¦0¦Null§</t>
      </text>
    </comment>
    <comment ref="A78" authorId="21" shapeId="0" xr:uid="{00000000-0006-0000-0400-000016000000}">
      <text>
        <t>[Threaded comment]
Your version of Excel allows you to read this threaded comment; however, any edits to it will get removed if the file is opened in a newer version of Excel. Learn more: https://go.microsoft.com/fwlink/?linkid=870924
Comment:
    ¦1¦3¦2¦8¦0¦Null§</t>
      </text>
    </comment>
    <comment ref="A80" authorId="22" shapeId="0" xr:uid="{00000000-0006-0000-0400-000017000000}">
      <text>
        <t>[Threaded comment]
Your version of Excel allows you to read this threaded comment; however, any edits to it will get removed if the file is opened in a newer version of Excel. Learn more: https://go.microsoft.com/fwlink/?linkid=870924
Comment:
    ¦1¦3¦2¦9¦0¦Null§</t>
      </text>
    </comment>
    <comment ref="A82" authorId="23" shapeId="0" xr:uid="{00000000-0006-0000-0400-000018000000}">
      <text>
        <t>[Threaded comment]
Your version of Excel allows you to read this threaded comment; however, any edits to it will get removed if the file is opened in a newer version of Excel. Learn more: https://go.microsoft.com/fwlink/?linkid=870924
Comment:
    ¦1¦3¦2¦10¦0¦Null§</t>
      </text>
    </comment>
    <comment ref="A84" authorId="24" shapeId="0" xr:uid="{00000000-0006-0000-0400-000019000000}">
      <text>
        <t>[Threaded comment]
Your version of Excel allows you to read this threaded comment; however, any edits to it will get removed if the file is opened in a newer version of Excel. Learn more: https://go.microsoft.com/fwlink/?linkid=870924
Comment:
    ¦1¦3¦2¦11¦0¦Null§</t>
      </text>
    </comment>
    <comment ref="A86" authorId="25" shapeId="0" xr:uid="{00000000-0006-0000-0400-00001A000000}">
      <text>
        <t>[Threaded comment]
Your version of Excel allows you to read this threaded comment; however, any edits to it will get removed if the file is opened in a newer version of Excel. Learn more: https://go.microsoft.com/fwlink/?linkid=870924
Comment:
    ¦1¦3¦2¦12¦0¦Null§</t>
      </text>
    </comment>
    <comment ref="A88" authorId="26" shapeId="0" xr:uid="{00000000-0006-0000-0400-00001B000000}">
      <text>
        <t>[Threaded comment]
Your version of Excel allows you to read this threaded comment; however, any edits to it will get removed if the file is opened in a newer version of Excel. Learn more: https://go.microsoft.com/fwlink/?linkid=870924
Comment:
    ¦1¦3¦2¦13¦0¦Null§</t>
      </text>
    </comment>
    <comment ref="A90" authorId="27" shapeId="0" xr:uid="{00000000-0006-0000-0400-00001C000000}">
      <text>
        <t>[Threaded comment]
Your version of Excel allows you to read this threaded comment; however, any edits to it will get removed if the file is opened in a newer version of Excel. Learn more: https://go.microsoft.com/fwlink/?linkid=870924
Comment:
    ¦1¦3¦2¦14¦1¦Null§</t>
      </text>
    </comment>
    <comment ref="A92" authorId="28" shapeId="0" xr:uid="{00000000-0006-0000-0400-00001D000000}">
      <text>
        <t>[Threaded comment]
Your version of Excel allows you to read this threaded comment; however, any edits to it will get removed if the file is opened in a newer version of Excel. Learn more: https://go.microsoft.com/fwlink/?linkid=870924
Comment:
    ¦1¦3¦2¦15¦0¦Null§</t>
      </text>
    </comment>
    <comment ref="A94" authorId="29" shapeId="0" xr:uid="{00000000-0006-0000-0400-00001E000000}">
      <text>
        <t>[Threaded comment]
Your version of Excel allows you to read this threaded comment; however, any edits to it will get removed if the file is opened in a newer version of Excel. Learn more: https://go.microsoft.com/fwlink/?linkid=870924
Comment:
    ¦1¦3¦2¦16¦0¦Null§</t>
      </text>
    </comment>
    <comment ref="A96" authorId="30" shapeId="0" xr:uid="{00000000-0006-0000-0400-00001F000000}">
      <text>
        <t>[Threaded comment]
Your version of Excel allows you to read this threaded comment; however, any edits to it will get removed if the file is opened in a newer version of Excel. Learn more: https://go.microsoft.com/fwlink/?linkid=870924
Comment:
    ¦1¦3¦2¦17¦0¦Null§</t>
      </text>
    </comment>
    <comment ref="A98" authorId="31" shapeId="0" xr:uid="{00000000-0006-0000-0400-000020000000}">
      <text>
        <t>[Threaded comment]
Your version of Excel allows you to read this threaded comment; however, any edits to it will get removed if the file is opened in a newer version of Excel. Learn more: https://go.microsoft.com/fwlink/?linkid=870924
Comment:
    ¦1¦3¦2¦18¦0¦Null§</t>
      </text>
    </comment>
    <comment ref="A100" authorId="32" shapeId="0" xr:uid="{00000000-0006-0000-0400-000021000000}">
      <text>
        <t>[Threaded comment]
Your version of Excel allows you to read this threaded comment; however, any edits to it will get removed if the file is opened in a newer version of Excel. Learn more: https://go.microsoft.com/fwlink/?linkid=870924
Comment:
    ¦1¦3¦2¦19¦0¦Null§</t>
      </text>
    </comment>
    <comment ref="A107" authorId="33" shapeId="0" xr:uid="{00000000-0006-0000-0400-000022000000}">
      <text>
        <t>[Threaded comment]
Your version of Excel allows you to read this threaded comment; however, any edits to it will get removed if the file is opened in a newer version of Excel. Learn more: https://go.microsoft.com/fwlink/?linkid=870924
Comment:
    ¦1¦3¦2¦20¦0¦Null§</t>
      </text>
    </comment>
    <comment ref="A109" authorId="34" shapeId="0" xr:uid="{00000000-0006-0000-0400-000023000000}">
      <text>
        <t>[Threaded comment]
Your version of Excel allows you to read this threaded comment; however, any edits to it will get removed if the file is opened in a newer version of Excel. Learn more: https://go.microsoft.com/fwlink/?linkid=870924
Comment:
    ¦1¦3¦2¦21¦0¦Null§</t>
      </text>
    </comment>
    <comment ref="A111" authorId="35" shapeId="0" xr:uid="{00000000-0006-0000-0400-000024000000}">
      <text>
        <t>[Threaded comment]
Your version of Excel allows you to read this threaded comment; however, any edits to it will get removed if the file is opened in a newer version of Excel. Learn more: https://go.microsoft.com/fwlink/?linkid=870924
Comment:
    ¦1¦3¦2¦22¦0¦Null§</t>
      </text>
    </comment>
    <comment ref="A113" authorId="36" shapeId="0" xr:uid="{00000000-0006-0000-0400-000025000000}">
      <text>
        <t>[Threaded comment]
Your version of Excel allows you to read this threaded comment; however, any edits to it will get removed if the file is opened in a newer version of Excel. Learn more: https://go.microsoft.com/fwlink/?linkid=870924
Comment:
    ¦1¦3¦2¦23¦1¦Null§</t>
      </text>
    </comment>
    <comment ref="A115" authorId="37" shapeId="0" xr:uid="{00000000-0006-0000-0400-000026000000}">
      <text>
        <t>[Threaded comment]
Your version of Excel allows you to read this threaded comment; however, any edits to it will get removed if the file is opened in a newer version of Excel. Learn more: https://go.microsoft.com/fwlink/?linkid=870924
Comment:
    ¦1¦3¦2¦24¦0¦Null§</t>
      </text>
    </comment>
    <comment ref="A117" authorId="38" shapeId="0" xr:uid="{00000000-0006-0000-0400-000027000000}">
      <text>
        <t>[Threaded comment]
Your version of Excel allows you to read this threaded comment; however, any edits to it will get removed if the file is opened in a newer version of Excel. Learn more: https://go.microsoft.com/fwlink/?linkid=870924
Comment:
    ¦1¦3¦2¦25¦0¦Null§</t>
      </text>
    </comment>
    <comment ref="A119" authorId="39" shapeId="0" xr:uid="{00000000-0006-0000-0400-000028000000}">
      <text>
        <t>[Threaded comment]
Your version of Excel allows you to read this threaded comment; however, any edits to it will get removed if the file is opened in a newer version of Excel. Learn more: https://go.microsoft.com/fwlink/?linkid=870924
Comment:
    ¦1¦3¦2¦26¦0¦Null§</t>
      </text>
    </comment>
    <comment ref="A121" authorId="40" shapeId="0" xr:uid="{00000000-0006-0000-0400-000029000000}">
      <text>
        <t>[Threaded comment]
Your version of Excel allows you to read this threaded comment; however, any edits to it will get removed if the file is opened in a newer version of Excel. Learn more: https://go.microsoft.com/fwlink/?linkid=870924
Comment:
    ¦1¦3¦2¦27¦0¦Null§</t>
      </text>
    </comment>
    <comment ref="A123" authorId="41" shapeId="0" xr:uid="{00000000-0006-0000-0400-00002A000000}">
      <text>
        <t>[Threaded comment]
Your version of Excel allows you to read this threaded comment; however, any edits to it will get removed if the file is opened in a newer version of Excel. Learn more: https://go.microsoft.com/fwlink/?linkid=870924
Comment:
    ¦1¦3¦2¦28¦0¦Null§</t>
      </text>
    </comment>
    <comment ref="A125" authorId="42" shapeId="0" xr:uid="{00000000-0006-0000-0400-00002B000000}">
      <text>
        <t>[Threaded comment]
Your version of Excel allows you to read this threaded comment; however, any edits to it will get removed if the file is opened in a newer version of Excel. Learn more: https://go.microsoft.com/fwlink/?linkid=870924
Comment:
    ¦1¦3¦2¦29¦0¦Null§</t>
      </text>
    </comment>
    <comment ref="A127" authorId="43" shapeId="0" xr:uid="{00000000-0006-0000-0400-00002C000000}">
      <text>
        <t>[Threaded comment]
Your version of Excel allows you to read this threaded comment; however, any edits to it will get removed if the file is opened in a newer version of Excel. Learn more: https://go.microsoft.com/fwlink/?linkid=870924
Comment:
    ¦1¦3¦2¦30¦0¦Null§</t>
      </text>
    </comment>
    <comment ref="A129" authorId="44" shapeId="0" xr:uid="{00000000-0006-0000-0400-00002D000000}">
      <text>
        <t>[Threaded comment]
Your version of Excel allows you to read this threaded comment; however, any edits to it will get removed if the file is opened in a newer version of Excel. Learn more: https://go.microsoft.com/fwlink/?linkid=870924
Comment:
    ¦1¦3¦2¦31¦0¦Null§</t>
      </text>
    </comment>
    <comment ref="A165" authorId="45" shapeId="0" xr:uid="{00000000-0006-0000-0400-00002E000000}">
      <text>
        <t>[Threaded comment]
Your version of Excel allows you to read this threaded comment; however, any edits to it will get removed if the file is opened in a newer version of Excel. Learn more: https://go.microsoft.com/fwlink/?linkid=870924
Comment:
    ¦1¦3¦3¦1¦1¦Null§</t>
      </text>
    </comment>
    <comment ref="A167" authorId="46" shapeId="0" xr:uid="{00000000-0006-0000-0400-00002F000000}">
      <text>
        <t>[Threaded comment]
Your version of Excel allows you to read this threaded comment; however, any edits to it will get removed if the file is opened in a newer version of Excel. Learn more: https://go.microsoft.com/fwlink/?linkid=870924
Comment:
    ¦1¦3¦3¦2¦1¦Null§</t>
      </text>
    </comment>
    <comment ref="A169" authorId="47" shapeId="0" xr:uid="{00000000-0006-0000-0400-000030000000}">
      <text>
        <t>[Threaded comment]
Your version of Excel allows you to read this threaded comment; however, any edits to it will get removed if the file is opened in a newer version of Excel. Learn more: https://go.microsoft.com/fwlink/?linkid=870924
Comment:
    ¦1¦3¦3¦3¦0¦Null§</t>
      </text>
    </comment>
    <comment ref="A171" authorId="48" shapeId="0" xr:uid="{00000000-0006-0000-0400-000031000000}">
      <text>
        <t>[Threaded comment]
Your version of Excel allows you to read this threaded comment; however, any edits to it will get removed if the file is opened in a newer version of Excel. Learn more: https://go.microsoft.com/fwlink/?linkid=870924
Comment:
    ¦1¦3¦3¦4¦0¦Null§</t>
      </text>
    </comment>
    <comment ref="A173" authorId="49" shapeId="0" xr:uid="{00000000-0006-0000-0400-000032000000}">
      <text>
        <t>[Threaded comment]
Your version of Excel allows you to read this threaded comment; however, any edits to it will get removed if the file is opened in a newer version of Excel. Learn more: https://go.microsoft.com/fwlink/?linkid=870924
Comment:
    ¦1¦3¦3¦5¦1¦Null§</t>
      </text>
    </comment>
    <comment ref="A175" authorId="50" shapeId="0" xr:uid="{00000000-0006-0000-0400-000033000000}">
      <text>
        <t>[Threaded comment]
Your version of Excel allows you to read this threaded comment; however, any edits to it will get removed if the file is opened in a newer version of Excel. Learn more: https://go.microsoft.com/fwlink/?linkid=870924
Comment:
    ¦1¦3¦3¦6¦1¦Null§</t>
      </text>
    </comment>
    <comment ref="A177" authorId="51" shapeId="0" xr:uid="{00000000-0006-0000-0400-000034000000}">
      <text>
        <t>[Threaded comment]
Your version of Excel allows you to read this threaded comment; however, any edits to it will get removed if the file is opened in a newer version of Excel. Learn more: https://go.microsoft.com/fwlink/?linkid=870924
Comment:
    ¦1¦3¦3¦7¦0¦Null§</t>
      </text>
    </comment>
    <comment ref="A179" authorId="52" shapeId="0" xr:uid="{00000000-0006-0000-0400-000035000000}">
      <text>
        <t>[Threaded comment]
Your version of Excel allows you to read this threaded comment; however, any edits to it will get removed if the file is opened in a newer version of Excel. Learn more: https://go.microsoft.com/fwlink/?linkid=870924
Comment:
    ¦1¦3¦3¦8¦0¦Null§</t>
      </text>
    </comment>
    <comment ref="A181" authorId="53" shapeId="0" xr:uid="{00000000-0006-0000-0400-000036000000}">
      <text>
        <t>[Threaded comment]
Your version of Excel allows you to read this threaded comment; however, any edits to it will get removed if the file is opened in a newer version of Excel. Learn more: https://go.microsoft.com/fwlink/?linkid=870924
Comment:
    ¦1¦3¦3¦9¦0¦Null§</t>
      </text>
    </comment>
    <comment ref="A183" authorId="54" shapeId="0" xr:uid="{00000000-0006-0000-0400-000037000000}">
      <text>
        <t>[Threaded comment]
Your version of Excel allows you to read this threaded comment; however, any edits to it will get removed if the file is opened in a newer version of Excel. Learn more: https://go.microsoft.com/fwlink/?linkid=870924
Comment:
    ¦1¦3¦3¦10¦1¦Null§</t>
      </text>
    </comment>
    <comment ref="A185" authorId="55" shapeId="0" xr:uid="{00000000-0006-0000-0400-000038000000}">
      <text>
        <t>[Threaded comment]
Your version of Excel allows you to read this threaded comment; however, any edits to it will get removed if the file is opened in a newer version of Excel. Learn more: https://go.microsoft.com/fwlink/?linkid=870924
Comment:
    ¦1¦3¦3¦11¦0¦Null§</t>
      </text>
    </comment>
    <comment ref="A187" authorId="56" shapeId="0" xr:uid="{00000000-0006-0000-0400-000039000000}">
      <text>
        <t>[Threaded comment]
Your version of Excel allows you to read this threaded comment; however, any edits to it will get removed if the file is opened in a newer version of Excel. Learn more: https://go.microsoft.com/fwlink/?linkid=870924
Comment:
    ¦1¦3¦3¦12¦0¦Null§</t>
      </text>
    </comment>
    <comment ref="A189" authorId="57" shapeId="0" xr:uid="{00000000-0006-0000-0400-00003A000000}">
      <text>
        <t>[Threaded comment]
Your version of Excel allows you to read this threaded comment; however, any edits to it will get removed if the file is opened in a newer version of Excel. Learn more: https://go.microsoft.com/fwlink/?linkid=870924
Comment:
    ¦1¦3¦3¦13¦0¦Null§</t>
      </text>
    </comment>
    <comment ref="A191" authorId="58" shapeId="0" xr:uid="{00000000-0006-0000-0400-00003B000000}">
      <text>
        <t>[Threaded comment]
Your version of Excel allows you to read this threaded comment; however, any edits to it will get removed if the file is opened in a newer version of Excel. Learn more: https://go.microsoft.com/fwlink/?linkid=870924
Comment:
    ¦1¦3¦3¦14¦0¦Null§</t>
      </text>
    </comment>
    <comment ref="A193" authorId="59" shapeId="0" xr:uid="{00000000-0006-0000-0400-00003C000000}">
      <text>
        <t>[Threaded comment]
Your version of Excel allows you to read this threaded comment; however, any edits to it will get removed if the file is opened in a newer version of Excel. Learn more: https://go.microsoft.com/fwlink/?linkid=870924
Comment:
    ¦1¦3¦3¦15¦0¦Null§</t>
      </text>
    </comment>
    <comment ref="A195" authorId="60" shapeId="0" xr:uid="{00000000-0006-0000-0400-00003D000000}">
      <text>
        <t>[Threaded comment]
Your version of Excel allows you to read this threaded comment; however, any edits to it will get removed if the file is opened in a newer version of Excel. Learn more: https://go.microsoft.com/fwlink/?linkid=870924
Comment:
    ¦1¦3¦3¦16¦0¦Null§</t>
      </text>
    </comment>
    <comment ref="A197" authorId="61" shapeId="0" xr:uid="{00000000-0006-0000-0400-00003E000000}">
      <text>
        <t>[Threaded comment]
Your version of Excel allows you to read this threaded comment; however, any edits to it will get removed if the file is opened in a newer version of Excel. Learn more: https://go.microsoft.com/fwlink/?linkid=870924
Comment:
    ¦1¦3¦3¦17¦0¦Null§</t>
      </text>
    </comment>
    <comment ref="A199" authorId="62" shapeId="0" xr:uid="{00000000-0006-0000-0400-00003F000000}">
      <text>
        <t>[Threaded comment]
Your version of Excel allows you to read this threaded comment; however, any edits to it will get removed if the file is opened in a newer version of Excel. Learn more: https://go.microsoft.com/fwlink/?linkid=870924
Comment:
    ¦1¦3¦3¦18¦0¦Null§</t>
      </text>
    </comment>
    <comment ref="A201" authorId="63" shapeId="0" xr:uid="{00000000-0006-0000-0400-000040000000}">
      <text>
        <t>[Threaded comment]
Your version of Excel allows you to read this threaded comment; however, any edits to it will get removed if the file is opened in a newer version of Excel. Learn more: https://go.microsoft.com/fwlink/?linkid=870924
Comment:
    ¦1¦3¦3¦19¦0¦Null§</t>
      </text>
    </comment>
    <comment ref="A203" authorId="64" shapeId="0" xr:uid="{00000000-0006-0000-0400-000041000000}">
      <text>
        <t>[Threaded comment]
Your version of Excel allows you to read this threaded comment; however, any edits to it will get removed if the file is opened in a newer version of Excel. Learn more: https://go.microsoft.com/fwlink/?linkid=870924
Comment:
    ¦1¦3¦3¦20¦1¦Null§</t>
      </text>
    </comment>
    <comment ref="A205" authorId="65" shapeId="0" xr:uid="{00000000-0006-0000-0400-000042000000}">
      <text>
        <t>[Threaded comment]
Your version of Excel allows you to read this threaded comment; however, any edits to it will get removed if the file is opened in a newer version of Excel. Learn more: https://go.microsoft.com/fwlink/?linkid=870924
Comment:
    ¦1¦3¦3¦21¦1¦Null§</t>
      </text>
    </comment>
    <comment ref="A207" authorId="66" shapeId="0" xr:uid="{00000000-0006-0000-0400-000043000000}">
      <text>
        <t>[Threaded comment]
Your version of Excel allows you to read this threaded comment; however, any edits to it will get removed if the file is opened in a newer version of Excel. Learn more: https://go.microsoft.com/fwlink/?linkid=870924
Comment:
    ¦1¦3¦3¦22¦0¦Null§</t>
      </text>
    </comment>
    <comment ref="A209" authorId="67" shapeId="0" xr:uid="{00000000-0006-0000-0400-000044000000}">
      <text>
        <t>[Threaded comment]
Your version of Excel allows you to read this threaded comment; however, any edits to it will get removed if the file is opened in a newer version of Excel. Learn more: https://go.microsoft.com/fwlink/?linkid=870924
Comment:
    ¦1¦3¦3¦23¦0¦Null§</t>
      </text>
    </comment>
    <comment ref="A211" authorId="68" shapeId="0" xr:uid="{00000000-0006-0000-0400-000045000000}">
      <text>
        <t>[Threaded comment]
Your version of Excel allows you to read this threaded comment; however, any edits to it will get removed if the file is opened in a newer version of Excel. Learn more: https://go.microsoft.com/fwlink/?linkid=870924
Comment:
    ¦1¦3¦3¦24¦0¦Null§</t>
      </text>
    </comment>
    <comment ref="A213" authorId="69" shapeId="0" xr:uid="{00000000-0006-0000-0400-000046000000}">
      <text>
        <t>[Threaded comment]
Your version of Excel allows you to read this threaded comment; however, any edits to it will get removed if the file is opened in a newer version of Excel. Learn more: https://go.microsoft.com/fwlink/?linkid=870924
Comment:
    ¦1¦3¦3¦25¦0¦Null§</t>
      </text>
    </comment>
    <comment ref="A215" authorId="70" shapeId="0" xr:uid="{00000000-0006-0000-0400-000047000000}">
      <text>
        <t>[Threaded comment]
Your version of Excel allows you to read this threaded comment; however, any edits to it will get removed if the file is opened in a newer version of Excel. Learn more: https://go.microsoft.com/fwlink/?linkid=870924
Comment:
    ¦1¦3¦3¦26¦0¦Null§</t>
      </text>
    </comment>
    <comment ref="A222" authorId="71" shapeId="0" xr:uid="{00000000-0006-0000-0400-000048000000}">
      <text>
        <t>[Threaded comment]
Your version of Excel allows you to read this threaded comment; however, any edits to it will get removed if the file is opened in a newer version of Excel. Learn more: https://go.microsoft.com/fwlink/?linkid=870924
Comment:
    ¦1¦3¦3¦27¦0¦Null§</t>
      </text>
    </comment>
    <comment ref="A224" authorId="72" shapeId="0" xr:uid="{00000000-0006-0000-0400-000049000000}">
      <text>
        <t>[Threaded comment]
Your version of Excel allows you to read this threaded comment; however, any edits to it will get removed if the file is opened in a newer version of Excel. Learn more: https://go.microsoft.com/fwlink/?linkid=870924
Comment:
    ¦1¦3¦3¦28¦1¦Null§</t>
      </text>
    </comment>
    <comment ref="A226" authorId="73" shapeId="0" xr:uid="{00000000-0006-0000-0400-00004A000000}">
      <text>
        <t>[Threaded comment]
Your version of Excel allows you to read this threaded comment; however, any edits to it will get removed if the file is opened in a newer version of Excel. Learn more: https://go.microsoft.com/fwlink/?linkid=870924
Comment:
    ¦1¦3¦3¦29¦0¦Null§</t>
      </text>
    </comment>
    <comment ref="A228" authorId="74" shapeId="0" xr:uid="{00000000-0006-0000-0400-00004B000000}">
      <text>
        <t>[Threaded comment]
Your version of Excel allows you to read this threaded comment; however, any edits to it will get removed if the file is opened in a newer version of Excel. Learn more: https://go.microsoft.com/fwlink/?linkid=870924
Comment:
    ¦1¦3¦3¦30¦0¦Null§</t>
      </text>
    </comment>
    <comment ref="A230" authorId="75" shapeId="0" xr:uid="{00000000-0006-0000-0400-00004C000000}">
      <text>
        <t>[Threaded comment]
Your version of Excel allows you to read this threaded comment; however, any edits to it will get removed if the file is opened in a newer version of Excel. Learn more: https://go.microsoft.com/fwlink/?linkid=870924
Comment:
    ¦1¦3¦3¦31¦0¦Null§</t>
      </text>
    </comment>
    <comment ref="A232" authorId="76" shapeId="0" xr:uid="{00000000-0006-0000-0400-00004D000000}">
      <text>
        <t>[Threaded comment]
Your version of Excel allows you to read this threaded comment; however, any edits to it will get removed if the file is opened in a newer version of Excel. Learn more: https://go.microsoft.com/fwlink/?linkid=870924
Comment:
    ¦1¦3¦3¦32¦0¦Null§</t>
      </text>
    </comment>
    <comment ref="A234" authorId="77" shapeId="0" xr:uid="{00000000-0006-0000-0400-00004E000000}">
      <text>
        <t>[Threaded comment]
Your version of Excel allows you to read this threaded comment; however, any edits to it will get removed if the file is opened in a newer version of Excel. Learn more: https://go.microsoft.com/fwlink/?linkid=870924
Comment:
    ¦1¦3¦3¦33¦0¦Null§</t>
      </text>
    </comment>
    <comment ref="A236" authorId="78" shapeId="0" xr:uid="{00000000-0006-0000-0400-00004F000000}">
      <text>
        <t>[Threaded comment]
Your version of Excel allows you to read this threaded comment; however, any edits to it will get removed if the file is opened in a newer version of Excel. Learn more: https://go.microsoft.com/fwlink/?linkid=870924
Comment:
    ¦1¦3¦3¦34¦0¦Null§</t>
      </text>
    </comment>
    <comment ref="A238" authorId="79" shapeId="0" xr:uid="{00000000-0006-0000-0400-000050000000}">
      <text>
        <t>[Threaded comment]
Your version of Excel allows you to read this threaded comment; however, any edits to it will get removed if the file is opened in a newer version of Excel. Learn more: https://go.microsoft.com/fwlink/?linkid=870924
Comment:
    ¦1¦3¦3¦35¦1¦Null§</t>
      </text>
    </comment>
    <comment ref="A240" authorId="80" shapeId="0" xr:uid="{00000000-0006-0000-0400-000051000000}">
      <text>
        <t>[Threaded comment]
Your version of Excel allows you to read this threaded comment; however, any edits to it will get removed if the file is opened in a newer version of Excel. Learn more: https://go.microsoft.com/fwlink/?linkid=870924
Comment:
    ¦1¦3¦3¦36¦0¦Null§</t>
      </text>
    </comment>
    <comment ref="A242" authorId="81" shapeId="0" xr:uid="{00000000-0006-0000-0400-000052000000}">
      <text>
        <t>[Threaded comment]
Your version of Excel allows you to read this threaded comment; however, any edits to it will get removed if the file is opened in a newer version of Excel. Learn more: https://go.microsoft.com/fwlink/?linkid=870924
Comment:
    ¦1¦3¦3¦37¦0¦Null§</t>
      </text>
    </comment>
    <comment ref="A244" authorId="82" shapeId="0" xr:uid="{00000000-0006-0000-0400-000053000000}">
      <text>
        <t>[Threaded comment]
Your version of Excel allows you to read this threaded comment; however, any edits to it will get removed if the file is opened in a newer version of Excel. Learn more: https://go.microsoft.com/fwlink/?linkid=870924
Comment:
    ¦1¦3¦3¦38¦0¦Null§</t>
      </text>
    </comment>
    <comment ref="A246" authorId="83" shapeId="0" xr:uid="{00000000-0006-0000-0400-000054000000}">
      <text>
        <t>[Threaded comment]
Your version of Excel allows you to read this threaded comment; however, any edits to it will get removed if the file is opened in a newer version of Excel. Learn more: https://go.microsoft.com/fwlink/?linkid=870924
Comment:
    ¦1¦3¦3¦39¦0¦Null§</t>
      </text>
    </comment>
    <comment ref="A248" authorId="84" shapeId="0" xr:uid="{00000000-0006-0000-0400-000055000000}">
      <text>
        <t>[Threaded comment]
Your version of Excel allows you to read this threaded comment; however, any edits to it will get removed if the file is opened in a newer version of Excel. Learn more: https://go.microsoft.com/fwlink/?linkid=870924
Comment:
    ¦1¦3¦3¦40¦0¦Null§</t>
      </text>
    </comment>
    <comment ref="A250" authorId="85" shapeId="0" xr:uid="{00000000-0006-0000-0400-000056000000}">
      <text>
        <t>[Threaded comment]
Your version of Excel allows you to read this threaded comment; however, any edits to it will get removed if the file is opened in a newer version of Excel. Learn more: https://go.microsoft.com/fwlink/?linkid=870924
Comment:
    ¦1¦3¦3¦41¦0¦Null§</t>
      </text>
    </comment>
    <comment ref="A252" authorId="86" shapeId="0" xr:uid="{00000000-0006-0000-0400-000057000000}">
      <text>
        <t>[Threaded comment]
Your version of Excel allows you to read this threaded comment; however, any edits to it will get removed if the file is opened in a newer version of Excel. Learn more: https://go.microsoft.com/fwlink/?linkid=870924
Comment:
    ¦1¦3¦3¦42¦1¦Null§</t>
      </text>
    </comment>
    <comment ref="A254" authorId="87" shapeId="0" xr:uid="{00000000-0006-0000-0400-000058000000}">
      <text>
        <t>[Threaded comment]
Your version of Excel allows you to read this threaded comment; however, any edits to it will get removed if the file is opened in a newer version of Excel. Learn more: https://go.microsoft.com/fwlink/?linkid=870924
Comment:
    ¦1¦3¦3¦43¦0¦Null§</t>
      </text>
    </comment>
    <comment ref="A256" authorId="88" shapeId="0" xr:uid="{00000000-0006-0000-0400-000059000000}">
      <text>
        <t>[Threaded comment]
Your version of Excel allows you to read this threaded comment; however, any edits to it will get removed if the file is opened in a newer version of Excel. Learn more: https://go.microsoft.com/fwlink/?linkid=870924
Comment:
    ¦1¦3¦3¦44¦0¦Null§</t>
      </text>
    </comment>
    <comment ref="A258" authorId="89" shapeId="0" xr:uid="{00000000-0006-0000-0400-00005A000000}">
      <text>
        <t>[Threaded comment]
Your version of Excel allows you to read this threaded comment; however, any edits to it will get removed if the file is opened in a newer version of Excel. Learn more: https://go.microsoft.com/fwlink/?linkid=870924
Comment:
    ¦1¦3¦3¦45¦0¦Null§</t>
      </text>
    </comment>
    <comment ref="A260" authorId="90" shapeId="0" xr:uid="{00000000-0006-0000-0400-00005B000000}">
      <text>
        <t>[Threaded comment]
Your version of Excel allows you to read this threaded comment; however, any edits to it will get removed if the file is opened in a newer version of Excel. Learn more: https://go.microsoft.com/fwlink/?linkid=870924
Comment:
    ¦1¦3¦3¦46¦0¦Null§</t>
      </text>
    </comment>
    <comment ref="A262" authorId="91" shapeId="0" xr:uid="{00000000-0006-0000-0400-00005C000000}">
      <text>
        <t>[Threaded comment]
Your version of Excel allows you to read this threaded comment; however, any edits to it will get removed if the file is opened in a newer version of Excel. Learn more: https://go.microsoft.com/fwlink/?linkid=870924
Comment:
    ¦1¦3¦3¦47¦0¦Null§</t>
      </text>
    </comment>
    <comment ref="A275" authorId="92" shapeId="0" xr:uid="{00000000-0006-0000-0400-00005D000000}">
      <text>
        <t>[Threaded comment]
Your version of Excel allows you to read this threaded comment; however, any edits to it will get removed if the file is opened in a newer version of Excel. Learn more: https://go.microsoft.com/fwlink/?linkid=870924
Comment:
    ¦1¦3¦4¦1¦1¦Null§</t>
      </text>
    </comment>
    <comment ref="A277" authorId="93" shapeId="0" xr:uid="{00000000-0006-0000-0400-00005E000000}">
      <text>
        <t>[Threaded comment]
Your version of Excel allows you to read this threaded comment; however, any edits to it will get removed if the file is opened in a newer version of Excel. Learn more: https://go.microsoft.com/fwlink/?linkid=870924
Comment:
    ¦1¦3¦4¦2¦1¦Null§</t>
      </text>
    </comment>
    <comment ref="A279" authorId="94" shapeId="0" xr:uid="{00000000-0006-0000-0400-00005F000000}">
      <text>
        <t>[Threaded comment]
Your version of Excel allows you to read this threaded comment; however, any edits to it will get removed if the file is opened in a newer version of Excel. Learn more: https://go.microsoft.com/fwlink/?linkid=870924
Comment:
    ¦1¦3¦4¦3¦1¦Null§</t>
      </text>
    </comment>
    <comment ref="A281" authorId="95" shapeId="0" xr:uid="{00000000-0006-0000-0400-000060000000}">
      <text>
        <t>[Threaded comment]
Your version of Excel allows you to read this threaded comment; however, any edits to it will get removed if the file is opened in a newer version of Excel. Learn more: https://go.microsoft.com/fwlink/?linkid=870924
Comment:
    ¦1¦3¦4¦4¦1¦Null§</t>
      </text>
    </comment>
    <comment ref="A283" authorId="96" shapeId="0" xr:uid="{00000000-0006-0000-0400-000061000000}">
      <text>
        <t>[Threaded comment]
Your version of Excel allows you to read this threaded comment; however, any edits to it will get removed if the file is opened in a newer version of Excel. Learn more: https://go.microsoft.com/fwlink/?linkid=870924
Comment:
    ¦1¦3¦4¦5¦1¦Null§</t>
      </text>
    </comment>
    <comment ref="A285" authorId="97" shapeId="0" xr:uid="{00000000-0006-0000-0400-000062000000}">
      <text>
        <t>[Threaded comment]
Your version of Excel allows you to read this threaded comment; however, any edits to it will get removed if the file is opened in a newer version of Excel. Learn more: https://go.microsoft.com/fwlink/?linkid=870924
Comment:
    ¦1¦3¦4¦6¦0¦Null§</t>
      </text>
    </comment>
    <comment ref="A287" authorId="98" shapeId="0" xr:uid="{00000000-0006-0000-0400-000063000000}">
      <text>
        <t>[Threaded comment]
Your version of Excel allows you to read this threaded comment; however, any edits to it will get removed if the file is opened in a newer version of Excel. Learn more: https://go.microsoft.com/fwlink/?linkid=870924
Comment:
    ¦1¦3¦4¦7¦1¦Null§</t>
      </text>
    </comment>
    <comment ref="A289" authorId="99" shapeId="0" xr:uid="{00000000-0006-0000-0400-000064000000}">
      <text>
        <t>[Threaded comment]
Your version of Excel allows you to read this threaded comment; however, any edits to it will get removed if the file is opened in a newer version of Excel. Learn more: https://go.microsoft.com/fwlink/?linkid=870924
Comment:
    ¦1¦3¦4¦8¦0¦Null§</t>
      </text>
    </comment>
    <comment ref="A291" authorId="100" shapeId="0" xr:uid="{00000000-0006-0000-0400-000065000000}">
      <text>
        <t>[Threaded comment]
Your version of Excel allows you to read this threaded comment; however, any edits to it will get removed if the file is opened in a newer version of Excel. Learn more: https://go.microsoft.com/fwlink/?linkid=870924
Comment:
    ¦1¦3¦4¦9¦1¦Null§</t>
      </text>
    </comment>
    <comment ref="A293" authorId="101" shapeId="0" xr:uid="{00000000-0006-0000-0400-000066000000}">
      <text>
        <t>[Threaded comment]
Your version of Excel allows you to read this threaded comment; however, any edits to it will get removed if the file is opened in a newer version of Excel. Learn more: https://go.microsoft.com/fwlink/?linkid=870924
Comment:
    ¦1¦3¦4¦10¦0¦Null§</t>
      </text>
    </comment>
    <comment ref="A295" authorId="102" shapeId="0" xr:uid="{00000000-0006-0000-0400-000067000000}">
      <text>
        <t>[Threaded comment]
Your version of Excel allows you to read this threaded comment; however, any edits to it will get removed if the file is opened in a newer version of Excel. Learn more: https://go.microsoft.com/fwlink/?linkid=870924
Comment:
    ¦1¦3¦4¦11¦0¦Null§</t>
      </text>
    </comment>
    <comment ref="A297" authorId="103" shapeId="0" xr:uid="{00000000-0006-0000-0400-000068000000}">
      <text>
        <t>[Threaded comment]
Your version of Excel allows you to read this threaded comment; however, any edits to it will get removed if the file is opened in a newer version of Excel. Learn more: https://go.microsoft.com/fwlink/?linkid=870924
Comment:
    ¦1¦3¦4¦12¦1¦Null§</t>
      </text>
    </comment>
    <comment ref="A299" authorId="104" shapeId="0" xr:uid="{00000000-0006-0000-0400-000069000000}">
      <text>
        <t>[Threaded comment]
Your version of Excel allows you to read this threaded comment; however, any edits to it will get removed if the file is opened in a newer version of Excel. Learn more: https://go.microsoft.com/fwlink/?linkid=870924
Comment:
    ¦1¦3¦4¦13¦0¦Null§</t>
      </text>
    </comment>
    <comment ref="A301" authorId="105" shapeId="0" xr:uid="{00000000-0006-0000-0400-00006A000000}">
      <text>
        <t>[Threaded comment]
Your version of Excel allows you to read this threaded comment; however, any edits to it will get removed if the file is opened in a newer version of Excel. Learn more: https://go.microsoft.com/fwlink/?linkid=870924
Comment:
    ¦1¦3¦4¦14¦1¦Null§</t>
      </text>
    </comment>
    <comment ref="A303" authorId="106" shapeId="0" xr:uid="{00000000-0006-0000-0400-00006B000000}">
      <text>
        <t>[Threaded comment]
Your version of Excel allows you to read this threaded comment; however, any edits to it will get removed if the file is opened in a newer version of Excel. Learn more: https://go.microsoft.com/fwlink/?linkid=870924
Comment:
    ¦1¦3¦4¦15¦1¦Null§</t>
      </text>
    </comment>
    <comment ref="A305" authorId="107" shapeId="0" xr:uid="{00000000-0006-0000-0400-00006C000000}">
      <text>
        <t>[Threaded comment]
Your version of Excel allows you to read this threaded comment; however, any edits to it will get removed if the file is opened in a newer version of Excel. Learn more: https://go.microsoft.com/fwlink/?linkid=870924
Comment:
    ¦1¦3¦4¦16¦1¦Null§</t>
      </text>
    </comment>
    <comment ref="A307" authorId="108" shapeId="0" xr:uid="{00000000-0006-0000-0400-00006D000000}">
      <text>
        <t>[Threaded comment]
Your version of Excel allows you to read this threaded comment; however, any edits to it will get removed if the file is opened in a newer version of Excel. Learn more: https://go.microsoft.com/fwlink/?linkid=870924
Comment:
    ¦1¦3¦4¦17¦1¦Null§</t>
      </text>
    </comment>
    <comment ref="A309" authorId="109" shapeId="0" xr:uid="{00000000-0006-0000-0400-00006E000000}">
      <text>
        <t>[Threaded comment]
Your version of Excel allows you to read this threaded comment; however, any edits to it will get removed if the file is opened in a newer version of Excel. Learn more: https://go.microsoft.com/fwlink/?linkid=870924
Comment:
    ¦1¦3¦4¦18¦1¦Null§</t>
      </text>
    </comment>
    <comment ref="A311" authorId="110" shapeId="0" xr:uid="{00000000-0006-0000-0400-00006F000000}">
      <text>
        <t>[Threaded comment]
Your version of Excel allows you to read this threaded comment; however, any edits to it will get removed if the file is opened in a newer version of Excel. Learn more: https://go.microsoft.com/fwlink/?linkid=870924
Comment:
    ¦1¦3¦4¦19¦0¦Null§</t>
      </text>
    </comment>
    <comment ref="A313" authorId="111" shapeId="0" xr:uid="{00000000-0006-0000-0400-000070000000}">
      <text>
        <t>[Threaded comment]
Your version of Excel allows you to read this threaded comment; however, any edits to it will get removed if the file is opened in a newer version of Excel. Learn more: https://go.microsoft.com/fwlink/?linkid=870924
Comment:
    ¦1¦3¦4¦20¦1¦Null§</t>
      </text>
    </comment>
    <comment ref="A315" authorId="112" shapeId="0" xr:uid="{00000000-0006-0000-0400-000071000000}">
      <text>
        <t>[Threaded comment]
Your version of Excel allows you to read this threaded comment; however, any edits to it will get removed if the file is opened in a newer version of Excel. Learn more: https://go.microsoft.com/fwlink/?linkid=870924
Comment:
    ¦1¦3¦4¦21¦1¦Null§</t>
      </text>
    </comment>
    <comment ref="A317" authorId="113" shapeId="0" xr:uid="{00000000-0006-0000-0400-000072000000}">
      <text>
        <t>[Threaded comment]
Your version of Excel allows you to read this threaded comment; however, any edits to it will get removed if the file is opened in a newer version of Excel. Learn more: https://go.microsoft.com/fwlink/?linkid=870924
Comment:
    ¦1¦3¦4¦22¦0¦Null§</t>
      </text>
    </comment>
    <comment ref="A319" authorId="114" shapeId="0" xr:uid="{00000000-0006-0000-0400-000073000000}">
      <text>
        <t>[Threaded comment]
Your version of Excel allows you to read this threaded comment; however, any edits to it will get removed if the file is opened in a newer version of Excel. Learn more: https://go.microsoft.com/fwlink/?linkid=870924
Comment:
    ¦1¦3¦4¦23¦0¦Null§</t>
      </text>
    </comment>
    <comment ref="A321" authorId="115" shapeId="0" xr:uid="{00000000-0006-0000-0400-000074000000}">
      <text>
        <t>[Threaded comment]
Your version of Excel allows you to read this threaded comment; however, any edits to it will get removed if the file is opened in a newer version of Excel. Learn more: https://go.microsoft.com/fwlink/?linkid=870924
Comment:
    ¦1¦3¦4¦24¦0¦Null§</t>
      </text>
    </comment>
    <comment ref="A323" authorId="116" shapeId="0" xr:uid="{00000000-0006-0000-0400-000075000000}">
      <text>
        <t>[Threaded comment]
Your version of Excel allows you to read this threaded comment; however, any edits to it will get removed if the file is opened in a newer version of Excel. Learn more: https://go.microsoft.com/fwlink/?linkid=870924
Comment:
    ¦1¦3¦4¦25¦0¦Null§</t>
      </text>
    </comment>
    <comment ref="A325" authorId="117" shapeId="0" xr:uid="{00000000-0006-0000-0400-000076000000}">
      <text>
        <t>[Threaded comment]
Your version of Excel allows you to read this threaded comment; however, any edits to it will get removed if the file is opened in a newer version of Excel. Learn more: https://go.microsoft.com/fwlink/?linkid=870924
Comment:
    ¦1¦3¦4¦26¦1¦Null§</t>
      </text>
    </comment>
    <comment ref="A327" authorId="118" shapeId="0" xr:uid="{00000000-0006-0000-0400-000077000000}">
      <text>
        <t>[Threaded comment]
Your version of Excel allows you to read this threaded comment; however, any edits to it will get removed if the file is opened in a newer version of Excel. Learn more: https://go.microsoft.com/fwlink/?linkid=870924
Comment:
    ¦1¦3¦4¦27¦0¦Null§</t>
      </text>
    </comment>
    <comment ref="A329" authorId="119" shapeId="0" xr:uid="{00000000-0006-0000-0400-000078000000}">
      <text>
        <t>[Threaded comment]
Your version of Excel allows you to read this threaded comment; however, any edits to it will get removed if the file is opened in a newer version of Excel. Learn more: https://go.microsoft.com/fwlink/?linkid=870924
Comment:
    ¦1¦3¦4¦28¦0¦Null§</t>
      </text>
    </comment>
    <comment ref="A331" authorId="120" shapeId="0" xr:uid="{00000000-0006-0000-0400-000079000000}">
      <text>
        <t>[Threaded comment]
Your version of Excel allows you to read this threaded comment; however, any edits to it will get removed if the file is opened in a newer version of Excel. Learn more: https://go.microsoft.com/fwlink/?linkid=870924
Comment:
    ¦1¦3¦4¦29¦1¦Null§</t>
      </text>
    </comment>
    <comment ref="A333" authorId="121" shapeId="0" xr:uid="{00000000-0006-0000-0400-00007A000000}">
      <text>
        <t>[Threaded comment]
Your version of Excel allows you to read this threaded comment; however, any edits to it will get removed if the file is opened in a newer version of Excel. Learn more: https://go.microsoft.com/fwlink/?linkid=870924
Comment:
    ¦1¦3¦4¦30¦0¦Null§</t>
      </text>
    </comment>
    <comment ref="A339" authorId="122" shapeId="0" xr:uid="{00000000-0006-0000-0400-00007B000000}">
      <text>
        <t>[Threaded comment]
Your version of Excel allows you to read this threaded comment; however, any edits to it will get removed if the file is opened in a newer version of Excel. Learn more: https://go.microsoft.com/fwlink/?linkid=870924
Comment:
    ¦1¦3¦4¦31¦0¦Null§</t>
      </text>
    </comment>
    <comment ref="A341" authorId="123" shapeId="0" xr:uid="{00000000-0006-0000-0400-00007C000000}">
      <text>
        <t>[Threaded comment]
Your version of Excel allows you to read this threaded comment; however, any edits to it will get removed if the file is opened in a newer version of Excel. Learn more: https://go.microsoft.com/fwlink/?linkid=870924
Comment:
    ¦1¦3¦4¦32¦1¦Null§</t>
      </text>
    </comment>
    <comment ref="A343" authorId="124" shapeId="0" xr:uid="{00000000-0006-0000-0400-00007D000000}">
      <text>
        <t>[Threaded comment]
Your version of Excel allows you to read this threaded comment; however, any edits to it will get removed if the file is opened in a newer version of Excel. Learn more: https://go.microsoft.com/fwlink/?linkid=870924
Comment:
    ¦1¦3¦4¦33¦0¦Null§</t>
      </text>
    </comment>
    <comment ref="A345" authorId="125" shapeId="0" xr:uid="{00000000-0006-0000-0400-00007E000000}">
      <text>
        <t>[Threaded comment]
Your version of Excel allows you to read this threaded comment; however, any edits to it will get removed if the file is opened in a newer version of Excel. Learn more: https://go.microsoft.com/fwlink/?linkid=870924
Comment:
    ¦1¦3¦4¦34¦0¦Null§</t>
      </text>
    </comment>
    <comment ref="A347" authorId="126" shapeId="0" xr:uid="{00000000-0006-0000-0400-00007F000000}">
      <text>
        <t>[Threaded comment]
Your version of Excel allows you to read this threaded comment; however, any edits to it will get removed if the file is opened in a newer version of Excel. Learn more: https://go.microsoft.com/fwlink/?linkid=870924
Comment:
    ¦1¦3¦4¦35¦1¦Null§</t>
      </text>
    </comment>
    <comment ref="A349" authorId="127" shapeId="0" xr:uid="{00000000-0006-0000-0400-000080000000}">
      <text>
        <t>[Threaded comment]
Your version of Excel allows you to read this threaded comment; however, any edits to it will get removed if the file is opened in a newer version of Excel. Learn more: https://go.microsoft.com/fwlink/?linkid=870924
Comment:
    ¦1¦3¦4¦36¦0¦Null§</t>
      </text>
    </comment>
    <comment ref="A404" authorId="128" shapeId="0" xr:uid="{00000000-0006-0000-0400-000081000000}">
      <text>
        <t>[Threaded comment]
Your version of Excel allows you to read this threaded comment; however, any edits to it will get removed if the file is opened in a newer version of Excel. Learn more: https://go.microsoft.com/fwlink/?linkid=870924
Comment:
    ¦1¦3¦5¦1¦1¦Null§</t>
      </text>
    </comment>
    <comment ref="A406" authorId="129" shapeId="0" xr:uid="{00000000-0006-0000-0400-000082000000}">
      <text>
        <t>[Threaded comment]
Your version of Excel allows you to read this threaded comment; however, any edits to it will get removed if the file is opened in a newer version of Excel. Learn more: https://go.microsoft.com/fwlink/?linkid=870924
Comment:
    ¦1¦3¦5¦2¦1¦Null§</t>
      </text>
    </comment>
    <comment ref="A408" authorId="130" shapeId="0" xr:uid="{00000000-0006-0000-0400-000083000000}">
      <text>
        <t>[Threaded comment]
Your version of Excel allows you to read this threaded comment; however, any edits to it will get removed if the file is opened in a newer version of Excel. Learn more: https://go.microsoft.com/fwlink/?linkid=870924
Comment:
    ¦1¦3¦5¦3¦1¦Null§</t>
      </text>
    </comment>
    <comment ref="A410" authorId="131" shapeId="0" xr:uid="{00000000-0006-0000-0400-000084000000}">
      <text>
        <t>[Threaded comment]
Your version of Excel allows you to read this threaded comment; however, any edits to it will get removed if the file is opened in a newer version of Excel. Learn more: https://go.microsoft.com/fwlink/?linkid=870924
Comment:
    ¦1¦3¦5¦4¦0¦Null§</t>
      </text>
    </comment>
    <comment ref="A412" authorId="132" shapeId="0" xr:uid="{00000000-0006-0000-0400-000085000000}">
      <text>
        <t>[Threaded comment]
Your version of Excel allows you to read this threaded comment; however, any edits to it will get removed if the file is opened in a newer version of Excel. Learn more: https://go.microsoft.com/fwlink/?linkid=870924
Comment:
    ¦1¦3¦5¦5¦1¦Null§</t>
      </text>
    </comment>
    <comment ref="A414" authorId="133" shapeId="0" xr:uid="{00000000-0006-0000-0400-000086000000}">
      <text>
        <t>[Threaded comment]
Your version of Excel allows you to read this threaded comment; however, any edits to it will get removed if the file is opened in a newer version of Excel. Learn more: https://go.microsoft.com/fwlink/?linkid=870924
Comment:
    ¦1¦3¦5¦6¦1¦Null§</t>
      </text>
    </comment>
    <comment ref="A416" authorId="134" shapeId="0" xr:uid="{00000000-0006-0000-0400-000087000000}">
      <text>
        <t>[Threaded comment]
Your version of Excel allows you to read this threaded comment; however, any edits to it will get removed if the file is opened in a newer version of Excel. Learn more: https://go.microsoft.com/fwlink/?linkid=870924
Comment:
    ¦1¦3¦5¦7¦1¦Null§</t>
      </text>
    </comment>
    <comment ref="A418" authorId="135" shapeId="0" xr:uid="{00000000-0006-0000-0400-000088000000}">
      <text>
        <t>[Threaded comment]
Your version of Excel allows you to read this threaded comment; however, any edits to it will get removed if the file is opened in a newer version of Excel. Learn more: https://go.microsoft.com/fwlink/?linkid=870924
Comment:
    ¦1¦3¦5¦8¦1¦Null§</t>
      </text>
    </comment>
    <comment ref="A420" authorId="136" shapeId="0" xr:uid="{00000000-0006-0000-0400-000089000000}">
      <text>
        <t>[Threaded comment]
Your version of Excel allows you to read this threaded comment; however, any edits to it will get removed if the file is opened in a newer version of Excel. Learn more: https://go.microsoft.com/fwlink/?linkid=870924
Comment:
    ¦1¦3¦5¦9¦1¦Null§</t>
      </text>
    </comment>
    <comment ref="A422" authorId="137" shapeId="0" xr:uid="{00000000-0006-0000-0400-00008A000000}">
      <text>
        <t>[Threaded comment]
Your version of Excel allows you to read this threaded comment; however, any edits to it will get removed if the file is opened in a newer version of Excel. Learn more: https://go.microsoft.com/fwlink/?linkid=870924
Comment:
    ¦1¦3¦5¦10¦1¦Null§</t>
      </text>
    </comment>
    <comment ref="A424" authorId="138" shapeId="0" xr:uid="{00000000-0006-0000-0400-00008B000000}">
      <text>
        <t>[Threaded comment]
Your version of Excel allows you to read this threaded comment; however, any edits to it will get removed if the file is opened in a newer version of Excel. Learn more: https://go.microsoft.com/fwlink/?linkid=870924
Comment:
    ¦1¦3¦5¦11¦1¦Null§</t>
      </text>
    </comment>
    <comment ref="A426" authorId="139" shapeId="0" xr:uid="{00000000-0006-0000-0400-00008C000000}">
      <text>
        <t>[Threaded comment]
Your version of Excel allows you to read this threaded comment; however, any edits to it will get removed if the file is opened in a newer version of Excel. Learn more: https://go.microsoft.com/fwlink/?linkid=870924
Comment:
    ¦1¦3¦5¦12¦1¦Null§</t>
      </text>
    </comment>
    <comment ref="A428" authorId="140" shapeId="0" xr:uid="{00000000-0006-0000-0400-00008D000000}">
      <text>
        <t>[Threaded comment]
Your version of Excel allows you to read this threaded comment; however, any edits to it will get removed if the file is opened in a newer version of Excel. Learn more: https://go.microsoft.com/fwlink/?linkid=870924
Comment:
    ¦1¦3¦5¦13¦1¦Null§</t>
      </text>
    </comment>
    <comment ref="A430" authorId="141" shapeId="0" xr:uid="{00000000-0006-0000-0400-00008E000000}">
      <text>
        <t>[Threaded comment]
Your version of Excel allows you to read this threaded comment; however, any edits to it will get removed if the file is opened in a newer version of Excel. Learn more: https://go.microsoft.com/fwlink/?linkid=870924
Comment:
    ¦1¦3¦5¦14¦1¦Null§</t>
      </text>
    </comment>
    <comment ref="A432" authorId="142" shapeId="0" xr:uid="{00000000-0006-0000-0400-00008F000000}">
      <text>
        <t>[Threaded comment]
Your version of Excel allows you to read this threaded comment; however, any edits to it will get removed if the file is opened in a newer version of Excel. Learn more: https://go.microsoft.com/fwlink/?linkid=870924
Comment:
    ¦1¦3¦5¦15¦1¦Null§</t>
      </text>
    </comment>
    <comment ref="A434" authorId="143" shapeId="0" xr:uid="{00000000-0006-0000-0400-000090000000}">
      <text>
        <t>[Threaded comment]
Your version of Excel allows you to read this threaded comment; however, any edits to it will get removed if the file is opened in a newer version of Excel. Learn more: https://go.microsoft.com/fwlink/?linkid=870924
Comment:
    ¦1¦3¦5¦16¦1¦Null§</t>
      </text>
    </comment>
    <comment ref="A436" authorId="144" shapeId="0" xr:uid="{00000000-0006-0000-0400-000091000000}">
      <text>
        <t>[Threaded comment]
Your version of Excel allows you to read this threaded comment; however, any edits to it will get removed if the file is opened in a newer version of Excel. Learn more: https://go.microsoft.com/fwlink/?linkid=870924
Comment:
    ¦1¦3¦5¦17¦1¦Null§</t>
      </text>
    </comment>
    <comment ref="A438" authorId="145" shapeId="0" xr:uid="{00000000-0006-0000-0400-000092000000}">
      <text>
        <t>[Threaded comment]
Your version of Excel allows you to read this threaded comment; however, any edits to it will get removed if the file is opened in a newer version of Excel. Learn more: https://go.microsoft.com/fwlink/?linkid=870924
Comment:
    ¦1¦3¦5¦18¦0¦Null§</t>
      </text>
    </comment>
    <comment ref="A440" authorId="146" shapeId="0" xr:uid="{00000000-0006-0000-0400-000093000000}">
      <text>
        <t>[Threaded comment]
Your version of Excel allows you to read this threaded comment; however, any edits to it will get removed if the file is opened in a newer version of Excel. Learn more: https://go.microsoft.com/fwlink/?linkid=870924
Comment:
    ¦1¦3¦5¦19¦0¦Null§</t>
      </text>
    </comment>
    <comment ref="A442" authorId="147" shapeId="0" xr:uid="{00000000-0006-0000-0400-000094000000}">
      <text>
        <t>[Threaded comment]
Your version of Excel allows you to read this threaded comment; however, any edits to it will get removed if the file is opened in a newer version of Excel. Learn more: https://go.microsoft.com/fwlink/?linkid=870924
Comment:
    ¦1¦3¦5¦20¦1¦Null§</t>
      </text>
    </comment>
    <comment ref="A444" authorId="148" shapeId="0" xr:uid="{00000000-0006-0000-0400-000095000000}">
      <text>
        <t>[Threaded comment]
Your version of Excel allows you to read this threaded comment; however, any edits to it will get removed if the file is opened in a newer version of Excel. Learn more: https://go.microsoft.com/fwlink/?linkid=870924
Comment:
    ¦1¦3¦5¦21¦1¦Null§</t>
      </text>
    </comment>
    <comment ref="A446" authorId="149" shapeId="0" xr:uid="{00000000-0006-0000-0400-000096000000}">
      <text>
        <t>[Threaded comment]
Your version of Excel allows you to read this threaded comment; however, any edits to it will get removed if the file is opened in a newer version of Excel. Learn more: https://go.microsoft.com/fwlink/?linkid=870924
Comment:
    ¦1¦3¦5¦22¦1¦Null§</t>
      </text>
    </comment>
    <comment ref="A448" authorId="150" shapeId="0" xr:uid="{00000000-0006-0000-0400-000097000000}">
      <text>
        <t>[Threaded comment]
Your version of Excel allows you to read this threaded comment; however, any edits to it will get removed if the file is opened in a newer version of Excel. Learn more: https://go.microsoft.com/fwlink/?linkid=870924
Comment:
    ¦1¦3¦5¦23¦0¦Null§</t>
      </text>
    </comment>
    <comment ref="A450" authorId="151" shapeId="0" xr:uid="{00000000-0006-0000-0400-000098000000}">
      <text>
        <t>[Threaded comment]
Your version of Excel allows you to read this threaded comment; however, any edits to it will get removed if the file is opened in a newer version of Excel. Learn more: https://go.microsoft.com/fwlink/?linkid=870924
Comment:
    ¦1¦3¦5¦24¦1¦Null§</t>
      </text>
    </comment>
    <comment ref="A452" authorId="152" shapeId="0" xr:uid="{00000000-0006-0000-0400-000099000000}">
      <text>
        <t>[Threaded comment]
Your version of Excel allows you to read this threaded comment; however, any edits to it will get removed if the file is opened in a newer version of Excel. Learn more: https://go.microsoft.com/fwlink/?linkid=870924
Comment:
    ¦1¦3¦5¦25¦0¦Null§</t>
      </text>
    </comment>
    <comment ref="A460" authorId="153" shapeId="0" xr:uid="{00000000-0006-0000-0400-00009A000000}">
      <text>
        <t>[Threaded comment]
Your version of Excel allows you to read this threaded comment; however, any edits to it will get removed if the file is opened in a newer version of Excel. Learn more: https://go.microsoft.com/fwlink/?linkid=870924
Comment:
    ¦1¦3¦6¦1¦1¦Null§</t>
      </text>
    </comment>
    <comment ref="A462" authorId="154" shapeId="0" xr:uid="{00000000-0006-0000-0400-00009B000000}">
      <text>
        <t>[Threaded comment]
Your version of Excel allows you to read this threaded comment; however, any edits to it will get removed if the file is opened in a newer version of Excel. Learn more: https://go.microsoft.com/fwlink/?linkid=870924
Comment:
    ¦1¦3¦6¦2¦0¦Null§</t>
      </text>
    </comment>
    <comment ref="A464" authorId="155" shapeId="0" xr:uid="{00000000-0006-0000-0400-00009C000000}">
      <text>
        <t>[Threaded comment]
Your version of Excel allows you to read this threaded comment; however, any edits to it will get removed if the file is opened in a newer version of Excel. Learn more: https://go.microsoft.com/fwlink/?linkid=870924
Comment:
    ¦1¦3¦6¦3¦0¦Null§</t>
      </text>
    </comment>
    <comment ref="A466" authorId="156" shapeId="0" xr:uid="{00000000-0006-0000-0400-00009D000000}">
      <text>
        <t>[Threaded comment]
Your version of Excel allows you to read this threaded comment; however, any edits to it will get removed if the file is opened in a newer version of Excel. Learn more: https://go.microsoft.com/fwlink/?linkid=870924
Comment:
    ¦1¦3¦6¦4¦1¦Null§</t>
      </text>
    </comment>
    <comment ref="A468" authorId="157" shapeId="0" xr:uid="{00000000-0006-0000-0400-00009E000000}">
      <text>
        <t>[Threaded comment]
Your version of Excel allows you to read this threaded comment; however, any edits to it will get removed if the file is opened in a newer version of Excel. Learn more: https://go.microsoft.com/fwlink/?linkid=870924
Comment:
    ¦1¦3¦6¦5¦1¦Null§</t>
      </text>
    </comment>
    <comment ref="A470" authorId="158" shapeId="0" xr:uid="{00000000-0006-0000-0400-00009F000000}">
      <text>
        <t>[Threaded comment]
Your version of Excel allows you to read this threaded comment; however, any edits to it will get removed if the file is opened in a newer version of Excel. Learn more: https://go.microsoft.com/fwlink/?linkid=870924
Comment:
    ¦1¦3¦6¦6¦0¦Null§</t>
      </text>
    </comment>
    <comment ref="A472" authorId="159" shapeId="0" xr:uid="{00000000-0006-0000-0400-0000A0000000}">
      <text>
        <t>[Threaded comment]
Your version of Excel allows you to read this threaded comment; however, any edits to it will get removed if the file is opened in a newer version of Excel. Learn more: https://go.microsoft.com/fwlink/?linkid=870924
Comment:
    ¦1¦3¦6¦7¦0¦Null§</t>
      </text>
    </comment>
    <comment ref="A523" authorId="160" shapeId="0" xr:uid="{00000000-0006-0000-0400-0000A1000000}">
      <text>
        <t>[Threaded comment]
Your version of Excel allows you to read this threaded comment; however, any edits to it will get removed if the file is opened in a newer version of Excel. Learn more: https://go.microsoft.com/fwlink/?linkid=870924
Comment:
    ¦1¦3¦7¦1¦1¦Null§</t>
      </text>
    </comment>
    <comment ref="A525" authorId="161" shapeId="0" xr:uid="{00000000-0006-0000-0400-0000A2000000}">
      <text>
        <t>[Threaded comment]
Your version of Excel allows you to read this threaded comment; however, any edits to it will get removed if the file is opened in a newer version of Excel. Learn more: https://go.microsoft.com/fwlink/?linkid=870924
Comment:
    ¦1¦3¦7¦2¦1¦Null§</t>
      </text>
    </comment>
    <comment ref="A527" authorId="162" shapeId="0" xr:uid="{00000000-0006-0000-0400-0000A3000000}">
      <text>
        <t>[Threaded comment]
Your version of Excel allows you to read this threaded comment; however, any edits to it will get removed if the file is opened in a newer version of Excel. Learn more: https://go.microsoft.com/fwlink/?linkid=870924
Comment:
    ¦1¦3¦7¦3¦1¦Null§</t>
      </text>
    </comment>
    <comment ref="A529" authorId="163" shapeId="0" xr:uid="{00000000-0006-0000-0400-0000A4000000}">
      <text>
        <t>[Threaded comment]
Your version of Excel allows you to read this threaded comment; however, any edits to it will get removed if the file is opened in a newer version of Excel. Learn more: https://go.microsoft.com/fwlink/?linkid=870924
Comment:
    ¦1¦3¦7¦4¦0¦Null§</t>
      </text>
    </comment>
    <comment ref="A531" authorId="164" shapeId="0" xr:uid="{00000000-0006-0000-0400-0000A5000000}">
      <text>
        <t>[Threaded comment]
Your version of Excel allows you to read this threaded comment; however, any edits to it will get removed if the file is opened in a newer version of Excel. Learn more: https://go.microsoft.com/fwlink/?linkid=870924
Comment:
    ¦1¦3¦7¦5¦0¦Null§</t>
      </text>
    </comment>
    <comment ref="A533" authorId="165" shapeId="0" xr:uid="{00000000-0006-0000-0400-0000A6000000}">
      <text>
        <t>[Threaded comment]
Your version of Excel allows you to read this threaded comment; however, any edits to it will get removed if the file is opened in a newer version of Excel. Learn more: https://go.microsoft.com/fwlink/?linkid=870924
Comment:
    ¦1¦3¦7¦6¦1¦Null§</t>
      </text>
    </comment>
    <comment ref="A535" authorId="166" shapeId="0" xr:uid="{00000000-0006-0000-0400-0000A7000000}">
      <text>
        <t>[Threaded comment]
Your version of Excel allows you to read this threaded comment; however, any edits to it will get removed if the file is opened in a newer version of Excel. Learn more: https://go.microsoft.com/fwlink/?linkid=870924
Comment:
    ¦1¦3¦7¦7¦0¦Null§</t>
      </text>
    </comment>
    <comment ref="A537" authorId="167" shapeId="0" xr:uid="{00000000-0006-0000-0400-0000A8000000}">
      <text>
        <t>[Threaded comment]
Your version of Excel allows you to read this threaded comment; however, any edits to it will get removed if the file is opened in a newer version of Excel. Learn more: https://go.microsoft.com/fwlink/?linkid=870924
Comment:
    ¦1¦3¦7¦8¦0¦Null§</t>
      </text>
    </comment>
    <comment ref="A539" authorId="168" shapeId="0" xr:uid="{00000000-0006-0000-0400-0000A9000000}">
      <text>
        <t>[Threaded comment]
Your version of Excel allows you to read this threaded comment; however, any edits to it will get removed if the file is opened in a newer version of Excel. Learn more: https://go.microsoft.com/fwlink/?linkid=870924
Comment:
    ¦1¦3¦7¦9¦1¦Null§</t>
      </text>
    </comment>
    <comment ref="A541" authorId="169" shapeId="0" xr:uid="{00000000-0006-0000-0400-0000AA000000}">
      <text>
        <t>[Threaded comment]
Your version of Excel allows you to read this threaded comment; however, any edits to it will get removed if the file is opened in a newer version of Excel. Learn more: https://go.microsoft.com/fwlink/?linkid=870924
Comment:
    ¦1¦3¦7¦10¦0¦Null§</t>
      </text>
    </comment>
    <comment ref="A543" authorId="170" shapeId="0" xr:uid="{00000000-0006-0000-0400-0000AB000000}">
      <text>
        <t>[Threaded comment]
Your version of Excel allows you to read this threaded comment; however, any edits to it will get removed if the file is opened in a newer version of Excel. Learn more: https://go.microsoft.com/fwlink/?linkid=870924
Comment:
    ¦1¦3¦7¦11¦0¦Null§</t>
      </text>
    </comment>
    <comment ref="A545" authorId="171" shapeId="0" xr:uid="{00000000-0006-0000-0400-0000AC000000}">
      <text>
        <t>[Threaded comment]
Your version of Excel allows you to read this threaded comment; however, any edits to it will get removed if the file is opened in a newer version of Excel. Learn more: https://go.microsoft.com/fwlink/?linkid=870924
Comment:
    ¦1¦3¦7¦12¦0¦Null§</t>
      </text>
    </comment>
    <comment ref="A547" authorId="172" shapeId="0" xr:uid="{00000000-0006-0000-0400-0000AD000000}">
      <text>
        <t>[Threaded comment]
Your version of Excel allows you to read this threaded comment; however, any edits to it will get removed if the file is opened in a newer version of Excel. Learn more: https://go.microsoft.com/fwlink/?linkid=870924
Comment:
    ¦1¦3¦7¦13¦0¦Null§</t>
      </text>
    </comment>
    <comment ref="A549" authorId="173" shapeId="0" xr:uid="{00000000-0006-0000-0400-0000AE000000}">
      <text>
        <t>[Threaded comment]
Your version of Excel allows you to read this threaded comment; however, any edits to it will get removed if the file is opened in a newer version of Excel. Learn more: https://go.microsoft.com/fwlink/?linkid=870924
Comment:
    ¦1¦3¦7¦14¦1¦Null§</t>
      </text>
    </comment>
    <comment ref="A551" authorId="174" shapeId="0" xr:uid="{00000000-0006-0000-0400-0000AF000000}">
      <text>
        <t>[Threaded comment]
Your version of Excel allows you to read this threaded comment; however, any edits to it will get removed if the file is opened in a newer version of Excel. Learn more: https://go.microsoft.com/fwlink/?linkid=870924
Comment:
    ¦1¦3¦7¦15¦0¦Null§</t>
      </text>
    </comment>
    <comment ref="A553" authorId="175" shapeId="0" xr:uid="{00000000-0006-0000-0400-0000B0000000}">
      <text>
        <t>[Threaded comment]
Your version of Excel allows you to read this threaded comment; however, any edits to it will get removed if the file is opened in a newer version of Excel. Learn more: https://go.microsoft.com/fwlink/?linkid=870924
Comment:
    ¦1¦3¦7¦16¦0¦Null§</t>
      </text>
    </comment>
    <comment ref="A555" authorId="176" shapeId="0" xr:uid="{00000000-0006-0000-0400-0000B1000000}">
      <text>
        <t>[Threaded comment]
Your version of Excel allows you to read this threaded comment; however, any edits to it will get removed if the file is opened in a newer version of Excel. Learn more: https://go.microsoft.com/fwlink/?linkid=870924
Comment:
    ¦1¦3¦7¦17¦0¦Null§</t>
      </text>
    </comment>
    <comment ref="A557" authorId="177" shapeId="0" xr:uid="{00000000-0006-0000-0400-0000B2000000}">
      <text>
        <t>[Threaded comment]
Your version of Excel allows you to read this threaded comment; however, any edits to it will get removed if the file is opened in a newer version of Excel. Learn more: https://go.microsoft.com/fwlink/?linkid=870924
Comment:
    ¦1¦3¦7¦18¦0¦Null§</t>
      </text>
    </comment>
    <comment ref="A577" authorId="178" shapeId="0" xr:uid="{00000000-0006-0000-0400-0000B3000000}">
      <text>
        <t>[Threaded comment]
Your version of Excel allows you to read this threaded comment; however, any edits to it will get removed if the file is opened in a newer version of Excel. Learn more: https://go.microsoft.com/fwlink/?linkid=870924
Comment:
    ¦1¦3¦8¦1¦1¦Null§</t>
      </text>
    </comment>
    <comment ref="A579" authorId="179" shapeId="0" xr:uid="{00000000-0006-0000-0400-0000B4000000}">
      <text>
        <t>[Threaded comment]
Your version of Excel allows you to read this threaded comment; however, any edits to it will get removed if the file is opened in a newer version of Excel. Learn more: https://go.microsoft.com/fwlink/?linkid=870924
Comment:
    ¦1¦3¦8¦2¦1¦Null§</t>
      </text>
    </comment>
    <comment ref="A581" authorId="180" shapeId="0" xr:uid="{00000000-0006-0000-0400-0000B5000000}">
      <text>
        <t>[Threaded comment]
Your version of Excel allows you to read this threaded comment; however, any edits to it will get removed if the file is opened in a newer version of Excel. Learn more: https://go.microsoft.com/fwlink/?linkid=870924
Comment:
    ¦1¦3¦8¦3¦1¦Null§</t>
      </text>
    </comment>
    <comment ref="A583" authorId="181" shapeId="0" xr:uid="{00000000-0006-0000-0400-0000B6000000}">
      <text>
        <t>[Threaded comment]
Your version of Excel allows you to read this threaded comment; however, any edits to it will get removed if the file is opened in a newer version of Excel. Learn more: https://go.microsoft.com/fwlink/?linkid=870924
Comment:
    ¦1¦3¦8¦4¦1¦Null§</t>
      </text>
    </comment>
    <comment ref="A642" authorId="182" shapeId="0" xr:uid="{00000000-0006-0000-0400-0000B7000000}">
      <text>
        <t>[Threaded comment]
Your version of Excel allows you to read this threaded comment; however, any edits to it will get removed if the file is opened in a newer version of Excel. Learn more: https://go.microsoft.com/fwlink/?linkid=870924
Comment:
    ¦1¦3¦9¦1¦1¦Null§</t>
      </text>
    </comment>
    <comment ref="A644" authorId="183" shapeId="0" xr:uid="{00000000-0006-0000-0400-0000B8000000}">
      <text>
        <t>[Threaded comment]
Your version of Excel allows you to read this threaded comment; however, any edits to it will get removed if the file is opened in a newer version of Excel. Learn more: https://go.microsoft.com/fwlink/?linkid=870924
Comment:
    ¦1¦3¦9¦2¦0¦Null§</t>
      </text>
    </comment>
    <comment ref="A646" authorId="184" shapeId="0" xr:uid="{00000000-0006-0000-0400-0000B9000000}">
      <text>
        <t>[Threaded comment]
Your version of Excel allows you to read this threaded comment; however, any edits to it will get removed if the file is opened in a newer version of Excel. Learn more: https://go.microsoft.com/fwlink/?linkid=870924
Comment:
    ¦1¦3¦9¦3¦0¦Null§</t>
      </text>
    </comment>
    <comment ref="A648" authorId="185" shapeId="0" xr:uid="{00000000-0006-0000-0400-0000BA000000}">
      <text>
        <t>[Threaded comment]
Your version of Excel allows you to read this threaded comment; however, any edits to it will get removed if the file is opened in a newer version of Excel. Learn more: https://go.microsoft.com/fwlink/?linkid=870924
Comment:
    ¦1¦3¦9¦4¦0¦Null§</t>
      </text>
    </comment>
    <comment ref="A650" authorId="186" shapeId="0" xr:uid="{00000000-0006-0000-0400-0000BB000000}">
      <text>
        <t>[Threaded comment]
Your version of Excel allows you to read this threaded comment; however, any edits to it will get removed if the file is opened in a newer version of Excel. Learn more: https://go.microsoft.com/fwlink/?linkid=870924
Comment:
    ¦1¦3¦9¦5¦0¦Null§</t>
      </text>
    </comment>
    <comment ref="A652" authorId="187" shapeId="0" xr:uid="{00000000-0006-0000-0400-0000BC000000}">
      <text>
        <t>[Threaded comment]
Your version of Excel allows you to read this threaded comment; however, any edits to it will get removed if the file is opened in a newer version of Excel. Learn more: https://go.microsoft.com/fwlink/?linkid=870924
Comment:
    ¦1¦3¦9¦6¦0¦Null§</t>
      </text>
    </comment>
    <comment ref="A654" authorId="188" shapeId="0" xr:uid="{00000000-0006-0000-0400-0000BD000000}">
      <text>
        <t>[Threaded comment]
Your version of Excel allows you to read this threaded comment; however, any edits to it will get removed if the file is opened in a newer version of Excel. Learn more: https://go.microsoft.com/fwlink/?linkid=870924
Comment:
    ¦1¦3¦9¦7¦0¦Null§</t>
      </text>
    </comment>
    <comment ref="A656" authorId="189" shapeId="0" xr:uid="{00000000-0006-0000-0400-0000BE000000}">
      <text>
        <t>[Threaded comment]
Your version of Excel allows you to read this threaded comment; however, any edits to it will get removed if the file is opened in a newer version of Excel. Learn more: https://go.microsoft.com/fwlink/?linkid=870924
Comment:
    ¦1¦3¦9¦8¦0¦Null§</t>
      </text>
    </comment>
    <comment ref="A658" authorId="190" shapeId="0" xr:uid="{00000000-0006-0000-0400-0000BF000000}">
      <text>
        <t>[Threaded comment]
Your version of Excel allows you to read this threaded comment; however, any edits to it will get removed if the file is opened in a newer version of Excel. Learn more: https://go.microsoft.com/fwlink/?linkid=870924
Comment:
    ¦1¦3¦9¦9¦0¦Null§</t>
      </text>
    </comment>
    <comment ref="A660" authorId="191" shapeId="0" xr:uid="{00000000-0006-0000-0400-0000C0000000}">
      <text>
        <t>[Threaded comment]
Your version of Excel allows you to read this threaded comment; however, any edits to it will get removed if the file is opened in a newer version of Excel. Learn more: https://go.microsoft.com/fwlink/?linkid=870924
Comment:
    ¦1¦3¦9¦10¦0¦Null§</t>
      </text>
    </comment>
    <comment ref="A662" authorId="192" shapeId="0" xr:uid="{00000000-0006-0000-0400-0000C1000000}">
      <text>
        <t>[Threaded comment]
Your version of Excel allows you to read this threaded comment; however, any edits to it will get removed if the file is opened in a newer version of Excel. Learn more: https://go.microsoft.com/fwlink/?linkid=870924
Comment:
    ¦1¦3¦9¦11¦0¦Null§</t>
      </text>
    </comment>
    <comment ref="A664" authorId="193" shapeId="0" xr:uid="{00000000-0006-0000-0400-0000C2000000}">
      <text>
        <t>[Threaded comment]
Your version of Excel allows you to read this threaded comment; however, any edits to it will get removed if the file is opened in a newer version of Excel. Learn more: https://go.microsoft.com/fwlink/?linkid=870924
Comment:
    ¦1¦3¦9¦12¦0¦Null§</t>
      </text>
    </comment>
    <comment ref="A666" authorId="194" shapeId="0" xr:uid="{00000000-0006-0000-0400-0000C3000000}">
      <text>
        <t>[Threaded comment]
Your version of Excel allows you to read this threaded comment; however, any edits to it will get removed if the file is opened in a newer version of Excel. Learn more: https://go.microsoft.com/fwlink/?linkid=870924
Comment:
    ¦1¦3¦9¦13¦0¦Null§</t>
      </text>
    </comment>
    <comment ref="A668" authorId="195" shapeId="0" xr:uid="{00000000-0006-0000-0400-0000C4000000}">
      <text>
        <t>[Threaded comment]
Your version of Excel allows you to read this threaded comment; however, any edits to it will get removed if the file is opened in a newer version of Excel. Learn more: https://go.microsoft.com/fwlink/?linkid=870924
Comment:
    ¦1¦3¦9¦14¦0¦Null§</t>
      </text>
    </comment>
    <comment ref="A670" authorId="196" shapeId="0" xr:uid="{00000000-0006-0000-0400-0000C5000000}">
      <text>
        <t>[Threaded comment]
Your version of Excel allows you to read this threaded comment; however, any edits to it will get removed if the file is opened in a newer version of Excel. Learn more: https://go.microsoft.com/fwlink/?linkid=870924
Comment:
    ¦1¦3¦9¦15¦0¦Null§</t>
      </text>
    </comment>
    <comment ref="A672" authorId="197" shapeId="0" xr:uid="{00000000-0006-0000-0400-0000C6000000}">
      <text>
        <t>[Threaded comment]
Your version of Excel allows you to read this threaded comment; however, any edits to it will get removed if the file is opened in a newer version of Excel. Learn more: https://go.microsoft.com/fwlink/?linkid=870924
Comment:
    ¦1¦3¦9¦16¦0¦Null§</t>
      </text>
    </comment>
    <comment ref="A674" authorId="198" shapeId="0" xr:uid="{00000000-0006-0000-0400-0000C7000000}">
      <text>
        <t>[Threaded comment]
Your version of Excel allows you to read this threaded comment; however, any edits to it will get removed if the file is opened in a newer version of Excel. Learn more: https://go.microsoft.com/fwlink/?linkid=870924
Comment:
    ¦1¦3¦9¦17¦0¦Null§</t>
      </text>
    </comment>
    <comment ref="A676" authorId="199" shapeId="0" xr:uid="{00000000-0006-0000-0400-0000C8000000}">
      <text>
        <t>[Threaded comment]
Your version of Excel allows you to read this threaded comment; however, any edits to it will get removed if the file is opened in a newer version of Excel. Learn more: https://go.microsoft.com/fwlink/?linkid=870924
Comment:
    ¦1¦3¦9¦18¦0¦Null§</t>
      </text>
    </comment>
    <comment ref="A678" authorId="200" shapeId="0" xr:uid="{00000000-0006-0000-0400-0000C9000000}">
      <text>
        <t>[Threaded comment]
Your version of Excel allows you to read this threaded comment; however, any edits to it will get removed if the file is opened in a newer version of Excel. Learn more: https://go.microsoft.com/fwlink/?linkid=870924
Comment:
    ¦1¦3¦9¦19¦0¦Null§</t>
      </text>
    </comment>
    <comment ref="A680" authorId="201" shapeId="0" xr:uid="{00000000-0006-0000-0400-0000CA000000}">
      <text>
        <t>[Threaded comment]
Your version of Excel allows you to read this threaded comment; however, any edits to it will get removed if the file is opened in a newer version of Excel. Learn more: https://go.microsoft.com/fwlink/?linkid=870924
Comment:
    ¦1¦3¦9¦20¦0¦Null§</t>
      </text>
    </comment>
    <comment ref="A682" authorId="202" shapeId="0" xr:uid="{00000000-0006-0000-0400-0000CB000000}">
      <text>
        <t>[Threaded comment]
Your version of Excel allows you to read this threaded comment; however, any edits to it will get removed if the file is opened in a newer version of Excel. Learn more: https://go.microsoft.com/fwlink/?linkid=870924
Comment:
    ¦1¦3¦9¦21¦1¦Null§</t>
      </text>
    </comment>
    <comment ref="A684" authorId="203" shapeId="0" xr:uid="{00000000-0006-0000-0400-0000CC000000}">
      <text>
        <t>[Threaded comment]
Your version of Excel allows you to read this threaded comment; however, any edits to it will get removed if the file is opened in a newer version of Excel. Learn more: https://go.microsoft.com/fwlink/?linkid=870924
Comment:
    ¦1¦3¦9¦22¦0¦Null§</t>
      </text>
    </comment>
    <comment ref="A686" authorId="204" shapeId="0" xr:uid="{00000000-0006-0000-0400-0000CD000000}">
      <text>
        <t>[Threaded comment]
Your version of Excel allows you to read this threaded comment; however, any edits to it will get removed if the file is opened in a newer version of Excel. Learn more: https://go.microsoft.com/fwlink/?linkid=870924
Comment:
    ¦1¦3¦9¦23¦1¦Null§</t>
      </text>
    </comment>
    <comment ref="A688" authorId="205" shapeId="0" xr:uid="{00000000-0006-0000-0400-0000CE000000}">
      <text>
        <t>[Threaded comment]
Your version of Excel allows you to read this threaded comment; however, any edits to it will get removed if the file is opened in a newer version of Excel. Learn more: https://go.microsoft.com/fwlink/?linkid=870924
Comment:
    ¦1¦3¦9¦24¦0¦Null§</t>
      </text>
    </comment>
    <comment ref="A690" authorId="206" shapeId="0" xr:uid="{00000000-0006-0000-0400-0000CF000000}">
      <text>
        <t>[Threaded comment]
Your version of Excel allows you to read this threaded comment; however, any edits to it will get removed if the file is opened in a newer version of Excel. Learn more: https://go.microsoft.com/fwlink/?linkid=870924
Comment:
    ¦1¦3¦9¦25¦0¦Null§</t>
      </text>
    </comment>
    <comment ref="A692" authorId="207" shapeId="0" xr:uid="{00000000-0006-0000-0400-0000D0000000}">
      <text>
        <t>[Threaded comment]
Your version of Excel allows you to read this threaded comment; however, any edits to it will get removed if the file is opened in a newer version of Excel. Learn more: https://go.microsoft.com/fwlink/?linkid=870924
Comment:
    ¦1¦3¦9¦26¦0¦Null§</t>
      </text>
    </comment>
    <comment ref="A694" authorId="208" shapeId="0" xr:uid="{00000000-0006-0000-0400-0000D1000000}">
      <text>
        <t>[Threaded comment]
Your version of Excel allows you to read this threaded comment; however, any edits to it will get removed if the file is opened in a newer version of Excel. Learn more: https://go.microsoft.com/fwlink/?linkid=870924
Comment:
    ¦1¦3¦9¦27¦0¦Null§</t>
      </text>
    </comment>
    <comment ref="A696" authorId="209" shapeId="0" xr:uid="{00000000-0006-0000-0400-0000D2000000}">
      <text>
        <t>[Threaded comment]
Your version of Excel allows you to read this threaded comment; however, any edits to it will get removed if the file is opened in a newer version of Excel. Learn more: https://go.microsoft.com/fwlink/?linkid=870924
Comment:
    ¦1¦3¦9¦28¦1¦Null§</t>
      </text>
    </comment>
    <comment ref="A698" authorId="210" shapeId="0" xr:uid="{00000000-0006-0000-0400-0000D3000000}">
      <text>
        <t>[Threaded comment]
Your version of Excel allows you to read this threaded comment; however, any edits to it will get removed if the file is opened in a newer version of Excel. Learn more: https://go.microsoft.com/fwlink/?linkid=870924
Comment:
    ¦1¦3¦9¦29¦0¦Null§</t>
      </text>
    </comment>
    <comment ref="A700" authorId="211" shapeId="0" xr:uid="{00000000-0006-0000-0400-0000D4000000}">
      <text>
        <t>[Threaded comment]
Your version of Excel allows you to read this threaded comment; however, any edits to it will get removed if the file is opened in a newer version of Excel. Learn more: https://go.microsoft.com/fwlink/?linkid=870924
Comment:
    ¦1¦3¦9¦30¦1¦Null§</t>
      </text>
    </comment>
    <comment ref="A702" authorId="212" shapeId="0" xr:uid="{00000000-0006-0000-0400-0000D5000000}">
      <text>
        <t>[Threaded comment]
Your version of Excel allows you to read this threaded comment; however, any edits to it will get removed if the file is opened in a newer version of Excel. Learn more: https://go.microsoft.com/fwlink/?linkid=870924
Comment:
    ¦1¦3¦9¦31¦0¦Null§</t>
      </text>
    </comment>
    <comment ref="A708" authorId="213" shapeId="0" xr:uid="{00000000-0006-0000-0400-0000D6000000}">
      <text>
        <t>[Threaded comment]
Your version of Excel allows you to read this threaded comment; however, any edits to it will get removed if the file is opened in a newer version of Excel. Learn more: https://go.microsoft.com/fwlink/?linkid=870924
Comment:
    ¦1¦3¦9¦32¦1¦Null§</t>
      </text>
    </comment>
    <comment ref="A710" authorId="214" shapeId="0" xr:uid="{00000000-0006-0000-0400-0000D7000000}">
      <text>
        <t>[Threaded comment]
Your version of Excel allows you to read this threaded comment; however, any edits to it will get removed if the file is opened in a newer version of Excel. Learn more: https://go.microsoft.com/fwlink/?linkid=870924
Comment:
    ¦1¦3¦9¦33¦1¦Null§</t>
      </text>
    </comment>
    <comment ref="A712" authorId="215" shapeId="0" xr:uid="{00000000-0006-0000-0400-0000D8000000}">
      <text>
        <t>[Threaded comment]
Your version of Excel allows you to read this threaded comment; however, any edits to it will get removed if the file is opened in a newer version of Excel. Learn more: https://go.microsoft.com/fwlink/?linkid=870924
Comment:
    ¦1¦3¦9¦34¦1¦Null§</t>
      </text>
    </comment>
    <comment ref="A714" authorId="216" shapeId="0" xr:uid="{00000000-0006-0000-0400-0000D9000000}">
      <text>
        <t>[Threaded comment]
Your version of Excel allows you to read this threaded comment; however, any edits to it will get removed if the file is opened in a newer version of Excel. Learn more: https://go.microsoft.com/fwlink/?linkid=870924
Comment:
    ¦1¦3¦9¦35¦0¦Null§</t>
      </text>
    </comment>
    <comment ref="A716" authorId="217" shapeId="0" xr:uid="{00000000-0006-0000-0400-0000DA000000}">
      <text>
        <t>[Threaded comment]
Your version of Excel allows you to read this threaded comment; however, any edits to it will get removed if the file is opened in a newer version of Excel. Learn more: https://go.microsoft.com/fwlink/?linkid=870924
Comment:
    ¦1¦3¦9¦36¦1¦Null§</t>
      </text>
    </comment>
    <comment ref="A718" authorId="218" shapeId="0" xr:uid="{00000000-0006-0000-0400-0000DB000000}">
      <text>
        <t>[Threaded comment]
Your version of Excel allows you to read this threaded comment; however, any edits to it will get removed if the file is opened in a newer version of Excel. Learn more: https://go.microsoft.com/fwlink/?linkid=870924
Comment:
    ¦1¦3¦9¦37¦1¦Null§</t>
      </text>
    </comment>
    <comment ref="A720" authorId="219" shapeId="0" xr:uid="{00000000-0006-0000-0400-0000DC000000}">
      <text>
        <t>[Threaded comment]
Your version of Excel allows you to read this threaded comment; however, any edits to it will get removed if the file is opened in a newer version of Excel. Learn more: https://go.microsoft.com/fwlink/?linkid=870924
Comment:
    ¦1¦3¦9¦38¦1¦Null§</t>
      </text>
    </comment>
    <comment ref="A722" authorId="220" shapeId="0" xr:uid="{00000000-0006-0000-0400-0000DD000000}">
      <text>
        <t>[Threaded comment]
Your version of Excel allows you to read this threaded comment; however, any edits to it will get removed if the file is opened in a newer version of Excel. Learn more: https://go.microsoft.com/fwlink/?linkid=870924
Comment:
    ¦1¦3¦9¦39¦0¦Null§</t>
      </text>
    </comment>
    <comment ref="A724" authorId="221" shapeId="0" xr:uid="{00000000-0006-0000-0400-0000DE000000}">
      <text>
        <t>[Threaded comment]
Your version of Excel allows you to read this threaded comment; however, any edits to it will get removed if the file is opened in a newer version of Excel. Learn more: https://go.microsoft.com/fwlink/?linkid=870924
Comment:
    ¦1¦3¦9¦40¦0¦Null§</t>
      </text>
    </comment>
    <comment ref="A726" authorId="222" shapeId="0" xr:uid="{00000000-0006-0000-0400-0000DF000000}">
      <text>
        <t>[Threaded comment]
Your version of Excel allows you to read this threaded comment; however, any edits to it will get removed if the file is opened in a newer version of Excel. Learn more: https://go.microsoft.com/fwlink/?linkid=870924
Comment:
    ¦1¦3¦9¦41¦0¦Null§</t>
      </text>
    </comment>
    <comment ref="A728" authorId="223" shapeId="0" xr:uid="{00000000-0006-0000-0400-0000E0000000}">
      <text>
        <t>[Threaded comment]
Your version of Excel allows you to read this threaded comment; however, any edits to it will get removed if the file is opened in a newer version of Excel. Learn more: https://go.microsoft.com/fwlink/?linkid=870924
Comment:
    ¦1¦3¦9¦42¦0¦Null§</t>
      </text>
    </comment>
    <comment ref="A730" authorId="224" shapeId="0" xr:uid="{00000000-0006-0000-0400-0000E1000000}">
      <text>
        <t>[Threaded comment]
Your version of Excel allows you to read this threaded comment; however, any edits to it will get removed if the file is opened in a newer version of Excel. Learn more: https://go.microsoft.com/fwlink/?linkid=870924
Comment:
    ¦1¦3¦9¦43¦0¦Null§</t>
      </text>
    </comment>
    <comment ref="A732" authorId="225" shapeId="0" xr:uid="{00000000-0006-0000-0400-0000E2000000}">
      <text>
        <t>[Threaded comment]
Your version of Excel allows you to read this threaded comment; however, any edits to it will get removed if the file is opened in a newer version of Excel. Learn more: https://go.microsoft.com/fwlink/?linkid=870924
Comment:
    ¦1¦3¦9¦44¦0¦Null§</t>
      </text>
    </comment>
    <comment ref="A734" authorId="226" shapeId="0" xr:uid="{00000000-0006-0000-0400-0000E3000000}">
      <text>
        <t>[Threaded comment]
Your version of Excel allows you to read this threaded comment; however, any edits to it will get removed if the file is opened in a newer version of Excel. Learn more: https://go.microsoft.com/fwlink/?linkid=870924
Comment:
    ¦1¦3¦9¦45¦0¦Null§</t>
      </text>
    </comment>
    <comment ref="A736" authorId="227" shapeId="0" xr:uid="{00000000-0006-0000-0400-0000E4000000}">
      <text>
        <t>[Threaded comment]
Your version of Excel allows you to read this threaded comment; however, any edits to it will get removed if the file is opened in a newer version of Excel. Learn more: https://go.microsoft.com/fwlink/?linkid=870924
Comment:
    ¦1¦3¦9¦46¦1¦Null§</t>
      </text>
    </comment>
    <comment ref="A738" authorId="228" shapeId="0" xr:uid="{00000000-0006-0000-0400-0000E5000000}">
      <text>
        <t>[Threaded comment]
Your version of Excel allows you to read this threaded comment; however, any edits to it will get removed if the file is opened in a newer version of Excel. Learn more: https://go.microsoft.com/fwlink/?linkid=870924
Comment:
    ¦1¦3¦9¦47¦1¦Null§</t>
      </text>
    </comment>
    <comment ref="A740" authorId="229" shapeId="0" xr:uid="{00000000-0006-0000-0400-0000E6000000}">
      <text>
        <t>[Threaded comment]
Your version of Excel allows you to read this threaded comment; however, any edits to it will get removed if the file is opened in a newer version of Excel. Learn more: https://go.microsoft.com/fwlink/?linkid=870924
Comment:
    ¦1¦3¦9¦48¦0¦Null§</t>
      </text>
    </comment>
    <comment ref="A742" authorId="230" shapeId="0" xr:uid="{00000000-0006-0000-0400-0000E7000000}">
      <text>
        <t>[Threaded comment]
Your version of Excel allows you to read this threaded comment; however, any edits to it will get removed if the file is opened in a newer version of Excel. Learn more: https://go.microsoft.com/fwlink/?linkid=870924
Comment:
    ¦1¦3¦9¦49¦0¦Null§</t>
      </text>
    </comment>
    <comment ref="A744" authorId="231" shapeId="0" xr:uid="{00000000-0006-0000-0400-0000E8000000}">
      <text>
        <t>[Threaded comment]
Your version of Excel allows you to read this threaded comment; however, any edits to it will get removed if the file is opened in a newer version of Excel. Learn more: https://go.microsoft.com/fwlink/?linkid=870924
Comment:
    ¦1¦3¦9¦50¦0¦Null§</t>
      </text>
    </comment>
    <comment ref="A746" authorId="232" shapeId="0" xr:uid="{00000000-0006-0000-0400-0000E9000000}">
      <text>
        <t>[Threaded comment]
Your version of Excel allows you to read this threaded comment; however, any edits to it will get removed if the file is opened in a newer version of Excel. Learn more: https://go.microsoft.com/fwlink/?linkid=870924
Comment:
    ¦1¦3¦9¦51¦0¦Null§</t>
      </text>
    </comment>
    <comment ref="A748" authorId="233" shapeId="0" xr:uid="{00000000-0006-0000-0400-0000EA000000}">
      <text>
        <t>[Threaded comment]
Your version of Excel allows you to read this threaded comment; however, any edits to it will get removed if the file is opened in a newer version of Excel. Learn more: https://go.microsoft.com/fwlink/?linkid=870924
Comment:
    ¦1¦3¦9¦52¦1¦Null§</t>
      </text>
    </comment>
    <comment ref="A750" authorId="234" shapeId="0" xr:uid="{00000000-0006-0000-0400-0000EB000000}">
      <text>
        <t>[Threaded comment]
Your version of Excel allows you to read this threaded comment; however, any edits to it will get removed if the file is opened in a newer version of Excel. Learn more: https://go.microsoft.com/fwlink/?linkid=870924
Comment:
    ¦1¦3¦9¦53¦0¦Null§</t>
      </text>
    </comment>
    <comment ref="A769" authorId="235" shapeId="0" xr:uid="{00000000-0006-0000-0400-0000EC000000}">
      <text>
        <t>[Threaded comment]
Your version of Excel allows you to read this threaded comment; however, any edits to it will get removed if the file is opened in a newer version of Excel. Learn more: https://go.microsoft.com/fwlink/?linkid=870924
Comment:
    ¦1¦3¦10¦1¦1¦Null§</t>
      </text>
    </comment>
    <comment ref="A771" authorId="236" shapeId="0" xr:uid="{00000000-0006-0000-0400-0000ED000000}">
      <text>
        <t>[Threaded comment]
Your version of Excel allows you to read this threaded comment; however, any edits to it will get removed if the file is opened in a newer version of Excel. Learn more: https://go.microsoft.com/fwlink/?linkid=870924
Comment:
    ¦1¦3¦10¦2¦0¦Null§</t>
      </text>
    </comment>
    <comment ref="A773" authorId="237" shapeId="0" xr:uid="{00000000-0006-0000-0400-0000EE000000}">
      <text>
        <t>[Threaded comment]
Your version of Excel allows you to read this threaded comment; however, any edits to it will get removed if the file is opened in a newer version of Excel. Learn more: https://go.microsoft.com/fwlink/?linkid=870924
Comment:
    ¦1¦3¦10¦3¦0¦Null§</t>
      </text>
    </comment>
    <comment ref="A775" authorId="238" shapeId="0" xr:uid="{00000000-0006-0000-0400-0000EF000000}">
      <text>
        <t>[Threaded comment]
Your version of Excel allows you to read this threaded comment; however, any edits to it will get removed if the file is opened in a newer version of Excel. Learn more: https://go.microsoft.com/fwlink/?linkid=870924
Comment:
    ¦1¦3¦10¦4¦0¦Null§</t>
      </text>
    </comment>
    <comment ref="A777" authorId="239" shapeId="0" xr:uid="{00000000-0006-0000-0400-0000F0000000}">
      <text>
        <t>[Threaded comment]
Your version of Excel allows you to read this threaded comment; however, any edits to it will get removed if the file is opened in a newer version of Excel. Learn more: https://go.microsoft.com/fwlink/?linkid=870924
Comment:
    ¦1¦3¦10¦5¦0¦Null§</t>
      </text>
    </comment>
    <comment ref="A779" authorId="240" shapeId="0" xr:uid="{00000000-0006-0000-0400-0000F1000000}">
      <text>
        <t>[Threaded comment]
Your version of Excel allows you to read this threaded comment; however, any edits to it will get removed if the file is opened in a newer version of Excel. Learn more: https://go.microsoft.com/fwlink/?linkid=870924
Comment:
    ¦1¦3¦10¦6¦0¦Null§</t>
      </text>
    </comment>
    <comment ref="A781" authorId="241" shapeId="0" xr:uid="{00000000-0006-0000-0400-0000F2000000}">
      <text>
        <t>[Threaded comment]
Your version of Excel allows you to read this threaded comment; however, any edits to it will get removed if the file is opened in a newer version of Excel. Learn more: https://go.microsoft.com/fwlink/?linkid=870924
Comment:
    ¦1¦3¦10¦7¦0¦Null§</t>
      </text>
    </comment>
    <comment ref="A783" authorId="242" shapeId="0" xr:uid="{00000000-0006-0000-0400-0000F3000000}">
      <text>
        <t>[Threaded comment]
Your version of Excel allows you to read this threaded comment; however, any edits to it will get removed if the file is opened in a newer version of Excel. Learn more: https://go.microsoft.com/fwlink/?linkid=870924
Comment:
    ¦1¦3¦10¦8¦0¦Null§</t>
      </text>
    </comment>
    <comment ref="A785" authorId="243" shapeId="0" xr:uid="{00000000-0006-0000-0400-0000F4000000}">
      <text>
        <t>[Threaded comment]
Your version of Excel allows you to read this threaded comment; however, any edits to it will get removed if the file is opened in a newer version of Excel. Learn more: https://go.microsoft.com/fwlink/?linkid=870924
Comment:
    ¦1¦3¦10¦9¦0¦Null§</t>
      </text>
    </comment>
    <comment ref="A787" authorId="244" shapeId="0" xr:uid="{00000000-0006-0000-0400-0000F5000000}">
      <text>
        <t>[Threaded comment]
Your version of Excel allows you to read this threaded comment; however, any edits to it will get removed if the file is opened in a newer version of Excel. Learn more: https://go.microsoft.com/fwlink/?linkid=870924
Comment:
    ¦1¦3¦10¦10¦0¦Null§</t>
      </text>
    </comment>
    <comment ref="A835" authorId="245" shapeId="0" xr:uid="{00000000-0006-0000-0400-0000F6000000}">
      <text>
        <t>[Threaded comment]
Your version of Excel allows you to read this threaded comment; however, any edits to it will get removed if the file is opened in a newer version of Excel. Learn more: https://go.microsoft.com/fwlink/?linkid=870924
Comment:
    ¦1¦3¦11¦1¦1¦Null§</t>
      </text>
    </comment>
    <comment ref="A837" authorId="246" shapeId="0" xr:uid="{00000000-0006-0000-0400-0000F7000000}">
      <text>
        <t>[Threaded comment]
Your version of Excel allows you to read this threaded comment; however, any edits to it will get removed if the file is opened in a newer version of Excel. Learn more: https://go.microsoft.com/fwlink/?linkid=870924
Comment:
    ¦1¦3¦11¦2¦1¦Null§</t>
      </text>
    </comment>
    <comment ref="A839" authorId="247" shapeId="0" xr:uid="{00000000-0006-0000-0400-0000F8000000}">
      <text>
        <t>[Threaded comment]
Your version of Excel allows you to read this threaded comment; however, any edits to it will get removed if the file is opened in a newer version of Excel. Learn more: https://go.microsoft.com/fwlink/?linkid=870924
Comment:
    ¦1¦3¦11¦3¦1¦Null§</t>
      </text>
    </comment>
    <comment ref="A841" authorId="248" shapeId="0" xr:uid="{00000000-0006-0000-0400-0000F9000000}">
      <text>
        <t>[Threaded comment]
Your version of Excel allows you to read this threaded comment; however, any edits to it will get removed if the file is opened in a newer version of Excel. Learn more: https://go.microsoft.com/fwlink/?linkid=870924
Comment:
    ¦1¦3¦11¦4¦0¦Null§</t>
      </text>
    </comment>
    <comment ref="A843" authorId="249" shapeId="0" xr:uid="{00000000-0006-0000-0400-0000FA000000}">
      <text>
        <t>[Threaded comment]
Your version of Excel allows you to read this threaded comment; however, any edits to it will get removed if the file is opened in a newer version of Excel. Learn more: https://go.microsoft.com/fwlink/?linkid=870924
Comment:
    ¦1¦3¦11¦5¦0¦Null§</t>
      </text>
    </comment>
    <comment ref="A845" authorId="250" shapeId="0" xr:uid="{00000000-0006-0000-0400-0000FB000000}">
      <text>
        <t>[Threaded comment]
Your version of Excel allows you to read this threaded comment; however, any edits to it will get removed if the file is opened in a newer version of Excel. Learn more: https://go.microsoft.com/fwlink/?linkid=870924
Comment:
    ¦1¦3¦11¦6¦0¦Null§</t>
      </text>
    </comment>
    <comment ref="A847" authorId="251" shapeId="0" xr:uid="{00000000-0006-0000-0400-0000FC000000}">
      <text>
        <t>[Threaded comment]
Your version of Excel allows you to read this threaded comment; however, any edits to it will get removed if the file is opened in a newer version of Excel. Learn more: https://go.microsoft.com/fwlink/?linkid=870924
Comment:
    ¦1¦3¦11¦7¦1¦Null§</t>
      </text>
    </comment>
    <comment ref="A849" authorId="252" shapeId="0" xr:uid="{00000000-0006-0000-0400-0000FD000000}">
      <text>
        <t>[Threaded comment]
Your version of Excel allows you to read this threaded comment; however, any edits to it will get removed if the file is opened in a newer version of Excel. Learn more: https://go.microsoft.com/fwlink/?linkid=870924
Comment:
    ¦1¦3¦11¦8¦1¦Null§</t>
      </text>
    </comment>
    <comment ref="A851" authorId="253" shapeId="0" xr:uid="{00000000-0006-0000-0400-0000FE000000}">
      <text>
        <t>[Threaded comment]
Your version of Excel allows you to read this threaded comment; however, any edits to it will get removed if the file is opened in a newer version of Excel. Learn more: https://go.microsoft.com/fwlink/?linkid=870924
Comment:
    ¦1¦3¦11¦9¦0¦Null§</t>
      </text>
    </comment>
    <comment ref="A853" authorId="254" shapeId="0" xr:uid="{00000000-0006-0000-0400-0000FF000000}">
      <text>
        <t>[Threaded comment]
Your version of Excel allows you to read this threaded comment; however, any edits to it will get removed if the file is opened in a newer version of Excel. Learn more: https://go.microsoft.com/fwlink/?linkid=870924
Comment:
    ¦1¦3¦11¦10¦0¦Null§</t>
      </text>
    </comment>
    <comment ref="A855" authorId="255" shapeId="0" xr:uid="{00000000-0006-0000-0400-000000010000}">
      <text>
        <t>[Threaded comment]
Your version of Excel allows you to read this threaded comment; however, any edits to it will get removed if the file is opened in a newer version of Excel. Learn more: https://go.microsoft.com/fwlink/?linkid=870924
Comment:
    ¦1¦3¦11¦11¦1¦Null§</t>
      </text>
    </comment>
    <comment ref="A857" authorId="256" shapeId="0" xr:uid="{00000000-0006-0000-0400-000001010000}">
      <text>
        <t>[Threaded comment]
Your version of Excel allows you to read this threaded comment; however, any edits to it will get removed if the file is opened in a newer version of Excel. Learn more: https://go.microsoft.com/fwlink/?linkid=870924
Comment:
    ¦1¦3¦11¦12¦1¦Null§</t>
      </text>
    </comment>
    <comment ref="A859" authorId="257" shapeId="0" xr:uid="{00000000-0006-0000-0400-000002010000}">
      <text>
        <t>[Threaded comment]
Your version of Excel allows you to read this threaded comment; however, any edits to it will get removed if the file is opened in a newer version of Excel. Learn more: https://go.microsoft.com/fwlink/?linkid=870924
Comment:
    ¦1¦3¦11¦13¦0¦Null§</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tc={F656FCC7-543E-468D-BAEB-9BEB4F7A9B2F}</author>
    <author>tc={04CB49F5-CA16-4B58-BF2B-71FB575E8DA8}</author>
    <author>tc={8C0E2FA1-52CC-49F0-8404-AD9A780CF12E}</author>
    <author>tc={8DF8CC28-6BAC-4698-B73F-40B3F4ED02DC}</author>
    <author>tc={FEB0768E-AEA7-430C-8E26-BC935048E364}</author>
    <author>tc={543704AF-E0A6-4424-A345-42B1B153137B}</author>
    <author>tc={EFCB557E-3978-44C5-B9F9-E3005FEAED9E}</author>
    <author>tc={EE07569D-B15F-4089-A0E7-6E975E584BF9}</author>
    <author>tc={56138030-458F-4F08-975D-27668086F3BB}</author>
    <author>tc={967DA57F-45C4-420A-9B89-A8986EAFAE16}</author>
    <author>tc={1C2B8A5E-5491-4F63-9D31-732BF61FF86B}</author>
    <author>tc={C2F4CF53-50D1-4F49-A118-FA9100F89A36}</author>
    <author>tc={17A0512D-7F23-470C-A7A5-BCEECB5C3E5D}</author>
    <author>tc={4F321158-12C6-4268-ADCD-FEDDCDBCB944}</author>
    <author>tc={B26B937C-7E9F-418A-8CC9-7ED45FC99DAF}</author>
    <author>tc={1C4F2044-4996-41C6-83AF-3446F91351E4}</author>
    <author>tc={C92E65E3-2EDB-402A-BAC6-27073D7450D7}</author>
    <author>tc={0FD3EA0B-EC97-42B7-8063-AD389CF2280D}</author>
    <author>tc={AFD5818B-AA3A-4AA8-A7D6-C1E14577B460}</author>
    <author>tc={D7AB4743-4096-41FF-9774-3AF28B9A2810}</author>
    <author>tc={CB7AC3D4-4462-435F-987C-F8C0F07FA3A9}</author>
    <author>tc={6648FD8B-FA76-4F7B-A36E-7C023DFA9B61}</author>
    <author>tc={9B92A08E-877F-4C5A-BEA4-1AD592B87988}</author>
    <author>tc={4D777775-7405-470E-86B6-4E2E16A0FF2A}</author>
    <author>tc={43A452EC-CFDC-440C-A30A-07617DC569D9}</author>
    <author>tc={5EABE1C4-E40B-4AB4-AE83-F345B49EFA76}</author>
    <author>tc={D28364E8-1265-448C-BDD9-4431D3DC2215}</author>
    <author>tc={3E8437F7-4F08-4DF1-916D-417953A10F5D}</author>
    <author>tc={9BADB5BE-E44D-401E-841C-0E34D6A9E443}</author>
    <author>tc={E866E82E-1841-4DEF-95A4-F3828FD0C899}</author>
    <author>tc={B9C08656-421B-4F8A-A0A9-227553656871}</author>
    <author>tc={F8B1BC3C-B2BA-40CB-A205-6B052243A496}</author>
    <author>tc={65975E6D-CFDF-4BEC-B700-2ADF6EE5A8FC}</author>
    <author>tc={8C9EB601-9061-4722-ABE3-E5CA1F99B812}</author>
    <author>tc={1716B6F3-F39A-492E-949A-F00EF1D9F873}</author>
    <author>tc={585768B8-6472-4907-9E6B-C9B4A75F3611}</author>
    <author>tc={819E1FF6-D276-4D1E-837D-CB6458CCDBEB}</author>
    <author>tc={56B3E75B-4B79-4FE8-BA1D-1CD7845A977D}</author>
    <author>tc={59267351-ADDF-4A55-A29A-A10333CF8DB3}</author>
    <author>tc={E89FC57F-A929-4A3E-AB1F-323A39E57FC1}</author>
    <author>tc={AC5334AC-0BFA-4B88-A19D-FC2FC5202656}</author>
    <author>tc={6CB8C8BE-D8E1-4103-A5E7-A863ACAC5F4D}</author>
    <author>tc={326BC607-4F9C-4892-B702-D4A400733974}</author>
    <author>tc={2B4E5508-4D69-48BA-BA86-C7B0EC371D1E}</author>
    <author>tc={675B1AD7-2071-4AEA-8547-526539E3A41B}</author>
    <author>tc={75015C3E-B10A-4C7C-9AE8-79098EA05D16}</author>
    <author>tc={85487BB4-E909-498B-83DC-97C3C0C0BA38}</author>
    <author>tc={8CBBC37E-3C66-4F8A-BDE7-B651265DEF63}</author>
    <author>tc={D88CB9E7-CBBD-41B2-844D-0409556410D3}</author>
    <author>tc={18B0B7CB-6E56-4B7F-AB4F-333B636D70F7}</author>
    <author>tc={3B65DE13-0161-4CB1-A4E7-2F806EF23A7D}</author>
    <author>tc={57688F95-651B-42D3-9CB6-C15511E8ACA6}</author>
    <author>tc={35749799-9906-4891-9FED-6C14FBC32761}</author>
    <author>tc={24B0BA1B-8756-42C6-8AAF-CD5CB8338A20}</author>
    <author>tc={9609E784-4F39-4EE8-A50F-C78985C846DC}</author>
    <author>tc={E67ABED2-9B83-4A7D-9C58-9898D27E7A57}</author>
    <author>tc={E1B5B002-9017-48C4-94D3-791B3CB93575}</author>
    <author>tc={B004028F-F42D-4936-8611-7E44BD0EEFD7}</author>
    <author>tc={E9CB0146-9FD9-488A-9C3B-806BB9DEAF05}</author>
    <author>tc={91AD961E-C3C2-4BD2-B67C-98C82DC10CED}</author>
    <author>tc={5B72666D-4CAB-44FB-85C5-D3CB41DF93A3}</author>
    <author>tc={7282C742-6283-454B-8840-B89FB14429F5}</author>
    <author>tc={AF8659E4-CF3E-425B-AD24-AE9F7744FF4E}</author>
    <author>tc={ED679D38-42BB-4A20-8BE4-FCACF4390C49}</author>
    <author>tc={CB7D0A4F-7DA9-4929-8FFC-733F6380E8B0}</author>
    <author>tc={D0DF0CF9-D126-49EA-8887-3F497CB03C37}</author>
    <author>tc={AE018DD3-F77F-4874-B737-0658AB115C8D}</author>
    <author>tc={780AA9C7-1228-48C5-9411-056CB8368858}</author>
    <author>tc={ECE6336B-F58C-40A3-923C-842F3AADF703}</author>
    <author>tc={7837E70E-1FC6-46DE-8551-15291549DA28}</author>
    <author>tc={363643B0-3F3C-4099-A999-5FA95EBC0E8E}</author>
    <author>tc={54FA3688-E69D-4265-8E43-DACA99910AEE}</author>
    <author>tc={4FFEDC5D-DEC6-4E0A-A966-F749675E6DAB}</author>
    <author>tc={ED99D7DC-478A-4683-ACA8-61B3F65A4FE0}</author>
    <author>tc={FA4F3689-C05D-428E-BC5E-DEDC21F81BF3}</author>
    <author>tc={D5434E9E-F925-46C9-ADDD-D132B23931A9}</author>
    <author>tc={71D6A01F-C2DC-4D40-B834-A6A08C9A5209}</author>
    <author>tc={5AAC479E-2D3B-4C2C-BF18-219776E6A7B8}</author>
    <author>tc={E2D4C03C-2335-45D6-8E5D-113A0733BEA9}</author>
    <author>tc={3602F389-7669-4634-B486-F20A0831E6F7}</author>
    <author>tc={40F03A28-9F9A-49D9-B2B8-85994555B1BB}</author>
    <author>tc={B8433911-2B41-422E-84F3-589DF1384F56}</author>
    <author>tc={8821CE55-FDB1-4272-B14D-0F32AE6ABF39}</author>
    <author>tc={821EDC6A-0FFB-4C72-A307-758160291C25}</author>
    <author>tc={9F990E09-2D43-4176-A5DB-0CA4E6513405}</author>
    <author>tc={6DFFB479-0A59-4A37-9BD2-149CB067EA59}</author>
    <author>tc={137022F3-9DBD-45C4-9447-DD4DA1B42F7A}</author>
    <author>tc={D87DDC3F-A067-4E1C-B92F-B98C48627A83}</author>
    <author>tc={B297135B-FA08-4E55-B22F-D4EE369A3686}</author>
    <author>tc={AC2D8694-D7C4-4506-B245-DF1879AB4F41}</author>
    <author>tc={7B0ADC6C-2D13-4C5C-989C-F6C22BB65A83}</author>
    <author>tc={3154EEB8-DC8C-44D3-9083-7EECCDC945B1}</author>
    <author>tc={44AB0F24-9BA1-4E85-809D-4453A063E416}</author>
    <author>tc={67F7D7D7-B5A3-4CD5-BB5E-3DC1E94D394C}</author>
    <author>tc={4FFA3476-4B12-4749-903C-4F1A6DEAC348}</author>
    <author>tc={D83922AD-1906-4282-B8FB-88F2012592B0}</author>
    <author>tc={9BC05AD4-16CC-4417-8A2F-7DAA47EF9560}</author>
    <author>tc={63E8C4DB-5EF7-4A77-B745-F8F922CE18D2}</author>
    <author>tc={69F8E24B-B35E-4860-9139-670C6F2C2C00}</author>
    <author>tc={4BD933B7-0E20-4120-8F82-587567EF5F81}</author>
    <author>tc={9EFC4916-6AA0-48B3-8248-A69E2DD0B6F0}</author>
    <author>tc={4C89B0E6-54CD-456B-AF8C-8930B01FFAE3}</author>
    <author>tc={D8B9CF86-23AB-4D18-9484-39FA066AC569}</author>
    <author>tc={A66511FF-1EBF-4126-8193-082E7079C9C4}</author>
  </authors>
  <commentList>
    <comment ref="A1" authorId="0" shapeId="0" xr:uid="{00000000-0006-0000-0500-000001000000}">
      <text>
        <t>[Threaded comment]
Your version of Excel allows you to read this threaded comment; however, any edits to it will get removed if the file is opened in a newer version of Excel. Learn more: https://go.microsoft.com/fwlink/?linkid=870924
Comment:
    Item¦Payment¦Description¦Unit¦Qty¦Rate¦Amount§1¦INLET WORKS AND DEWATERING FACILITY AT HAMMARSDALE WWTW§5¦BILL 5 : REACTOR AND OTHER MISCELLANEOUS ITEMS§SECTION DA: EARTHWORKS (SMALL WORKS)¦SECTION GA: CONCRETE (SMALL WORKS)¦SECTION H: STRUCTURAL STEELWORK</t>
      </text>
    </comment>
    <comment ref="A4" authorId="1" shapeId="0" xr:uid="{00000000-0006-0000-0500-000002000000}">
      <text>
        <t>[Threaded comment]
Your version of Excel allows you to read this threaded comment; however, any edits to it will get removed if the file is opened in a newer version of Excel. Learn more: https://go.microsoft.com/fwlink/?linkid=870924
Comment:
    ¦1¦5¦1¦1¦1¦Null§</t>
      </text>
    </comment>
    <comment ref="A6" authorId="2" shapeId="0" xr:uid="{00000000-0006-0000-0500-000003000000}">
      <text>
        <t>[Threaded comment]
Your version of Excel allows you to read this threaded comment; however, any edits to it will get removed if the file is opened in a newer version of Excel. Learn more: https://go.microsoft.com/fwlink/?linkid=870924
Comment:
    ¦1¦5¦1¦2¦1¦Null§</t>
      </text>
    </comment>
    <comment ref="A8" authorId="3" shapeId="0" xr:uid="{00000000-0006-0000-0500-000004000000}">
      <text>
        <t>[Threaded comment]
Your version of Excel allows you to read this threaded comment; however, any edits to it will get removed if the file is opened in a newer version of Excel. Learn more: https://go.microsoft.com/fwlink/?linkid=870924
Comment:
    ¦1¦5¦1¦3¦1¦Null§</t>
      </text>
    </comment>
    <comment ref="A10" authorId="4" shapeId="0" xr:uid="{00000000-0006-0000-0500-000005000000}">
      <text>
        <t>[Threaded comment]
Your version of Excel allows you to read this threaded comment; however, any edits to it will get removed if the file is opened in a newer version of Excel. Learn more: https://go.microsoft.com/fwlink/?linkid=870924
Comment:
    ¦1¦5¦1¦4¦0¦Null§</t>
      </text>
    </comment>
    <comment ref="A70" authorId="5" shapeId="0" xr:uid="{00000000-0006-0000-0500-000006000000}">
      <text>
        <t>[Threaded comment]
Your version of Excel allows you to read this threaded comment; however, any edits to it will get removed if the file is opened in a newer version of Excel. Learn more: https://go.microsoft.com/fwlink/?linkid=870924
Comment:
    ¦1¦5¦2¦1¦1¦Null§</t>
      </text>
    </comment>
    <comment ref="A72" authorId="6" shapeId="0" xr:uid="{00000000-0006-0000-0500-000007000000}">
      <text>
        <t>[Threaded comment]
Your version of Excel allows you to read this threaded comment; however, any edits to it will get removed if the file is opened in a newer version of Excel. Learn more: https://go.microsoft.com/fwlink/?linkid=870924
Comment:
    ¦1¦5¦2¦2¦1¦Null§</t>
      </text>
    </comment>
    <comment ref="A74" authorId="7" shapeId="0" xr:uid="{00000000-0006-0000-0500-000008000000}">
      <text>
        <t>[Threaded comment]
Your version of Excel allows you to read this threaded comment; however, any edits to it will get removed if the file is opened in a newer version of Excel. Learn more: https://go.microsoft.com/fwlink/?linkid=870924
Comment:
    ¦1¦5¦2¦3¦1¦Null§</t>
      </text>
    </comment>
    <comment ref="A76" authorId="8" shapeId="0" xr:uid="{00000000-0006-0000-0500-000009000000}">
      <text>
        <t>[Threaded comment]
Your version of Excel allows you to read this threaded comment; however, any edits to it will get removed if the file is opened in a newer version of Excel. Learn more: https://go.microsoft.com/fwlink/?linkid=870924
Comment:
    ¦1¦5¦2¦4¦1¦Null§</t>
      </text>
    </comment>
    <comment ref="A78" authorId="9" shapeId="0" xr:uid="{00000000-0006-0000-0500-00000A000000}">
      <text>
        <t>[Threaded comment]
Your version of Excel allows you to read this threaded comment; however, any edits to it will get removed if the file is opened in a newer version of Excel. Learn more: https://go.microsoft.com/fwlink/?linkid=870924
Comment:
    ¦1¦5¦2¦5¦1¦Null§</t>
      </text>
    </comment>
    <comment ref="A80" authorId="10" shapeId="0" xr:uid="{00000000-0006-0000-0500-00000B000000}">
      <text>
        <t>[Threaded comment]
Your version of Excel allows you to read this threaded comment; however, any edits to it will get removed if the file is opened in a newer version of Excel. Learn more: https://go.microsoft.com/fwlink/?linkid=870924
Comment:
    ¦1¦5¦2¦6¦0¦Null§</t>
      </text>
    </comment>
    <comment ref="A82" authorId="11" shapeId="0" xr:uid="{00000000-0006-0000-0500-00000C000000}">
      <text>
        <t>[Threaded comment]
Your version of Excel allows you to read this threaded comment; however, any edits to it will get removed if the file is opened in a newer version of Excel. Learn more: https://go.microsoft.com/fwlink/?linkid=870924
Comment:
    ¦1¦5¦2¦7¦1¦Null§</t>
      </text>
    </comment>
    <comment ref="A84" authorId="12" shapeId="0" xr:uid="{00000000-0006-0000-0500-00000D000000}">
      <text>
        <t>[Threaded comment]
Your version of Excel allows you to read this threaded comment; however, any edits to it will get removed if the file is opened in a newer version of Excel. Learn more: https://go.microsoft.com/fwlink/?linkid=870924
Comment:
    ¦1¦5¦2¦8¦0¦Null§</t>
      </text>
    </comment>
    <comment ref="A86" authorId="13" shapeId="0" xr:uid="{00000000-0006-0000-0500-00000E000000}">
      <text>
        <t>[Threaded comment]
Your version of Excel allows you to read this threaded comment; however, any edits to it will get removed if the file is opened in a newer version of Excel. Learn more: https://go.microsoft.com/fwlink/?linkid=870924
Comment:
    ¦1¦5¦2¦9¦1¦Null§</t>
      </text>
    </comment>
    <comment ref="A88" authorId="14" shapeId="0" xr:uid="{00000000-0006-0000-0500-00000F000000}">
      <text>
        <t>[Threaded comment]
Your version of Excel allows you to read this threaded comment; however, any edits to it will get removed if the file is opened in a newer version of Excel. Learn more: https://go.microsoft.com/fwlink/?linkid=870924
Comment:
    ¦1¦5¦2¦10¦0¦Null§</t>
      </text>
    </comment>
    <comment ref="A90" authorId="15" shapeId="0" xr:uid="{00000000-0006-0000-0500-000010000000}">
      <text>
        <t>[Threaded comment]
Your version of Excel allows you to read this threaded comment; however, any edits to it will get removed if the file is opened in a newer version of Excel. Learn more: https://go.microsoft.com/fwlink/?linkid=870924
Comment:
    ¦1¦5¦2¦11¦1¦Null§</t>
      </text>
    </comment>
    <comment ref="A92" authorId="16" shapeId="0" xr:uid="{00000000-0006-0000-0500-000011000000}">
      <text>
        <t>[Threaded comment]
Your version of Excel allows you to read this threaded comment; however, any edits to it will get removed if the file is opened in a newer version of Excel. Learn more: https://go.microsoft.com/fwlink/?linkid=870924
Comment:
    ¦1¦5¦2¦12¦0¦Null§</t>
      </text>
    </comment>
    <comment ref="A94" authorId="17" shapeId="0" xr:uid="{00000000-0006-0000-0500-000012000000}">
      <text>
        <t>[Threaded comment]
Your version of Excel allows you to read this threaded comment; however, any edits to it will get removed if the file is opened in a newer version of Excel. Learn more: https://go.microsoft.com/fwlink/?linkid=870924
Comment:
    ¦1¦5¦2¦13¦1¦Null§</t>
      </text>
    </comment>
    <comment ref="A96" authorId="18" shapeId="0" xr:uid="{00000000-0006-0000-0500-000013000000}">
      <text>
        <t>[Threaded comment]
Your version of Excel allows you to read this threaded comment; however, any edits to it will get removed if the file is opened in a newer version of Excel. Learn more: https://go.microsoft.com/fwlink/?linkid=870924
Comment:
    ¦1¦5¦2¦14¦1¦Null§</t>
      </text>
    </comment>
    <comment ref="A98" authorId="19" shapeId="0" xr:uid="{00000000-0006-0000-0500-000014000000}">
      <text>
        <t>[Threaded comment]
Your version of Excel allows you to read this threaded comment; however, any edits to it will get removed if the file is opened in a newer version of Excel. Learn more: https://go.microsoft.com/fwlink/?linkid=870924
Comment:
    ¦1¦5¦2¦15¦1¦Null§</t>
      </text>
    </comment>
    <comment ref="A100" authorId="20" shapeId="0" xr:uid="{00000000-0006-0000-0500-000015000000}">
      <text>
        <t>[Threaded comment]
Your version of Excel allows you to read this threaded comment; however, any edits to it will get removed if the file is opened in a newer version of Excel. Learn more: https://go.microsoft.com/fwlink/?linkid=870924
Comment:
    ¦1¦5¦2¦16¦1¦Null§</t>
      </text>
    </comment>
    <comment ref="A102" authorId="21" shapeId="0" xr:uid="{00000000-0006-0000-0500-000016000000}">
      <text>
        <t>[Threaded comment]
Your version of Excel allows you to read this threaded comment; however, any edits to it will get removed if the file is opened in a newer version of Excel. Learn more: https://go.microsoft.com/fwlink/?linkid=870924
Comment:
    ¦1¦5¦2¦17¦0¦Null§</t>
      </text>
    </comment>
    <comment ref="A104" authorId="22" shapeId="0" xr:uid="{00000000-0006-0000-0500-000017000000}">
      <text>
        <t>[Threaded comment]
Your version of Excel allows you to read this threaded comment; however, any edits to it will get removed if the file is opened in a newer version of Excel. Learn more: https://go.microsoft.com/fwlink/?linkid=870924
Comment:
    ¦1¦5¦2¦18¦0¦Null§</t>
      </text>
    </comment>
    <comment ref="A106" authorId="23" shapeId="0" xr:uid="{00000000-0006-0000-0500-000018000000}">
      <text>
        <t>[Threaded comment]
Your version of Excel allows you to read this threaded comment; however, any edits to it will get removed if the file is opened in a newer version of Excel. Learn more: https://go.microsoft.com/fwlink/?linkid=870924
Comment:
    ¦1¦5¦2¦19¦0¦Null§</t>
      </text>
    </comment>
    <comment ref="A108" authorId="24" shapeId="0" xr:uid="{00000000-0006-0000-0500-000019000000}">
      <text>
        <t>[Threaded comment]
Your version of Excel allows you to read this threaded comment; however, any edits to it will get removed if the file is opened in a newer version of Excel. Learn more: https://go.microsoft.com/fwlink/?linkid=870924
Comment:
    ¦1¦5¦2¦20¦0¦Null§</t>
      </text>
    </comment>
    <comment ref="A110" authorId="25" shapeId="0" xr:uid="{00000000-0006-0000-0500-00001A000000}">
      <text>
        <t>[Threaded comment]
Your version of Excel allows you to read this threaded comment; however, any edits to it will get removed if the file is opened in a newer version of Excel. Learn more: https://go.microsoft.com/fwlink/?linkid=870924
Comment:
    ¦1¦5¦2¦21¦0¦Null§</t>
      </text>
    </comment>
    <comment ref="A112" authorId="26" shapeId="0" xr:uid="{00000000-0006-0000-0500-00001B000000}">
      <text>
        <t>[Threaded comment]
Your version of Excel allows you to read this threaded comment; however, any edits to it will get removed if the file is opened in a newer version of Excel. Learn more: https://go.microsoft.com/fwlink/?linkid=870924
Comment:
    ¦1¦5¦2¦22¦1¦Null§</t>
      </text>
    </comment>
    <comment ref="A114" authorId="27" shapeId="0" xr:uid="{00000000-0006-0000-0500-00001C000000}">
      <text>
        <t>[Threaded comment]
Your version of Excel allows you to read this threaded comment; however, any edits to it will get removed if the file is opened in a newer version of Excel. Learn more: https://go.microsoft.com/fwlink/?linkid=870924
Comment:
    ¦1¦5¦2¦23¦0¦Null§</t>
      </text>
    </comment>
    <comment ref="A116" authorId="28" shapeId="0" xr:uid="{00000000-0006-0000-0500-00001D000000}">
      <text>
        <t>[Threaded comment]
Your version of Excel allows you to read this threaded comment; however, any edits to it will get removed if the file is opened in a newer version of Excel. Learn more: https://go.microsoft.com/fwlink/?linkid=870924
Comment:
    ¦1¦5¦2¦24¦0¦Null§</t>
      </text>
    </comment>
    <comment ref="A118" authorId="29" shapeId="0" xr:uid="{00000000-0006-0000-0500-00001E000000}">
      <text>
        <t>[Threaded comment]
Your version of Excel allows you to read this threaded comment; however, any edits to it will get removed if the file is opened in a newer version of Excel. Learn more: https://go.microsoft.com/fwlink/?linkid=870924
Comment:
    ¦1¦5¦2¦25¦0¦Null§</t>
      </text>
    </comment>
    <comment ref="A120" authorId="30" shapeId="0" xr:uid="{00000000-0006-0000-0500-00001F000000}">
      <text>
        <t>[Threaded comment]
Your version of Excel allows you to read this threaded comment; however, any edits to it will get removed if the file is opened in a newer version of Excel. Learn more: https://go.microsoft.com/fwlink/?linkid=870924
Comment:
    ¦1¦5¦2¦26¦1¦Null§</t>
      </text>
    </comment>
    <comment ref="A122" authorId="31" shapeId="0" xr:uid="{00000000-0006-0000-0500-000020000000}">
      <text>
        <t>[Threaded comment]
Your version of Excel allows you to read this threaded comment; however, any edits to it will get removed if the file is opened in a newer version of Excel. Learn more: https://go.microsoft.com/fwlink/?linkid=870924
Comment:
    ¦1¦5¦2¦27¦1¦Null§</t>
      </text>
    </comment>
    <comment ref="A124" authorId="32" shapeId="0" xr:uid="{00000000-0006-0000-0500-000021000000}">
      <text>
        <t>[Threaded comment]
Your version of Excel allows you to read this threaded comment; however, any edits to it will get removed if the file is opened in a newer version of Excel. Learn more: https://go.microsoft.com/fwlink/?linkid=870924
Comment:
    ¦1¦5¦2¦28¦0¦Null§</t>
      </text>
    </comment>
    <comment ref="A126" authorId="33" shapeId="0" xr:uid="{00000000-0006-0000-0500-000022000000}">
      <text>
        <t>[Threaded comment]
Your version of Excel allows you to read this threaded comment; however, any edits to it will get removed if the file is opened in a newer version of Excel. Learn more: https://go.microsoft.com/fwlink/?linkid=870924
Comment:
    ¦1¦5¦2¦29¦0¦Null§</t>
      </text>
    </comment>
    <comment ref="A128" authorId="34" shapeId="0" xr:uid="{00000000-0006-0000-0500-000023000000}">
      <text>
        <t>[Threaded comment]
Your version of Excel allows you to read this threaded comment; however, any edits to it will get removed if the file is opened in a newer version of Excel. Learn more: https://go.microsoft.com/fwlink/?linkid=870924
Comment:
    ¦1¦5¦2¦30¦0¦Null§</t>
      </text>
    </comment>
    <comment ref="A130" authorId="35" shapeId="0" xr:uid="{00000000-0006-0000-0500-000024000000}">
      <text>
        <t>[Threaded comment]
Your version of Excel allows you to read this threaded comment; however, any edits to it will get removed if the file is opened in a newer version of Excel. Learn more: https://go.microsoft.com/fwlink/?linkid=870924
Comment:
    ¦1¦5¦2¦31¦0¦Null§</t>
      </text>
    </comment>
    <comment ref="A132" authorId="36" shapeId="0" xr:uid="{00000000-0006-0000-0500-000025000000}">
      <text>
        <t>[Threaded comment]
Your version of Excel allows you to read this threaded comment; however, any edits to it will get removed if the file is opened in a newer version of Excel. Learn more: https://go.microsoft.com/fwlink/?linkid=870924
Comment:
    ¦1¦5¦2¦32¦0¦Null§</t>
      </text>
    </comment>
    <comment ref="A139" authorId="37" shapeId="0" xr:uid="{00000000-0006-0000-0500-000026000000}">
      <text>
        <t>[Threaded comment]
Your version of Excel allows you to read this threaded comment; however, any edits to it will get removed if the file is opened in a newer version of Excel. Learn more: https://go.microsoft.com/fwlink/?linkid=870924
Comment:
    ¦1¦5¦2¦33¦0¦Null§</t>
      </text>
    </comment>
    <comment ref="A141" authorId="38" shapeId="0" xr:uid="{00000000-0006-0000-0500-000027000000}">
      <text>
        <t>[Threaded comment]
Your version of Excel allows you to read this threaded comment; however, any edits to it will get removed if the file is opened in a newer version of Excel. Learn more: https://go.microsoft.com/fwlink/?linkid=870924
Comment:
    ¦1¦5¦2¦34¦1¦Null§</t>
      </text>
    </comment>
    <comment ref="A143" authorId="39" shapeId="0" xr:uid="{00000000-0006-0000-0500-000028000000}">
      <text>
        <t>[Threaded comment]
Your version of Excel allows you to read this threaded comment; however, any edits to it will get removed if the file is opened in a newer version of Excel. Learn more: https://go.microsoft.com/fwlink/?linkid=870924
Comment:
    ¦1¦5¦2¦35¦1¦Null§</t>
      </text>
    </comment>
    <comment ref="A145" authorId="40" shapeId="0" xr:uid="{00000000-0006-0000-0500-000029000000}">
      <text>
        <t>[Threaded comment]
Your version of Excel allows you to read this threaded comment; however, any edits to it will get removed if the file is opened in a newer version of Excel. Learn more: https://go.microsoft.com/fwlink/?linkid=870924
Comment:
    ¦1¦5¦2¦36¦1¦Null§</t>
      </text>
    </comment>
    <comment ref="A147" authorId="41" shapeId="0" xr:uid="{00000000-0006-0000-0500-00002A000000}">
      <text>
        <t>[Threaded comment]
Your version of Excel allows you to read this threaded comment; however, any edits to it will get removed if the file is opened in a newer version of Excel. Learn more: https://go.microsoft.com/fwlink/?linkid=870924
Comment:
    ¦1¦5¦2¦37¦1¦Null§</t>
      </text>
    </comment>
    <comment ref="A149" authorId="42" shapeId="0" xr:uid="{00000000-0006-0000-0500-00002B000000}">
      <text>
        <t>[Threaded comment]
Your version of Excel allows you to read this threaded comment; however, any edits to it will get removed if the file is opened in a newer version of Excel. Learn more: https://go.microsoft.com/fwlink/?linkid=870924
Comment:
    ¦1¦5¦2¦38¦1¦Null§</t>
      </text>
    </comment>
    <comment ref="A151" authorId="43" shapeId="0" xr:uid="{00000000-0006-0000-0500-00002C000000}">
      <text>
        <t>[Threaded comment]
Your version of Excel allows you to read this threaded comment; however, any edits to it will get removed if the file is opened in a newer version of Excel. Learn more: https://go.microsoft.com/fwlink/?linkid=870924
Comment:
    ¦1¦5¦2¦39¦1¦Null§</t>
      </text>
    </comment>
    <comment ref="A153" authorId="44" shapeId="0" xr:uid="{00000000-0006-0000-0500-00002D000000}">
      <text>
        <t>[Threaded comment]
Your version of Excel allows you to read this threaded comment; however, any edits to it will get removed if the file is opened in a newer version of Excel. Learn more: https://go.microsoft.com/fwlink/?linkid=870924
Comment:
    ¦1¦5¦2¦40¦1¦Null§</t>
      </text>
    </comment>
    <comment ref="A155" authorId="45" shapeId="0" xr:uid="{00000000-0006-0000-0500-00002E000000}">
      <text>
        <t>[Threaded comment]
Your version of Excel allows you to read this threaded comment; however, any edits to it will get removed if the file is opened in a newer version of Excel. Learn more: https://go.microsoft.com/fwlink/?linkid=870924
Comment:
    ¦1¦5¦2¦41¦1¦Null§</t>
      </text>
    </comment>
    <comment ref="A157" authorId="46" shapeId="0" xr:uid="{00000000-0006-0000-0500-00002F000000}">
      <text>
        <t>[Threaded comment]
Your version of Excel allows you to read this threaded comment; however, any edits to it will get removed if the file is opened in a newer version of Excel. Learn more: https://go.microsoft.com/fwlink/?linkid=870924
Comment:
    ¦1¦5¦2¦42¦1¦Null§</t>
      </text>
    </comment>
    <comment ref="A159" authorId="47" shapeId="0" xr:uid="{00000000-0006-0000-0500-000030000000}">
      <text>
        <t>[Threaded comment]
Your version of Excel allows you to read this threaded comment; however, any edits to it will get removed if the file is opened in a newer version of Excel. Learn more: https://go.microsoft.com/fwlink/?linkid=870924
Comment:
    ¦1¦5¦2¦43¦0¦Null§</t>
      </text>
    </comment>
    <comment ref="A161" authorId="48" shapeId="0" xr:uid="{00000000-0006-0000-0500-000031000000}">
      <text>
        <t>[Threaded comment]
Your version of Excel allows you to read this threaded comment; however, any edits to it will get removed if the file is opened in a newer version of Excel. Learn more: https://go.microsoft.com/fwlink/?linkid=870924
Comment:
    ¦1¦5¦2¦44¦0¦Null§</t>
      </text>
    </comment>
    <comment ref="A163" authorId="49" shapeId="0" xr:uid="{00000000-0006-0000-0500-000032000000}">
      <text>
        <t>[Threaded comment]
Your version of Excel allows you to read this threaded comment; however, any edits to it will get removed if the file is opened in a newer version of Excel. Learn more: https://go.microsoft.com/fwlink/?linkid=870924
Comment:
    ¦1¦5¦2¦45¦0¦Null§</t>
      </text>
    </comment>
    <comment ref="A165" authorId="50" shapeId="0" xr:uid="{00000000-0006-0000-0500-000033000000}">
      <text>
        <t>[Threaded comment]
Your version of Excel allows you to read this threaded comment; however, any edits to it will get removed if the file is opened in a newer version of Excel. Learn more: https://go.microsoft.com/fwlink/?linkid=870924
Comment:
    ¦1¦5¦2¦46¦1¦Null§</t>
      </text>
    </comment>
    <comment ref="A167" authorId="51" shapeId="0" xr:uid="{00000000-0006-0000-0500-000034000000}">
      <text>
        <t>[Threaded comment]
Your version of Excel allows you to read this threaded comment; however, any edits to it will get removed if the file is opened in a newer version of Excel. Learn more: https://go.microsoft.com/fwlink/?linkid=870924
Comment:
    ¦1¦5¦2¦47¦0¦Null§</t>
      </text>
    </comment>
    <comment ref="A169" authorId="52" shapeId="0" xr:uid="{00000000-0006-0000-0500-000035000000}">
      <text>
        <t>[Threaded comment]
Your version of Excel allows you to read this threaded comment; however, any edits to it will get removed if the file is opened in a newer version of Excel. Learn more: https://go.microsoft.com/fwlink/?linkid=870924
Comment:
    ¦1¦5¦2¦48¦1¦Null§</t>
      </text>
    </comment>
    <comment ref="A171" authorId="53" shapeId="0" xr:uid="{00000000-0006-0000-0500-000036000000}">
      <text>
        <t>[Threaded comment]
Your version of Excel allows you to read this threaded comment; however, any edits to it will get removed if the file is opened in a newer version of Excel. Learn more: https://go.microsoft.com/fwlink/?linkid=870924
Comment:
    ¦1¦5¦2¦49¦1¦Null§</t>
      </text>
    </comment>
    <comment ref="A173" authorId="54" shapeId="0" xr:uid="{00000000-0006-0000-0500-000037000000}">
      <text>
        <t>[Threaded comment]
Your version of Excel allows you to read this threaded comment; however, any edits to it will get removed if the file is opened in a newer version of Excel. Learn more: https://go.microsoft.com/fwlink/?linkid=870924
Comment:
    ¦1¦5¦2¦50¦0¦Null§</t>
      </text>
    </comment>
    <comment ref="A175" authorId="55" shapeId="0" xr:uid="{00000000-0006-0000-0500-000038000000}">
      <text>
        <t>[Threaded comment]
Your version of Excel allows you to read this threaded comment; however, any edits to it will get removed if the file is opened in a newer version of Excel. Learn more: https://go.microsoft.com/fwlink/?linkid=870924
Comment:
    ¦1¦5¦2¦51¦1¦Null§</t>
      </text>
    </comment>
    <comment ref="A177" authorId="56" shapeId="0" xr:uid="{00000000-0006-0000-0500-000039000000}">
      <text>
        <t>[Threaded comment]
Your version of Excel allows you to read this threaded comment; however, any edits to it will get removed if the file is opened in a newer version of Excel. Learn more: https://go.microsoft.com/fwlink/?linkid=870924
Comment:
    ¦1¦5¦2¦52¦0¦Null§</t>
      </text>
    </comment>
    <comment ref="A179" authorId="57" shapeId="0" xr:uid="{00000000-0006-0000-0500-00003A000000}">
      <text>
        <t>[Threaded comment]
Your version of Excel allows you to read this threaded comment; however, any edits to it will get removed if the file is opened in a newer version of Excel. Learn more: https://go.microsoft.com/fwlink/?linkid=870924
Comment:
    ¦1¦5¦2¦53¦1¦Null§</t>
      </text>
    </comment>
    <comment ref="A181" authorId="58" shapeId="0" xr:uid="{00000000-0006-0000-0500-00003B000000}">
      <text>
        <t>[Threaded comment]
Your version of Excel allows you to read this threaded comment; however, any edits to it will get removed if the file is opened in a newer version of Excel. Learn more: https://go.microsoft.com/fwlink/?linkid=870924
Comment:
    ¦1¦5¦2¦54¦0¦Null§</t>
      </text>
    </comment>
    <comment ref="A183" authorId="59" shapeId="0" xr:uid="{00000000-0006-0000-0500-00003C000000}">
      <text>
        <t>[Threaded comment]
Your version of Excel allows you to read this threaded comment; however, any edits to it will get removed if the file is opened in a newer version of Excel. Learn more: https://go.microsoft.com/fwlink/?linkid=870924
Comment:
    ¦1¦5¦2¦55¦1¦Null§</t>
      </text>
    </comment>
    <comment ref="A185" authorId="60" shapeId="0" xr:uid="{00000000-0006-0000-0500-00003D000000}">
      <text>
        <t>[Threaded comment]
Your version of Excel allows you to read this threaded comment; however, any edits to it will get removed if the file is opened in a newer version of Excel. Learn more: https://go.microsoft.com/fwlink/?linkid=870924
Comment:
    ¦1¦5¦2¦56¦0¦Null§</t>
      </text>
    </comment>
    <comment ref="A187" authorId="61" shapeId="0" xr:uid="{00000000-0006-0000-0500-00003E000000}">
      <text>
        <t>[Threaded comment]
Your version of Excel allows you to read this threaded comment; however, any edits to it will get removed if the file is opened in a newer version of Excel. Learn more: https://go.microsoft.com/fwlink/?linkid=870924
Comment:
    ¦1¦5¦2¦57¦1¦Null§</t>
      </text>
    </comment>
    <comment ref="A189" authorId="62" shapeId="0" xr:uid="{00000000-0006-0000-0500-00003F000000}">
      <text>
        <t>[Threaded comment]
Your version of Excel allows you to read this threaded comment; however, any edits to it will get removed if the file is opened in a newer version of Excel. Learn more: https://go.microsoft.com/fwlink/?linkid=870924
Comment:
    ¦1¦5¦2¦58¦0¦Null§</t>
      </text>
    </comment>
    <comment ref="A191" authorId="63" shapeId="0" xr:uid="{00000000-0006-0000-0500-000040000000}">
      <text>
        <t>[Threaded comment]
Your version of Excel allows you to read this threaded comment; however, any edits to it will get removed if the file is opened in a newer version of Excel. Learn more: https://go.microsoft.com/fwlink/?linkid=870924
Comment:
    ¦1¦5¦2¦59¦1¦Null§</t>
      </text>
    </comment>
    <comment ref="A198" authorId="64" shapeId="0" xr:uid="{00000000-0006-0000-0500-000041000000}">
      <text>
        <t>[Threaded comment]
Your version of Excel allows you to read this threaded comment; however, any edits to it will get removed if the file is opened in a newer version of Excel. Learn more: https://go.microsoft.com/fwlink/?linkid=870924
Comment:
    ¦1¦5¦2¦60¦0¦Null§</t>
      </text>
    </comment>
    <comment ref="A200" authorId="65" shapeId="0" xr:uid="{00000000-0006-0000-0500-000042000000}">
      <text>
        <t>[Threaded comment]
Your version of Excel allows you to read this threaded comment; however, any edits to it will get removed if the file is opened in a newer version of Excel. Learn more: https://go.microsoft.com/fwlink/?linkid=870924
Comment:
    ¦1¦5¦2¦61¦1¦Null§</t>
      </text>
    </comment>
    <comment ref="A202" authorId="66" shapeId="0" xr:uid="{00000000-0006-0000-0500-000043000000}">
      <text>
        <t>[Threaded comment]
Your version of Excel allows you to read this threaded comment; however, any edits to it will get removed if the file is opened in a newer version of Excel. Learn more: https://go.microsoft.com/fwlink/?linkid=870924
Comment:
    ¦1¦5¦2¦62¦0¦Null§</t>
      </text>
    </comment>
    <comment ref="A204" authorId="67" shapeId="0" xr:uid="{00000000-0006-0000-0500-000044000000}">
      <text>
        <t>[Threaded comment]
Your version of Excel allows you to read this threaded comment; however, any edits to it will get removed if the file is opened in a newer version of Excel. Learn more: https://go.microsoft.com/fwlink/?linkid=870924
Comment:
    ¦1¦5¦2¦63¦1¦Null§</t>
      </text>
    </comment>
    <comment ref="A206" authorId="68" shapeId="0" xr:uid="{00000000-0006-0000-0500-000045000000}">
      <text>
        <t>[Threaded comment]
Your version of Excel allows you to read this threaded comment; however, any edits to it will get removed if the file is opened in a newer version of Excel. Learn more: https://go.microsoft.com/fwlink/?linkid=870924
Comment:
    ¦1¦5¦2¦64¦1¦Null§</t>
      </text>
    </comment>
    <comment ref="A208" authorId="69" shapeId="0" xr:uid="{00000000-0006-0000-0500-000046000000}">
      <text>
        <t>[Threaded comment]
Your version of Excel allows you to read this threaded comment; however, any edits to it will get removed if the file is opened in a newer version of Excel. Learn more: https://go.microsoft.com/fwlink/?linkid=870924
Comment:
    ¦1¦5¦2¦65¦0¦Null§</t>
      </text>
    </comment>
    <comment ref="A210" authorId="70" shapeId="0" xr:uid="{00000000-0006-0000-0500-000047000000}">
      <text>
        <t>[Threaded comment]
Your version of Excel allows you to read this threaded comment; however, any edits to it will get removed if the file is opened in a newer version of Excel. Learn more: https://go.microsoft.com/fwlink/?linkid=870924
Comment:
    ¦1¦5¦2¦66¦0¦Null§</t>
      </text>
    </comment>
    <comment ref="A262" authorId="71" shapeId="0" xr:uid="{00000000-0006-0000-0500-000048000000}">
      <text>
        <t>[Threaded comment]
Your version of Excel allows you to read this threaded comment; however, any edits to it will get removed if the file is opened in a newer version of Excel. Learn more: https://go.microsoft.com/fwlink/?linkid=870924
Comment:
    ¦1¦5¦3¦1¦1¦Null§</t>
      </text>
    </comment>
    <comment ref="A264" authorId="72" shapeId="0" xr:uid="{00000000-0006-0000-0500-000049000000}">
      <text>
        <t>[Threaded comment]
Your version of Excel allows you to read this threaded comment; however, any edits to it will get removed if the file is opened in a newer version of Excel. Learn more: https://go.microsoft.com/fwlink/?linkid=870924
Comment:
    ¦1¦5¦3¦2¦1¦Null§</t>
      </text>
    </comment>
    <comment ref="A266" authorId="73" shapeId="0" xr:uid="{00000000-0006-0000-0500-00004A000000}">
      <text>
        <t>[Threaded comment]
Your version of Excel allows you to read this threaded comment; however, any edits to it will get removed if the file is opened in a newer version of Excel. Learn more: https://go.microsoft.com/fwlink/?linkid=870924
Comment:
    ¦1¦5¦3¦3¦1¦Null§</t>
      </text>
    </comment>
    <comment ref="A268" authorId="74" shapeId="0" xr:uid="{00000000-0006-0000-0500-00004B000000}">
      <text>
        <t>[Threaded comment]
Your version of Excel allows you to read this threaded comment; however, any edits to it will get removed if the file is opened in a newer version of Excel. Learn more: https://go.microsoft.com/fwlink/?linkid=870924
Comment:
    ¦1¦5¦3¦4¦0¦Null§</t>
      </text>
    </comment>
    <comment ref="A270" authorId="75" shapeId="0" xr:uid="{00000000-0006-0000-0500-00004C000000}">
      <text>
        <t>[Threaded comment]
Your version of Excel allows you to read this threaded comment; however, any edits to it will get removed if the file is opened in a newer version of Excel. Learn more: https://go.microsoft.com/fwlink/?linkid=870924
Comment:
    ¦1¦5¦3¦5¦0¦Null§</t>
      </text>
    </comment>
    <comment ref="A272" authorId="76" shapeId="0" xr:uid="{00000000-0006-0000-0500-00004D000000}">
      <text>
        <t>[Threaded comment]
Your version of Excel allows you to read this threaded comment; however, any edits to it will get removed if the file is opened in a newer version of Excel. Learn more: https://go.microsoft.com/fwlink/?linkid=870924
Comment:
    ¦1¦5¦3¦6¦0¦Null§</t>
      </text>
    </comment>
    <comment ref="A274" authorId="77" shapeId="0" xr:uid="{00000000-0006-0000-0500-00004E000000}">
      <text>
        <t>[Threaded comment]
Your version of Excel allows you to read this threaded comment; however, any edits to it will get removed if the file is opened in a newer version of Excel. Learn more: https://go.microsoft.com/fwlink/?linkid=870924
Comment:
    ¦1¦5¦3¦7¦1¦Null§</t>
      </text>
    </comment>
    <comment ref="A276" authorId="78" shapeId="0" xr:uid="{00000000-0006-0000-0500-00004F000000}">
      <text>
        <t>[Threaded comment]
Your version of Excel allows you to read this threaded comment; however, any edits to it will get removed if the file is opened in a newer version of Excel. Learn more: https://go.microsoft.com/fwlink/?linkid=870924
Comment:
    ¦1¦5¦3¦8¦1¦Null§</t>
      </text>
    </comment>
    <comment ref="A278" authorId="79" shapeId="0" xr:uid="{00000000-0006-0000-0500-000050000000}">
      <text>
        <t>[Threaded comment]
Your version of Excel allows you to read this threaded comment; however, any edits to it will get removed if the file is opened in a newer version of Excel. Learn more: https://go.microsoft.com/fwlink/?linkid=870924
Comment:
    ¦1¦5¦3¦9¦0¦Null§</t>
      </text>
    </comment>
    <comment ref="A280" authorId="80" shapeId="0" xr:uid="{00000000-0006-0000-0500-000051000000}">
      <text>
        <t>[Threaded comment]
Your version of Excel allows you to read this threaded comment; however, any edits to it will get removed if the file is opened in a newer version of Excel. Learn more: https://go.microsoft.com/fwlink/?linkid=870924
Comment:
    ¦1¦5¦3¦10¦1¦Null§</t>
      </text>
    </comment>
    <comment ref="A282" authorId="81" shapeId="0" xr:uid="{00000000-0006-0000-0500-000052000000}">
      <text>
        <t>[Threaded comment]
Your version of Excel allows you to read this threaded comment; however, any edits to it will get removed if the file is opened in a newer version of Excel. Learn more: https://go.microsoft.com/fwlink/?linkid=870924
Comment:
    ¦1¦5¦3¦11¦1¦Null§</t>
      </text>
    </comment>
    <comment ref="A284" authorId="82" shapeId="0" xr:uid="{00000000-0006-0000-0500-000053000000}">
      <text>
        <t>[Threaded comment]
Your version of Excel allows you to read this threaded comment; however, any edits to it will get removed if the file is opened in a newer version of Excel. Learn more: https://go.microsoft.com/fwlink/?linkid=870924
Comment:
    ¦1¦5¦3¦12¦0¦Null§</t>
      </text>
    </comment>
    <comment ref="A286" authorId="83" shapeId="0" xr:uid="{00000000-0006-0000-0500-000054000000}">
      <text>
        <t>[Threaded comment]
Your version of Excel allows you to read this threaded comment; however, any edits to it will get removed if the file is opened in a newer version of Excel. Learn more: https://go.microsoft.com/fwlink/?linkid=870924
Comment:
    ¦1¦5¦3¦13¦1¦Null§</t>
      </text>
    </comment>
    <comment ref="A288" authorId="84" shapeId="0" xr:uid="{00000000-0006-0000-0500-000055000000}">
      <text>
        <t>[Threaded comment]
Your version of Excel allows you to read this threaded comment; however, any edits to it will get removed if the file is opened in a newer version of Excel. Learn more: https://go.microsoft.com/fwlink/?linkid=870924
Comment:
    ¦1¦5¦3¦14¦1¦Null§</t>
      </text>
    </comment>
    <comment ref="A290" authorId="85" shapeId="0" xr:uid="{00000000-0006-0000-0500-000056000000}">
      <text>
        <t>[Threaded comment]
Your version of Excel allows you to read this threaded comment; however, any edits to it will get removed if the file is opened in a newer version of Excel. Learn more: https://go.microsoft.com/fwlink/?linkid=870924
Comment:
    ¦1¦5¦3¦15¦1¦Null§</t>
      </text>
    </comment>
    <comment ref="A292" authorId="86" shapeId="0" xr:uid="{00000000-0006-0000-0500-000057000000}">
      <text>
        <t>[Threaded comment]
Your version of Excel allows you to read this threaded comment; however, any edits to it will get removed if the file is opened in a newer version of Excel. Learn more: https://go.microsoft.com/fwlink/?linkid=870924
Comment:
    ¦1¦5¦3¦16¦1¦Null§</t>
      </text>
    </comment>
    <comment ref="A294" authorId="87" shapeId="0" xr:uid="{00000000-0006-0000-0500-000058000000}">
      <text>
        <t>[Threaded comment]
Your version of Excel allows you to read this threaded comment; however, any edits to it will get removed if the file is opened in a newer version of Excel. Learn more: https://go.microsoft.com/fwlink/?linkid=870924
Comment:
    ¦1¦5¦3¦17¦1¦Null§</t>
      </text>
    </comment>
    <comment ref="A296" authorId="88" shapeId="0" xr:uid="{00000000-0006-0000-0500-000059000000}">
      <text>
        <t>[Threaded comment]
Your version of Excel allows you to read this threaded comment; however, any edits to it will get removed if the file is opened in a newer version of Excel. Learn more: https://go.microsoft.com/fwlink/?linkid=870924
Comment:
    ¦1¦5¦3¦18¦1¦Null§</t>
      </text>
    </comment>
    <comment ref="A298" authorId="89" shapeId="0" xr:uid="{00000000-0006-0000-0500-00005A000000}">
      <text>
        <t>[Threaded comment]
Your version of Excel allows you to read this threaded comment; however, any edits to it will get removed if the file is opened in a newer version of Excel. Learn more: https://go.microsoft.com/fwlink/?linkid=870924
Comment:
    ¦1¦5¦3¦19¦1¦Null§</t>
      </text>
    </comment>
    <comment ref="A300" authorId="90" shapeId="0" xr:uid="{00000000-0006-0000-0500-00005B000000}">
      <text>
        <t>[Threaded comment]
Your version of Excel allows you to read this threaded comment; however, any edits to it will get removed if the file is opened in a newer version of Excel. Learn more: https://go.microsoft.com/fwlink/?linkid=870924
Comment:
    ¦1¦5¦3¦20¦1¦Null§</t>
      </text>
    </comment>
    <comment ref="A302" authorId="91" shapeId="0" xr:uid="{00000000-0006-0000-0500-00005C000000}">
      <text>
        <t>[Threaded comment]
Your version of Excel allows you to read this threaded comment; however, any edits to it will get removed if the file is opened in a newer version of Excel. Learn more: https://go.microsoft.com/fwlink/?linkid=870924
Comment:
    ¦1¦5¦3¦21¦0¦Null§</t>
      </text>
    </comment>
    <comment ref="A304" authorId="92" shapeId="0" xr:uid="{00000000-0006-0000-0500-00005D000000}">
      <text>
        <t>[Threaded comment]
Your version of Excel allows you to read this threaded comment; however, any edits to it will get removed if the file is opened in a newer version of Excel. Learn more: https://go.microsoft.com/fwlink/?linkid=870924
Comment:
    ¦1¦5¦3¦22¦1¦Null§</t>
      </text>
    </comment>
    <comment ref="A306" authorId="93" shapeId="0" xr:uid="{00000000-0006-0000-0500-00005E000000}">
      <text>
        <t>[Threaded comment]
Your version of Excel allows you to read this threaded comment; however, any edits to it will get removed if the file is opened in a newer version of Excel. Learn more: https://go.microsoft.com/fwlink/?linkid=870924
Comment:
    ¦1¦5¦3¦23¦0¦Null§</t>
      </text>
    </comment>
    <comment ref="A308" authorId="94" shapeId="0" xr:uid="{00000000-0006-0000-0500-00005F000000}">
      <text>
        <t>[Threaded comment]
Your version of Excel allows you to read this threaded comment; however, any edits to it will get removed if the file is opened in a newer version of Excel. Learn more: https://go.microsoft.com/fwlink/?linkid=870924
Comment:
    ¦1¦5¦3¦24¦0¦Null§</t>
      </text>
    </comment>
    <comment ref="A316" authorId="95" shapeId="0" xr:uid="{00000000-0006-0000-0500-000060000000}">
      <text>
        <t>[Threaded comment]
Your version of Excel allows you to read this threaded comment; however, any edits to it will get removed if the file is opened in a newer version of Excel. Learn more: https://go.microsoft.com/fwlink/?linkid=870924
Comment:
    ¦1¦5¦3¦25¦1¦Null§</t>
      </text>
    </comment>
    <comment ref="A318" authorId="96" shapeId="0" xr:uid="{00000000-0006-0000-0500-000061000000}">
      <text>
        <t>[Threaded comment]
Your version of Excel allows you to read this threaded comment; however, any edits to it will get removed if the file is opened in a newer version of Excel. Learn more: https://go.microsoft.com/fwlink/?linkid=870924
Comment:
    ¦1¦5¦3¦26¦1¦Null§</t>
      </text>
    </comment>
    <comment ref="A320" authorId="97" shapeId="0" xr:uid="{00000000-0006-0000-0500-000062000000}">
      <text>
        <t>[Threaded comment]
Your version of Excel allows you to read this threaded comment; however, any edits to it will get removed if the file is opened in a newer version of Excel. Learn more: https://go.microsoft.com/fwlink/?linkid=870924
Comment:
    ¦1¦5¦3¦27¦1¦Null§</t>
      </text>
    </comment>
    <comment ref="A322" authorId="98" shapeId="0" xr:uid="{00000000-0006-0000-0500-000063000000}">
      <text>
        <t>[Threaded comment]
Your version of Excel allows you to read this threaded comment; however, any edits to it will get removed if the file is opened in a newer version of Excel. Learn more: https://go.microsoft.com/fwlink/?linkid=870924
Comment:
    ¦1¦5¦3¦28¦1¦Null§</t>
      </text>
    </comment>
    <comment ref="A324" authorId="99" shapeId="0" xr:uid="{00000000-0006-0000-0500-000064000000}">
      <text>
        <t>[Threaded comment]
Your version of Excel allows you to read this threaded comment; however, any edits to it will get removed if the file is opened in a newer version of Excel. Learn more: https://go.microsoft.com/fwlink/?linkid=870924
Comment:
    ¦1¦5¦3¦29¦1¦Null§</t>
      </text>
    </comment>
    <comment ref="A326" authorId="100" shapeId="0" xr:uid="{00000000-0006-0000-0500-000065000000}">
      <text>
        <t>[Threaded comment]
Your version of Excel allows you to read this threaded comment; however, any edits to it will get removed if the file is opened in a newer version of Excel. Learn more: https://go.microsoft.com/fwlink/?linkid=870924
Comment:
    ¦1¦5¦3¦30¦1¦Null§</t>
      </text>
    </comment>
    <comment ref="A328" authorId="101" shapeId="0" xr:uid="{00000000-0006-0000-0500-000066000000}">
      <text>
        <t>[Threaded comment]
Your version of Excel allows you to read this threaded comment; however, any edits to it will get removed if the file is opened in a newer version of Excel. Learn more: https://go.microsoft.com/fwlink/?linkid=870924
Comment:
    ¦1¦5¦3¦31¦0¦Null§</t>
      </text>
    </comment>
    <comment ref="A330" authorId="102" shapeId="0" xr:uid="{00000000-0006-0000-0500-000067000000}">
      <text>
        <t>[Threaded comment]
Your version of Excel allows you to read this threaded comment; however, any edits to it will get removed if the file is opened in a newer version of Excel. Learn more: https://go.microsoft.com/fwlink/?linkid=870924
Comment:
    ¦1¦5¦3¦32¦0¦Null§</t>
      </text>
    </comment>
    <comment ref="A332" authorId="103" shapeId="0" xr:uid="{00000000-0006-0000-0500-000068000000}">
      <text>
        <t>[Threaded comment]
Your version of Excel allows you to read this threaded comment; however, any edits to it will get removed if the file is opened in a newer version of Excel. Learn more: https://go.microsoft.com/fwlink/?linkid=870924
Comment:
    ¦1¦5¦3¦33¦0¦Null§</t>
      </text>
    </comment>
  </commentList>
</comments>
</file>

<file path=xl/sharedStrings.xml><?xml version="1.0" encoding="utf-8"?>
<sst xmlns="http://schemas.openxmlformats.org/spreadsheetml/2006/main" count="15285" uniqueCount="4937">
  <si>
    <t>Rate=G</t>
  </si>
  <si>
    <t>&lt;NewDataSet&gt;·  &lt;xs:schema id="NewDataSet" xmlns="" xmlns:xs="http://www.w3.org/2001/XMLSchema" xmlns:msdata="urn:schemas-microsoft-com:xml-msdata"&gt;·    &lt;xs:element name="NewDataSet" msdata:IsDataSet="true" msdata:MainDataTable="SummaryItems" msdata:UseCurrentLocale="true"&gt;·      &lt;xs:complexType&gt;·        &lt;xs:choice minOccurs="0" maxOccurs="unbounded"&gt;·          &lt;xs:element name="SummaryItems"&gt;·            &lt;xs:complexType&gt;·              &lt;xs:sequence&gt;·                &lt;xs:element name="ContractNo" type="xs:short" minOccurs="0" /&gt;·                &lt;xs:element name="ScheduleNo" type="xs:short" minOccurs="0" /&gt;·                &lt;xs:element name="SortNo" type="xs:short" minOccurs="0" /&gt;·                &lt;xs:element name="Item" type="xs:string" minOccurs="0" /&gt;·                &lt;xs:element name="SubTotalText" type="xs:string" minOccurs="0" /&gt;·                &lt;xs:element name="Description" type="xs:string" minOccurs="0" /&gt;·                &lt;xs:element name="CalcType" type="xs:string" minOccurs="0" /&gt;·                &lt;xs:element name="CalcValue" type="xs:double" minOccurs="0" /&gt;·                &lt;xs:element name="UseFirstSubTotal" type="xs:boolean" minOccurs="0" /&gt;·                &lt;xs:element name="ExclFromWorks" type="xs:boolean" minOccurs="0" /&gt;·                &lt;xs:element name="ExclFromProjected" type="xs:boolean" minOccurs="0" /&gt;·              &lt;/xs:sequence&gt;·            &lt;/xs:complexType&gt;·          &lt;/xs:element&gt;·        &lt;/xs:choice&gt;·      &lt;/xs:complexType&gt;·    &lt;/xs:element&gt;·  &lt;/xs:schema&gt;·&lt;/NewDataSet&gt;</t>
  </si>
  <si>
    <t>SECTION A : PRELIMINARY AND GENERAL</t>
  </si>
  <si>
    <t>ITEM
NO</t>
  </si>
  <si>
    <t>PAYMENT</t>
  </si>
  <si>
    <t>DESCRIPTION</t>
  </si>
  <si>
    <t>UNIT</t>
  </si>
  <si>
    <t>QTY</t>
  </si>
  <si>
    <t>RATE</t>
  </si>
  <si>
    <t>AMOUNT R</t>
  </si>
  <si>
    <t>1</t>
  </si>
  <si>
    <t>SANS 1200 A</t>
  </si>
  <si>
    <t>1.1</t>
  </si>
  <si>
    <t>FIXED CHARGE ITEMS</t>
  </si>
  <si>
    <t>PSA 8.3</t>
  </si>
  <si>
    <t>Contractual Requirements</t>
  </si>
  <si>
    <t>1.1.1</t>
  </si>
  <si>
    <t>PSA 8.3.1</t>
  </si>
  <si>
    <t>Contractor's fixed establishment cost</t>
  </si>
  <si>
    <t>Sum</t>
  </si>
  <si>
    <t>PSA 8.3.5</t>
  </si>
  <si>
    <t xml:space="preserve">Contractor's obligation with respect to Health and Safety </t>
  </si>
  <si>
    <t>1.1.2</t>
  </si>
  <si>
    <t>a) Preparation of Project Specific Health and Safety Plan</t>
  </si>
  <si>
    <t>1.1.3</t>
  </si>
  <si>
    <t>b) Carrying out a Hazard Identification and Risk Assessment</t>
  </si>
  <si>
    <t>1.1.4</t>
  </si>
  <si>
    <t>c) Preparation and maintenance of H&amp;S File</t>
  </si>
  <si>
    <t>1.1.5</t>
  </si>
  <si>
    <t>d) Preparation of Method Statements and Safe Work Procedures</t>
  </si>
  <si>
    <t>1.1.6</t>
  </si>
  <si>
    <t xml:space="preserve">e) Emergency Preparedness and Response plan  (this item should include:
First Aid, Fire and Explosions, Acts of Nature, Hazardous Chemical 
Substance and Flammable Substances spillage, Political unrest and
violence and/or Terrorism)
</t>
  </si>
  <si>
    <t>1.1.7</t>
  </si>
  <si>
    <t xml:space="preserve">f) Occupational health provisions (Medicals – pre- and post-employment; Physical and Psychological for work at elevated heights; (Medical 
surveillance for hazardous work; Baseline baseline &amp; audiometric screening tests; HIV and AIDS Programme; etc.)
</t>
  </si>
  <si>
    <t>1.1.8</t>
  </si>
  <si>
    <t>g)Compliance with the requirements of the latest COVID-19 Regulations, published in terms of the Disaster Management Act (Act 57 of 2002).</t>
  </si>
  <si>
    <t>1.1.9</t>
  </si>
  <si>
    <t>h) Inoculation of Contractor's personnel for working on Wastewater Treatment Works</t>
  </si>
  <si>
    <t>1.1.10</t>
  </si>
  <si>
    <t xml:space="preserve">i)	Provision of Personal Protective Equipment and clothing, including
but not limited to: Overalls, hard-hats, gloves, safety boots, gumboots,
ear protection, dust masks, safety goggles, safety harnesses, reflective
vests, etc.
</t>
  </si>
  <si>
    <t>1.1.11</t>
  </si>
  <si>
    <t>j)	Provision of Occupational Health and Safety equipment</t>
  </si>
  <si>
    <t>1.1.12</t>
  </si>
  <si>
    <t>k) Ensuring public health and safety</t>
  </si>
  <si>
    <t xml:space="preserve"> Total Carried Forward</t>
  </si>
  <si>
    <t xml:space="preserve"> Brought Forward</t>
  </si>
  <si>
    <t>1.1.13</t>
  </si>
  <si>
    <t>l) Occupational health and safety signage, pictograms and notices</t>
  </si>
  <si>
    <t>1.1.14</t>
  </si>
  <si>
    <t>m) All other fixed costs associated with complying with the requirements</t>
  </si>
  <si>
    <t>PSA 8.3.6</t>
  </si>
  <si>
    <t>Compliance with Environmental Management Specifications</t>
  </si>
  <si>
    <t>1.1.15</t>
  </si>
  <si>
    <t>a) Fixed costs with respect to Environmental Management</t>
  </si>
  <si>
    <t>1.1.16</t>
  </si>
  <si>
    <t>b) Environmental awareness training</t>
  </si>
  <si>
    <t>1.1.17</t>
  </si>
  <si>
    <t>PSA 8.3.7</t>
  </si>
  <si>
    <t>Producing and submitting Quality Control Programme</t>
  </si>
  <si>
    <t>1.2</t>
  </si>
  <si>
    <t>PSA 8.4</t>
  </si>
  <si>
    <t>TIME RELATED ITEMS</t>
  </si>
  <si>
    <t>8.4.1</t>
  </si>
  <si>
    <t>1.2.1</t>
  </si>
  <si>
    <t>PSA 8.4.2</t>
  </si>
  <si>
    <t>Time related establishment</t>
  </si>
  <si>
    <t>PSA 8.4.2.2</t>
  </si>
  <si>
    <t>Facilities for the contractor</t>
  </si>
  <si>
    <t>1.2.2</t>
  </si>
  <si>
    <t xml:space="preserve"> a) Dealing with water</t>
  </si>
  <si>
    <t>1.2.3</t>
  </si>
  <si>
    <t xml:space="preserve"> b) Search for, record and protect all survey benchmarks</t>
  </si>
  <si>
    <t>1.2.4</t>
  </si>
  <si>
    <t xml:space="preserve"> c) Maintain continuity of flow through works</t>
  </si>
  <si>
    <t>1.2.5</t>
  </si>
  <si>
    <t xml:space="preserve"> d) Provide access for authorised personnel</t>
  </si>
  <si>
    <t>1.2.6</t>
  </si>
  <si>
    <t xml:space="preserve"> e) Nightwatch and security</t>
  </si>
  <si>
    <t>PSA 8.4.6</t>
  </si>
  <si>
    <t>Compliance with respect to Health and Safety</t>
  </si>
  <si>
    <t>1.2.7</t>
  </si>
  <si>
    <t>a) Provision of Construction Manager and alternate</t>
  </si>
  <si>
    <t>1.2.8</t>
  </si>
  <si>
    <t>b) Provision of Assistant Construction Manager(s)</t>
  </si>
  <si>
    <t>1.2.9</t>
  </si>
  <si>
    <t>c) Provision of Health and Safety Officer</t>
  </si>
  <si>
    <t>1.2.10</t>
  </si>
  <si>
    <t>d) Provision of Construction supervisors and assistant construction supervisors</t>
  </si>
  <si>
    <t>1.2.11</t>
  </si>
  <si>
    <t>e) Maintenance of H&amp;S file</t>
  </si>
  <si>
    <t>1.2.12</t>
  </si>
  <si>
    <t>f) Implementation and Management of the Health and Safety Plan</t>
  </si>
  <si>
    <t>1.2.13</t>
  </si>
  <si>
    <t>g) Enforcing of Hazard Identification and Risk Assessment</t>
  </si>
  <si>
    <t>1.2.14</t>
  </si>
  <si>
    <t>h) Implementation of Method Statements and Safe Work Procedures</t>
  </si>
  <si>
    <t>1.2.15</t>
  </si>
  <si>
    <t>i) Ensuring sub-contractors' compliance with statutory requirements, including compliance with the lastest COVID-19 Regulations and monitoring and auditing of sub-contractors</t>
  </si>
  <si>
    <t>1.2.16</t>
  </si>
  <si>
    <t>j) Occupational health and safety training, promotion and awareness</t>
  </si>
  <si>
    <t>1.2.17</t>
  </si>
  <si>
    <t>1.2.18</t>
  </si>
  <si>
    <t>l) All other time related costs associated with complying with the requirements of the OHS Act, Construction Regulations 2014, all other relevant regulations in terms of the OHS act and the Health and Safety Specifications, for the duration of the Contract.</t>
  </si>
  <si>
    <t>1.2.19</t>
  </si>
  <si>
    <t>PSA 8.4.7</t>
  </si>
  <si>
    <t>1.2.20</t>
  </si>
  <si>
    <t>PSA 8.4.8</t>
  </si>
  <si>
    <t>Compliance with the Quality Control Programme</t>
  </si>
  <si>
    <t>1.3</t>
  </si>
  <si>
    <t>PSA 8.5</t>
  </si>
  <si>
    <t>PROVISIONAL SUMS</t>
  </si>
  <si>
    <t>PSA 8.5.1</t>
  </si>
  <si>
    <t>Testing of materials by Engineer</t>
  </si>
  <si>
    <t>1.3.1</t>
  </si>
  <si>
    <t>a) Testing of Materials</t>
  </si>
  <si>
    <t>PC Sum</t>
  </si>
  <si>
    <t>1.3.2</t>
  </si>
  <si>
    <t>b) Overheads, charges and profit on PSA 8.5.1 (a) above</t>
  </si>
  <si>
    <t>%</t>
  </si>
  <si>
    <t>PSA 8.5.2</t>
  </si>
  <si>
    <t>Relocation cost of electrical services by local authority</t>
  </si>
  <si>
    <t>1.3.3</t>
  </si>
  <si>
    <t>a) Cost of relocating existing electrical services by local authority</t>
  </si>
  <si>
    <t>1.3.4</t>
  </si>
  <si>
    <t>b) Overheads, charges and profit on PSA 8.5.2 (a) above</t>
  </si>
  <si>
    <t>PSA 8.5.3</t>
  </si>
  <si>
    <t>Survey by Engineer</t>
  </si>
  <si>
    <t>1.3.5</t>
  </si>
  <si>
    <t>a) Survey work ordered by Engineer</t>
  </si>
  <si>
    <t>1.3.6</t>
  </si>
  <si>
    <t>b) Overheads, charges and profit on PSA 8.5.3 (a) above</t>
  </si>
  <si>
    <t>1.4</t>
  </si>
  <si>
    <t>PSA 8.7</t>
  </si>
  <si>
    <t>Allowance for dayworks (provisional)</t>
  </si>
  <si>
    <t>General dayworks</t>
  </si>
  <si>
    <t>Labour (Provisional)</t>
  </si>
  <si>
    <t>1.4.1</t>
  </si>
  <si>
    <t xml:space="preserve"> a) Qualified artisan</t>
  </si>
  <si>
    <t>hr</t>
  </si>
  <si>
    <t>1.4.2</t>
  </si>
  <si>
    <t xml:space="preserve"> b) Skilled labourer</t>
  </si>
  <si>
    <t>1.4.3</t>
  </si>
  <si>
    <t xml:space="preserve"> c) Semi-skilled labourer</t>
  </si>
  <si>
    <t>1.4.4</t>
  </si>
  <si>
    <t xml:space="preserve"> d) Unskilled labourer</t>
  </si>
  <si>
    <t>1.4.5</t>
  </si>
  <si>
    <t xml:space="preserve"> e) Foreman</t>
  </si>
  <si>
    <t>1.4.6</t>
  </si>
  <si>
    <t xml:space="preserve"> f) Technician</t>
  </si>
  <si>
    <t>Plant (Provisional)</t>
  </si>
  <si>
    <t xml:space="preserve"> a) Bulldozer</t>
  </si>
  <si>
    <t>1.4.7</t>
  </si>
  <si>
    <t xml:space="preserve"> ...................... kW (small)</t>
  </si>
  <si>
    <t>1.4.8</t>
  </si>
  <si>
    <t xml:space="preserve"> ...................... kW (large)</t>
  </si>
  <si>
    <t>1.4.9</t>
  </si>
  <si>
    <t xml:space="preserve"> b) Grader .............. kW</t>
  </si>
  <si>
    <t>1.4.10</t>
  </si>
  <si>
    <t xml:space="preserve"> c) Wheel loader ...........m³ bucket</t>
  </si>
  <si>
    <t>1.4.11</t>
  </si>
  <si>
    <t xml:space="preserve"> d) Crawler excavator .............kW</t>
  </si>
  <si>
    <t>1.4.12</t>
  </si>
  <si>
    <t xml:space="preserve"> e) Tractor - loader- backhoe ..............m³ bucket</t>
  </si>
  <si>
    <t xml:space="preserve"> f) Rollers and compactors</t>
  </si>
  <si>
    <t>1.4.13</t>
  </si>
  <si>
    <t xml:space="preserve">   Pneumatic self propelled ......... ton</t>
  </si>
  <si>
    <t>1.4.14</t>
  </si>
  <si>
    <t xml:space="preserve">   Smooth self propelled vibrating roller ........ton</t>
  </si>
  <si>
    <t>1.4.15</t>
  </si>
  <si>
    <t>Plate compactor</t>
  </si>
  <si>
    <t xml:space="preserve"> g) Trucks </t>
  </si>
  <si>
    <t>1.4.16</t>
  </si>
  <si>
    <t xml:space="preserve">   Tipper truck (10 m³ min)</t>
  </si>
  <si>
    <t>1.4.17</t>
  </si>
  <si>
    <t xml:space="preserve">   Tipper truck (5 m³ min)</t>
  </si>
  <si>
    <t>1.4.18</t>
  </si>
  <si>
    <t xml:space="preserve">   Water truck (10kl min)</t>
  </si>
  <si>
    <t xml:space="preserve">   Dumptruck ...........m³</t>
  </si>
  <si>
    <t xml:space="preserve"> h) Compressor (min 10m³/minute), incl hammer and hose</t>
  </si>
  <si>
    <t xml:space="preserve"> i) Water pumps</t>
  </si>
  <si>
    <t xml:space="preserve">   75mm dia</t>
  </si>
  <si>
    <t xml:space="preserve">   150mm dia</t>
  </si>
  <si>
    <t xml:space="preserve"> j) Submersible Sewage Pumps</t>
  </si>
  <si>
    <t xml:space="preserve"> k) Sewage Handling Tankers</t>
  </si>
  <si>
    <t xml:space="preserve">   10m³ capacity</t>
  </si>
  <si>
    <t xml:space="preserve">   15m³ capacity</t>
  </si>
  <si>
    <t>Materials:</t>
  </si>
  <si>
    <t xml:space="preserve"> Cement</t>
  </si>
  <si>
    <t>50kg bag</t>
  </si>
  <si>
    <t xml:space="preserve"> Building sand</t>
  </si>
  <si>
    <t>m³</t>
  </si>
  <si>
    <t xml:space="preserve"> 19mm crushed stone</t>
  </si>
  <si>
    <t xml:space="preserve"> Bricks: ROK's</t>
  </si>
  <si>
    <t>1000</t>
  </si>
  <si>
    <t xml:space="preserve"> a) Supply other material</t>
  </si>
  <si>
    <t>Prov Sum</t>
  </si>
  <si>
    <t xml:space="preserve"> b) Contractors overheads, profits, etc on item A.72 above</t>
  </si>
  <si>
    <t>1.5</t>
  </si>
  <si>
    <t>PSA 8.8</t>
  </si>
  <si>
    <t>TEMPORARY WORKS</t>
  </si>
  <si>
    <t>1.5.1</t>
  </si>
  <si>
    <t>PSA 8.8.2</t>
  </si>
  <si>
    <t>Traffic Accommodation</t>
  </si>
  <si>
    <t>1.6</t>
  </si>
  <si>
    <t>PROVISION FOR POSSIBLE LOAD SHEDDING</t>
  </si>
  <si>
    <t>PSA 8.9</t>
  </si>
  <si>
    <t>Costs in the event of power cut (provisional)</t>
  </si>
  <si>
    <t>1.6.1</t>
  </si>
  <si>
    <t xml:space="preserve"> a) During working hours</t>
  </si>
  <si>
    <t>1.6.2</t>
  </si>
  <si>
    <t xml:space="preserve"> b) During non-working hours</t>
  </si>
  <si>
    <t>1.7</t>
  </si>
  <si>
    <t>PA 8.1</t>
  </si>
  <si>
    <t>MAINTAINING FLOW THROUGH THE WWTW</t>
  </si>
  <si>
    <t>1.7.1</t>
  </si>
  <si>
    <t>a) Dealing with Flow for Construction of new Chamber A and B (as detailed in PA 5.4)</t>
  </si>
  <si>
    <t>1.7.2</t>
  </si>
  <si>
    <t>b) Dealing with Flow for Construction of Overflow Chamber (as detailed in PA 5.4)</t>
  </si>
  <si>
    <t>1.7.3</t>
  </si>
  <si>
    <t>c) Dealing with Flow in the Existing inlet works pipeline when constructing the New Tanker Discharge Manhole (as detailed in  PA 5.4)</t>
  </si>
  <si>
    <t>1.7.4</t>
  </si>
  <si>
    <t>d) Dealing with Flow in the Existing maturation pond when constructing the New suction pipe going into the Second Class water Pump Station (as detailed in PA 5.6)</t>
  </si>
  <si>
    <t>1.7.5</t>
  </si>
  <si>
    <t>e)Diverting Flow for Upgrades, inlet Works at Hammarsdale WWTW (as detailed in PA 5.5)</t>
  </si>
  <si>
    <t>1.7.6</t>
  </si>
  <si>
    <t>f)Dealing with Flow in the exisitng potable water pipeline for the construction of the new pipeline (as detailed in PA 5.6)</t>
  </si>
  <si>
    <t>1.7.7</t>
  </si>
  <si>
    <t>g) Dealing with Flow in the exisiting effluent pipe to dam for construction of a new pump station sump overflow manhole  (as detailed in PA 5.6)</t>
  </si>
  <si>
    <t>1.7.8</t>
  </si>
  <si>
    <t>h) Dealing with Flow for connection of new rising main to existing rising main (as detailed in PA 5.5)</t>
  </si>
  <si>
    <t xml:space="preserve"> Total Carried Forward To Summary</t>
  </si>
  <si>
    <t>SECTION AB: ENGINEER'S OFFICE</t>
  </si>
  <si>
    <t>2</t>
  </si>
  <si>
    <t>SANS 1200AB</t>
  </si>
  <si>
    <t>2.1</t>
  </si>
  <si>
    <t>PSAB 8.3</t>
  </si>
  <si>
    <t>ENGINEERS FACILITIES ON SITE</t>
  </si>
  <si>
    <t>PSAB 8.3.1</t>
  </si>
  <si>
    <t>Fixed charge and value related items</t>
  </si>
  <si>
    <t>2.1.1</t>
  </si>
  <si>
    <t>2.1.2</t>
  </si>
  <si>
    <t>b) Cellular phone</t>
  </si>
  <si>
    <t>No</t>
  </si>
  <si>
    <t>2.1.3</t>
  </si>
  <si>
    <t>c) Computer</t>
  </si>
  <si>
    <t>2.1.4</t>
  </si>
  <si>
    <t xml:space="preserve">d) Survey Equipment </t>
  </si>
  <si>
    <t>2.1.5</t>
  </si>
  <si>
    <t>e) Nameboards</t>
  </si>
  <si>
    <t>PSAB 8.3.2</t>
  </si>
  <si>
    <t>Time related items</t>
  </si>
  <si>
    <t>2.1.6</t>
  </si>
  <si>
    <t>2.1.7</t>
  </si>
  <si>
    <t>2.1.8</t>
  </si>
  <si>
    <t>2.1.9</t>
  </si>
  <si>
    <t>d) Survey Equipment</t>
  </si>
  <si>
    <t>2.1.10</t>
  </si>
  <si>
    <t>PSAB 8.4</t>
  </si>
  <si>
    <t>Survey and materials assistants</t>
  </si>
  <si>
    <t>2.1.11</t>
  </si>
  <si>
    <t>a) Survey assistants</t>
  </si>
  <si>
    <t>man.hr</t>
  </si>
  <si>
    <t>2.1.12</t>
  </si>
  <si>
    <t>b) Materials assistants</t>
  </si>
  <si>
    <t>2.2</t>
  </si>
  <si>
    <t>PROVISIONAL COST SUM</t>
  </si>
  <si>
    <t>PSAB 8.6</t>
  </si>
  <si>
    <t>Cellular Phone Calls</t>
  </si>
  <si>
    <t>2.2.1</t>
  </si>
  <si>
    <t>a) Cellular phone charges</t>
  </si>
  <si>
    <t>min</t>
  </si>
  <si>
    <t>SUMMARY OF SECTIONS</t>
  </si>
  <si>
    <t xml:space="preserve"> </t>
  </si>
  <si>
    <t>SECTION</t>
  </si>
  <si>
    <t>SECTION C : SITE CLEARANCE</t>
  </si>
  <si>
    <t>SABS 1200 C</t>
  </si>
  <si>
    <t>8.2.1</t>
  </si>
  <si>
    <t>Clear and Grub</t>
  </si>
  <si>
    <t>a) Second Class Water Pump Station area</t>
  </si>
  <si>
    <t>m²</t>
  </si>
  <si>
    <t>b) New Inlet Works Area</t>
  </si>
  <si>
    <t>c) New Pump station Area</t>
  </si>
  <si>
    <t>d) New roadways and walkways at Inlet works</t>
  </si>
  <si>
    <t xml:space="preserve">e) New guardhouse </t>
  </si>
  <si>
    <t>PSC 8.2.2</t>
  </si>
  <si>
    <t>Remove and grub large trees of girth</t>
  </si>
  <si>
    <t>a) over 1 m and up to and including 2 m</t>
  </si>
  <si>
    <t>No.</t>
  </si>
  <si>
    <t>b) over 2 m and up to and including 3 m</t>
  </si>
  <si>
    <t>1.8</t>
  </si>
  <si>
    <t xml:space="preserve"> 8.2.5</t>
  </si>
  <si>
    <t xml:space="preserve">Protect / Reinstate fences </t>
  </si>
  <si>
    <t>m</t>
  </si>
  <si>
    <t>PSC 8.2.7</t>
  </si>
  <si>
    <t>Dismantle and Relocate Pipelines, Electricity Transmission Lines, Handrailing, Cables etc (where necessary)</t>
  </si>
  <si>
    <t>1.9</t>
  </si>
  <si>
    <t>a) Electricity Transmission Lines where the New Inlet Works is located</t>
  </si>
  <si>
    <t>1.10</t>
  </si>
  <si>
    <t>b) 50mm  diameter Class 9 PE potable water pipeline supply at the Inlet works</t>
  </si>
  <si>
    <t>1.11</t>
  </si>
  <si>
    <t>1.12</t>
  </si>
  <si>
    <t>d) Second class water 63mm diameter pipe at the existing inlet works structure</t>
  </si>
  <si>
    <t>1.13</t>
  </si>
  <si>
    <t>e) Electrical cabling at the existing Inlet works area</t>
  </si>
  <si>
    <t>1.14</t>
  </si>
  <si>
    <t>f) Existing 600mm diameter stormwater pipeline</t>
  </si>
  <si>
    <t>PSC 8.2.8</t>
  </si>
  <si>
    <t>Demolish and remove structures / buildings / materials / etc</t>
  </si>
  <si>
    <t>1.15</t>
  </si>
  <si>
    <t>a) Existing reinforced concrete channels and floor slabs at the Existing Inlet works. Slab thickness up to 300mm</t>
  </si>
  <si>
    <t>1.16</t>
  </si>
  <si>
    <t>b) Existing Inlet works screens structure (Reinforced concrete wall,roof, etc)</t>
  </si>
  <si>
    <t>1.17</t>
  </si>
  <si>
    <t>c) Remove and dispose of existing paving at the existing inlet works</t>
  </si>
  <si>
    <t>1.18</t>
  </si>
  <si>
    <t>d) Existing stormwater manhole at the Existing Inlet works</t>
  </si>
  <si>
    <t>1.19</t>
  </si>
  <si>
    <t>e) Existing 450mm diameter stormwater pipe concrete</t>
  </si>
  <si>
    <t>1.20</t>
  </si>
  <si>
    <t>f) Existing concrete road at the exisitng tanker discharge area (To be resurfaced)</t>
  </si>
  <si>
    <t>PSC 8.2.10</t>
  </si>
  <si>
    <t xml:space="preserve">Remove topsoil to nominal depth of 150mm and stockpile </t>
  </si>
  <si>
    <t>1.21</t>
  </si>
  <si>
    <t>1.22</t>
  </si>
  <si>
    <t>1.23</t>
  </si>
  <si>
    <t>c) New Pump Station area</t>
  </si>
  <si>
    <t>1.24</t>
  </si>
  <si>
    <t>1.25</t>
  </si>
  <si>
    <t>PSC 8.2.11</t>
  </si>
  <si>
    <t xml:space="preserve">Dealing with hazardous material </t>
  </si>
  <si>
    <t>1.26</t>
  </si>
  <si>
    <t>a) 110 to 160mm diameter AC pipes</t>
  </si>
  <si>
    <t>1.27</t>
  </si>
  <si>
    <t>b) 600mm diameter AC pipes</t>
  </si>
  <si>
    <t>1.28</t>
  </si>
  <si>
    <t>c) 900mm diameter AC pipes</t>
  </si>
  <si>
    <t>PSC 8.2.12</t>
  </si>
  <si>
    <t>Break out concrete/brickwork, reinstate, make good edges and dispose of waste</t>
  </si>
  <si>
    <t>1.29</t>
  </si>
  <si>
    <t>a) 900mm diameter raw sewer AC pipeline to make way for an Overflow manhole</t>
  </si>
  <si>
    <t>1.30</t>
  </si>
  <si>
    <t>b)Existing inlet works for new 900mm diameter HDPE pipeline</t>
  </si>
  <si>
    <t>1.31</t>
  </si>
  <si>
    <t>c) 900mm diameter raw sewer AC pipeline to make way for a Tanker discharge manhole</t>
  </si>
  <si>
    <t>1.32</t>
  </si>
  <si>
    <t>d)Existing Inlet works channel walls for new 600mm diameter HDPE Overflow bypass pipeline</t>
  </si>
  <si>
    <t>1.33</t>
  </si>
  <si>
    <t>e) Existing Stormwater bypass manhole for new 600mm diameter HDPE overflow bypass pipeline</t>
  </si>
  <si>
    <t>PSC 8.2.13</t>
  </si>
  <si>
    <t xml:space="preserve">Dismantle and remove existing equipment </t>
  </si>
  <si>
    <t>a) Dismantle and remove existing equipment and dispose</t>
  </si>
  <si>
    <t>1.34</t>
  </si>
  <si>
    <t>i) Existing steel bar screens and associated fittings at the Existing Inlet works</t>
  </si>
  <si>
    <t>1.35</t>
  </si>
  <si>
    <t>ii) Existing steel grating over channel at the Existing inlet works</t>
  </si>
  <si>
    <t>1.36</t>
  </si>
  <si>
    <t xml:space="preserve">iii) Existing steel sluice valve including all assciated fittings </t>
  </si>
  <si>
    <t>1.37</t>
  </si>
  <si>
    <t>iv) Existing handrailing at the Existing inlet works</t>
  </si>
  <si>
    <t>1.38</t>
  </si>
  <si>
    <t xml:space="preserve">v) Existing structural steel frame in the existing Inlet works </t>
  </si>
  <si>
    <t>b) Dismantle and remove existing equipment and transport to Municipality Store</t>
  </si>
  <si>
    <t>1.39</t>
  </si>
  <si>
    <t>i) Existing handrailing at the Existing inlet works. Length is equal to 40m</t>
  </si>
  <si>
    <t>PSC 8.2.15</t>
  </si>
  <si>
    <t xml:space="preserve">Cleaning of existing raw sewage pipelines </t>
  </si>
  <si>
    <t>1.40</t>
  </si>
  <si>
    <t>a) Establishment of pipeline cleaning crew onsite</t>
  </si>
  <si>
    <t xml:space="preserve">b) Pressure cleaning of pipeline </t>
  </si>
  <si>
    <t>1.41</t>
  </si>
  <si>
    <t>i) Existing 900mm diameter A.C. raw sewer pipeline between Overflow manhole and Tanker discharge manhole</t>
  </si>
  <si>
    <t>1.42</t>
  </si>
  <si>
    <t>ii) Existing 600mm diameter A.C. final effluent pipeline</t>
  </si>
  <si>
    <t>PSC 8.2.16</t>
  </si>
  <si>
    <t>Saw cut through existing surface for trench excavation</t>
  </si>
  <si>
    <t>1.43</t>
  </si>
  <si>
    <t xml:space="preserve"> a) Premix (20mm to 80m deep) </t>
  </si>
  <si>
    <t>PSC 8.2.17</t>
  </si>
  <si>
    <t>Removal of existing kerbing, channelling and edging</t>
  </si>
  <si>
    <t>a) Kerbing</t>
  </si>
  <si>
    <t>1.44</t>
  </si>
  <si>
    <t xml:space="preserve">i) Exisitng Chlorine Building </t>
  </si>
  <si>
    <t>1.45</t>
  </si>
  <si>
    <t>ii) Existing Pump station No.6</t>
  </si>
  <si>
    <t>b) Channelling</t>
  </si>
  <si>
    <t>1.46</t>
  </si>
  <si>
    <t>1.47</t>
  </si>
  <si>
    <t>PSC 8.2.18</t>
  </si>
  <si>
    <t>Remove and dispose of existing pavement</t>
  </si>
  <si>
    <t>1.48</t>
  </si>
  <si>
    <t>i) Existing Existing Inlet works area including Pump station No.6 and chlorine building</t>
  </si>
  <si>
    <t>SECTION D: EARTHWORKS</t>
  </si>
  <si>
    <t>SABS
1200 D</t>
  </si>
  <si>
    <t>PSD 8.3.3</t>
  </si>
  <si>
    <t>Restricted Excavation</t>
  </si>
  <si>
    <t>AT INLET WORKS AND SECOND CLASS WATER PUMP STATION</t>
  </si>
  <si>
    <t>a) Excavate in all materials and use for embankment or backfill or dispose, as ordered</t>
  </si>
  <si>
    <t>i) Stockpile and Maintain</t>
  </si>
  <si>
    <t xml:space="preserve">ii) Spoil to designated dump site (within freehaul distance) and spread </t>
  </si>
  <si>
    <t>iii) Cut to fill</t>
  </si>
  <si>
    <t>b) Extra-over payment item 8.3.3 for:</t>
  </si>
  <si>
    <t>i) Hard rock excavation</t>
  </si>
  <si>
    <t>c) Extra-over for item PSD 8.3.3 for importation of approved sand fill from commercial sources</t>
  </si>
  <si>
    <t>d) Extra-over for item PSD 8.3.3 for 5% cement stabilised sand</t>
  </si>
  <si>
    <t>e) Extra-over for item PSD 8.3.3 for restricted backfilling against structures</t>
  </si>
  <si>
    <t>8.3.4</t>
  </si>
  <si>
    <t>Importing of Materials</t>
  </si>
  <si>
    <t>a) Importation of materials from commercial sources or from borrow pits, place and compact</t>
  </si>
  <si>
    <t>i) G9-quality material (compacted to 100% of Mod AASHTO density  for fill to :</t>
  </si>
  <si>
    <t>- New degritters, sump and channels</t>
  </si>
  <si>
    <t>- New concrete paved areas at inlet works</t>
  </si>
  <si>
    <t>- New concrete road areas at inlet works</t>
  </si>
  <si>
    <t>- New concrete slab at the Second Class water pump station</t>
  </si>
  <si>
    <t>- New concrete road slab at the New Tanker Discharge area</t>
  </si>
  <si>
    <t>Extra-over for importation of material from commercial sources</t>
  </si>
  <si>
    <t>2.1.13</t>
  </si>
  <si>
    <t>i) G7-quality material (compacted to 95% of Mod AASHTO density  for 100% for sand fill to Paved area</t>
  </si>
  <si>
    <t>2.1.14</t>
  </si>
  <si>
    <t>ii) G8-quality material (compacted to 95% of Mod AASHTO density  for fill to Paved area</t>
  </si>
  <si>
    <t>PSD 8.3.8</t>
  </si>
  <si>
    <t>Existing services</t>
  </si>
  <si>
    <t>2.1.15</t>
  </si>
  <si>
    <t>PSD 8.3.8.1</t>
  </si>
  <si>
    <t xml:space="preserve"> a) Establish service detection crew</t>
  </si>
  <si>
    <t>2.1.16</t>
  </si>
  <si>
    <t xml:space="preserve"> b) The use or hire of specialist equipment for detection</t>
  </si>
  <si>
    <t>hours</t>
  </si>
  <si>
    <t>8.3.8.1</t>
  </si>
  <si>
    <t xml:space="preserve"> c) Excavate by hand in soft material to expose services</t>
  </si>
  <si>
    <t>2.1.17</t>
  </si>
  <si>
    <t>2.1.18</t>
  </si>
  <si>
    <t xml:space="preserve">  ii) Existing second class water pipe ( &lt;100mm diameter)</t>
  </si>
  <si>
    <t>2.1.19</t>
  </si>
  <si>
    <t xml:space="preserve">  iii) Existing electrical cables</t>
  </si>
  <si>
    <t>2.1.20</t>
  </si>
  <si>
    <t xml:space="preserve">  iv) Existing 50mm diameter water main</t>
  </si>
  <si>
    <t>2.1.21</t>
  </si>
  <si>
    <t xml:space="preserve">  v) Existing 900mm diameter AC pipeline</t>
  </si>
  <si>
    <t>2.1.22</t>
  </si>
  <si>
    <t xml:space="preserve">  vi) Existing 600mm diameter AC pipe</t>
  </si>
  <si>
    <t>8.3.8.2</t>
  </si>
  <si>
    <t>Dealing with services that are at risk because of the construction of earthworks</t>
  </si>
  <si>
    <t xml:space="preserve"> a) Cables</t>
  </si>
  <si>
    <t>2.1.23</t>
  </si>
  <si>
    <t xml:space="preserve">  i) Electrical cables</t>
  </si>
  <si>
    <t xml:space="preserve"> c) Temporary protection of services</t>
  </si>
  <si>
    <t>2.1.24</t>
  </si>
  <si>
    <t xml:space="preserve">  i) Existing electrical cables</t>
  </si>
  <si>
    <t>2.1.25</t>
  </si>
  <si>
    <t xml:space="preserve">  ii) Existing second class water pipe &lt;160mm pipe</t>
  </si>
  <si>
    <t>2.1.26</t>
  </si>
  <si>
    <t xml:space="preserve">  iii) Existing water main &lt; 100mm diameter</t>
  </si>
  <si>
    <t>2.1.27</t>
  </si>
  <si>
    <t xml:space="preserve">  iv) 900mm diameter AC pipe</t>
  </si>
  <si>
    <t>2.1.28</t>
  </si>
  <si>
    <t xml:space="preserve">   v) Existing stormwater pipe &lt; 350mm diameter</t>
  </si>
  <si>
    <t>2.1.29</t>
  </si>
  <si>
    <t>8.3.10</t>
  </si>
  <si>
    <t xml:space="preserve">Topsoiling </t>
  </si>
  <si>
    <t>PSD 8.3.14</t>
  </si>
  <si>
    <t>Shoring to protect existing structures</t>
  </si>
  <si>
    <t>a) Depth 0-2.5m</t>
  </si>
  <si>
    <t>2.1.30</t>
  </si>
  <si>
    <t>i) Construction of New rising main</t>
  </si>
  <si>
    <t>2.1.31</t>
  </si>
  <si>
    <t xml:space="preserve">ii) Shoring for New 900mm diameter HDPE  pipeline at the Two Borehole wells </t>
  </si>
  <si>
    <t>2.1.32</t>
  </si>
  <si>
    <t>iii) Shoring for construction of the New Overflow Manhole at the Existing inlet works</t>
  </si>
  <si>
    <t>a) Depth 2.5-3m</t>
  </si>
  <si>
    <t>2.1.33</t>
  </si>
  <si>
    <t>i) For construction of the New Tanker discharge Manhole at the Existing inlet works</t>
  </si>
  <si>
    <t>b) Depth 3-6m</t>
  </si>
  <si>
    <t>2.1.34</t>
  </si>
  <si>
    <t xml:space="preserve">i) At the  Matuaration Pond for construction of new degritters and channels </t>
  </si>
  <si>
    <t>PSD 8.3.15</t>
  </si>
  <si>
    <t>Final grading</t>
  </si>
  <si>
    <t>2.1.35</t>
  </si>
  <si>
    <t xml:space="preserve"> a) Machine grading</t>
  </si>
  <si>
    <t xml:space="preserve"> b) Hand trimming</t>
  </si>
  <si>
    <t>2.1.36</t>
  </si>
  <si>
    <t>i) Flat area with slopes less than 1:4</t>
  </si>
  <si>
    <t>2.1.37</t>
  </si>
  <si>
    <t>(ii)Areas with slopes steeper than or equal to 1:4</t>
  </si>
  <si>
    <t>SECTION DB: EARTHWORKS PIPE TRENCHES</t>
  </si>
  <si>
    <t>3</t>
  </si>
  <si>
    <t>SABS 1200 DB</t>
  </si>
  <si>
    <t>SECTION DB: EARTHWORKS (PIPE TRENCHES)</t>
  </si>
  <si>
    <t>3.1</t>
  </si>
  <si>
    <t>PSDB 8.3.2</t>
  </si>
  <si>
    <t>EXCAVATION</t>
  </si>
  <si>
    <t xml:space="preserve">PSDB 8.3.2 (a) </t>
  </si>
  <si>
    <t>Trench Excavation (All trenches deeper than 1,0m shall be shored)</t>
  </si>
  <si>
    <t xml:space="preserve"> a) Excavate in all materials for trenches, dewater, backfill, compact, and dispose of surplus or unsuitable material for:</t>
  </si>
  <si>
    <t xml:space="preserve">  i) Pipes up to and including 125mm external diameter for depths:</t>
  </si>
  <si>
    <t>3.1.1</t>
  </si>
  <si>
    <t xml:space="preserve">   - Exceeding 0.0m up to 1.0m</t>
  </si>
  <si>
    <t>3.1.2</t>
  </si>
  <si>
    <t xml:space="preserve">   - Exceeding 1.0 up to 2.0m</t>
  </si>
  <si>
    <t>3.1.3</t>
  </si>
  <si>
    <t xml:space="preserve">   - Exceeding 2.0 up to 3.0m</t>
  </si>
  <si>
    <t xml:space="preserve">  ii) Pipes over 125mm and up to 710mm external diameter for depths:</t>
  </si>
  <si>
    <t>3.1.4</t>
  </si>
  <si>
    <t>3.1.5</t>
  </si>
  <si>
    <t>3.1.6</t>
  </si>
  <si>
    <t xml:space="preserve">  iii) Pipes over 710mm and up to 1000mm external diameter for depths:</t>
  </si>
  <si>
    <t>3.1.7</t>
  </si>
  <si>
    <t>3.1.8</t>
  </si>
  <si>
    <t xml:space="preserve">   - Exceeding 1.0m up to 2.0m</t>
  </si>
  <si>
    <t>3.1.9</t>
  </si>
  <si>
    <t xml:space="preserve">   - Exceeding 2.0m up to 3.0m</t>
  </si>
  <si>
    <t>PSDB 8.3.2 (b)</t>
  </si>
  <si>
    <t xml:space="preserve"> b) Extra-over Payment Items PSD 8.3.2 for: (Provisonal)</t>
  </si>
  <si>
    <t>3.1.10</t>
  </si>
  <si>
    <t xml:space="preserve">  i) Hard rock excavation</t>
  </si>
  <si>
    <t>3.1.11</t>
  </si>
  <si>
    <t xml:space="preserve">  iii) Hand excavation - soft material</t>
  </si>
  <si>
    <t>3.1.12</t>
  </si>
  <si>
    <t>8.3.2</t>
  </si>
  <si>
    <t xml:space="preserve"> c) Excavate and dispose of unsuitable material from the trench bottom (provisional)</t>
  </si>
  <si>
    <t>8.3.3</t>
  </si>
  <si>
    <t>Excavation Ancillaries</t>
  </si>
  <si>
    <t>8.3.3.1</t>
  </si>
  <si>
    <t>Make up deficiency in backfill material (Provisional)</t>
  </si>
  <si>
    <t>3.1.13</t>
  </si>
  <si>
    <t xml:space="preserve"> a) From other necessarry excavations on site</t>
  </si>
  <si>
    <t>3.1.14</t>
  </si>
  <si>
    <t xml:space="preserve"> c) By importation from commercial sources</t>
  </si>
  <si>
    <t>3.1.15</t>
  </si>
  <si>
    <t>8.3.3.3</t>
  </si>
  <si>
    <t>Compaction in Road Reserve</t>
  </si>
  <si>
    <t>3.2</t>
  </si>
  <si>
    <t>PARTICULAR ITEMS</t>
  </si>
  <si>
    <t>PSDB 8.3.4 (d)</t>
  </si>
  <si>
    <t xml:space="preserve"> d) Excavation by hand in all materials to expose pipe for removal and backfill</t>
  </si>
  <si>
    <t>3.2.1</t>
  </si>
  <si>
    <t xml:space="preserve">  i) Existing 50mm diameter water main</t>
  </si>
  <si>
    <t>3.2.2</t>
  </si>
  <si>
    <t xml:space="preserve">  ii) Existing 300mm diameter concrete  stormwater  pipe</t>
  </si>
  <si>
    <t>3.2.3</t>
  </si>
  <si>
    <t xml:space="preserve">  iii) Existing 900mm diameter AC pipeline</t>
  </si>
  <si>
    <t>PSDB 8.3.5</t>
  </si>
  <si>
    <t>Existing services that Intersect or Adjoin a pipe trench</t>
  </si>
  <si>
    <t>8.3.5</t>
  </si>
  <si>
    <t xml:space="preserve"> a) Services that intersect a trench.</t>
  </si>
  <si>
    <t xml:space="preserve">  i) Pipeline Existing Inlet works</t>
  </si>
  <si>
    <t>3.2.4</t>
  </si>
  <si>
    <t xml:space="preserve">   - Electrical cables</t>
  </si>
  <si>
    <t>3.2.5</t>
  </si>
  <si>
    <t xml:space="preserve">   - uPVC 110mm dia. sleeves with cables</t>
  </si>
  <si>
    <t>3.2.6</t>
  </si>
  <si>
    <t xml:space="preserve">   - Existing pipes &lt;100mm diameter</t>
  </si>
  <si>
    <t>3.2.7</t>
  </si>
  <si>
    <t xml:space="preserve">   - Existing pipes 100-300mm diameter</t>
  </si>
  <si>
    <t>3.2.8</t>
  </si>
  <si>
    <t xml:space="preserve">   - Existing pipes 300-750mm diameter</t>
  </si>
  <si>
    <t>3.2.9</t>
  </si>
  <si>
    <t xml:space="preserve">   - Existing pipes 750-1000mm diameter</t>
  </si>
  <si>
    <t>3.2.10</t>
  </si>
  <si>
    <t xml:space="preserve">   - Barrier Kerbs and channels</t>
  </si>
  <si>
    <t xml:space="preserve"> b) Services that adjoin a pipe trench.</t>
  </si>
  <si>
    <t>Pipeline Existing Inlet works</t>
  </si>
  <si>
    <t>3.2.11</t>
  </si>
  <si>
    <t>3.2.12</t>
  </si>
  <si>
    <t>3.2.13</t>
  </si>
  <si>
    <t>3.2.14</t>
  </si>
  <si>
    <t>3.2.15</t>
  </si>
  <si>
    <t>3.2.16</t>
  </si>
  <si>
    <t>3.3</t>
  </si>
  <si>
    <t>FINISHING</t>
  </si>
  <si>
    <t>PSDB 8.3.6.1</t>
  </si>
  <si>
    <t>Reinstate road surface complete with all courses</t>
  </si>
  <si>
    <t>3.3.1</t>
  </si>
  <si>
    <t xml:space="preserve"> a) Asphalt of thickness up to 80mm to roadway</t>
  </si>
  <si>
    <t>3.3.2</t>
  </si>
  <si>
    <t xml:space="preserve"> b) Basecourse material stabilised with 5% cement and compacted to 98% mod AASHTO density (2 layers of 150mm  thick) </t>
  </si>
  <si>
    <t>3.3.3</t>
  </si>
  <si>
    <t xml:space="preserve"> c) Subbase material compacted to 95% mod AASHTO density (2 layers of 150mm thick) </t>
  </si>
  <si>
    <t>3.3.4</t>
  </si>
  <si>
    <t xml:space="preserve"> d) Concrete interlocking block paving of thickness 80mm to walkway</t>
  </si>
  <si>
    <t>3.3.5</t>
  </si>
  <si>
    <t xml:space="preserve"> e) Precast kerbing</t>
  </si>
  <si>
    <t>3.3.6</t>
  </si>
  <si>
    <t xml:space="preserve"> f) class 30MPa/19mm concrete 150mm thick with mesh reinforcement Ref 193</t>
  </si>
  <si>
    <t>3.3.7</t>
  </si>
  <si>
    <t>Shoring of Pipe Trenches (Provisional)</t>
  </si>
  <si>
    <t>SABS MM 8.4.1</t>
  </si>
  <si>
    <t>Reinstate road markings (Provisional)</t>
  </si>
  <si>
    <t>3.3.8</t>
  </si>
  <si>
    <t>a) White lines - unbroken</t>
  </si>
  <si>
    <t>3.3.9</t>
  </si>
  <si>
    <t>b) Yellow lines - unbroken</t>
  </si>
  <si>
    <t>SECTION DK: GABIONS AND PITCHING</t>
  </si>
  <si>
    <t>4</t>
  </si>
  <si>
    <t>SABS 1200 DK</t>
  </si>
  <si>
    <t>8.2.4</t>
  </si>
  <si>
    <t>Geotextile</t>
  </si>
  <si>
    <t>4.1</t>
  </si>
  <si>
    <t>a) Type 1 geotextile to underside of stone pitching</t>
  </si>
  <si>
    <t>8.2.5</t>
  </si>
  <si>
    <t>Pitching</t>
  </si>
  <si>
    <t>4.2</t>
  </si>
  <si>
    <t>a) Grouted stone 150mm medium pitching to Hammarsdale Dam</t>
  </si>
  <si>
    <t>SECTION DM: EARTHWORKS (ROADS, SUBGRADE)</t>
  </si>
  <si>
    <t>5</t>
  </si>
  <si>
    <t>SANS
1200 DM</t>
  </si>
  <si>
    <t>Treatment of Road-bed</t>
  </si>
  <si>
    <t xml:space="preserve"> a) Road-bed preparation and compaction of material to 93% Mod AASHTO (100% for sand) </t>
  </si>
  <si>
    <t>5.1</t>
  </si>
  <si>
    <t xml:space="preserve">  i) Road surfaces at Inlet works</t>
  </si>
  <si>
    <t>b)Compact Insitu subgrade</t>
  </si>
  <si>
    <t>5.2</t>
  </si>
  <si>
    <t xml:space="preserve"> i) Base of New concrete paved areas at inlet works to 95% Mod AASHTO density (100% for sand) (200mm deep)</t>
  </si>
  <si>
    <t>5.3</t>
  </si>
  <si>
    <t xml:space="preserve"> ii) Base of New concrete road at Tanker discharge area to 95% Mod AASHTO density (100% for sand) (200mm deep)</t>
  </si>
  <si>
    <t>CUT TO FILL</t>
  </si>
  <si>
    <t>Compact material to a minimum of 93% of Mod. AASHTO density (100 % for sand):</t>
  </si>
  <si>
    <t>5.1.1</t>
  </si>
  <si>
    <t>SELECTED LAYERS</t>
  </si>
  <si>
    <t>Construct selected layers with selected material from excavations or stockpiles on site</t>
  </si>
  <si>
    <t>5.2.1</t>
  </si>
  <si>
    <t>a) G7 selected layer compacted to 95% of mod. AASHTO density (100% for sand)</t>
  </si>
  <si>
    <t>Extra over for importation of material from commercial sources</t>
  </si>
  <si>
    <t>5.2.2</t>
  </si>
  <si>
    <t>a) G7 Quality material</t>
  </si>
  <si>
    <t>5.2.3</t>
  </si>
  <si>
    <t>PSDM 8.3.18</t>
  </si>
  <si>
    <t xml:space="preserve">Box Cutting next to Existing Kerbs and Channels </t>
  </si>
  <si>
    <t>SECTION G: CONCRETE (STRUCTURAL)</t>
  </si>
  <si>
    <t>6</t>
  </si>
  <si>
    <t>SABS 1200 G</t>
  </si>
  <si>
    <t>6.1</t>
  </si>
  <si>
    <t>Rates for smooth formwork shall include corner chamfers up to 25 x 25mm as specified</t>
  </si>
  <si>
    <t>8.2</t>
  </si>
  <si>
    <t>Formwork</t>
  </si>
  <si>
    <t>Rough - Plane</t>
  </si>
  <si>
    <t>6.1.1</t>
  </si>
  <si>
    <t xml:space="preserve"> a) Vertical (0 to 300mm high)</t>
  </si>
  <si>
    <t>6.1.2</t>
  </si>
  <si>
    <t xml:space="preserve"> b) Vertical (1.0 to 2.0m high)</t>
  </si>
  <si>
    <t>6.1.3</t>
  </si>
  <si>
    <t xml:space="preserve"> c) Vertical (2.0 to 4.0m high)</t>
  </si>
  <si>
    <t>6.1.4</t>
  </si>
  <si>
    <t>d) Soffit of propped slab (2.0 to 6.0m high)</t>
  </si>
  <si>
    <t>Rough - Circular</t>
  </si>
  <si>
    <t>6.1.5</t>
  </si>
  <si>
    <t>6.1.6</t>
  </si>
  <si>
    <t xml:space="preserve"> b) Vertical (1m  to 2m high)</t>
  </si>
  <si>
    <t>6.1.7</t>
  </si>
  <si>
    <t xml:space="preserve"> c) Vertical (2m to 4m high)</t>
  </si>
  <si>
    <t>6.1.8</t>
  </si>
  <si>
    <t xml:space="preserve"> d) Sloping as detailed on drawing No.5331-ST-IW-114</t>
  </si>
  <si>
    <t>8.2.2</t>
  </si>
  <si>
    <t>Smooth - plane</t>
  </si>
  <si>
    <t>6.1.9</t>
  </si>
  <si>
    <t xml:space="preserve"> a) 15mm x 15mm chamfer</t>
  </si>
  <si>
    <t>6.1.10</t>
  </si>
  <si>
    <t xml:space="preserve"> b) Vertical (0 to 300mm high)</t>
  </si>
  <si>
    <t>6.1.11</t>
  </si>
  <si>
    <t xml:space="preserve"> c) Vertical (1.0 to 2.0m high)</t>
  </si>
  <si>
    <t>6.1.12</t>
  </si>
  <si>
    <t xml:space="preserve"> d) Vertical (2.0 to 4.0m high)</t>
  </si>
  <si>
    <t>6.1.13</t>
  </si>
  <si>
    <t xml:space="preserve"> e) Vertical columns walls(300mm x 450mm x 8.5m tall)</t>
  </si>
  <si>
    <t>6.1.14</t>
  </si>
  <si>
    <t>f) Soffit of propped slab (2.0 to 6.0m high)</t>
  </si>
  <si>
    <t>6.1.15</t>
  </si>
  <si>
    <t>g) Beams</t>
  </si>
  <si>
    <t>Smooth - Circular</t>
  </si>
  <si>
    <t>6.1.16</t>
  </si>
  <si>
    <t xml:space="preserve"> a) Vertical (1m  to 2m high)</t>
  </si>
  <si>
    <t>6.1.17</t>
  </si>
  <si>
    <t xml:space="preserve"> b) Vertical (2000  to 4000mm high)</t>
  </si>
  <si>
    <t>6.1.18</t>
  </si>
  <si>
    <t xml:space="preserve"> c) Sloping as detailed on drawing No. No.5331-ST-IW-114</t>
  </si>
  <si>
    <t>8.2.6</t>
  </si>
  <si>
    <t>Box out holes</t>
  </si>
  <si>
    <t xml:space="preserve"> a) Box out holes and pockets for:</t>
  </si>
  <si>
    <t>6.1.19</t>
  </si>
  <si>
    <t xml:space="preserve">  i) 900mm diameter HPDE pipe (with puddle flange)</t>
  </si>
  <si>
    <t>6.1.20</t>
  </si>
  <si>
    <t xml:space="preserve">  ii)110mm diameter uPVC  pipe</t>
  </si>
  <si>
    <t>6.1.21</t>
  </si>
  <si>
    <t xml:space="preserve">  iii)300mm diameter uPVC pipe</t>
  </si>
  <si>
    <t>8.3</t>
  </si>
  <si>
    <t>Reinforcement</t>
  </si>
  <si>
    <t>8.3.1</t>
  </si>
  <si>
    <t>Steel Bars</t>
  </si>
  <si>
    <t xml:space="preserve"> a) High tensile steel</t>
  </si>
  <si>
    <t>6.1.22</t>
  </si>
  <si>
    <t xml:space="preserve">  i) 8mm up to 16mm diameter</t>
  </si>
  <si>
    <t>t</t>
  </si>
  <si>
    <t>6.1.23</t>
  </si>
  <si>
    <t xml:space="preserve">  ii) 20mm up to 32mm (Provisional)</t>
  </si>
  <si>
    <t xml:space="preserve"> 8.4.1</t>
  </si>
  <si>
    <t>Concrete</t>
  </si>
  <si>
    <t xml:space="preserve"> a) 10MPa/19mm concrete to:</t>
  </si>
  <si>
    <t>6.1.24</t>
  </si>
  <si>
    <t xml:space="preserve">  i) Blinding layer (horizontal)</t>
  </si>
  <si>
    <t>PSG 8.4.1</t>
  </si>
  <si>
    <t xml:space="preserve"> b) 35 MPa /19mm concrete to: </t>
  </si>
  <si>
    <t>6.1.25</t>
  </si>
  <si>
    <t xml:space="preserve">  i) Walls</t>
  </si>
  <si>
    <t>6.1.26</t>
  </si>
  <si>
    <t xml:space="preserve">  ii) Bases and floor slab</t>
  </si>
  <si>
    <t>6.1.27</t>
  </si>
  <si>
    <t xml:space="preserve">  iii) Suspended floor slab</t>
  </si>
  <si>
    <t>6.1.28</t>
  </si>
  <si>
    <t xml:space="preserve"> iv) Roof slab</t>
  </si>
  <si>
    <t>6.1.29</t>
  </si>
  <si>
    <t xml:space="preserve"> v) Beams</t>
  </si>
  <si>
    <t>6.1.30</t>
  </si>
  <si>
    <t>vi) Columns</t>
  </si>
  <si>
    <t>6.1.31</t>
  </si>
  <si>
    <t xml:space="preserve"> c) 15 MPa structural screed to channel floor</t>
  </si>
  <si>
    <t>8.4.4</t>
  </si>
  <si>
    <t>Unformed surface finishes</t>
  </si>
  <si>
    <t>6.1.32</t>
  </si>
  <si>
    <t xml:space="preserve"> a) Wood float finish to floor slab</t>
  </si>
  <si>
    <t xml:space="preserve"> b) Steel float finish to:</t>
  </si>
  <si>
    <t>6.1.33</t>
  </si>
  <si>
    <t xml:space="preserve">  i) Top of walls</t>
  </si>
  <si>
    <t>6.1.34</t>
  </si>
  <si>
    <t xml:space="preserve">  ii) Top of propped slab</t>
  </si>
  <si>
    <t>8.5</t>
  </si>
  <si>
    <t>Joints</t>
  </si>
  <si>
    <t>6.1.35</t>
  </si>
  <si>
    <t xml:space="preserve"> a) Construction Joint A complete as shown on Drawing No. 5331-ST-IW-116</t>
  </si>
  <si>
    <t>6.1.36</t>
  </si>
  <si>
    <t xml:space="preserve"> b) Construction  Joint B complete as shown on Drawing No. 5331-ST-IW-116</t>
  </si>
  <si>
    <t>6.1.37</t>
  </si>
  <si>
    <t xml:space="preserve"> c) Construction  Joint C complete as shown on Drawing No. 5331-ST-IW-116</t>
  </si>
  <si>
    <t>8.7</t>
  </si>
  <si>
    <t>Grouting</t>
  </si>
  <si>
    <t>PSG 8.7 (d)</t>
  </si>
  <si>
    <t>Casting in of new pipes into concrete wall</t>
  </si>
  <si>
    <t>6.1.38</t>
  </si>
  <si>
    <t xml:space="preserve"> i) New 900mm diameter HDPE pipe (with puddle flange) from existing inlet works</t>
  </si>
  <si>
    <t>PSG 8.7 (e)</t>
  </si>
  <si>
    <t>Casting in of ducts into structure for ducts:</t>
  </si>
  <si>
    <t>6.1.39</t>
  </si>
  <si>
    <t xml:space="preserve">a)Up to 50mm diameter </t>
  </si>
  <si>
    <t>6.1.40</t>
  </si>
  <si>
    <t xml:space="preserve">b) 50mm diameter up to 100mm diameter </t>
  </si>
  <si>
    <t>PSG 8.12</t>
  </si>
  <si>
    <t>Application of calcium aluminate corrosion (sewpercoat) protection, or equally approved coating system, on concrete structures</t>
  </si>
  <si>
    <t>6.1.41</t>
  </si>
  <si>
    <t>6.1.42</t>
  </si>
  <si>
    <t xml:space="preserve">  ii) Floor</t>
  </si>
  <si>
    <t>6.1.43</t>
  </si>
  <si>
    <t xml:space="preserve">  iii) suspended floors</t>
  </si>
  <si>
    <t>6.2</t>
  </si>
  <si>
    <t>CONCRETE WORK AT THE NEW PUMP STATION</t>
  </si>
  <si>
    <t xml:space="preserve"> a) Vertical </t>
  </si>
  <si>
    <t>6.2.1</t>
  </si>
  <si>
    <t xml:space="preserve"> i) To walls,footings and bases (0 to 300mm high)</t>
  </si>
  <si>
    <t>6.2.2</t>
  </si>
  <si>
    <t>ii) To walls,footings and bases etc (300mm to 1.5m high)</t>
  </si>
  <si>
    <t>6.2.3</t>
  </si>
  <si>
    <t>iii) To walls,footings and bases etc (1.5m to 4.0mm high)</t>
  </si>
  <si>
    <t>6.2.4</t>
  </si>
  <si>
    <t>b) Sloping of sump slab as detailed on drawing No.5312-ST-A300-P</t>
  </si>
  <si>
    <t>6.2.5</t>
  </si>
  <si>
    <t>c) Sloping planes to stairs soffit</t>
  </si>
  <si>
    <t>Smooth - Plane</t>
  </si>
  <si>
    <t>6.2.6</t>
  </si>
  <si>
    <t>i) To sides of channels, sumps,walls etc (0mm to 500mm high)</t>
  </si>
  <si>
    <t>6.2.7</t>
  </si>
  <si>
    <t>ii) To sides of channels, sumps,walls etc (500mm to 1.5mm high)</t>
  </si>
  <si>
    <t>6.2.8</t>
  </si>
  <si>
    <t>iii) To sides of channels, sumps,walls etc (1.5mm to 4.5mm high)</t>
  </si>
  <si>
    <t>6.2.9</t>
  </si>
  <si>
    <t>iv) Soffit of slab (3.0m to 6.0m high)</t>
  </si>
  <si>
    <t>6.2.10</t>
  </si>
  <si>
    <t>v) Beams</t>
  </si>
  <si>
    <t>6.2.11</t>
  </si>
  <si>
    <t>vi) Colunm walls (250mm x 350mm x 3m tall)</t>
  </si>
  <si>
    <t>6.2.12</t>
  </si>
  <si>
    <t>b) Sloping of sump slab as detailed on drawing No.5331-ST-IW-115</t>
  </si>
  <si>
    <t>c) Narrow widths</t>
  </si>
  <si>
    <t>6.2.13</t>
  </si>
  <si>
    <t>1) Staircase stringers</t>
  </si>
  <si>
    <t>6.2.14</t>
  </si>
  <si>
    <t>2) Staircase riser (198.5mm) approx. 3.2m height</t>
  </si>
  <si>
    <t>a) High tensile steel</t>
  </si>
  <si>
    <t>6.2.15</t>
  </si>
  <si>
    <t>1) 8mm up to 16mm diameter</t>
  </si>
  <si>
    <t>6.2.16</t>
  </si>
  <si>
    <t>2) 20mm up to 32mm (Provisional)</t>
  </si>
  <si>
    <t>High Tensile Welded Mesh</t>
  </si>
  <si>
    <t>6.2.17</t>
  </si>
  <si>
    <t xml:space="preserve"> a) Mesh Ref 193 (Provisional)</t>
  </si>
  <si>
    <t>6.2.18</t>
  </si>
  <si>
    <t xml:space="preserve"> b) Mesh Ref 395 (Provisional)</t>
  </si>
  <si>
    <t>6.2.19</t>
  </si>
  <si>
    <t xml:space="preserve"> a) Mesh Ref 617</t>
  </si>
  <si>
    <t xml:space="preserve"> a) 15MPa /19mm concrete to base slab</t>
  </si>
  <si>
    <t>6.2.20</t>
  </si>
  <si>
    <t xml:space="preserve">i) Blinding </t>
  </si>
  <si>
    <t xml:space="preserve"> b) 35MPa /19mm concrete to base slab</t>
  </si>
  <si>
    <t>6.2.21</t>
  </si>
  <si>
    <t>i) Strip Footing</t>
  </si>
  <si>
    <t>6.2.22</t>
  </si>
  <si>
    <t>ii) Floor slab</t>
  </si>
  <si>
    <t>6.2.23</t>
  </si>
  <si>
    <t>iii) Roof slab</t>
  </si>
  <si>
    <t>6.2.24</t>
  </si>
  <si>
    <t xml:space="preserve">iv) Walls </t>
  </si>
  <si>
    <t>6.2.25</t>
  </si>
  <si>
    <t>v) Suspended walkway</t>
  </si>
  <si>
    <t>6.2.26</t>
  </si>
  <si>
    <t>vi) Beams</t>
  </si>
  <si>
    <t>6.2.27</t>
  </si>
  <si>
    <t>vii) Columns</t>
  </si>
  <si>
    <t>6.2.28</t>
  </si>
  <si>
    <t>viii) Suspended Floor slab</t>
  </si>
  <si>
    <t>6.2.29</t>
  </si>
  <si>
    <t>ix) Staircase</t>
  </si>
  <si>
    <t>c) 15MPa Structural screed to floor slab</t>
  </si>
  <si>
    <t>6.2.30</t>
  </si>
  <si>
    <t>i) To floor slabs</t>
  </si>
  <si>
    <t>6.2.31</t>
  </si>
  <si>
    <t>ii) To roof slabs finish to fall</t>
  </si>
  <si>
    <t>e) Extra-over item 8.4.1 for the addition of  admix--- floor protection (sika 614 or similar)</t>
  </si>
  <si>
    <t>6.2.32</t>
  </si>
  <si>
    <t>6.2.33</t>
  </si>
  <si>
    <t>6.2.34</t>
  </si>
  <si>
    <t xml:space="preserve"> b) Wood float finish to roof slab</t>
  </si>
  <si>
    <t>6.2.35</t>
  </si>
  <si>
    <t xml:space="preserve">c) Steel Float finish to tops of walls </t>
  </si>
  <si>
    <t>6.2.36</t>
  </si>
  <si>
    <t>d) Wood float finish to channel bases</t>
  </si>
  <si>
    <t>6.2.37</t>
  </si>
  <si>
    <t>6.2.38</t>
  </si>
  <si>
    <t>6.2.39</t>
  </si>
  <si>
    <t xml:space="preserve"> c) Construction Joint C complete as shown on Drawing No. 5331-ST-IW-116</t>
  </si>
  <si>
    <t>6.2.40</t>
  </si>
  <si>
    <t xml:space="preserve"> d) Construction Joint D complete as shown on Drawing No. 5331-ST-IW-116</t>
  </si>
  <si>
    <t>6.2.41</t>
  </si>
  <si>
    <t xml:space="preserve"> i) New 630mm diameter Stainless steel 304 pipe (with puddle flange) into new Overflow sump wall</t>
  </si>
  <si>
    <t>6.2.42</t>
  </si>
  <si>
    <t>ii) New 400mm diameter Stainless steel 304 pipe (with puddle flange) into new Pump station  wall</t>
  </si>
  <si>
    <t>6.2.43</t>
  </si>
  <si>
    <t>iii) New 700mm diameter Stainless steel 304 pipe (with puddle flange) into new Pump station  wall</t>
  </si>
  <si>
    <t>6.2.44</t>
  </si>
  <si>
    <t>6.2.45</t>
  </si>
  <si>
    <t>6.2.46</t>
  </si>
  <si>
    <t>i) Wall</t>
  </si>
  <si>
    <t>6.2.47</t>
  </si>
  <si>
    <t xml:space="preserve">ii) Floor </t>
  </si>
  <si>
    <t>6.3</t>
  </si>
  <si>
    <t>CONCRETE PLINTH FOR GRIT CLASSIFIER</t>
  </si>
  <si>
    <t>6.3.1</t>
  </si>
  <si>
    <t xml:space="preserve"> a) Vertical (0 to 1.5m high)</t>
  </si>
  <si>
    <t>6.3.2</t>
  </si>
  <si>
    <t>6.3.3</t>
  </si>
  <si>
    <t>6.3.4</t>
  </si>
  <si>
    <t>i) Plinth</t>
  </si>
  <si>
    <t>6.3.5</t>
  </si>
  <si>
    <t xml:space="preserve"> a) Wood float finish to top of plinth</t>
  </si>
  <si>
    <t>6.4</t>
  </si>
  <si>
    <t>CONCRETE ROAD AT THE INLET WORKS AND TANKER DISCHARGE AREA</t>
  </si>
  <si>
    <t>6.4.1</t>
  </si>
  <si>
    <t>6.4.2</t>
  </si>
  <si>
    <t>1) 8mm up to 16mm diameter (Provisional)</t>
  </si>
  <si>
    <t>6.4.3</t>
  </si>
  <si>
    <t>6.4.4</t>
  </si>
  <si>
    <t>6.4.5</t>
  </si>
  <si>
    <t xml:space="preserve"> a) 35MPa /19mm concrete to base slab</t>
  </si>
  <si>
    <t>6.4.6</t>
  </si>
  <si>
    <t xml:space="preserve"> b) Broom finish</t>
  </si>
  <si>
    <t>6.4.7</t>
  </si>
  <si>
    <t xml:space="preserve"> a) Construction Joint  A (  Max Spacing longitudinal joints, 3.8m  transverse joints, - Max spacing transverse joints, 4m) complete as shown on Drawing No. 5312-ST-A500-P</t>
  </si>
  <si>
    <t>6.5</t>
  </si>
  <si>
    <t>CONCRETE WORK AT THE SECOND CLASS WATER PUMP STATION</t>
  </si>
  <si>
    <t>Rough</t>
  </si>
  <si>
    <t>a) Vertical, plane</t>
  </si>
  <si>
    <t>6.5.1</t>
  </si>
  <si>
    <t xml:space="preserve">  i) To sides of sumps etc (0mm to 500mm high)</t>
  </si>
  <si>
    <t>b) Narrow widths (0-300 mm high)</t>
  </si>
  <si>
    <t>6.5.2</t>
  </si>
  <si>
    <t xml:space="preserve">  i) Vertical, plane to plinths, slab</t>
  </si>
  <si>
    <t>6.5.3</t>
  </si>
  <si>
    <t>6.5.4</t>
  </si>
  <si>
    <t xml:space="preserve"> b) Vertical (300mm to 1.0m high)</t>
  </si>
  <si>
    <t>c) Narrow widths (0-300 mm high)</t>
  </si>
  <si>
    <t>6.5.5</t>
  </si>
  <si>
    <t>2) Staircase riser (150mm) approx450m height</t>
  </si>
  <si>
    <t>6.5.6</t>
  </si>
  <si>
    <t>6.5.7</t>
  </si>
  <si>
    <t>6.5.8</t>
  </si>
  <si>
    <t>i) Walls</t>
  </si>
  <si>
    <t>6.5.9</t>
  </si>
  <si>
    <t>6.5.10</t>
  </si>
  <si>
    <t>iii) Plinth</t>
  </si>
  <si>
    <t>6.5.11</t>
  </si>
  <si>
    <t>iv) Steps</t>
  </si>
  <si>
    <t>b) 15MPa Structural screed to floor slab</t>
  </si>
  <si>
    <t>6.5.12</t>
  </si>
  <si>
    <t>6.5.13</t>
  </si>
  <si>
    <t>d) Extra-over item 8.4.1 for the addition of  a protection layer of Sika 264 Selflevelling Epoxy or similar</t>
  </si>
  <si>
    <t>6.5.14</t>
  </si>
  <si>
    <t xml:space="preserve"> a) Steel float finish to top of slab</t>
  </si>
  <si>
    <t>6.5.15</t>
  </si>
  <si>
    <t xml:space="preserve"> b) Wood float finish to floor and plinth slab</t>
  </si>
  <si>
    <t>6.5.16</t>
  </si>
  <si>
    <t>6.5.17</t>
  </si>
  <si>
    <t xml:space="preserve"> b) Construction Joint C complete as shown on Drawing No. 5331-ST-IW-116</t>
  </si>
  <si>
    <t>6.5.18</t>
  </si>
  <si>
    <t>6.6</t>
  </si>
  <si>
    <t>PB 8.3.1</t>
  </si>
  <si>
    <t>BRICKWORK</t>
  </si>
  <si>
    <t>6.7</t>
  </si>
  <si>
    <t>BRICKWORK FOR WALLS</t>
  </si>
  <si>
    <t>Brickwork of NFP bricks in class II mortar</t>
  </si>
  <si>
    <t>6.7.1</t>
  </si>
  <si>
    <t xml:space="preserve">a) 110mm brickwork  walls </t>
  </si>
  <si>
    <t>6.8</t>
  </si>
  <si>
    <t>FACE BRICKWORK</t>
  </si>
  <si>
    <t>Corobrik Tokai Red Rustic or similar approved face bricks pointed with recessed horizontal and flush vertical joints:</t>
  </si>
  <si>
    <t>6.8.1</t>
  </si>
  <si>
    <t>Extra over brickwork in NFX bricks for face brickwork</t>
  </si>
  <si>
    <t>6.9</t>
  </si>
  <si>
    <t>BRICKWORK SUNDRIES</t>
  </si>
  <si>
    <t>a) 2.5mm Galvanised brick reinforcement:</t>
  </si>
  <si>
    <t>6.9.1</t>
  </si>
  <si>
    <t>1) 150mm Wide reinforcement built in horizontally</t>
  </si>
  <si>
    <t>b) Concrete ties</t>
  </si>
  <si>
    <t>6.9.2</t>
  </si>
  <si>
    <t>32 x 1.6 mm Galvanised hoop iron tie 400mm long shot-fixed to concrete at every fourth course, including hole through joint filler if required</t>
  </si>
  <si>
    <t>6.10</t>
  </si>
  <si>
    <t>PB 3.3.2</t>
  </si>
  <si>
    <t>PLASTERING</t>
  </si>
  <si>
    <t>6.10.1</t>
  </si>
  <si>
    <t>a) Plastering to structures</t>
  </si>
  <si>
    <t>6.11</t>
  </si>
  <si>
    <t>GENERAL CONCRETE WORK</t>
  </si>
  <si>
    <t>6.12</t>
  </si>
  <si>
    <t>MISCELLANEOUS WORK</t>
  </si>
  <si>
    <t>Prestressed Concrete Lintels</t>
  </si>
  <si>
    <t>a) 145 x70 mm</t>
  </si>
  <si>
    <t>6.12.1</t>
  </si>
  <si>
    <t>1) 1.2m long</t>
  </si>
  <si>
    <t>6.12.2</t>
  </si>
  <si>
    <t xml:space="preserve">2) 1.5m long </t>
  </si>
  <si>
    <t>6.12.3</t>
  </si>
  <si>
    <t>3) 2.1 m long</t>
  </si>
  <si>
    <t>6.12.4</t>
  </si>
  <si>
    <t>4) 3.0 m long</t>
  </si>
  <si>
    <t>SECTION H: STRUCTURAL STEELWORK</t>
  </si>
  <si>
    <t>7</t>
  </si>
  <si>
    <t>SABS 1200 H</t>
  </si>
  <si>
    <t>7.1</t>
  </si>
  <si>
    <t>SECOND CLASS WATER PUMP STATION</t>
  </si>
  <si>
    <t>7.2</t>
  </si>
  <si>
    <t>SUPPLY AND FABRICATION</t>
  </si>
  <si>
    <t>7.2.1</t>
  </si>
  <si>
    <t>8.3.1.1</t>
  </si>
  <si>
    <t>Preparation of shop detail drawings</t>
  </si>
  <si>
    <t>7.2.2</t>
  </si>
  <si>
    <t>8.3.1.2</t>
  </si>
  <si>
    <t>Supply and fabrication of steelwork (see Drawing5312-ST-A400-P) complete  using steel to SANS 1431 Grade 355JRwith all the necessary cleats, brackets, gussets, packs, etc., as follows:</t>
  </si>
  <si>
    <t>7.3</t>
  </si>
  <si>
    <t>DELIVERY TO SITE</t>
  </si>
  <si>
    <t>Delivery of steelwork inclusive</t>
  </si>
  <si>
    <t>7.3.1</t>
  </si>
  <si>
    <t>a) Normal loads</t>
  </si>
  <si>
    <t>7.4</t>
  </si>
  <si>
    <t>ERECTION</t>
  </si>
  <si>
    <t>7.4.1</t>
  </si>
  <si>
    <t xml:space="preserve">Offloading, stacking on Site, and erection of steelwork </t>
  </si>
  <si>
    <t>7.5</t>
  </si>
  <si>
    <t>ERECTION BOLTS AND NUTS</t>
  </si>
  <si>
    <t>Supply, deliver to Site and store as follows:</t>
  </si>
  <si>
    <t>7.5.1</t>
  </si>
  <si>
    <t>Grade 4.6 bolts including flat or tapered washers, as appropriate (plain)</t>
  </si>
  <si>
    <t>7.5.2</t>
  </si>
  <si>
    <t>Grade 8.8 bolts including thru' hardened flat or tapered washers, as appropriate</t>
  </si>
  <si>
    <t>8.3.6</t>
  </si>
  <si>
    <t>HOLDING-DOWN BOLTS AND NUTS Supply, deliver, and stack on Site as directed for building in by civil contractor, as follows:</t>
  </si>
  <si>
    <t>7.5.3</t>
  </si>
  <si>
    <t>25mm diameter</t>
  </si>
  <si>
    <t>7.5.4</t>
  </si>
  <si>
    <t>16mm diameter</t>
  </si>
  <si>
    <t>7.5.5</t>
  </si>
  <si>
    <t>M10 chemical anchors</t>
  </si>
  <si>
    <t>7.5.6</t>
  </si>
  <si>
    <t>M16 Chemical anchors with 16mm plate</t>
  </si>
  <si>
    <t>8.3.7</t>
  </si>
  <si>
    <t>Handrails</t>
  </si>
  <si>
    <t xml:space="preserve"> b) Hand rail assembly complete for:</t>
  </si>
  <si>
    <t xml:space="preserve">  1) Horizontal</t>
  </si>
  <si>
    <t>7.5.7</t>
  </si>
  <si>
    <t xml:space="preserve">   i) New Second class water Pump station as shown on Drawing No.5331-ST-MISC-413</t>
  </si>
  <si>
    <t xml:space="preserve">  3) Shaped ends</t>
  </si>
  <si>
    <t>7.5.8</t>
  </si>
  <si>
    <t xml:space="preserve">   i) New Second class water Pump station as shown on Drawing No. 5331-ST-MISC-413</t>
  </si>
  <si>
    <t>7.6</t>
  </si>
  <si>
    <t xml:space="preserve">INLET WORKS (SCREENING AND PUMP STATION) </t>
  </si>
  <si>
    <t>7.7</t>
  </si>
  <si>
    <t>7.7.1</t>
  </si>
  <si>
    <t>PSH 8.3.1.2</t>
  </si>
  <si>
    <t>Supply and fabrication of steelwork (see Drawings) complete with all the necessary cleats, brackets, gussets, packs, etc., as follows:</t>
  </si>
  <si>
    <t>a) Using steel to SANS 1431 Grade 355JR</t>
  </si>
  <si>
    <t>7.7.2</t>
  </si>
  <si>
    <t>i) IPE 200 Crane Rail at the Inlet works Pump Station</t>
  </si>
  <si>
    <t>7.7.3</t>
  </si>
  <si>
    <t>ii) IPE 200 Crane Rail at the Inlet works Screening area</t>
  </si>
  <si>
    <t>7.7.4</t>
  </si>
  <si>
    <t xml:space="preserve">  i) New Inlet works as shown on Drawing No.5331-ST-IW-113 and 5331-ST-IW-114</t>
  </si>
  <si>
    <t>7.7.5</t>
  </si>
  <si>
    <t xml:space="preserve">   ii) New Inlet works Pump station as shown on Drawing No. 5331-ST-IW-115</t>
  </si>
  <si>
    <t xml:space="preserve">  2) Sloping</t>
  </si>
  <si>
    <t>7.7.6</t>
  </si>
  <si>
    <t xml:space="preserve">   i) New  Inlet works Pump station as shown on Drawing No.5331-ST-IW-115</t>
  </si>
  <si>
    <t>7.7.7</t>
  </si>
  <si>
    <t xml:space="preserve">   i) New Inlet works Pump station as shown on Drawing No.  5331-ST-IW-115</t>
  </si>
  <si>
    <t>7.7.8</t>
  </si>
  <si>
    <t xml:space="preserve">  ii) New Inlet works as shown on Drawing No.5331-ST-IW-113 and 5331-ST-IW-114</t>
  </si>
  <si>
    <t>SECTION HA: STRUCTURAL STEELWORK (SUNDRY ITEMS)</t>
  </si>
  <si>
    <t>8</t>
  </si>
  <si>
    <t>SABS 1200 HA</t>
  </si>
  <si>
    <t>PSHA 8.3.8</t>
  </si>
  <si>
    <t>Stainless steel 304 Gratings</t>
  </si>
  <si>
    <t>8.1</t>
  </si>
  <si>
    <t xml:space="preserve"> a) Second class water Pump Station : Over the sump as shown on Drawing No. 5331-ST-MISC-413</t>
  </si>
  <si>
    <t xml:space="preserve"> b) New Inlet works Pump Station as shown on Drawing No.5331-ST-IW-115</t>
  </si>
  <si>
    <t xml:space="preserve"> c) New Inlet works  as shown on Drawing No.5331-ST-IW-113 and 5331-ST-IW-114</t>
  </si>
  <si>
    <t>SUNDRIES</t>
  </si>
  <si>
    <t>1) 50x50x5 HDG angles with fishtails  cast into floor slab :</t>
  </si>
  <si>
    <t>8.1.1</t>
  </si>
  <si>
    <t xml:space="preserve"> a) Second class water Pump Station as shown on Drawing No.5331-ST-MISC-413</t>
  </si>
  <si>
    <t>8.1.2</t>
  </si>
  <si>
    <t>8.1.3</t>
  </si>
  <si>
    <t xml:space="preserve"> c) New Inlet works  as shown on Drawing No. 5331-ST-IW-113 and 5331-ST-IW-114</t>
  </si>
  <si>
    <t>8.1.4</t>
  </si>
  <si>
    <t>PSHA 8.3.11</t>
  </si>
  <si>
    <t>Design, supply and cast into concrete road skip rail</t>
  </si>
  <si>
    <t>SECTION HB: CLADDING AND SHEETING</t>
  </si>
  <si>
    <t>9</t>
  </si>
  <si>
    <t>SABS 1200 HB</t>
  </si>
  <si>
    <t>9.1</t>
  </si>
  <si>
    <t>NEW SECOND CLASS WATER PUMP STATION</t>
  </si>
  <si>
    <t>Supply, deliver to Site, erect and fix galvanised sheeting/cladding, etc., including the supply of all necessary fasteners, etc., and cutting and notching: (See Drawings)</t>
  </si>
  <si>
    <t>9.1.1</t>
  </si>
  <si>
    <t>Approved troughed profile-cladding to sides and gables, 0,6mm</t>
  </si>
  <si>
    <t>9.1.2</t>
  </si>
  <si>
    <t>Approved troughed profile-sheeting to roofs, Galvanised steel 0,6mm</t>
  </si>
  <si>
    <t>8.2.3</t>
  </si>
  <si>
    <t>Flashings</t>
  </si>
  <si>
    <t>9.1.3</t>
  </si>
  <si>
    <t>Bullnose flashing 450mm radius finish and profile to match sheeting</t>
  </si>
  <si>
    <t>9.1.4</t>
  </si>
  <si>
    <t xml:space="preserve">Corner flashing </t>
  </si>
  <si>
    <t>Rainwater Goods</t>
  </si>
  <si>
    <t>9.1.5</t>
  </si>
  <si>
    <t>a) 150mm diameter hot dipped galvanised steel gutter fixed to roof</t>
  </si>
  <si>
    <t>9.1.6</t>
  </si>
  <si>
    <t>b) 110mm diameter uPVC downpipe fixed to sides</t>
  </si>
  <si>
    <t>9.1.7</t>
  </si>
  <si>
    <t>c) Extra over downpipes for 45 deg elbow bend</t>
  </si>
  <si>
    <t>9.1.8</t>
  </si>
  <si>
    <t>d) Extra over downpipes for shoe</t>
  </si>
  <si>
    <t>Tests</t>
  </si>
  <si>
    <t>9.1.9</t>
  </si>
  <si>
    <t>a) As specified in Subclause 7.2.1 of SANS 1200 HB</t>
  </si>
  <si>
    <t>9.1.10</t>
  </si>
  <si>
    <t>b) As specified in Subclause 7.2.2 of SANS 1200 HB</t>
  </si>
  <si>
    <t>9.1.11</t>
  </si>
  <si>
    <t>c) As specified in Subclause 7.3.1 of SANS 1200 HB</t>
  </si>
  <si>
    <t>9.1.12</t>
  </si>
  <si>
    <t>d) As specified in Subclause 7.3.2 of SANS 1200 HB</t>
  </si>
  <si>
    <t>SECTION HC: COROSSION PROTECTION OF STRUCTURAL STREELWORK</t>
  </si>
  <si>
    <t>10</t>
  </si>
  <si>
    <t>SABS 1200 HC</t>
  </si>
  <si>
    <t>10.1</t>
  </si>
  <si>
    <t>Transportation</t>
  </si>
  <si>
    <t xml:space="preserve">Surface preparation and coating application </t>
  </si>
  <si>
    <t>10.2</t>
  </si>
  <si>
    <t>Hot-dip galvanising and paintwork of structural steelwork for canopy at the Second class water pump station as shown on Drawing No. 5331-ST-MISC-413</t>
  </si>
  <si>
    <t>SECTION L: MEDIUM-PRESSURE PIPE LINES</t>
  </si>
  <si>
    <t>11</t>
  </si>
  <si>
    <t>SABS 1200 L</t>
  </si>
  <si>
    <t>11.1</t>
  </si>
  <si>
    <t>NEW PIPELINE AT THE INLET WORKS</t>
  </si>
  <si>
    <t xml:space="preserve">PSL 8.2.1 </t>
  </si>
  <si>
    <t>11.1.1</t>
  </si>
  <si>
    <t xml:space="preserve"> i) 25mm diameter.(water pipe)</t>
  </si>
  <si>
    <t>11.1.2</t>
  </si>
  <si>
    <t xml:space="preserve"> ii) 63mm diameter (water pipe)</t>
  </si>
  <si>
    <t>11.1.3</t>
  </si>
  <si>
    <t>iii) 90mm diameter (Scour pipe)</t>
  </si>
  <si>
    <t>11.1.4</t>
  </si>
  <si>
    <t>11.1.5</t>
  </si>
  <si>
    <t>ii) 710mm diam rising main</t>
  </si>
  <si>
    <t>11.2</t>
  </si>
  <si>
    <t>SPECIALS AND FITTINGS</t>
  </si>
  <si>
    <t>Extra over 8.2.1 for supplying, laying, bedding and testing of specials complete with couplings:</t>
  </si>
  <si>
    <t xml:space="preserve"> a) HDPE fittings to suit PN10 pipe</t>
  </si>
  <si>
    <t>11.2.1</t>
  </si>
  <si>
    <t xml:space="preserve"> ii) 25mm diameter x 90 degree bend</t>
  </si>
  <si>
    <t>11.2.2</t>
  </si>
  <si>
    <t xml:space="preserve"> ii) 63mm diameter x 90 degree bend</t>
  </si>
  <si>
    <t>11.2.3</t>
  </si>
  <si>
    <t xml:space="preserve">  iii) 63mm diameter x 45 degree bend</t>
  </si>
  <si>
    <t>11.2.4</t>
  </si>
  <si>
    <t xml:space="preserve">  iv) 63mm diameter x 22.5 degree bend</t>
  </si>
  <si>
    <t xml:space="preserve"> b)Electrofusion welding for fittings to suit HDPE sewer pipes :</t>
  </si>
  <si>
    <t>11.2.5</t>
  </si>
  <si>
    <t>i) 710mm 45 deg bend</t>
  </si>
  <si>
    <t>11.2.6</t>
  </si>
  <si>
    <t>ii) 710mm 90 deg bend</t>
  </si>
  <si>
    <t>11.2.7</t>
  </si>
  <si>
    <t>iii) 710mm SG Iron flange adaptor</t>
  </si>
  <si>
    <t>11.2.8</t>
  </si>
  <si>
    <t>iv)710mm dia x 90mm dia HDPE moulded scour Tee with HDG backing ring on branch</t>
  </si>
  <si>
    <t>11.2.9</t>
  </si>
  <si>
    <t>v)VJ Type coupling for Scour</t>
  </si>
  <si>
    <t>c) STAINLESS STEEL 304</t>
  </si>
  <si>
    <t>11.2.10</t>
  </si>
  <si>
    <t xml:space="preserve"> i) 400mm dia with puddle flange pipe casted into the wall</t>
  </si>
  <si>
    <t>11.2.11</t>
  </si>
  <si>
    <t>ii) 710mm diam x 90 degree bend (double flanged)</t>
  </si>
  <si>
    <t>11.2.12</t>
  </si>
  <si>
    <t>iii) 710mm diam x 1250mm long pipe flanged both end</t>
  </si>
  <si>
    <t>11.2.13</t>
  </si>
  <si>
    <t>iv) 710mm diam x 2000mm long pipe flanged both end</t>
  </si>
  <si>
    <t>11.2.14</t>
  </si>
  <si>
    <t>v) 710mm diam x 80mm diam</t>
  </si>
  <si>
    <t>11.2.15</t>
  </si>
  <si>
    <t>vi) 700mm diam T-piece flanged ends</t>
  </si>
  <si>
    <t>11.2.16</t>
  </si>
  <si>
    <t xml:space="preserve">vii) 700mm dia end plate with gasket bolted </t>
  </si>
  <si>
    <t>11.2.17</t>
  </si>
  <si>
    <t xml:space="preserve">viii) 700mm dia steel flange with puddle flange </t>
  </si>
  <si>
    <t>11.3</t>
  </si>
  <si>
    <t>VALVES</t>
  </si>
  <si>
    <t>Extra over 8.2.1 for the supplying, fixing and bedding of:</t>
  </si>
  <si>
    <t xml:space="preserve">a) Valves, resilient seal gate type, including electrofusion couplings and flanges to connect into HDPE pipe </t>
  </si>
  <si>
    <t>11.3.1</t>
  </si>
  <si>
    <t>i) 80mm dia flanged scour valve</t>
  </si>
  <si>
    <t>11.3.2</t>
  </si>
  <si>
    <t>b) 80mm, ARI D-023  or equal approved air valve with threaded connection, including s/s isolating ball valve and connection pipes</t>
  </si>
  <si>
    <t>PSL 8.2.4</t>
  </si>
  <si>
    <t>Flexible joints at structures</t>
  </si>
  <si>
    <t>11.3.3</t>
  </si>
  <si>
    <t xml:space="preserve"> a) 450mm diameter</t>
  </si>
  <si>
    <t>11.3.4</t>
  </si>
  <si>
    <t>8.2.11</t>
  </si>
  <si>
    <t>Thrust blocks as detailed on drawing C5331-C-IW-105</t>
  </si>
  <si>
    <t>11.3.5</t>
  </si>
  <si>
    <t xml:space="preserve"> a) Concrete Class 20/19</t>
  </si>
  <si>
    <t>8.2.13</t>
  </si>
  <si>
    <t>Valve and Hydrant Chambers etc</t>
  </si>
  <si>
    <t>11.3.6</t>
  </si>
  <si>
    <t>i) Scour valve chamber complete with Type 3B valve box and thrust block</t>
  </si>
  <si>
    <t>11.3.7</t>
  </si>
  <si>
    <t>8.2.15</t>
  </si>
  <si>
    <t>Wrapping of pipes and flanges with Denso or similar protective wrapping:</t>
  </si>
  <si>
    <t>11.3.8</t>
  </si>
  <si>
    <t>a) 710mm diam. VJ coupling</t>
  </si>
  <si>
    <t>11.3.9</t>
  </si>
  <si>
    <t xml:space="preserve">b) 710mm dia flange adapter </t>
  </si>
  <si>
    <t>PSL 8.2.16</t>
  </si>
  <si>
    <t>Connect to existing pipelines</t>
  </si>
  <si>
    <t>11.3.10</t>
  </si>
  <si>
    <t xml:space="preserve"> i) Connection of re-routed uPVC pipework to existing pipework (50mm diameter AC pipeline) </t>
  </si>
  <si>
    <t>11.3.11</t>
  </si>
  <si>
    <t xml:space="preserve"> ii) Connection of new 710mm rising main to existing pipework (700mm diameter AC pipeline) </t>
  </si>
  <si>
    <t>11.3.12</t>
  </si>
  <si>
    <t>PSL 8.2.20</t>
  </si>
  <si>
    <t>Markers Posts</t>
  </si>
  <si>
    <t>11.3.13</t>
  </si>
  <si>
    <t>PSL8.2.21</t>
  </si>
  <si>
    <t>SECTION LB: BEDDING (PIPES)</t>
  </si>
  <si>
    <t>12</t>
  </si>
  <si>
    <t>SABS 1200 LB</t>
  </si>
  <si>
    <t>Provision of bedding from trench excavation</t>
  </si>
  <si>
    <t>12.1</t>
  </si>
  <si>
    <t xml:space="preserve"> a) Selected granular material</t>
  </si>
  <si>
    <t>12.2</t>
  </si>
  <si>
    <t xml:space="preserve"> b) Selected fill material</t>
  </si>
  <si>
    <t>8.2.2.3</t>
  </si>
  <si>
    <t>Provision of bedding by importation from commercial sources</t>
  </si>
  <si>
    <t>12.3</t>
  </si>
  <si>
    <t>12.4</t>
  </si>
  <si>
    <t>Encasing of pipes in 20MPa/19mm concrete (provisional)</t>
  </si>
  <si>
    <t>12.5</t>
  </si>
  <si>
    <t xml:space="preserve"> a) 160mm diameter</t>
  </si>
  <si>
    <t>12.6</t>
  </si>
  <si>
    <t xml:space="preserve"> b) 600mm diameter</t>
  </si>
  <si>
    <t>12.7</t>
  </si>
  <si>
    <t xml:space="preserve"> c) 710mm diameter</t>
  </si>
  <si>
    <t>PSLB 8.2.6</t>
  </si>
  <si>
    <t>Provision of Bedding in waterlogged conditions</t>
  </si>
  <si>
    <t>12.8</t>
  </si>
  <si>
    <t xml:space="preserve"> a) Single size 19mm stone</t>
  </si>
  <si>
    <t>12.9</t>
  </si>
  <si>
    <t xml:space="preserve"> b) Geotextile</t>
  </si>
  <si>
    <t>SECTION LC: CABLE DUCTS</t>
  </si>
  <si>
    <t>13</t>
  </si>
  <si>
    <t>SABS 1200 LC</t>
  </si>
  <si>
    <t>Excavation</t>
  </si>
  <si>
    <t xml:space="preserve"> a) Excavate in all materials for trenches, backfill, compact, and dispose of surplus material</t>
  </si>
  <si>
    <t>13.1</t>
  </si>
  <si>
    <t xml:space="preserve">  i) 110mm diameter ducts</t>
  </si>
  <si>
    <t>13.2</t>
  </si>
  <si>
    <t xml:space="preserve"> i i) 160mm diameter ducts</t>
  </si>
  <si>
    <t>8.2.7</t>
  </si>
  <si>
    <t>Drawpits/Manholes</t>
  </si>
  <si>
    <t>Construct 600mm x 600mm AJB draw box with 300mm concrete surround to detail, with 230 brickwork, max height 1.2m including ductile iron cover and frame (600mm diameter EN 124 class C250)</t>
  </si>
  <si>
    <t>13.3</t>
  </si>
  <si>
    <t>a) in sidewalk and verge</t>
  </si>
  <si>
    <t>Construct 1000mm x 1000mm AJB draw box with 300mm concrete surround to detail, with 230 brickwork, including ductile iron cover and frame (600mm diameter EN 124 class C250)</t>
  </si>
  <si>
    <t>13.4</t>
  </si>
  <si>
    <t>a) in road</t>
  </si>
  <si>
    <t>13.5</t>
  </si>
  <si>
    <t>8.2.8</t>
  </si>
  <si>
    <t>Cable route markers complete, installed, and record submitted</t>
  </si>
  <si>
    <t>PSLC 8.2.10</t>
  </si>
  <si>
    <t>Sealing of duct ends</t>
  </si>
  <si>
    <t>13.6</t>
  </si>
  <si>
    <t>a) Electrical ducts</t>
  </si>
  <si>
    <t>13.7</t>
  </si>
  <si>
    <t xml:space="preserve">b) Non-electrical ducts (100mm dia) </t>
  </si>
  <si>
    <t>SECTION LD: SEWERS</t>
  </si>
  <si>
    <t>14</t>
  </si>
  <si>
    <t>SABS 1200 LD</t>
  </si>
  <si>
    <t>PSLD 8.2.1</t>
  </si>
  <si>
    <t>Supply, lay, joint, bed and test pipeline</t>
  </si>
  <si>
    <t>14.1</t>
  </si>
  <si>
    <t xml:space="preserve">  i) 160mm diam</t>
  </si>
  <si>
    <t>14.2</t>
  </si>
  <si>
    <t>i) 600mm diam</t>
  </si>
  <si>
    <t>14.3</t>
  </si>
  <si>
    <t>ii) 900mm diam</t>
  </si>
  <si>
    <t>PSLD 8.2.2</t>
  </si>
  <si>
    <t>Extra-over items 8.2.1 for specials</t>
  </si>
  <si>
    <t xml:space="preserve"> a) Fittings to suit uPVC sewer pipes :</t>
  </si>
  <si>
    <t>14.4</t>
  </si>
  <si>
    <t xml:space="preserve">  i) 160mm dia endcap</t>
  </si>
  <si>
    <t>14.5</t>
  </si>
  <si>
    <t xml:space="preserve">  ii) 160 x 160 dia plain 45 deg Y-junction</t>
  </si>
  <si>
    <t>14.6</t>
  </si>
  <si>
    <t xml:space="preserve">  iii) 160 dia plain 45 deg long radius bend</t>
  </si>
  <si>
    <t>b) Stainless steel</t>
  </si>
  <si>
    <t>14.7</t>
  </si>
  <si>
    <t xml:space="preserve"> i) 600mm dia steel flange with puddle flange</t>
  </si>
  <si>
    <t>14.8</t>
  </si>
  <si>
    <t xml:space="preserve">ii) 900mm dia steel flange with puddle flange </t>
  </si>
  <si>
    <t>PSLD 8.2.3</t>
  </si>
  <si>
    <t>Manholes</t>
  </si>
  <si>
    <t xml:space="preserve"> a) Sewer Manholes as detailed on Drawing No.5331-C-IW-109 </t>
  </si>
  <si>
    <t xml:space="preserve">  i) For depths:</t>
  </si>
  <si>
    <t>14.9</t>
  </si>
  <si>
    <t xml:space="preserve">   - Over 1.0m up to 2.0m</t>
  </si>
  <si>
    <t>14.10</t>
  </si>
  <si>
    <t xml:space="preserve">   - Over 2.0m up to 3.0m</t>
  </si>
  <si>
    <t>14.11</t>
  </si>
  <si>
    <t xml:space="preserve">   - Over 3.0m up to 4.0m</t>
  </si>
  <si>
    <t>PSLD 8.2.4</t>
  </si>
  <si>
    <t>Extra-over PSLD 8.2.3 for construction of manholes or chambers on existing pipelines complete:</t>
  </si>
  <si>
    <t>14.12</t>
  </si>
  <si>
    <t>i) Overflow Chamber A and B as shown on  Drawing No.5331-C-IW-111</t>
  </si>
  <si>
    <t>14.13</t>
  </si>
  <si>
    <t>ii) Tanker discharge  manhole as shown on  Drawing No.5331-C-IW-110</t>
  </si>
  <si>
    <t>14.14</t>
  </si>
  <si>
    <t>iii) Inlet works pump station sump overflow manhole as shown  on Drawing No.5331-C-IW-103</t>
  </si>
  <si>
    <t>14.15</t>
  </si>
  <si>
    <t>iv) Tie in point between existing and new rising main as shown on Drawing No.5331-C-IW-105</t>
  </si>
  <si>
    <t>PSLD 8.2.7</t>
  </si>
  <si>
    <t>a) Construction of Discharge chamber complete as shown on drawings</t>
  </si>
  <si>
    <t>i) Tanker washdown as shown  Drawing 5331-C-DW-212</t>
  </si>
  <si>
    <t>Break into and connect to existing manhole  including flexible joints as shown on Drawings and make good all benching</t>
  </si>
  <si>
    <t>i) Existing stormwater bypass as shown on  Drawing No.5331-C-IW-111</t>
  </si>
  <si>
    <t>SECTION LE: STORMWATER DRAINAGE</t>
  </si>
  <si>
    <t>15</t>
  </si>
  <si>
    <t>SABS 1200 LE</t>
  </si>
  <si>
    <t>PSLE 8.2.1</t>
  </si>
  <si>
    <t>Supply and lay uPVC pipe, spigot and socket with rubber ring seal, on class B bedding</t>
  </si>
  <si>
    <t>15.1</t>
  </si>
  <si>
    <t xml:space="preserve"> a) 160mm diameter Class 34 </t>
  </si>
  <si>
    <t>Concrete pipe culverts, spigot and socket type with rubber ring seal, on class B bedding</t>
  </si>
  <si>
    <t>15.2</t>
  </si>
  <si>
    <t xml:space="preserve"> i) 375 mm diameter Class 100D</t>
  </si>
  <si>
    <t>15.3</t>
  </si>
  <si>
    <t>ii) Rerouting of 375mm stormwater</t>
  </si>
  <si>
    <t>PSLE 8.2.8</t>
  </si>
  <si>
    <t>Supply and Install Manholes, Catchpits, and Drainage Structures</t>
  </si>
  <si>
    <t>CONCRETE  MANHOLES for pipes up to 600mm dia as detailed on the drawing 5331-C-IW-109  for depths:</t>
  </si>
  <si>
    <t>15.4</t>
  </si>
  <si>
    <t xml:space="preserve">   - Up to 1.0m deep</t>
  </si>
  <si>
    <t>15.5</t>
  </si>
  <si>
    <t>15.6</t>
  </si>
  <si>
    <t xml:space="preserve"> a) Single Grid Inlet unit for depths:</t>
  </si>
  <si>
    <t>15.7</t>
  </si>
  <si>
    <t xml:space="preserve">  ii) Over 0.0m up to 1.0m see Drawing No. 5331-C-IW-109</t>
  </si>
  <si>
    <t>15.8</t>
  </si>
  <si>
    <t xml:space="preserve">  ii) Over 1.0m up to 1.5m</t>
  </si>
  <si>
    <t xml:space="preserve"> b) Double kerb inlet unit for depths and kerb type:</t>
  </si>
  <si>
    <t>15.9</t>
  </si>
  <si>
    <t xml:space="preserve">  i) Over 1.0m up to 1.5m (BK2)</t>
  </si>
  <si>
    <t>8.2.10</t>
  </si>
  <si>
    <t>Accessories for stormwater drainage structures</t>
  </si>
  <si>
    <t>15.10</t>
  </si>
  <si>
    <t xml:space="preserve"> a) Securex Z-600-D or similar approved heavy-duty ductile iron cover and frame conforming to SABS EN D 400 class</t>
  </si>
  <si>
    <t>PSLE 8.2.14</t>
  </si>
  <si>
    <t>Subsurface Drains complete as detailed on the drawings</t>
  </si>
  <si>
    <t>15.11</t>
  </si>
  <si>
    <t xml:space="preserve"> a) Subsurface drains</t>
  </si>
  <si>
    <t>15.12</t>
  </si>
  <si>
    <t xml:space="preserve"> b) Subsurface rodding eyes</t>
  </si>
  <si>
    <t>15.13</t>
  </si>
  <si>
    <t xml:space="preserve"> c) Subsurface manhole up to 1.5m deep</t>
  </si>
  <si>
    <t>15.14</t>
  </si>
  <si>
    <t xml:space="preserve"> d) Extra-over item (a) above for construction of sand filter in subsurface drains</t>
  </si>
  <si>
    <t>PSLE 8.2.15</t>
  </si>
  <si>
    <t>Connections into existing manholes/ catchpit/ Chamber</t>
  </si>
  <si>
    <t>15.15</t>
  </si>
  <si>
    <t xml:space="preserve"> i) Break into existing brickwork drop inlet chamber and grout new pipe in place, including cutting of new pipe flush with wall, removal and disposal of rubble, repair of plaster and benching.</t>
  </si>
  <si>
    <t>15.16</t>
  </si>
  <si>
    <t xml:space="preserve"> ii) Connection into existing manhole/catchpit for 375mm diameter pipe</t>
  </si>
  <si>
    <t>15.17</t>
  </si>
  <si>
    <t xml:space="preserve"> iii) Connection into existing manhole/catchpit for 375mm diameter pipe</t>
  </si>
  <si>
    <t>SECTION ME: SUBBASE</t>
  </si>
  <si>
    <t>16</t>
  </si>
  <si>
    <t>SABS 1200 ME</t>
  </si>
  <si>
    <t>Construct G9 quality subbase with material from commercial sources, compacted to 95% of mod. AASHTO maximum density.</t>
  </si>
  <si>
    <t>16.1</t>
  </si>
  <si>
    <t>-Concrete Roads</t>
  </si>
  <si>
    <t>16.2</t>
  </si>
  <si>
    <t>Extra over item 8.3.3 to process subbase material by stabilisation (C4)</t>
  </si>
  <si>
    <t>16.3</t>
  </si>
  <si>
    <t>8.3.8</t>
  </si>
  <si>
    <t>Stabilising agent; cement grade CEM II 32.5N for pavement layers</t>
  </si>
  <si>
    <t>16.1.1</t>
  </si>
  <si>
    <t>PSMM 8.3.6</t>
  </si>
  <si>
    <t>Statutory signs Stop sign supplied and erected complete</t>
  </si>
  <si>
    <t>16.1.2</t>
  </si>
  <si>
    <t>PSMM 8.4.1</t>
  </si>
  <si>
    <t xml:space="preserve">Retro-reflective Road Marking Paint Applied at a Nominal Rate of 0,42 l/m2 </t>
  </si>
  <si>
    <t>SECTION MJ: SEGMENTED PAVING</t>
  </si>
  <si>
    <t>17</t>
  </si>
  <si>
    <t>SABS 1200 MJ</t>
  </si>
  <si>
    <t>PSMJ 8.2.2</t>
  </si>
  <si>
    <t>Construction of paving complete</t>
  </si>
  <si>
    <t>17.1</t>
  </si>
  <si>
    <t xml:space="preserve"> b) Concrete paver blocks, 35 MPa, 60mm thick on 25mm sand bedding on paved walkways</t>
  </si>
  <si>
    <t>SECTION MK: KERBING AND CHANNELING</t>
  </si>
  <si>
    <t>18</t>
  </si>
  <si>
    <t>SABS 1200 MK</t>
  </si>
  <si>
    <t>18.1</t>
  </si>
  <si>
    <t>CONCRETE KERBS AND CHANNELS</t>
  </si>
  <si>
    <t>18.2</t>
  </si>
  <si>
    <t>PRECAST CONCRETE KERBING</t>
  </si>
  <si>
    <t>Barrier kerbs</t>
  </si>
  <si>
    <t xml:space="preserve"> a) Type BK2</t>
  </si>
  <si>
    <t>18.2.1</t>
  </si>
  <si>
    <t xml:space="preserve">  i) Straights</t>
  </si>
  <si>
    <t>18.2.2</t>
  </si>
  <si>
    <t xml:space="preserve">  ii) 1m to 4m radius</t>
  </si>
  <si>
    <t>18.2.3</t>
  </si>
  <si>
    <t xml:space="preserve">  iii) 4m to 20m radius</t>
  </si>
  <si>
    <t>18.2.4</t>
  </si>
  <si>
    <t xml:space="preserve">  iv) Exceeding 20m radius</t>
  </si>
  <si>
    <t xml:space="preserve"> a) Type MK4</t>
  </si>
  <si>
    <t>18.2.5</t>
  </si>
  <si>
    <t>18.2.6</t>
  </si>
  <si>
    <t>18.2.7</t>
  </si>
  <si>
    <t>Footpath edging</t>
  </si>
  <si>
    <t xml:space="preserve"> a) Type E3</t>
  </si>
  <si>
    <t>18.2.8</t>
  </si>
  <si>
    <t>Channel</t>
  </si>
  <si>
    <t>18.2.9</t>
  </si>
  <si>
    <t xml:space="preserve"> a) Type C1 channel</t>
  </si>
  <si>
    <t>18.2.10</t>
  </si>
  <si>
    <t xml:space="preserve"> b) Type C1 double channel</t>
  </si>
  <si>
    <t>Barrier kerb and channel (Type BK2 &amp; C1)</t>
  </si>
  <si>
    <t>18.2.11</t>
  </si>
  <si>
    <t>18.2.12</t>
  </si>
  <si>
    <t>18.2.13</t>
  </si>
  <si>
    <t>PSMK 8.2.14</t>
  </si>
  <si>
    <t>Lift and reinstate</t>
  </si>
  <si>
    <t xml:space="preserve"> a) Barrier Kerb (BK1)</t>
  </si>
  <si>
    <t>18.2.14</t>
  </si>
  <si>
    <t xml:space="preserve">  i) Striaghts</t>
  </si>
  <si>
    <t>18.3</t>
  </si>
  <si>
    <t>IN-SITU TRANSITIONS</t>
  </si>
  <si>
    <t>PSMK 8.2.15</t>
  </si>
  <si>
    <t>Concrete class 25 transition sections, 1m long between:</t>
  </si>
  <si>
    <t>18.3.1</t>
  </si>
  <si>
    <t xml:space="preserve"> a) Kerb and channel to kerb and channel, all types</t>
  </si>
  <si>
    <t>18.3.2</t>
  </si>
  <si>
    <t xml:space="preserve"> b) Infall channel to outfall channel, all types</t>
  </si>
  <si>
    <t>18.3.3</t>
  </si>
  <si>
    <t xml:space="preserve"> c) Kerb and channel to double C1 channel</t>
  </si>
  <si>
    <t>18.3.4</t>
  </si>
  <si>
    <t xml:space="preserve"> d) Concrete class 25 transition sharp bends between all types of precast section</t>
  </si>
  <si>
    <t>SECTION AF: FENCING</t>
  </si>
  <si>
    <t>19</t>
  </si>
  <si>
    <t>SECTION PAF: FENCING</t>
  </si>
  <si>
    <t>PAF8.1</t>
  </si>
  <si>
    <t>Fencing</t>
  </si>
  <si>
    <t>19.1</t>
  </si>
  <si>
    <t>PAF 8.1.1</t>
  </si>
  <si>
    <t>Supply and install High Security Mesh Fence complete</t>
  </si>
  <si>
    <t>PAF 8.2</t>
  </si>
  <si>
    <t>Fencing Additions</t>
  </si>
  <si>
    <t>19.2</t>
  </si>
  <si>
    <t>PAF8.2.2</t>
  </si>
  <si>
    <t>Supply and install concrete plinth  complete</t>
  </si>
  <si>
    <t>Supply and install Gate complete</t>
  </si>
  <si>
    <t>19.3</t>
  </si>
  <si>
    <t>(i) 3m wide and nominal height of 2400mm sliding gate</t>
  </si>
  <si>
    <t>19.4</t>
  </si>
  <si>
    <t>(ii) 5m wide and nominal height of 2400mm double swing gate</t>
  </si>
  <si>
    <t xml:space="preserve">SECTION C : SITE CLEARANCE </t>
  </si>
  <si>
    <t>a) New Guardhouse</t>
  </si>
  <si>
    <t>b) New Dewatering Building Facility (including retaining wall and embankment)</t>
  </si>
  <si>
    <t xml:space="preserve">c) New Concrete Road </t>
  </si>
  <si>
    <t>a) Electricity Transmission Lines where the New Dwatering Facility is located</t>
  </si>
  <si>
    <t>b) Electrical cabling at the existing area</t>
  </si>
  <si>
    <t>c) Potable water pipe (&lt;100mm diameter) Security  Building</t>
  </si>
  <si>
    <t>d) Sewer pipe  (&lt;150mm diameter)  Security Building</t>
  </si>
  <si>
    <t>e) Electrical fittings on the interior and exterior of the Security  Building</t>
  </si>
  <si>
    <t>f) All sanitary fittings and office equipment</t>
  </si>
  <si>
    <t>g) Existing 300mm dia pipe at TP A03 to be located at proposed dewatering building vicinity and relocate.</t>
  </si>
  <si>
    <t>h) Existing pipe outlet (to be relocated and confirmed on site)</t>
  </si>
  <si>
    <t>i) Existing stainless steel staircase to be dismantled and modified to accomodate the the new retaining wall.</t>
  </si>
  <si>
    <t>a) Demolish existing reinforced concrete thickness up to 300mm</t>
  </si>
  <si>
    <t>b) Existing Security Building</t>
  </si>
  <si>
    <t>a) At New Dewatering Facility</t>
  </si>
  <si>
    <t>b) At New Guardhouse Facility</t>
  </si>
  <si>
    <t xml:space="preserve"> a) Premix (20mm to 80mm deep)</t>
  </si>
  <si>
    <t xml:space="preserve"> b) Reinforced Concrete (100mm to 200mm thick)</t>
  </si>
  <si>
    <t xml:space="preserve">i) Exisitng kerbing </t>
  </si>
  <si>
    <t>i) Exisitng C1 infall and outfall</t>
  </si>
  <si>
    <t xml:space="preserve">i) Existing premix surface at the Existing incoming asphalt road section (Premix 0mm to 80mm deep)
</t>
  </si>
  <si>
    <t>PSD 8.3.2</t>
  </si>
  <si>
    <t>BULK EXCAVATION</t>
  </si>
  <si>
    <t xml:space="preserve">a)Excavate in all materials and use for embankment or backfill or dispose, as ordered </t>
  </si>
  <si>
    <t>i) Stockpile and maintain</t>
  </si>
  <si>
    <t>iii) Trench for embankment drainage system as shown in drawing 5331-C-DW-222</t>
  </si>
  <si>
    <t>b) Extra-over payment item 8.3.2 for:</t>
  </si>
  <si>
    <t>RESTRICTED EXCAVATION</t>
  </si>
  <si>
    <t>a) Excavate for restricted foundations, footings and pipe trenches and use for backfill or embankment or dispose as ordered for</t>
  </si>
  <si>
    <t>2.2.2</t>
  </si>
  <si>
    <t>2.2.3</t>
  </si>
  <si>
    <t>b) Extra-over payment item 8.3.2</t>
  </si>
  <si>
    <t>2.2.4</t>
  </si>
  <si>
    <t>2.2.5</t>
  </si>
  <si>
    <t>c) Extra over item PSD 8.3.3 for importation of approved sand fill from commercial sources</t>
  </si>
  <si>
    <t>2.2.6</t>
  </si>
  <si>
    <t>d) Extra over PSD 8.3.3 for 5% cement stabilised sand</t>
  </si>
  <si>
    <t>2.2.7</t>
  </si>
  <si>
    <t xml:space="preserve">e) Extra over item PSD 8.3.3 for restricted backfilling against structures from stockpile </t>
  </si>
  <si>
    <t>2.2.8</t>
  </si>
  <si>
    <t>f) Extra over item PSD 8.3.3 for restricted backfill to fill voids formed by demolition</t>
  </si>
  <si>
    <t xml:space="preserve">Importing of Material (including placing and compacting)
</t>
  </si>
  <si>
    <t xml:space="preserve">a) Extra-over for importation of material from commercial sources </t>
  </si>
  <si>
    <t>2.2.9</t>
  </si>
  <si>
    <t>1) 150mm thick G5 quality material (compacted to 95% of Mod AASHTO density) below NewBuilding floor slab</t>
  </si>
  <si>
    <t xml:space="preserve"> 8.3.8</t>
  </si>
  <si>
    <t>a) Excavate by hand in soft material to expose services</t>
  </si>
  <si>
    <t>2.2.10</t>
  </si>
  <si>
    <t>i) Existing sewer pipes up to 200mm dia at Existing Guardhouse facility</t>
  </si>
  <si>
    <t>2.2.11</t>
  </si>
  <si>
    <t>ii) Existing potable water pipe at Existing Guardhouse Facility</t>
  </si>
  <si>
    <t>2.2.12</t>
  </si>
  <si>
    <t>iii) Existing Electrical Cables at Existing Guardhouse facility</t>
  </si>
  <si>
    <t>2.2.13</t>
  </si>
  <si>
    <t>iv) Existing pipes up to 200mm dia AC SNL  Pipes</t>
  </si>
  <si>
    <t>2.2.14</t>
  </si>
  <si>
    <t>v) Existing stormwater Pipe up to 300mm dia at proposed Dewatering Building facility</t>
  </si>
  <si>
    <t>2.2.15</t>
  </si>
  <si>
    <t>b) Temporary protection of pipes up to 300mm diameter</t>
  </si>
  <si>
    <t>Topsoiling</t>
  </si>
  <si>
    <t>2.2.16</t>
  </si>
  <si>
    <t>150 mm top soil from stockpile</t>
  </si>
  <si>
    <t>PSDB 8.3.4 (c)</t>
  </si>
  <si>
    <t xml:space="preserve"> c) Excavate by hand in all materials to verify existing services, or as directed by the Engineer and backfill</t>
  </si>
  <si>
    <t xml:space="preserve">  ii) Existing second class water pipe &lt;160mm diameter</t>
  </si>
  <si>
    <t xml:space="preserve">  ii) Existing drainage pipe &lt;160mm diameter</t>
  </si>
  <si>
    <t xml:space="preserve">  iv) Existing water main &lt; 100mm diameter </t>
  </si>
  <si>
    <t xml:space="preserve">  v) Existing Sludge feed 200mm diameter AC pipeline</t>
  </si>
  <si>
    <t xml:space="preserve">  vi) Existing SNL 200mm diameter AC pipe</t>
  </si>
  <si>
    <t xml:space="preserve">  i) Pipeline Existing Main gate entrance and Dewateing facility</t>
  </si>
  <si>
    <t>PSDB 8.3.6</t>
  </si>
  <si>
    <t xml:space="preserve"> a) Asphalt of thickness 30mm to parking area</t>
  </si>
  <si>
    <t xml:space="preserve"> a) Asphalt of thickness 40mm to roadway</t>
  </si>
  <si>
    <t xml:space="preserve"> d) Concrete interlocking block paving of thickness 60mm to walkway</t>
  </si>
  <si>
    <t>Shoring to protect existing structures : Pipe Trenches (Provisional)</t>
  </si>
  <si>
    <t>3.3.10</t>
  </si>
  <si>
    <t>SANS 1200 DM</t>
  </si>
  <si>
    <t xml:space="preserve"> a) Road-bed preparation and compaction of 200mm thick material to 93% Mod AASHTO (100% for sand) </t>
  </si>
  <si>
    <t>(i) Road A (Incoming Road towards Dewatering Building facility)</t>
  </si>
  <si>
    <t>(ii) Road B (Ring Road around Dewatering Building facility)</t>
  </si>
  <si>
    <t>b) In - Place treatment of road-bed in intermediate material by:</t>
  </si>
  <si>
    <t>4.3</t>
  </si>
  <si>
    <t>(i) Ripping</t>
  </si>
  <si>
    <t>c) In - Place treatment of road-bed in hard rock material by:</t>
  </si>
  <si>
    <t>4.4</t>
  </si>
  <si>
    <t>PSDM 8.3.4</t>
  </si>
  <si>
    <t>Cut to fill</t>
  </si>
  <si>
    <t>G9 quality fill Compacted to at least 93% mod. AASHTO maximum density (100% for sand)</t>
  </si>
  <si>
    <t>4.5</t>
  </si>
  <si>
    <t>(a)Road A (Incoming Road towards Dewatering Building facility)</t>
  </si>
  <si>
    <t>4.6</t>
  </si>
  <si>
    <t>(b)Road B (Ring Road around Dewatering Building facility)</t>
  </si>
  <si>
    <t>Borrow to fill</t>
  </si>
  <si>
    <t>(i) Construct imported G7 quality upper selected subgrade layer from commercial source, compacted to 95% mod. AASHTO density (100% for sand);</t>
  </si>
  <si>
    <t>4.7</t>
  </si>
  <si>
    <t>-Road A (Incoming Road towards Dewatering Building facility)</t>
  </si>
  <si>
    <t>4.8</t>
  </si>
  <si>
    <t>-Road B (Ring Road around Dewatering Building facility)</t>
  </si>
  <si>
    <t>(ii)Construct 200mm Thick G9 Quality Fill material Compacted to 97% MOD AASHTO  Density for lower selected subgrade with material from commercial sources</t>
  </si>
  <si>
    <t>4.9</t>
  </si>
  <si>
    <t>4.10</t>
  </si>
  <si>
    <t>(iii)Construct 200mm Thick G9 Quality Fill material Compacted to 97% MOD AASHTO Density for lower selected subgrade. with material from designated excavations.</t>
  </si>
  <si>
    <t>4.11</t>
  </si>
  <si>
    <t>4.12</t>
  </si>
  <si>
    <t>PSDM 8.3.6</t>
  </si>
  <si>
    <t>Cut to spoil or stockpile from</t>
  </si>
  <si>
    <t>Stockpile Material with excavations from excavated road prism (Guardhouse and Dewatering Building)</t>
  </si>
  <si>
    <t>4.13</t>
  </si>
  <si>
    <t>(a) Soft Material Excavation - Roadways  building paved areas</t>
  </si>
  <si>
    <t>Spoil Material from excavations from road prism including (Guardhouse and Dewatering Building)</t>
  </si>
  <si>
    <t>4.14</t>
  </si>
  <si>
    <t>b) Soft Material Excavation - Roadways including proposed paved areas</t>
  </si>
  <si>
    <t>4.15</t>
  </si>
  <si>
    <t>c) Hard Rock Excavation - Roadways including proposed paved areas</t>
  </si>
  <si>
    <t>RETAINING WALL</t>
  </si>
  <si>
    <t>FORMWORK</t>
  </si>
  <si>
    <t xml:space="preserve">  i) To filled sides of retaning wall (1m to 1.5m high)</t>
  </si>
  <si>
    <t>b) Narrow widths (0-200 mm high)</t>
  </si>
  <si>
    <t xml:space="preserve">  ii) Vertical, plane to footings and bases</t>
  </si>
  <si>
    <t>Smooth</t>
  </si>
  <si>
    <t xml:space="preserve">  i) To exposed sides of retaning wall (1m to 1.5m high)</t>
  </si>
  <si>
    <t>REINFORCEMENT</t>
  </si>
  <si>
    <t>5.3.1</t>
  </si>
  <si>
    <t>i) Not exceeding 8mm dia.</t>
  </si>
  <si>
    <t>5.3.2</t>
  </si>
  <si>
    <t>i) 8mm up to 16mm diameter</t>
  </si>
  <si>
    <t>5.4</t>
  </si>
  <si>
    <t>8.4</t>
  </si>
  <si>
    <t>CONCRETE</t>
  </si>
  <si>
    <t>a) 15MPa/19mm concrete to:</t>
  </si>
  <si>
    <t>5.4.1</t>
  </si>
  <si>
    <t>8.4.2</t>
  </si>
  <si>
    <t xml:space="preserve">b) 30 MPa/19mm concrete to: </t>
  </si>
  <si>
    <t>5.4.2</t>
  </si>
  <si>
    <t>ii) Strip footings</t>
  </si>
  <si>
    <t>5.4.3</t>
  </si>
  <si>
    <t>iii) Retaining wall stem</t>
  </si>
  <si>
    <t>5.5</t>
  </si>
  <si>
    <t>UNFORMED SURFACE FINISHES</t>
  </si>
  <si>
    <t>5.5.1</t>
  </si>
  <si>
    <t>c) Wood float finish to top of wall stem</t>
  </si>
  <si>
    <t>5.5.2</t>
  </si>
  <si>
    <t>(i)  Cuscade drain for dewatering facility embankment See Drawing No.5331-C-DW-222</t>
  </si>
  <si>
    <t>5.6</t>
  </si>
  <si>
    <t>JOINTS</t>
  </si>
  <si>
    <t>5.6.1</t>
  </si>
  <si>
    <t xml:space="preserve"> a) Construction joint detail complete as shown on Drawing No. 5331-C-DW-217</t>
  </si>
  <si>
    <t>5.6.2</t>
  </si>
  <si>
    <t xml:space="preserve"> b) 10mm Isolation joint with jointex and 10x10mm Polyurethane sealant as shown on Drawing No. 5331-C-DW-219</t>
  </si>
  <si>
    <t>5.7</t>
  </si>
  <si>
    <t>EMBANKMENT CHANNEL</t>
  </si>
  <si>
    <t>5.8</t>
  </si>
  <si>
    <t>5.8.1</t>
  </si>
  <si>
    <t>d) Class U2 surface finish to cast in situ concrete cutoff channel See Drawing No. 5331-C-DW-222</t>
  </si>
  <si>
    <t>5.8.2</t>
  </si>
  <si>
    <t>d) Class U2 surface finish to cast in situ concrete cascade drain See Drawing No. 5331-C-DW-222</t>
  </si>
  <si>
    <t>5.9</t>
  </si>
  <si>
    <t>DEWATERING FACILITY CONCRETE ROAD</t>
  </si>
  <si>
    <t>5.10</t>
  </si>
  <si>
    <t>a) Narrow widths (0-300 mm high)</t>
  </si>
  <si>
    <t>5.10.1</t>
  </si>
  <si>
    <t xml:space="preserve">  i) Vertical, plane to road side</t>
  </si>
  <si>
    <t>5.11</t>
  </si>
  <si>
    <t>5.11.1</t>
  </si>
  <si>
    <t>5.11.2</t>
  </si>
  <si>
    <t>5.11.3</t>
  </si>
  <si>
    <t>5.11.4</t>
  </si>
  <si>
    <t>b) Mesh Ref 617</t>
  </si>
  <si>
    <t>5.12</t>
  </si>
  <si>
    <t>5.12.1</t>
  </si>
  <si>
    <t>5.12.2</t>
  </si>
  <si>
    <t>i) Concrete road</t>
  </si>
  <si>
    <t>5.13</t>
  </si>
  <si>
    <t>5.13.1</t>
  </si>
  <si>
    <t>a) Broom finish to concrete road</t>
  </si>
  <si>
    <t>5.14</t>
  </si>
  <si>
    <t>5.14.1</t>
  </si>
  <si>
    <t xml:space="preserve"> a) Construction Joint  A (  Max Spacing longitudinal joints, 3.8m  transverse joints, - Max spacing transverse joints, 4m) complete as shown on Drawing No. 5331-ST-IW-116</t>
  </si>
  <si>
    <t>Supply, lay and bed HDPE PE80 PN10:</t>
  </si>
  <si>
    <t>i) 200mm diameter.</t>
  </si>
  <si>
    <t xml:space="preserve">i)VJ Type coupling for Scour  </t>
  </si>
  <si>
    <t>STAINLESS STEEL 304</t>
  </si>
  <si>
    <t>i) 200mm diam x 90 degree bend (one side flanged)</t>
  </si>
  <si>
    <t>ii) 200mm diam x 1000mm long pipe flanged both end</t>
  </si>
  <si>
    <t>HDPE PE80 PN10</t>
  </si>
  <si>
    <t xml:space="preserve">i) 200mm diam x 90 degree bend </t>
  </si>
  <si>
    <t xml:space="preserve">i) 200mm diam x 11.5 degree bend </t>
  </si>
  <si>
    <t>iii) 200mm diam x 80mm diam scour tee</t>
  </si>
  <si>
    <t>i) 80 mm diam. for Scour valve to HDPE conection</t>
  </si>
  <si>
    <t xml:space="preserve"> a) 200mm diameter</t>
  </si>
  <si>
    <t>a) 200mm diam. VJ - type coupling</t>
  </si>
  <si>
    <t xml:space="preserve">b) 200mm dia flange adapter </t>
  </si>
  <si>
    <t>Thrust blocks as detailed on drawings</t>
  </si>
  <si>
    <t>6.4.8</t>
  </si>
  <si>
    <t xml:space="preserve"> a) 300mm diameter Class 75D Pipe</t>
  </si>
  <si>
    <t>b) 450mm diameter Class 75D Pipe</t>
  </si>
  <si>
    <t>7.8</t>
  </si>
  <si>
    <t>Construct 600mm x 600mm AJB draw box with 300mm concrete surround to detail, with 230 brickwork,max height 1.2m including ductile iron cover and frame (600mm diameter EN 124 class C250)</t>
  </si>
  <si>
    <t>Construct 1000mm x 1000mm AJB draw box with 300mm concrete surround to detail, with 230 brickwork,max height 1.2m including ductile iron cover and frame (600mm diameter EN 124 class C250)</t>
  </si>
  <si>
    <t>8.6</t>
  </si>
  <si>
    <t xml:space="preserve"> a) uPVC  Class 34 sewer pipes on Class B bedding</t>
  </si>
  <si>
    <t>9.2</t>
  </si>
  <si>
    <t xml:space="preserve">  ii) 200mm diam</t>
  </si>
  <si>
    <t>9.3</t>
  </si>
  <si>
    <t xml:space="preserve"> iii) 315mm diam</t>
  </si>
  <si>
    <t>9.4</t>
  </si>
  <si>
    <t xml:space="preserve">  i) 110mm dia endcap</t>
  </si>
  <si>
    <t>9.5</t>
  </si>
  <si>
    <t xml:space="preserve">  ii) 160 x 110 dia plain 45 deg Y-junction</t>
  </si>
  <si>
    <t>9.6</t>
  </si>
  <si>
    <t xml:space="preserve">  iii) 110 dia plain 45 deg long radius bend</t>
  </si>
  <si>
    <t xml:space="preserve"> a) Sewer Manholes as detailed on drawing No.5331-C-DW-212</t>
  </si>
  <si>
    <t>9.7</t>
  </si>
  <si>
    <t xml:space="preserve">   - Over 0.0m up to 1.0m</t>
  </si>
  <si>
    <t>9.8</t>
  </si>
  <si>
    <t>9.9</t>
  </si>
  <si>
    <t>9.10</t>
  </si>
  <si>
    <t>Extra-over PSLD 8.2.3 for construction of manholes or chambers on existing pipelines</t>
  </si>
  <si>
    <t>9.11</t>
  </si>
  <si>
    <t xml:space="preserve">i) New SNL Manhole </t>
  </si>
  <si>
    <t>9.12</t>
  </si>
  <si>
    <t>9.13</t>
  </si>
  <si>
    <t>Concrete pipe culverts, spigot and socket type with rubber ring seal, on flexible bedding</t>
  </si>
  <si>
    <t xml:space="preserve"> i) 300 mm diameter Class 75D</t>
  </si>
  <si>
    <t>a)Supply and install 1000mm Dia Manhole or similar complete as detailed on the drawings 5331-C-DW-208 and 5331-C-DW-209</t>
  </si>
  <si>
    <t>10.3</t>
  </si>
  <si>
    <t>i) Over 1.0 up to 2.0m</t>
  </si>
  <si>
    <t>10.4</t>
  </si>
  <si>
    <t>ii) Over 2.0 up to 3.0m</t>
  </si>
  <si>
    <t>10.5</t>
  </si>
  <si>
    <t>iii) Over 3.0 up to 4.0</t>
  </si>
  <si>
    <t>b) Single Grid Inlet unit for depths:</t>
  </si>
  <si>
    <t>10.6</t>
  </si>
  <si>
    <t xml:space="preserve">  i) Over 0.5m up to 1.0m</t>
  </si>
  <si>
    <t xml:space="preserve"> c) Double kerb inlet unit for depths and kerb type:</t>
  </si>
  <si>
    <t>10.7</t>
  </si>
  <si>
    <t xml:space="preserve">Subsurface Drains complete for reatining wall as detailed on the drawings </t>
  </si>
  <si>
    <t>10.8</t>
  </si>
  <si>
    <t xml:space="preserve"> a) Subsurface drains stystem complete as shown on Drawing No. 5331-C-DW-217</t>
  </si>
  <si>
    <t>Connections into existing manholes/ inlets</t>
  </si>
  <si>
    <t>10.9</t>
  </si>
  <si>
    <t xml:space="preserve"> i) Connection into proposed manhole/grid inlet for 110mm diameter pipe</t>
  </si>
  <si>
    <t>SABSA 1200 ME</t>
  </si>
  <si>
    <t>Construct G5 quality subbase with material from commercial sources, compacted to 95% of mod. AASHTO maximum density.</t>
  </si>
  <si>
    <t>Construct 100 mm Cement Stabalized subbase (C4) material with material from commercial sources compacted to 97% Mod. AASHTO Density</t>
  </si>
  <si>
    <t>a) 100mm to roadways at dewatering building facility</t>
  </si>
  <si>
    <t xml:space="preserve"> b) 100 mm Cement Stabalized subbase (C4) Compacted to 97% Mod.AASHTO Density for:</t>
  </si>
  <si>
    <t>11.4</t>
  </si>
  <si>
    <t>- Guardhouse paved area at entrance</t>
  </si>
  <si>
    <t>11.5</t>
  </si>
  <si>
    <t>- Dewatering Building paved area</t>
  </si>
  <si>
    <t xml:space="preserve">PSMM 8.3.6 </t>
  </si>
  <si>
    <t>Statutory signs, street names, and the like, supplied and erected complete</t>
  </si>
  <si>
    <t>SECTION MF: BASE</t>
  </si>
  <si>
    <t>SABS 1200 MF</t>
  </si>
  <si>
    <t>Construct 100 mm Cement Stabalized subbase (C4) compacted to 97% Mod. AASHTO Density</t>
  </si>
  <si>
    <t xml:space="preserve"> b) 100 mm to sidewalks</t>
  </si>
  <si>
    <t xml:space="preserve"> a) 60mm interlocking paving blocks Class 30/2.0 S-C (Colour grey) on 25mm sand, on paved walkways</t>
  </si>
  <si>
    <t>i) Guardhouse Paved area at entrance</t>
  </si>
  <si>
    <t>ii) Dewatering Building Facility Paved area</t>
  </si>
  <si>
    <t xml:space="preserve"> a) Type BK4</t>
  </si>
  <si>
    <t>14.2.1</t>
  </si>
  <si>
    <t>14.2.2</t>
  </si>
  <si>
    <t>14.2.3</t>
  </si>
  <si>
    <t>14.2.4</t>
  </si>
  <si>
    <t>14.2.5</t>
  </si>
  <si>
    <t>14.2.6</t>
  </si>
  <si>
    <t>14.2.7</t>
  </si>
  <si>
    <t>14.2.8</t>
  </si>
  <si>
    <t>14.2.9</t>
  </si>
  <si>
    <t>14.2.10</t>
  </si>
  <si>
    <t>14.2.11</t>
  </si>
  <si>
    <t xml:space="preserve"> Cast in situ mesh reinforced concrete cutoff channel</t>
  </si>
  <si>
    <t>Trimming of excavations for concrete-lined open drains:</t>
  </si>
  <si>
    <t>14.2.12</t>
  </si>
  <si>
    <t>(a) In soft material</t>
  </si>
  <si>
    <t>14.2.13</t>
  </si>
  <si>
    <t>(c) In hard material</t>
  </si>
  <si>
    <t>Concrete lining for open cut off drains:</t>
  </si>
  <si>
    <t>(a) Cast in situ concrete lining class 20/19</t>
  </si>
  <si>
    <t>14.2.14</t>
  </si>
  <si>
    <t>(i) Cut off channel for dewatering facility embankment See Drawing No. 5331-C-MISC-407 &amp; 5331-C-DW-222</t>
  </si>
  <si>
    <t>Class U2 surface finish to cast in situ concrete</t>
  </si>
  <si>
    <t>14.2.15</t>
  </si>
  <si>
    <t>(i)  Cut off channel for dewatering facility embankment See Drawing No.5331-C-MISC-407 &amp; 5331-C-DW-222</t>
  </si>
  <si>
    <t>8.2.9</t>
  </si>
  <si>
    <t>Formwork to cast in situ concrete cut off drain (Class F1 surface finish):</t>
  </si>
  <si>
    <t>14.2.16</t>
  </si>
  <si>
    <t>(b) To sides with formwork on both internal and external faces (each face measured)</t>
  </si>
  <si>
    <t>14.2.17</t>
  </si>
  <si>
    <t>(c) To ends of slabs</t>
  </si>
  <si>
    <t>Sealed joints in concrete linings of open cutoff drains:</t>
  </si>
  <si>
    <t>14.2.18</t>
  </si>
  <si>
    <t>(i) Spaced at 10m intervals</t>
  </si>
  <si>
    <t>Water Proofing</t>
  </si>
  <si>
    <t>14.2.19</t>
  </si>
  <si>
    <t>250 Micron DPM under cast insitu concrete channel See Drawing No. 5331-C-DW-222</t>
  </si>
  <si>
    <t>Cast in situ mesh reinforced concrete cascade drain</t>
  </si>
  <si>
    <t>14.2.20</t>
  </si>
  <si>
    <t>14.2.21</t>
  </si>
  <si>
    <t>(b) In hard material</t>
  </si>
  <si>
    <t>Concrete lining for open cascade drains:</t>
  </si>
  <si>
    <t>14.2.22</t>
  </si>
  <si>
    <t>(i) Cascade drain for dewatering facility embankment See Drawing No. 5331-C-DW-222</t>
  </si>
  <si>
    <t>Formwork to cast in situ concrete cuscade drain (Class F2 surface finish):</t>
  </si>
  <si>
    <t>14.2.23</t>
  </si>
  <si>
    <t>(a) To sides with formwork on both internal and external faces (each face measured)</t>
  </si>
  <si>
    <t>14.2.24</t>
  </si>
  <si>
    <t>(b) To ends of slabs</t>
  </si>
  <si>
    <t>14.2.25</t>
  </si>
  <si>
    <t>8.2.12</t>
  </si>
  <si>
    <t>Steel Reinforcement Mesh Ref 193 to Cascade drain</t>
  </si>
  <si>
    <t>14.2.26</t>
  </si>
  <si>
    <t>SECTION MM: ANCILLARY ROADWORKS</t>
  </si>
  <si>
    <t>SABS 1200 MM</t>
  </si>
  <si>
    <t>SCHEDULED ITEMS FOR GUARDRAILS FOR ROAD A AS PER DRAWINGS 5331-C-DW-216, 217, 218 AND 219</t>
  </si>
  <si>
    <t xml:space="preserve">GUARDRAIL ON POSTS </t>
  </si>
  <si>
    <t>15.2.1</t>
  </si>
  <si>
    <t>a) Galvanized</t>
  </si>
  <si>
    <t>EXTRA-OVER FOR ITEM 8.2.1 FOR HORIZONTALLY CURVED GUARDRAIL</t>
  </si>
  <si>
    <t>End units</t>
  </si>
  <si>
    <t>15.3.1</t>
  </si>
  <si>
    <t>a) End wings (Bullnose)</t>
  </si>
  <si>
    <t>15.3.2</t>
  </si>
  <si>
    <t>Reflector plates</t>
  </si>
  <si>
    <t>SCHEDULED ITEMS FOR GUARDRAILS FOR PROTECTION AROUND SILOS</t>
  </si>
  <si>
    <t>GUARDRAIL ON POSTS FOR ROAD B</t>
  </si>
  <si>
    <t>15.5.1</t>
  </si>
  <si>
    <t>15.5.2</t>
  </si>
  <si>
    <t>15.5.3</t>
  </si>
  <si>
    <t>PSMM 8.2.8</t>
  </si>
  <si>
    <t>Steel base plate and housing for post along road a as per drawings  DRAWINGS 5331-C-DW-216 AND 217</t>
  </si>
  <si>
    <t>SECTION PGE: EROSION CONTROL</t>
  </si>
  <si>
    <t xml:space="preserve">SECTION PGE: EROSION CONTROL </t>
  </si>
  <si>
    <t>PGE 7.3.1</t>
  </si>
  <si>
    <t>Supply of erosion control mat</t>
  </si>
  <si>
    <t>Supply of biodegradable jute netting/matting to dewatering facility embankment slope for erosion control. See Drawing 5331-C-DW-222</t>
  </si>
  <si>
    <t>PGE 7.3.2</t>
  </si>
  <si>
    <t>Installation of erosion control mat</t>
  </si>
  <si>
    <t>Installation of biodegradable jute netting/matting to dewatering facility embankment slope for erosion control. See Drawing 5331-C-DW-222</t>
  </si>
  <si>
    <t>SECTION C: SITE CLEARANCE</t>
  </si>
  <si>
    <t>SANS 1200 C</t>
  </si>
  <si>
    <t>CLEAR SITE</t>
  </si>
  <si>
    <t>Clear and grub</t>
  </si>
  <si>
    <t>Remove and grub large trees of girth:</t>
  </si>
  <si>
    <t>a) Less than 1.0m</t>
  </si>
  <si>
    <t>b) Over 1.0m up to 2.0m</t>
  </si>
  <si>
    <t>c) Over 2.0m up to 3.0m</t>
  </si>
  <si>
    <t>a) Premix (20mm to 80mm deep)</t>
  </si>
  <si>
    <t>b) Reinforced Concrete (100mm to 200mm thick)</t>
  </si>
  <si>
    <t>c) Lift and remove existing interlocking pavers in the sidewalk (up to 80 mm thick)</t>
  </si>
  <si>
    <t>Removal of existing asphalt surfacing</t>
  </si>
  <si>
    <t>SANS 1200 DB</t>
  </si>
  <si>
    <t>REMOVAL OF TOPSOIL</t>
  </si>
  <si>
    <t>Remove topsoil to 150mm depth, stockpile and maintain</t>
  </si>
  <si>
    <t xml:space="preserve">8.3.2 </t>
  </si>
  <si>
    <t xml:space="preserve">PSDB 8.3.2 a)
</t>
  </si>
  <si>
    <t xml:space="preserve">a) Excavate by hand all materials for trenches, dewater, backfill, compact, and dispose of surplus or unsuitable material for: </t>
  </si>
  <si>
    <t>1) Pipes up to 150mm diameter and trench depth:</t>
  </si>
  <si>
    <t>i) Exceeding 0.0m up to 1.0m</t>
  </si>
  <si>
    <t>ii) Exceeding 1.0m up to 2.0m</t>
  </si>
  <si>
    <t>iii) Exceeding 2.0m up to 3.0m</t>
  </si>
  <si>
    <t>1) Pipes over 150mm up to 315mm diameter and trench depth:</t>
  </si>
  <si>
    <t>PSDB 8.3.2 b)</t>
  </si>
  <si>
    <t>1) Hard rock excavation</t>
  </si>
  <si>
    <t>2) Hand excavation - soft material</t>
  </si>
  <si>
    <t>c) Excavate and dispose of unsuitable material from the trench bottom (provisional)</t>
  </si>
  <si>
    <t>Make up deficiency in backfill material</t>
  </si>
  <si>
    <t>a) from stockpile</t>
  </si>
  <si>
    <t>2.3</t>
  </si>
  <si>
    <t>Excavate by hand in all material to verify positions of existing services, or as directed by the Engineer and backfill</t>
  </si>
  <si>
    <t>2.3.1</t>
  </si>
  <si>
    <t xml:space="preserve">1) Existing 63-100mm diameter  potable water pipe </t>
  </si>
  <si>
    <t>2.3.2</t>
  </si>
  <si>
    <t xml:space="preserve">2) Existing 150mm diameter second class water pipe </t>
  </si>
  <si>
    <t>2.3.3</t>
  </si>
  <si>
    <t>3) Existing 700mm diameter rising main</t>
  </si>
  <si>
    <t>2.3.4</t>
  </si>
  <si>
    <t>4) Existing 900mm diameter effluent pipe</t>
  </si>
  <si>
    <t>2.3.5</t>
  </si>
  <si>
    <t xml:space="preserve">5) Existing 160mm-700mm sludge pipes around the aerators </t>
  </si>
  <si>
    <t>2.3.6</t>
  </si>
  <si>
    <t>6) 2 No. Existing 200mm AC pipe around the sludge drying beds</t>
  </si>
  <si>
    <t>Existing services that adjoin or intersect trench</t>
  </si>
  <si>
    <t>a) Services that intersect a trench.</t>
  </si>
  <si>
    <t>2.3.7</t>
  </si>
  <si>
    <t xml:space="preserve"> 1) Pipes up to 150mm diameter</t>
  </si>
  <si>
    <t>2.3.8</t>
  </si>
  <si>
    <t xml:space="preserve"> 2) Pipes larger than 150mm up to 300mm diameter</t>
  </si>
  <si>
    <t>2.3.9</t>
  </si>
  <si>
    <t xml:space="preserve"> 3) Pipes larger than 300mm up to 1.0m diameter</t>
  </si>
  <si>
    <t>2.3.10</t>
  </si>
  <si>
    <t xml:space="preserve"> 4) Pipes larger than 1.0m diameter</t>
  </si>
  <si>
    <t>2.3.11</t>
  </si>
  <si>
    <t xml:space="preserve"> 5) Telkom or Electrical cables and sleeves</t>
  </si>
  <si>
    <t>8.3.5(b)</t>
  </si>
  <si>
    <t>b) Services that adjoin a pipe trench.</t>
  </si>
  <si>
    <t>2.3.12</t>
  </si>
  <si>
    <t>2.3.13</t>
  </si>
  <si>
    <t>2.3.14</t>
  </si>
  <si>
    <t>2.4</t>
  </si>
  <si>
    <t>Reinstate road surfaces to existing road pavement complete with all courses 150mm thick basecourse</t>
  </si>
  <si>
    <t>2.4.1</t>
  </si>
  <si>
    <t>a) Asphalt of thickness not more than 60mm in roadway</t>
  </si>
  <si>
    <t>2.4.2</t>
  </si>
  <si>
    <t>b) Basecourse material stabilised with 5% cement and compacted to 98% mod AASHTO density (2 layers of 150mm  thick)</t>
  </si>
  <si>
    <t>2.4.3</t>
  </si>
  <si>
    <t>c) 150mm thick G5 quality subbase (from recovered material) compacted to 95% mod. AASHTO</t>
  </si>
  <si>
    <t xml:space="preserve">e) Precast kerbing from storage, including laying, bedding and grouting </t>
  </si>
  <si>
    <t>f) Reinforced concrete slab 200mm thickness</t>
  </si>
  <si>
    <t>SECTION L: MEDIUM-PRESSURE PIPELINES</t>
  </si>
  <si>
    <t>SANS 1200 L</t>
  </si>
  <si>
    <t>Supply, handle, lay, bed and test pipes complete with couplings/joints</t>
  </si>
  <si>
    <t xml:space="preserve"> (i) 63mm dia</t>
  </si>
  <si>
    <t xml:space="preserve"> (ii) 100mm dia</t>
  </si>
  <si>
    <t xml:space="preserve"> (iii) 150mm dia</t>
  </si>
  <si>
    <t>HPDE PN10 fittings to suit pipework</t>
  </si>
  <si>
    <t>a) 63mm x 22.5 degree bend</t>
  </si>
  <si>
    <t>b) 63mm x 45 degree bend</t>
  </si>
  <si>
    <t>c) 63mm x 90 degree bend</t>
  </si>
  <si>
    <t>d) 63mm equal Tee</t>
  </si>
  <si>
    <t>e) 100x 63 Tee</t>
  </si>
  <si>
    <t>f) 100mm x 90 degree bend</t>
  </si>
  <si>
    <t>g) 100mm equal Tee</t>
  </si>
  <si>
    <t>h) 150mm x 22.5 degree bend</t>
  </si>
  <si>
    <t>i) 150mm x 45 degree bend</t>
  </si>
  <si>
    <t>j) 150mm x 90 degree bend</t>
  </si>
  <si>
    <t>k) 150mm equal Tee</t>
  </si>
  <si>
    <t>SG Iron Hydrant Tees</t>
  </si>
  <si>
    <t>i) 150mm x 80mm Tee</t>
  </si>
  <si>
    <t>VJ Type Flange Adapter:</t>
  </si>
  <si>
    <t>a) 50mm diameter</t>
  </si>
  <si>
    <t>b) 65mm diameter</t>
  </si>
  <si>
    <t>c) 100mm diameter</t>
  </si>
  <si>
    <t>3.1.16</t>
  </si>
  <si>
    <t>d) 160mm diameter</t>
  </si>
  <si>
    <t>VJ Type Coupling:</t>
  </si>
  <si>
    <t>3.1.17</t>
  </si>
  <si>
    <t>a) 150mm diameter</t>
  </si>
  <si>
    <t>Ductile Iron Saddles:</t>
  </si>
  <si>
    <t>b) 150mm diameter</t>
  </si>
  <si>
    <t>End Caps:</t>
  </si>
  <si>
    <t>Stainless Steel BSP Socket</t>
  </si>
  <si>
    <t>a) 80mm dia socket</t>
  </si>
  <si>
    <t xml:space="preserve">8.2.3
</t>
  </si>
  <si>
    <t>Extra over 8.2.1 for the supplying, installation,testing and bedding of:</t>
  </si>
  <si>
    <t>PN16 Flanged Resilient Seal Gate Valve plus all fittings water and second class water reticulation system, as per details drawing</t>
  </si>
  <si>
    <t>a) 80mm dia flanged</t>
  </si>
  <si>
    <t xml:space="preserve">b) 100mm dia flanged </t>
  </si>
  <si>
    <t>c) 160mm dia flanged</t>
  </si>
  <si>
    <t>Thrust Blocks as per details drawing</t>
  </si>
  <si>
    <t>Valve chambers complete as shown on drawings:</t>
  </si>
  <si>
    <t>a) Type 2 valve chamber</t>
  </si>
  <si>
    <t>b) Hydrant chamber</t>
  </si>
  <si>
    <t xml:space="preserve">FIRE HYDRANTS </t>
  </si>
  <si>
    <t>a) Supply, install and connection of fire hydrant with new valve</t>
  </si>
  <si>
    <t xml:space="preserve">    i) with tamperproof valve</t>
  </si>
  <si>
    <t>b) Installation and connection of fire hydrant</t>
  </si>
  <si>
    <t>c) 110mm x 80mm SG Iron Tees</t>
  </si>
  <si>
    <t>d) 500mm long piece , flanged on both sides</t>
  </si>
  <si>
    <t xml:space="preserve">Markers for Valves and Fire Hydrants </t>
  </si>
  <si>
    <t>SECTION LB : BEDDING (PIPES)</t>
  </si>
  <si>
    <t>SANS 1200 LB</t>
  </si>
  <si>
    <t>(a) Selected granular material</t>
  </si>
  <si>
    <t>(b) Selected fill material</t>
  </si>
  <si>
    <t>(a) Single size 19mm stone</t>
  </si>
  <si>
    <t>(b) Bidim A4 or equal approved geotextile</t>
  </si>
  <si>
    <t>SANS 1200 MK</t>
  </si>
  <si>
    <t>Concrete kerbing</t>
  </si>
  <si>
    <t>a) Barrier Kerb (Type BK2)</t>
  </si>
  <si>
    <t>i) Straights</t>
  </si>
  <si>
    <t>ii) 1m to 4m radius</t>
  </si>
  <si>
    <t>iii) 4m to 20m radius</t>
  </si>
  <si>
    <t>iii) Exceeding 20m raduis</t>
  </si>
  <si>
    <t xml:space="preserve"> a) Barrier Kerb (BK2)</t>
  </si>
  <si>
    <t>SECTION DA: EARTHWORKS (SMALL WORKS)</t>
  </si>
  <si>
    <t>SABS 1200 DA</t>
  </si>
  <si>
    <t>b)Excavate in all materials and use for embankment or backfill or dispose, as ordered:</t>
  </si>
  <si>
    <t>i) For foundation of steel platforms</t>
  </si>
  <si>
    <t>SECTION GA: CONCRETE (SMALL WORKS)</t>
  </si>
  <si>
    <t>SABS 1200 GA</t>
  </si>
  <si>
    <t>STEEL PLATFORM</t>
  </si>
  <si>
    <t>FORMWORK ITEMS</t>
  </si>
  <si>
    <t>a) Vertical</t>
  </si>
  <si>
    <t xml:space="preserve">i) Foundation of steel platforms </t>
  </si>
  <si>
    <t>REINFORCEMENT ITEMS</t>
  </si>
  <si>
    <t>High-Tensile Steel bars</t>
  </si>
  <si>
    <t>kg</t>
  </si>
  <si>
    <t>CONCRETE ITEMS</t>
  </si>
  <si>
    <t>8.4.3</t>
  </si>
  <si>
    <t xml:space="preserve">30 MPa / 19 mm Concrete to foundations </t>
  </si>
  <si>
    <t>Unformed Surface Finishes</t>
  </si>
  <si>
    <t xml:space="preserve">a) Wood-floated Finish to top of foundation </t>
  </si>
  <si>
    <t>2.5</t>
  </si>
  <si>
    <t>REACTOR PLATFORM</t>
  </si>
  <si>
    <t>2.6</t>
  </si>
  <si>
    <t>2.6.1</t>
  </si>
  <si>
    <t>i) Column bases</t>
  </si>
  <si>
    <t>2.6.2</t>
  </si>
  <si>
    <t>ii) Columns</t>
  </si>
  <si>
    <t>2.6.3</t>
  </si>
  <si>
    <t>iii) Beams</t>
  </si>
  <si>
    <t>2.6.4</t>
  </si>
  <si>
    <t xml:space="preserve">iv) Wier </t>
  </si>
  <si>
    <t>2.6.5</t>
  </si>
  <si>
    <t>v) Stairs</t>
  </si>
  <si>
    <t>b) Horizontal</t>
  </si>
  <si>
    <t>2.6.6</t>
  </si>
  <si>
    <t>i) Beams</t>
  </si>
  <si>
    <t>2.6.7</t>
  </si>
  <si>
    <t>2.6.8</t>
  </si>
  <si>
    <t>iii) Wier</t>
  </si>
  <si>
    <t>2.7</t>
  </si>
  <si>
    <t>2.7.1</t>
  </si>
  <si>
    <t>2.7.2</t>
  </si>
  <si>
    <t>2.7.3</t>
  </si>
  <si>
    <t>2.7.4</t>
  </si>
  <si>
    <t>iv) Floor slab</t>
  </si>
  <si>
    <t>2.7.5</t>
  </si>
  <si>
    <t>v) Wier</t>
  </si>
  <si>
    <t>2.7.6</t>
  </si>
  <si>
    <t>vi) Stairs</t>
  </si>
  <si>
    <t>2.8</t>
  </si>
  <si>
    <t>40 MPa / 19 mm Concrete to:</t>
  </si>
  <si>
    <t>2.8.1</t>
  </si>
  <si>
    <t>2.8.2</t>
  </si>
  <si>
    <t>2.8.3</t>
  </si>
  <si>
    <t>2.8.4</t>
  </si>
  <si>
    <t>2.8.5</t>
  </si>
  <si>
    <t>2.8.6</t>
  </si>
  <si>
    <t>2.8.7</t>
  </si>
  <si>
    <t>a) Wood-floated Finish to top of column bases</t>
  </si>
  <si>
    <t>2.8.8</t>
  </si>
  <si>
    <t>b) Wood-floated Finish to top of floor slab</t>
  </si>
  <si>
    <t>2.8.9</t>
  </si>
  <si>
    <t>b) Wood-floated Finish to stairs</t>
  </si>
  <si>
    <t>2.9</t>
  </si>
  <si>
    <t>PSG 8.10</t>
  </si>
  <si>
    <t>DEMOLITION AND REMOVAL OF STRUCTURAL CONCRETE</t>
  </si>
  <si>
    <t>2.9.1</t>
  </si>
  <si>
    <t>PSG 8.10.1</t>
  </si>
  <si>
    <t>2.10</t>
  </si>
  <si>
    <t>PSG 8.11</t>
  </si>
  <si>
    <t>SURFACE AND STRUCTURAL REPAIR OF CONCRETE MEMBERS</t>
  </si>
  <si>
    <t>PSG 8.11.1</t>
  </si>
  <si>
    <t>Concrete contact surface preparation to:</t>
  </si>
  <si>
    <t>2.10.1</t>
  </si>
  <si>
    <t>i) Existing walls (where required)</t>
  </si>
  <si>
    <t>PSG 8.11.2</t>
  </si>
  <si>
    <t>Corrosion protection coating ( Sika top Armatec 110 Epocem or similar approved) to :</t>
  </si>
  <si>
    <t>2.10.2</t>
  </si>
  <si>
    <t>i) Exposed reinforcement</t>
  </si>
  <si>
    <t>PSG 8.11.3</t>
  </si>
  <si>
    <t>Bonding layer ( Sika top Armatec 110 Epocem or similar approved) to:</t>
  </si>
  <si>
    <t>2.10.3</t>
  </si>
  <si>
    <t>PSG 8.11.4</t>
  </si>
  <si>
    <t>Proprietary Cementitious mortar ( Sika mono top 615 HB) to:</t>
  </si>
  <si>
    <t>2.10.4</t>
  </si>
  <si>
    <t>PSG 8.11.5</t>
  </si>
  <si>
    <t>Grouting and Crack injection (Sikagrout 212 and Sikadur 31) to:</t>
  </si>
  <si>
    <t>2.10.5</t>
  </si>
  <si>
    <t>PSG 8.11.6</t>
  </si>
  <si>
    <t>Joint sealant (Polysulphide complete with backing chord):</t>
  </si>
  <si>
    <t>2.10.6</t>
  </si>
  <si>
    <t>a) Existing floor joints</t>
  </si>
  <si>
    <t>2.11</t>
  </si>
  <si>
    <t>PROTECTIVE COATINGS AND TREATMENTS FOR CONCRETE</t>
  </si>
  <si>
    <t>2.11.1</t>
  </si>
  <si>
    <t>PSG 8.12.1</t>
  </si>
  <si>
    <t xml:space="preserve">Cleaning and preparation of concrete surface </t>
  </si>
  <si>
    <t>PSG 8.12.2</t>
  </si>
  <si>
    <t>Application of protective treatment</t>
  </si>
  <si>
    <t>a) Water repellent (Sewpercoat P625 or similar approved)</t>
  </si>
  <si>
    <t>2.11.2</t>
  </si>
  <si>
    <t>i) To existing concrete</t>
  </si>
  <si>
    <t>2.11.3</t>
  </si>
  <si>
    <t>ii) To new concrete (Columns)</t>
  </si>
  <si>
    <t>Holding-Down (HD) Bolts to reinforced concrete combined base foundations</t>
  </si>
  <si>
    <t>Site welding, welding of the column to the base plate using a 5mm fillet wild.</t>
  </si>
  <si>
    <t>B. Handrails of the steel platform structure (10 off)</t>
  </si>
  <si>
    <t>C. Steel platform structure (10 off)</t>
  </si>
  <si>
    <t>Supply and Fabrication</t>
  </si>
  <si>
    <t>Supply and fabrication of steelwork to steel platform</t>
  </si>
  <si>
    <t>i) PC100x50 beams and columns</t>
  </si>
  <si>
    <t xml:space="preserve">ii) 70x70x6 equal leg angle - bracing members </t>
  </si>
  <si>
    <t>iii) 150x8 kicker plate</t>
  </si>
  <si>
    <t>iv) 80x80x8 equal leg angle - angle cleat (connection)</t>
  </si>
  <si>
    <t>v) 50x50x8 equal leg angle - angle cleat (connection)</t>
  </si>
  <si>
    <t>vi) Supply and installation of plates as per drawings</t>
  </si>
  <si>
    <t>8.3.9</t>
  </si>
  <si>
    <t>Flooring</t>
  </si>
  <si>
    <t>a) Open grid floors, using Vitagrid VE 30x3.</t>
  </si>
  <si>
    <t>Erection bolts</t>
  </si>
  <si>
    <t>i) M12 Class 8.8 bolts.</t>
  </si>
  <si>
    <t>ii) M12 Adhasive anchor bolts</t>
  </si>
  <si>
    <t>Site welding, welding of flat plates and gusset plates to columns and beams using a 5mm fillet wild.</t>
  </si>
  <si>
    <t>Delivery to site</t>
  </si>
  <si>
    <t>8.3.2.1</t>
  </si>
  <si>
    <t>Normal delivery</t>
  </si>
  <si>
    <t>Erection on site</t>
  </si>
  <si>
    <t xml:space="preserve">i) Removal of existing handrails </t>
  </si>
  <si>
    <t>ii) Corrosion protection of existing handrails in accordance to the SIGMA specifications</t>
  </si>
  <si>
    <t>iii) Reinstatement of existing handrails (including fixing of new bracket and anchor bolt)</t>
  </si>
  <si>
    <t>Note:</t>
  </si>
  <si>
    <t>BILL 1 BOQ 1: PRELIMINARY AND GENERAL</t>
  </si>
  <si>
    <t>BILL 1 BOQ 2: INLET WORKS AND SECOND CLASS WATER PUMP STATION</t>
  </si>
  <si>
    <t>BILL 1 BOQ 3: DEWATERING FACILITY</t>
  </si>
  <si>
    <t>BILL 1 BOQ 4: SERVICES POTABLE WATER &amp; SECOND CLASS WATER</t>
  </si>
  <si>
    <t>BILL 1 BOQ 5 : REACTOR AND OTHER MISCELLANEOUS ITEMS</t>
  </si>
  <si>
    <t>(Refer to Electrical Specification: Annexure E)</t>
  </si>
  <si>
    <t>PI. 1.1.</t>
  </si>
  <si>
    <t>COPPER XLPE/SWA/PVC CABLES</t>
  </si>
  <si>
    <t>Supply and installation of copper XLPE/SWA/PVC/ECC cables laid in ducts, trenches, horizontal racks or vertical ducts.  Rates shall include the supply and fixing of supports with regard to installation of cables. Rates shall include the PVC cable ties  as required. All cables are Copper XLPE/SWA/PVC/ECC cables per SANS 1507.</t>
  </si>
  <si>
    <t>185sq mm 4-C XLPE/SWA/PVC/ECC</t>
  </si>
  <si>
    <t>Supply</t>
  </si>
  <si>
    <t>Install</t>
  </si>
  <si>
    <t>25sq mm 4-C XLPE/SWA/PVC/ECC</t>
  </si>
  <si>
    <t>10sq mm 4-C XLPE/SWA/PVC/ECC</t>
  </si>
  <si>
    <t>6sq mm 4-C XLPE/SWA/PVC/ECC</t>
  </si>
  <si>
    <t>16sq mm 2-C XLPE/SWA/PVC/ECC</t>
  </si>
  <si>
    <t>4sq mm 2-C XLPE/SWA/PVC/ECC</t>
  </si>
  <si>
    <t>PI. 1.2.</t>
  </si>
  <si>
    <t>Termination of copper XLPE/SWA/PVC/ECC cables in DB's, Kiosks and metering panel.  Rates shall include the supply and installation of glands, shrouds, lugs, nuts, bolts and washers as required.</t>
  </si>
  <si>
    <t>1.5.2</t>
  </si>
  <si>
    <t>1.5.3</t>
  </si>
  <si>
    <t xml:space="preserve">PI. 2.1. </t>
  </si>
  <si>
    <t>DISTRIBUTION BOARDS</t>
  </si>
  <si>
    <t>(Refer to Schematic for layout and equipment requirements)</t>
  </si>
  <si>
    <t>Supply and Install Distribution boards complete with doors, frames, sub-frames, chassis fixtures, switchgear, terminations, bus-bars and wiring, labelling and line diagrams as specified.  Minimum 30% spare space to be allowed in each DB.</t>
  </si>
  <si>
    <t>GENERATOR SYNC PANEL Local floor standing Distribution board complete with all wiring and circuit breakers per specifications and Generator schematic</t>
  </si>
  <si>
    <t>EMERGENCY DISTRIBUTION PANEL Local floor standing Distribution board complete with all wiring and circuit breakers per specifications and Generator schematic</t>
  </si>
  <si>
    <t>Generator Auxillary Main DB. Local surface mounted distribution panel complete with all wiring and circuit breakers per specifications and Generator schematic</t>
  </si>
  <si>
    <t>BULK TANK CONTROL PANEL. Local surface mounted distribution panel complete with all wiring and circuit breakers per specifications and Generator schematic</t>
  </si>
  <si>
    <t>MANUAL BULK FILL CONTROL PANEL. Local surface mounted distribution panel complete with all wiring and circuit breakers per specifications and Generator schematic</t>
  </si>
  <si>
    <t>DB-10 Local flush mounted Distribution board complete with all wiring and circuit breakers per specifications and Admin Building schematic</t>
  </si>
  <si>
    <t>DB-DW Local flush mounted Distribution board complete with all wiring and circuit breakers per specifications and DEWATERING LOCAL DB schematic</t>
  </si>
  <si>
    <t>DB-SCPS. Local Surface mounted Distribution board complete with all wiring and circuit breakers per specifications and SECOND CLASS WATER PUMP STATION ELECTRICAL LAYOUT</t>
  </si>
  <si>
    <t>DB-GH. Local Surface mounted Distribution board complete with all wiring and circuit breakers per specifications and GUARD HOUSE ELECTRICAL LAYOUT</t>
  </si>
  <si>
    <t>PI. 2.2.</t>
  </si>
  <si>
    <t>CONDUITS &amp; CONDUIT BOXES</t>
  </si>
  <si>
    <t>Supply and installation of conduit and boxes as specified for lighting, power and auxiliary outlets, including  couplings, bushes, locknuts, bending, drawboxes and fixing,etc in accordance with metallic conduit and accessories as per SANS 60614 and non-metallic conduit and accessories as per SANS 950</t>
  </si>
  <si>
    <t>PLAIN ENDED METALLIC GALVANISED BOSAL CONDUIT</t>
  </si>
  <si>
    <t>20 mm on surface of brickwork or concrete</t>
  </si>
  <si>
    <t>20mm Round boxes surface mounted.</t>
  </si>
  <si>
    <t xml:space="preserve">NON-METALLIC PVC CONDUIT </t>
  </si>
  <si>
    <t>Built into brickwork or laid in concrete</t>
  </si>
  <si>
    <t>20mm</t>
  </si>
  <si>
    <t>25mm</t>
  </si>
  <si>
    <t>50mm Diam x 20mm Round boxes</t>
  </si>
  <si>
    <t>50mm Diam x 25mm Round boxes</t>
  </si>
  <si>
    <t>100 x 50 x 50mm deep galvanised boxes built into brick or concrete</t>
  </si>
  <si>
    <t>100 x 100 x 50mm deep galvanised boxes built into brick or concrete</t>
  </si>
  <si>
    <t>100 x 100 PVC blank covers for data/telephone outlets</t>
  </si>
  <si>
    <t>PI. 2.3.</t>
  </si>
  <si>
    <t>POWER SKIRTING</t>
  </si>
  <si>
    <t>Power skirting  - Supply and installation of surface mounted power skirting as specified in the detail specification, complete with cover plates - plug assemblies not included.</t>
  </si>
  <si>
    <t>2-Compartment power skirting (PVC, grey)</t>
  </si>
  <si>
    <t>Supply and installation power skirting end caps</t>
  </si>
  <si>
    <t>4.2.1</t>
  </si>
  <si>
    <t>Trunking</t>
  </si>
  <si>
    <t>Trunking  - Supply and installation of surface mounted Trunking as specified in the detail specification.</t>
  </si>
  <si>
    <t>40mm X 16mm Cable Trunking (PVC, WHITE)</t>
  </si>
  <si>
    <t>CIRCUIT WIRING &amp; OUTLET POINTS</t>
  </si>
  <si>
    <t>PI. 2.4.</t>
  </si>
  <si>
    <t xml:space="preserve">PVC CONDUCTORS </t>
  </si>
  <si>
    <t>Supply and drawn in of copper PVC insulated conductors in conduit or trunking system in floor or in roof space for lights, plugs and power points, including connection to switches and equipment. For Live, Neutral and Earth.</t>
  </si>
  <si>
    <t>1,5 mm² Live</t>
  </si>
  <si>
    <t>5.1.2</t>
  </si>
  <si>
    <t>1,5 mm² Neutral</t>
  </si>
  <si>
    <t>5.1.3</t>
  </si>
  <si>
    <t>2,5 mm² Live</t>
  </si>
  <si>
    <t>5.1.4</t>
  </si>
  <si>
    <t xml:space="preserve">2,5 mm² Neutral </t>
  </si>
  <si>
    <t>2,5 mm² Earth</t>
  </si>
  <si>
    <t>4 mm² 12-C + Earth (Generator Control Cabling)</t>
  </si>
  <si>
    <t>PI. 2.5.</t>
  </si>
  <si>
    <t xml:space="preserve">LIGHT SWITCHES </t>
  </si>
  <si>
    <t>Supply, installation and connection of 16 Amp light switches in flush 50 x 100 x 50mm boxes, including white coloured cover plates.</t>
  </si>
  <si>
    <t>Single lever</t>
  </si>
  <si>
    <t>Two lever</t>
  </si>
  <si>
    <t>Single lever, Two-way</t>
  </si>
  <si>
    <t>Single lever, in IP65 Weather- Proof Enclosure</t>
  </si>
  <si>
    <t>Occpancy Sensor</t>
  </si>
  <si>
    <t>PI. 2.6.</t>
  </si>
  <si>
    <t xml:space="preserve">SWITCHED SOCKET OUTLETS </t>
  </si>
  <si>
    <t xml:space="preserve">Supply, installation and connection of 16Amp switched socket outlets in 100 x 100 x 50mm boxes with white coloured cover plates </t>
  </si>
  <si>
    <t>16A, 3-pin double SSO, with two type M wall mounted at  300mm AFFL Unless otherwise stated. (Type A)</t>
  </si>
  <si>
    <t>16A, 3-pin double SSO with one type M and two Type N Sockets (ZA plug) wall mounted at  300mm AFFL Unless otherwise stated (Type B)</t>
  </si>
  <si>
    <t>16A, 3-pin single SSO with one Type M and two Type N sockets (ZA Plug) and two USB outlets. Mounted ON WALL 300mm AFFL (Type E)</t>
  </si>
  <si>
    <t>16A, 3-pin single SSO in IP65 rated weather proof york box. Mounted ON WALL 1200mm AFFL. (Type F)</t>
  </si>
  <si>
    <t>63A, 5-pin single industrial socket in IP65 rated weatherproof enclosure. Mounted ON WALL 1200mm AFFL. (Type G)</t>
  </si>
  <si>
    <t>16A, 3-pin single SSO with one type M and one Type N sockets (ZA plug). Mounted in power skirting.</t>
  </si>
  <si>
    <t>Telephone RJ45 outlet points</t>
  </si>
  <si>
    <t>Data RJ11 outlet points</t>
  </si>
  <si>
    <t>Cradles and Blank covers for telephone / data outlet points</t>
  </si>
  <si>
    <t>5 Amp plugs in round boxes in ceilings or roof spaces</t>
  </si>
  <si>
    <t>PI. 2.7.</t>
  </si>
  <si>
    <t xml:space="preserve">ISOLATORS </t>
  </si>
  <si>
    <t xml:space="preserve">Supply, installation and connection of isolator in Polypropylene extension box </t>
  </si>
  <si>
    <t>15 Amp, 2 Pole Isolator</t>
  </si>
  <si>
    <t>20 Amp, 2 Pole Isolator</t>
  </si>
  <si>
    <t>30 Amp, 2 Pole Isolator</t>
  </si>
  <si>
    <t>PI. 3.1.</t>
  </si>
  <si>
    <t>LIGHTING</t>
  </si>
  <si>
    <t>Supply, Installation and Commissioning of Luminaires. Note that all luminaires are subject to approval by the Engineer prior to purchase.</t>
  </si>
  <si>
    <t>(Refer to Luminaire Schedule for Details)</t>
  </si>
  <si>
    <t>To provide specified, similar or equivalent fittings subject to approval by the Engineer.</t>
  </si>
  <si>
    <t>Alternate fittings proposed will only be considered if cost saving, better quality and longer guarantee is provided and subject to approval by the engineer, architect and client.</t>
  </si>
  <si>
    <t>Type L1 - 2x28W 1200mm Open channel Flourescent Luminaires</t>
  </si>
  <si>
    <t>Type L1 Emergency- 2x28W 1200mm Open channel Flourescent Luminaires with 30 minutes emergency back-up battery</t>
  </si>
  <si>
    <t>Type L2 - 2x28W 1200mm Flourescent tube luminaires in IP65 rated Enclosure</t>
  </si>
  <si>
    <t>Type L2 Emergency- 2x28W 1200mm Flourescent tube luminaires in IP65 rated Enclosure with 30 minutes emergency back-up battery</t>
  </si>
  <si>
    <t>5.5.3</t>
  </si>
  <si>
    <t>Type L3 - 3 x 36W 1200x600mm recessed Flourescent tube panel Luminaire</t>
  </si>
  <si>
    <t>Type L3 Emergency - 3 x 36W 1200x600mm recessed Flourescent tube panel Luminaire with 30 minutes emergency back-up battery</t>
  </si>
  <si>
    <t>Type L4 2x26W CFL Round Recessed downlight luminaires</t>
  </si>
  <si>
    <t>Type L4 Emergency - 2x26W CFL Round Recessed downlight luminaires with 30 minutes emergency back-up battery</t>
  </si>
  <si>
    <t>Type L5 - 15W, IP65, wall mounted, bulkhead Flourescent Luminaire</t>
  </si>
  <si>
    <t>Type L5 Emergency - 15W, IP65, wall mounted, bulkhead Flourescent Luminaire with 30 minutes emergency back-up battery</t>
  </si>
  <si>
    <t>Type L6 - 2x36W 1200mm Flourescent tube luminaires in IP65 rated Enclosure</t>
  </si>
  <si>
    <t>Type L6 Emergency- 2x36W 1200mm Flourescent tube luminaires in IP65 rated Enclosure with 30 minutes emergency back-up battery</t>
  </si>
  <si>
    <t>1.2m Galvanised steel poles - for mounting of  Type L7 to include all brackets as neccesary</t>
  </si>
  <si>
    <t>EARTHING AND LIGHTNING PROTECTION</t>
  </si>
  <si>
    <t>(Refer to Electrical Specification: Annexure Q)</t>
  </si>
  <si>
    <t>Supply and Installation of Earthing &amp; Lightning Protection per SANS 10313, 62305 and 10142. To be undertaken by specialist earthing and lightning contractor.</t>
  </si>
  <si>
    <t>PI. 4.1.</t>
  </si>
  <si>
    <t>SOIL RESISTIVITY TESTS</t>
  </si>
  <si>
    <t>Conduct a complete soil resistivity survey for the Hammarsdale Waste Water Treatment Works area.  Resistivity measurements shall be taken at, at least 5 locations and at the supply points.  It shall include a certificate and recommendation regarding the soil conditions.</t>
  </si>
  <si>
    <t>Item</t>
  </si>
  <si>
    <t>PI. 4.2.</t>
  </si>
  <si>
    <t>EARTH CONDUCTORS</t>
  </si>
  <si>
    <t>Copper earth conductors installed in trenches, sleeves and in earth trench. Terminations to include drilling, bolting, connections, sealing and testing. Only cadweld joints will be allowed.</t>
  </si>
  <si>
    <r>
      <t>70 mm</t>
    </r>
    <r>
      <rPr>
        <vertAlign val="superscript"/>
        <sz val="9"/>
        <rFont val="Microsoft Sans Serif"/>
        <family val="2"/>
      </rPr>
      <t xml:space="preserve">2 </t>
    </r>
    <r>
      <rPr>
        <sz val="9"/>
        <rFont val="Microsoft Sans Serif"/>
        <family val="2"/>
      </rPr>
      <t>bare Copper Earth Wire (BCEW)</t>
    </r>
  </si>
  <si>
    <r>
      <t>70 mm</t>
    </r>
    <r>
      <rPr>
        <vertAlign val="superscript"/>
        <sz val="9"/>
        <rFont val="Microsoft Sans Serif"/>
        <family val="2"/>
      </rPr>
      <t>2</t>
    </r>
    <r>
      <rPr>
        <sz val="9"/>
        <rFont val="Microsoft Sans Serif"/>
        <family val="2"/>
      </rPr>
      <t xml:space="preserve"> PVC covered Copper Earth Wire (CEW)</t>
    </r>
  </si>
  <si>
    <r>
      <t>50 mm</t>
    </r>
    <r>
      <rPr>
        <vertAlign val="superscript"/>
        <sz val="9"/>
        <rFont val="Microsoft Sans Serif"/>
        <family val="2"/>
      </rPr>
      <t xml:space="preserve">2 </t>
    </r>
    <r>
      <rPr>
        <sz val="9"/>
        <rFont val="Microsoft Sans Serif"/>
        <family val="2"/>
      </rPr>
      <t>bare Copper Earth Wire (BCEW) for bonding of re-bar</t>
    </r>
  </si>
  <si>
    <r>
      <t>50 mm</t>
    </r>
    <r>
      <rPr>
        <vertAlign val="superscript"/>
        <sz val="9"/>
        <rFont val="Microsoft Sans Serif"/>
        <family val="2"/>
      </rPr>
      <t xml:space="preserve">2 </t>
    </r>
    <r>
      <rPr>
        <sz val="9"/>
        <rFont val="Microsoft Sans Serif"/>
        <family val="2"/>
      </rPr>
      <t>covered Copper Earth Wire (CEW) for bond to columns,metal downpipes and roof sheeting</t>
    </r>
  </si>
  <si>
    <t xml:space="preserve">Terminate Earth Wire in test joint box using lugs and brass bolt. </t>
  </si>
  <si>
    <t>Terminate steel reinforcing using purpose made stainless steel terminals</t>
  </si>
  <si>
    <r>
      <t>Terminate steel roof structure to flush terminals at top of columns using 50mm</t>
    </r>
    <r>
      <rPr>
        <vertAlign val="superscript"/>
        <sz val="9"/>
        <rFont val="Microsoft Sans Serif"/>
        <family val="2"/>
      </rPr>
      <t xml:space="preserve">2 </t>
    </r>
    <r>
      <rPr>
        <sz val="9"/>
        <rFont val="Microsoft Sans Serif"/>
        <family val="2"/>
      </rPr>
      <t>PVC conductor, including lugs and fixings</t>
    </r>
  </si>
  <si>
    <r>
      <t>Bond metal roof and down pipes down with 50mm</t>
    </r>
    <r>
      <rPr>
        <vertAlign val="superscript"/>
        <sz val="9"/>
        <rFont val="Microsoft Sans Serif"/>
        <family val="2"/>
      </rPr>
      <t>2</t>
    </r>
    <r>
      <rPr>
        <sz val="9"/>
        <rFont val="Microsoft Sans Serif"/>
        <family val="2"/>
      </rPr>
      <t xml:space="preserve"> insulated to earth loop in ground. </t>
    </r>
  </si>
  <si>
    <t>8mm Aerial  conductor on roof for lightning protection. To include all holding down clamps, down conductors, bonding conductors and lightning Rods</t>
  </si>
  <si>
    <t>PI. 4.3.</t>
  </si>
  <si>
    <t>EARTH BARS</t>
  </si>
  <si>
    <t>Provide Copper earth bars as per drawings and specifications.</t>
  </si>
  <si>
    <t>PI. 4.4.</t>
  </si>
  <si>
    <t>ENCLOSURES</t>
  </si>
  <si>
    <t>173(w)x130(h)x88mm(d) PVC Allbro surface extension box (PSO-2). To be installed on surface in front of flush terminal.</t>
  </si>
  <si>
    <t>Labels for test joint box</t>
  </si>
  <si>
    <t>PI. 4.5.</t>
  </si>
  <si>
    <t>EARTH ELECTRODES</t>
  </si>
  <si>
    <t>Supply and install 'Cadweld' 16 mm diameter copper earth electrodes driven in ground, including 'Cadweld' joining sleeves as required</t>
  </si>
  <si>
    <t>1000 mm long electrodes</t>
  </si>
  <si>
    <r>
      <t>Bond 70mm</t>
    </r>
    <r>
      <rPr>
        <vertAlign val="superscript"/>
        <sz val="9"/>
        <rFont val="Microsoft Sans Serif"/>
        <family val="2"/>
      </rPr>
      <t>2</t>
    </r>
    <r>
      <rPr>
        <sz val="9"/>
        <rFont val="Microsoft Sans Serif"/>
        <family val="2"/>
      </rPr>
      <t xml:space="preserve"> bare copper to earth rod </t>
    </r>
  </si>
  <si>
    <t>PI. 4.6.</t>
  </si>
  <si>
    <t>EARTHING OF EQUIPMENT</t>
  </si>
  <si>
    <t>Earth equipment as per drawings and specification to achieve earth resistivity values as per SANS and NRS requirements</t>
  </si>
  <si>
    <t>6.6.1</t>
  </si>
  <si>
    <t>Earthing of indoor equipment (DB's, Server Racks)</t>
  </si>
  <si>
    <t>PI. 4.7.</t>
  </si>
  <si>
    <t>TRENCH EXCAVATIONS:</t>
  </si>
  <si>
    <t>Excavate for Earthing including temporary support of sides, keeping excavation dry, bedding material, backfilling, compacting and testing as specified. All backfill material to be suitable as per SANS codes and engineers approval. Backfill material to be imported if necessary.</t>
  </si>
  <si>
    <t>In soft or pickable soil (60%)</t>
  </si>
  <si>
    <t>In soft rock (40%)</t>
  </si>
  <si>
    <t>PVC warning tape installed in cable trench</t>
  </si>
  <si>
    <t>PI. 5.1.</t>
  </si>
  <si>
    <t>STANDBY GENERATOR SYSTEM</t>
  </si>
  <si>
    <t>Supply and install outdoor generator set including all equipment and materials as specified and as indicated on the drawings.</t>
  </si>
  <si>
    <t>OUTDOOR STANDBY GENERATOR</t>
  </si>
  <si>
    <t>7.1.1</t>
  </si>
  <si>
    <t>7.1.2</t>
  </si>
  <si>
    <t>Pump System for Bulk Diesel Tank</t>
  </si>
  <si>
    <t>GENERAL:</t>
  </si>
  <si>
    <t>Ltrs</t>
  </si>
  <si>
    <t>Site acceptance tests (SAT's) of full system. Attendance by Contract, Client and Engineering team</t>
  </si>
  <si>
    <t>Generator load test be conducted over a 6 hour period on site using the correct load bank and results documented. All diesel and load bank costs to be included.</t>
  </si>
  <si>
    <t>MAIN SUBSTATION UPGRADE</t>
  </si>
  <si>
    <t>Supply of Tools as required for Switchgear Operation</t>
  </si>
  <si>
    <t>Set</t>
  </si>
  <si>
    <t>Tool storage rack, mounted on substation wall</t>
  </si>
  <si>
    <t>Disconnection and removal of the existing oil filled MV switchgear, transport to site laydown area.</t>
  </si>
  <si>
    <t>Lot</t>
  </si>
  <si>
    <t xml:space="preserve">Disconnection and removal of the existing MV Supply cable installed from the Eskom metering point to the incomer, transport to site laydown area. </t>
  </si>
  <si>
    <t>MV Cabling</t>
  </si>
  <si>
    <t>MV Cable</t>
  </si>
  <si>
    <t xml:space="preserve">Supply and installation of copper XLPE/PVC/SWA/PVC 6.35/11kV Type A cable as per SANS 1339, laid in ducts, trenches, horizontal racks or vertical ducts.  Rates shall include the supply and fixing of supports with regard to installation of cables. Rates shall include the stainless steel cable strapping as required. </t>
  </si>
  <si>
    <r>
      <t>3 Core 50mm</t>
    </r>
    <r>
      <rPr>
        <vertAlign val="superscript"/>
        <sz val="9"/>
        <rFont val="Microsoft Sans Serif"/>
        <family val="2"/>
      </rPr>
      <t>2</t>
    </r>
    <r>
      <rPr>
        <sz val="9"/>
        <rFont val="Microsoft Sans Serif"/>
        <family val="2"/>
      </rPr>
      <t xml:space="preserve"> </t>
    </r>
  </si>
  <si>
    <t xml:space="preserve">Termination of copper XLPE/PVC/SWA/PVC 6.35/11kV Type A cable. </t>
  </si>
  <si>
    <t xml:space="preserve">Jointing of copper XLPE/PVC/SWA/PVC 6.35/11kV Type A cable. </t>
  </si>
  <si>
    <t>MINI-SUBSTATION UPGRADE</t>
  </si>
  <si>
    <r>
      <t>3 Core 35mm</t>
    </r>
    <r>
      <rPr>
        <vertAlign val="superscript"/>
        <sz val="9"/>
        <rFont val="Microsoft Sans Serif"/>
        <family val="2"/>
      </rPr>
      <t>2</t>
    </r>
    <r>
      <rPr>
        <sz val="9"/>
        <rFont val="Microsoft Sans Serif"/>
        <family val="2"/>
      </rPr>
      <t xml:space="preserve"> </t>
    </r>
  </si>
  <si>
    <t xml:space="preserve">Joint of copper XLPE/PVC/SWA/PVC 6.35/11kV Type A cable. </t>
  </si>
  <si>
    <t>Removal of Existing Equipment</t>
  </si>
  <si>
    <t>Disconnection and removal of the existing 500kVA MSU's, transport to site laydown area.</t>
  </si>
  <si>
    <t>LV CABLE</t>
  </si>
  <si>
    <t xml:space="preserve">Supply and installation of copper PVC/PVC/SWA/PVCcables laid in ducts, trenches, horizontal racks or vertical ducts.  Rates shall include the supply and fixing of supports with regard to installation of cables. Rates shall include the PVC cable ties  as required. All cables are Copper PVC/PVC/SWA/PVC cables per SANS 1507. </t>
  </si>
  <si>
    <t>185 mm² x 4 core</t>
  </si>
  <si>
    <t>150 mm² x 4 core</t>
  </si>
  <si>
    <t>120 mm² x 4 core</t>
  </si>
  <si>
    <t>95 mm² x 4 core</t>
  </si>
  <si>
    <t>Termination of copper PVC/PVC/SWA/PVC cables in Mini-substations. Rates shall include the supply and installation of glands, shrouds, lugs, nuts, bolts and washers as required.</t>
  </si>
  <si>
    <t>70 mm² BCEW</t>
  </si>
  <si>
    <t xml:space="preserve">Jointing of copper PVC/PVC/SWA/PVC cables. </t>
  </si>
  <si>
    <t>MCC panel</t>
  </si>
  <si>
    <t>Local Control Stations</t>
  </si>
  <si>
    <t xml:space="preserve">Surface mounted IP65 emergency stop push buttons. </t>
  </si>
  <si>
    <t>3CR12 support stands for the above item.</t>
  </si>
  <si>
    <t>Screen &amp; compactor forward/ reverse local control station IP65, complete with emergency stop push button.</t>
  </si>
  <si>
    <t>LV Cabling</t>
  </si>
  <si>
    <t>50 mm² x 4 core</t>
  </si>
  <si>
    <t>25 mm² x 4 core</t>
  </si>
  <si>
    <t>16 mm² x 4 core</t>
  </si>
  <si>
    <t>10 mm² x 4 core</t>
  </si>
  <si>
    <t>6 mm² x 4 core</t>
  </si>
  <si>
    <t>4 mm² x 4 core</t>
  </si>
  <si>
    <t>2.5 mm² x 4 core</t>
  </si>
  <si>
    <t>1.5 mm² x 7 core</t>
  </si>
  <si>
    <t>1.5 mm² x 4 core</t>
  </si>
  <si>
    <t>95 mm² x 3 core (VFD Cable)</t>
  </si>
  <si>
    <t>10 mm² x 3 core (VFD Cable)</t>
  </si>
  <si>
    <t>1.5 mm² x 3 core (VFD Cable)</t>
  </si>
  <si>
    <t>95 mm² ICEW</t>
  </si>
  <si>
    <t>10 mm² ICEW</t>
  </si>
  <si>
    <t>1.5 mm² ICEW</t>
  </si>
  <si>
    <t>Termination of copper PVC/PVC/SWA/PVC cables in MCC's, Field Isolators, Mini-substations, Motors and Junction Boxes. Rates shall include the supply and installation of glands, shrouds, lugs, nuts, bolts and washers as required.</t>
  </si>
  <si>
    <t>CABLE LADDER AND TRAY</t>
  </si>
  <si>
    <t>3CR12 cable ladder including all accessories (Earth continuity jumpers16mm2, 10mm2, P1000 3CR12 Unistrut, splice kits) mounted to concrete slabs / walls.</t>
  </si>
  <si>
    <t>1000 mm cable ladder</t>
  </si>
  <si>
    <t>1000mm 90° bends</t>
  </si>
  <si>
    <t>1000mm Riser/Dropper</t>
  </si>
  <si>
    <t>1000mm Tee Piece</t>
  </si>
  <si>
    <t>1000mm - 800mm Reducer</t>
  </si>
  <si>
    <t>800 mm cable ladder</t>
  </si>
  <si>
    <t>800mm 90° bends</t>
  </si>
  <si>
    <t>800mm Riser/Dropper</t>
  </si>
  <si>
    <t>800mm Tee Piece</t>
  </si>
  <si>
    <t>800mm - 500mm Reducer</t>
  </si>
  <si>
    <t>500 mm cable ladder</t>
  </si>
  <si>
    <t>500mm 90° bends</t>
  </si>
  <si>
    <t>500mm Riser/Dropper</t>
  </si>
  <si>
    <t>500mm Tee Piece</t>
  </si>
  <si>
    <t>500mm - 300mm Reducer</t>
  </si>
  <si>
    <t>300 mm cable ladder</t>
  </si>
  <si>
    <t>300mm 90° bends</t>
  </si>
  <si>
    <t>300mm Riser/Dropper</t>
  </si>
  <si>
    <t>300mm Tee Piece</t>
  </si>
  <si>
    <t>200 mm cable ladder</t>
  </si>
  <si>
    <t>200mm 90° bends</t>
  </si>
  <si>
    <t>200mm Riser/Dropper</t>
  </si>
  <si>
    <t>200mm Tee Piece</t>
  </si>
  <si>
    <t>100 mm cable ladder</t>
  </si>
  <si>
    <t>100mm 90° bends</t>
  </si>
  <si>
    <t>100mm Riser/Dropper</t>
  </si>
  <si>
    <t>100mm Tee Piece</t>
  </si>
  <si>
    <t>Installation Accessories</t>
  </si>
  <si>
    <t>P1000 - 3CR12 Unistrut</t>
  </si>
  <si>
    <t>Angle Steel 3CR12 30mmx30mmx3mm</t>
  </si>
  <si>
    <t>Channel Steel 3CR12 100mmx50mmx6mm</t>
  </si>
  <si>
    <t>Welding Plug Socket</t>
  </si>
  <si>
    <t>Disconnection and removal of the existing screened sewage pump station MCC panel, placement at the site laydown area.</t>
  </si>
  <si>
    <t>De-watering Electrical System</t>
  </si>
  <si>
    <t>Manufacture, supply, off loading and  installation of precast concrete plinth for the Mini-substation installation. Preparation of the ground including excavation and compaction to be included.</t>
  </si>
  <si>
    <t>MCC panels</t>
  </si>
  <si>
    <t>50 mm² x 3 core (VFD Cable)</t>
  </si>
  <si>
    <t>2.5 mm² x 3 core (VFD Cable)</t>
  </si>
  <si>
    <t>50 mm² ICEW</t>
  </si>
  <si>
    <t>2.5 mm² ICEW</t>
  </si>
  <si>
    <t>1.2 mm² ICEW</t>
  </si>
  <si>
    <t>Pump Station Electrical System</t>
  </si>
  <si>
    <t>25 mm² x 3 core (VFD Cable)</t>
  </si>
  <si>
    <t>4 mm² x 3 core (VFD Cable)</t>
  </si>
  <si>
    <t>25 mm² ICEW</t>
  </si>
  <si>
    <t>4 mm² ICEW</t>
  </si>
  <si>
    <t>Disconnection and removal of the existing Pump Station No. 1 MCC panel, placement at the site laydown area.</t>
  </si>
  <si>
    <t>Disconnection and removal of the existing Pump Station No. 2 MCC panel, placement at the site laydown area.</t>
  </si>
  <si>
    <t>Disconnection and removal of the existing Pump Station No. 3 MCC panel, placement at the site laydown area.</t>
  </si>
  <si>
    <t>Disconnection and removal of the existing Pump Station No. 4 MCC panel, placement at the site laydown area.</t>
  </si>
  <si>
    <t>PI. 6.1.</t>
  </si>
  <si>
    <t>SLEEVES</t>
  </si>
  <si>
    <t xml:space="preserve">Supply and installation of HDPE sleeves buried in  ground as specified for Electrical,&amp; data services, including couplings in accordance with non-metallic sleeves and accessories as per SANS 61386-24. Tenderers to note that all sleeves under buildings will be encased in concrete by the building contractor. </t>
  </si>
  <si>
    <t>110mm Flexible double walled black corrugated sleeves including 6mm pilot string as draw wire in each sleeve</t>
  </si>
  <si>
    <t>50mm Flexible double walled black corrugated sleeves including 6mm pilot string as draw wire in each sleeve</t>
  </si>
  <si>
    <t>PI. 6.2.</t>
  </si>
  <si>
    <t>MANHOLES</t>
  </si>
  <si>
    <t>Construction of watertight manholes in ground as specified for Electrical &amp; data services, including, lockable cover, seals ,bushes, sleeve entries and end caps. Inclusive of cover and frame (Cover and frame - colour: GREY) including engraving on cover to read : "DATA" for data manholes and "ELECTRICAL" for electrical manholes</t>
  </si>
  <si>
    <t>To include:</t>
  </si>
  <si>
    <t>- 300 x 300mm bidem bag with 19mm stone for soak away.</t>
  </si>
  <si>
    <t>- Plinth, brickwork, frame cover, waterproofing, drainage, sleeve stubs and end caps for spare pipes.</t>
  </si>
  <si>
    <t>- All sleeves to be foam sealed after cable installation to prevent water ingress into manholes.</t>
  </si>
  <si>
    <t>800mm x800 x 800mm deep (Internal dimensions) manhole - Electrical / (15kg) - Lockable</t>
  </si>
  <si>
    <t>PI. 6.3.</t>
  </si>
  <si>
    <t>EXCAVATIONS &amp; BACKFILL</t>
  </si>
  <si>
    <t xml:space="preserve">Excavate for cables and sleeves including temporary support of sides, keeping excavation dry, bedding material, backfilling, compacting and testing as specified. All backfill material to be suitable as per SANS codes and engineers approval. Backfill material to be imported if necessary.  </t>
  </si>
  <si>
    <t>In medium rock (20%)</t>
  </si>
  <si>
    <t>In hard rock (20%)</t>
  </si>
  <si>
    <t>PI. 7.2.</t>
  </si>
  <si>
    <t>OHS Signage &amp; Labelling</t>
  </si>
  <si>
    <t xml:space="preserve">Supply and install all signage as per OHS Act and Ethekwini Electricity requirements. </t>
  </si>
  <si>
    <t>Labelling of all cables, switches, and equipment as specified.</t>
  </si>
  <si>
    <t xml:space="preserve">Disconnect and removal of existing infrastructure in the Administration Building as indicated on Demolishment Plan </t>
  </si>
  <si>
    <t xml:space="preserve">Disconnect and removal of existing infrastructure in the Generator Room, Existing , Distribution Panel and Manual Change-over Panels.  </t>
  </si>
  <si>
    <t>Air-conditioning</t>
  </si>
  <si>
    <t xml:space="preserve">Supply </t>
  </si>
  <si>
    <t>TESTING COMISSIONING &amp; HANDOVER</t>
  </si>
  <si>
    <t>PI. 9.1.</t>
  </si>
  <si>
    <t>TESTING AND COMMISSIONING:</t>
  </si>
  <si>
    <t>Test and commission complete installation per SANS 10142-1 and as specified.</t>
  </si>
  <si>
    <t>PI. 9.2.</t>
  </si>
  <si>
    <t>DOCUMENTATION</t>
  </si>
  <si>
    <t xml:space="preserve">Submit As-built drawings to the Engineers satisfaction. </t>
  </si>
  <si>
    <t>1 x full set "red line" drawings (hard copy)</t>
  </si>
  <si>
    <t>Submit Operation &amp; Maintenance Manuals to the Engineers satisfaction</t>
  </si>
  <si>
    <t>3 x sets manufacturers and supplier schedules, operation and maintenance manuals and drawings (hard copy + CD)</t>
  </si>
  <si>
    <t>Issue Certificate of Compliance (CoC):</t>
  </si>
  <si>
    <t xml:space="preserve"> - 1 for each DB</t>
  </si>
  <si>
    <t xml:space="preserve"> - 1 overall CoC</t>
  </si>
  <si>
    <t>Issue Earth certificate for the complete earth installation</t>
  </si>
  <si>
    <t>PI. 9.3.</t>
  </si>
  <si>
    <t>TRAINING</t>
  </si>
  <si>
    <t>MV Switchgear, RMU's &amp; Mini-substations (Training to cater for 5 operational and 5 engineering staff, unless noted otherwise)</t>
  </si>
  <si>
    <t>Detailed training on MV switchgear, operation to component level</t>
  </si>
  <si>
    <t>Overview training on 11kV protection and switchgear settings, including RTU.</t>
  </si>
  <si>
    <t xml:space="preserve">Comprehensive training on 11kV protection and switchgear settings (For 2 x engineers. 2 x technicians. All costs to be borne by the tenderer if training is offered out of Durban) </t>
  </si>
  <si>
    <t>MV switchgear maintenance requirements</t>
  </si>
  <si>
    <t>MV switchgear safety in operation and maintenance</t>
  </si>
  <si>
    <t>Generator Systems
 (Training to cater for 5 operational and 5 engineering staff, unless noted otherwise)</t>
  </si>
  <si>
    <t>Detailed training on generator and critical components</t>
  </si>
  <si>
    <t>Detailed training on generator operation, including engine management systems and electrical control</t>
  </si>
  <si>
    <t>Simple overview of protection systems</t>
  </si>
  <si>
    <t>Motor Control Centres
 (Training to cater for 5 operational and 5 engineering staff, unless noted otherwise)</t>
  </si>
  <si>
    <t>Detailed training on MCC and critical components</t>
  </si>
  <si>
    <t>Detailed training on operational systems, including interlocks, control system interface and intelligent relay/VFD/ softstarter configuration</t>
  </si>
  <si>
    <t>Safety in operations and maintenance</t>
  </si>
  <si>
    <t>Provide Training Manuals for critical operation and maintenance of the complete system.</t>
  </si>
  <si>
    <t>FACTORY ACCEPTANCE TESTS</t>
  </si>
  <si>
    <t>Witnessing of Inspections, tests, FAT etc. of equipment by the employers representatives and engineering team representatives outside of the eThekwini Metropolitan Area but within the Republic of South Africa as specified in the detailed specifications.</t>
  </si>
  <si>
    <t>PI. 9.4.</t>
  </si>
  <si>
    <t>GENERAL</t>
  </si>
  <si>
    <t xml:space="preserve">Guarantee and full maintenance of the complete electrical system for 12 months after handover to the client. </t>
  </si>
  <si>
    <t>Mnts</t>
  </si>
  <si>
    <t>Full list of material and maintenance plan to be provided</t>
  </si>
  <si>
    <t>Guarantee and full maintenance of the complete Generator system for 12 months after handover to the client. To include all spares and replacement items for generator. Based on running time of 20Hrs per month.</t>
  </si>
  <si>
    <t>Seal all cable entries in buildings and kiosks with foam seal to prevent ingress of water.</t>
  </si>
  <si>
    <t xml:space="preserve">Detection and re-loaction of existing services for electrical and ICT. </t>
  </si>
  <si>
    <t>All detection to be by hand excavations only.</t>
  </si>
  <si>
    <t>(Refer to Control &amp; Instrumentation  Specification: Annexure F)</t>
  </si>
  <si>
    <t>Field Junction Boxes</t>
  </si>
  <si>
    <t>PI.2.2.</t>
  </si>
  <si>
    <t>Manufacture, supply, off loading and installation of 304 SS Instrument Junction Boxes as detailed in the specifications and drawings. (Drawing Number 60325-I-GW-905)</t>
  </si>
  <si>
    <t>PI.2.1.</t>
  </si>
  <si>
    <t>Manufacture, supply, off loading and installation of 304 SS Junction Boxes Type A, as detailed in the specifications and drawings. (Drawing Number 60325-I-GW-902)</t>
  </si>
  <si>
    <t>Manufacture, supply, off loading and installation of 304 SS Junction Boxes Type B, as detailed in the specifications and drawings. (Drawing Number 60325-I-GW-903)</t>
  </si>
  <si>
    <t>1.3.7</t>
  </si>
  <si>
    <t>Industrial 4 -way junction boxes, glass reinforced polyester</t>
  </si>
  <si>
    <t>Control &amp; Instrumentation Cabling</t>
  </si>
  <si>
    <t>PI.1.3.</t>
  </si>
  <si>
    <r>
      <t>Supply and installation of copper Dekabon armoured individual &amp; overall screened 1.0mm</t>
    </r>
    <r>
      <rPr>
        <vertAlign val="superscript"/>
        <sz val="9"/>
        <rFont val="Microsoft Sans Serif"/>
        <family val="2"/>
      </rPr>
      <t>2</t>
    </r>
    <r>
      <rPr>
        <sz val="9"/>
        <rFont val="Microsoft Sans Serif"/>
        <family val="2"/>
      </rPr>
      <t xml:space="preserve"> cables laid in ducts, trenches, horizontal racks or vertical ducts.  Rates shall include the supply and fixing of supports with regard to installation of cables. Rates shall include the PVC cable ties  as required.</t>
    </r>
  </si>
  <si>
    <r>
      <t>2 Pair 1.0mm</t>
    </r>
    <r>
      <rPr>
        <vertAlign val="superscript"/>
        <sz val="9"/>
        <rFont val="Microsoft Sans Serif"/>
        <family val="2"/>
      </rPr>
      <t>2</t>
    </r>
    <r>
      <rPr>
        <sz val="9"/>
        <rFont val="Microsoft Sans Serif"/>
        <family val="2"/>
      </rPr>
      <t xml:space="preserve"> IAOS/PVC/Dekabon/PVC</t>
    </r>
  </si>
  <si>
    <r>
      <t>4 Triad 1.0mm</t>
    </r>
    <r>
      <rPr>
        <vertAlign val="superscript"/>
        <sz val="9"/>
        <rFont val="Microsoft Sans Serif"/>
        <family val="2"/>
      </rPr>
      <t>2</t>
    </r>
    <r>
      <rPr>
        <sz val="9"/>
        <rFont val="Microsoft Sans Serif"/>
        <family val="2"/>
      </rPr>
      <t xml:space="preserve"> IAOS/PVC/Dekabon/PVC</t>
    </r>
  </si>
  <si>
    <r>
      <t>4 Pair 1.0mm</t>
    </r>
    <r>
      <rPr>
        <vertAlign val="superscript"/>
        <sz val="9"/>
        <rFont val="Microsoft Sans Serif"/>
        <family val="2"/>
      </rPr>
      <t>2</t>
    </r>
    <r>
      <rPr>
        <sz val="9"/>
        <rFont val="Microsoft Sans Serif"/>
        <family val="2"/>
      </rPr>
      <t xml:space="preserve"> IAOS/PVC/Dekabon/PVC</t>
    </r>
  </si>
  <si>
    <r>
      <t>8 Pair 1.0mm</t>
    </r>
    <r>
      <rPr>
        <vertAlign val="superscript"/>
        <sz val="9"/>
        <rFont val="Microsoft Sans Serif"/>
        <family val="2"/>
      </rPr>
      <t>2</t>
    </r>
    <r>
      <rPr>
        <sz val="9"/>
        <rFont val="Microsoft Sans Serif"/>
        <family val="2"/>
      </rPr>
      <t xml:space="preserve"> IAOS/PVC/Dekabon/PVC</t>
    </r>
  </si>
  <si>
    <r>
      <t>12 Pair 1.0mm</t>
    </r>
    <r>
      <rPr>
        <vertAlign val="superscript"/>
        <sz val="9"/>
        <rFont val="Microsoft Sans Serif"/>
        <family val="2"/>
      </rPr>
      <t>2</t>
    </r>
    <r>
      <rPr>
        <sz val="9"/>
        <rFont val="Microsoft Sans Serif"/>
        <family val="2"/>
      </rPr>
      <t xml:space="preserve"> IAOS/PVC/Dekabon/PVC</t>
    </r>
  </si>
  <si>
    <r>
      <t>16 Pair 1.0mm</t>
    </r>
    <r>
      <rPr>
        <vertAlign val="superscript"/>
        <sz val="9"/>
        <rFont val="Microsoft Sans Serif"/>
        <family val="2"/>
      </rPr>
      <t>2</t>
    </r>
    <r>
      <rPr>
        <sz val="9"/>
        <rFont val="Microsoft Sans Serif"/>
        <family val="2"/>
      </rPr>
      <t xml:space="preserve"> IAOS/PVC/Dekabon/PVC</t>
    </r>
  </si>
  <si>
    <t>PI.1.4.</t>
  </si>
  <si>
    <r>
      <t>Termination of copper  copper Dekabon armoured individual &amp; overall screened 1.0mm</t>
    </r>
    <r>
      <rPr>
        <vertAlign val="superscript"/>
        <sz val="9"/>
        <rFont val="Microsoft Sans Serif"/>
        <family val="2"/>
      </rPr>
      <t>2</t>
    </r>
    <r>
      <rPr>
        <sz val="9"/>
        <rFont val="Microsoft Sans Serif"/>
        <family val="2"/>
      </rPr>
      <t xml:space="preserve"> cables. Rates shall include the supply and installation of glands, shrouds, lugs, nuts, bolts and washers as required.</t>
    </r>
  </si>
  <si>
    <t>1.5.4</t>
  </si>
  <si>
    <t>1.5.5</t>
  </si>
  <si>
    <t>1.5.6</t>
  </si>
  <si>
    <t>LV Cable</t>
  </si>
  <si>
    <t>PI.1.1.</t>
  </si>
  <si>
    <t xml:space="preserve">Supply and installation of copper PVC/PVC/SWA/PVC cables laid in ducts, trenches, horizontal racks or vertical ducts.  Rates shall include the supply and fixing of supports with regard to installation of cables. Rates shall include the PVC cable ties  as required. All cables are Copper PVC/PVC/SWA/PVC cables per SANS 1507. </t>
  </si>
  <si>
    <t>2.5 mm² x 3 core</t>
  </si>
  <si>
    <t>1.6.3</t>
  </si>
  <si>
    <t>1.6.4</t>
  </si>
  <si>
    <t>1.5 mm² x 3 core</t>
  </si>
  <si>
    <t>PI.1.2.</t>
  </si>
  <si>
    <t>Termination of copper PVC/PVC/SWA/PVC cables. Rates shall include the supply and installation of glands, shrouds, lugs, nuts, bolts and washers as required.</t>
  </si>
  <si>
    <t>Communication Cable</t>
  </si>
  <si>
    <t xml:space="preserve">Supply and installation of Communication cables laid in ducts, trenches, horizontal racks or vertical ducts.  Rates shall include the supply and fixing of supports with regard to installation of cables. Rates shall include the PVC cable ties  as required. </t>
  </si>
  <si>
    <t>CAT6 STP - SWA</t>
  </si>
  <si>
    <t>8 Core Multimode Fibre Optic Cabling, SWA</t>
  </si>
  <si>
    <t>Termination of Communication cables. Rates shall include the supply and installation of glands, shrouds, lugs, nuts, bolts and washers as required.</t>
  </si>
  <si>
    <t>Splicing and OTDR Testing of the Fibre Cabling</t>
  </si>
  <si>
    <t>1.8.1</t>
  </si>
  <si>
    <t>Splicing - Per 8 FO End</t>
  </si>
  <si>
    <t>OTDR Testing - Per 8 FO End</t>
  </si>
  <si>
    <t>Field Instrumentation</t>
  </si>
  <si>
    <t>PI.3.1.</t>
  </si>
  <si>
    <t xml:space="preserve">Field Instrumentation: Includes the supply and installation of the field instrumenation as detailed in the specfication and data sheets, including all installation accessories and mounting brackets. </t>
  </si>
  <si>
    <t>1.9.1</t>
  </si>
  <si>
    <t>Open Channel Flow Transmitter - (Data Sheet B7.7.1-1)</t>
  </si>
  <si>
    <t>1.9.2</t>
  </si>
  <si>
    <t>Open Channel Flow Transmitter - (Data Sheet B7.7.1-2)</t>
  </si>
  <si>
    <t>1.9.3</t>
  </si>
  <si>
    <t>Screen Differential Level Transmitter - (Data Sheet B7.7.2-1)</t>
  </si>
  <si>
    <t>1.9.4</t>
  </si>
  <si>
    <t>Washer Compactor Level Transmitter - (Data Sheet B7.7.4-2)</t>
  </si>
  <si>
    <t>1.9.5</t>
  </si>
  <si>
    <t>Skip Position Proximity Switch - (Data Sheet B7.7.3-1)</t>
  </si>
  <si>
    <t>1.9.6</t>
  </si>
  <si>
    <t>Slurry Pump Flow Switch - (Data Sheet B7.7.6-1)</t>
  </si>
  <si>
    <t>1.9.7</t>
  </si>
  <si>
    <t>Grit Classifier Pressure Transmitter - (Data Sheet B7.7.4-1)</t>
  </si>
  <si>
    <t>1.9.8</t>
  </si>
  <si>
    <t>HP Booster Pump Pressure Switch - (Data Sheet B7.7.7-1)</t>
  </si>
  <si>
    <t>1.9.9</t>
  </si>
  <si>
    <t>Screened Sewage Pump Vibration Transmitter - (Data Sheet B7.7.9-1)</t>
  </si>
  <si>
    <t>1.9.10</t>
  </si>
  <si>
    <t>Screened Sewage Pump Bearing Temp Transmitter - (Data Sheet B7.7.8-1)</t>
  </si>
  <si>
    <t>1.9.11</t>
  </si>
  <si>
    <t>Motor Winding Temp Transmitter - (Data Sheet B7.7.8-2)</t>
  </si>
  <si>
    <t>1.9.12</t>
  </si>
  <si>
    <t>Screened Sump Level Transmitter - (Data Sheet B7.7.5-1)</t>
  </si>
  <si>
    <t>1.9.13</t>
  </si>
  <si>
    <t>Bio-reactor Feed Line Pressure Transmitter - (Data Sheet B7.7.4-3)</t>
  </si>
  <si>
    <t>1.9.14</t>
  </si>
  <si>
    <t>Sceened Sewage Pump Flow Switch - (Data Sheet B7.7.6-2)</t>
  </si>
  <si>
    <t>1.9.15</t>
  </si>
  <si>
    <t>Dry Well Sump Level Switch - (Data Sheet B7.7.10-1)</t>
  </si>
  <si>
    <t>1.9.16</t>
  </si>
  <si>
    <t>Screened Sump Level Switch - (Data Sheet B7.7.10-2)</t>
  </si>
  <si>
    <t>Second Class Water Pressure Transmitter - (Data Sheet B7.7.4-4)</t>
  </si>
  <si>
    <t>Second Class Water Pump Flow Switch - (Data Sheet B7.7.6-3)</t>
  </si>
  <si>
    <t>Ultrafine Screenings Conveyor Selector Position Limit - (Data Sheet B7.7.3-4)</t>
  </si>
  <si>
    <t>Ultrafine Screenings Conveyor Cover Proximity Switch - (Data Sheet B7.7.3-5)</t>
  </si>
  <si>
    <t>Cable Ladder and Tray</t>
  </si>
  <si>
    <t>PI.4.1</t>
  </si>
  <si>
    <r>
      <t>3CR12 cable ladder including all accessories (Earth continuity jumpers16mm</t>
    </r>
    <r>
      <rPr>
        <vertAlign val="superscript"/>
        <sz val="9"/>
        <rFont val="Microsoft Sans Serif"/>
        <family val="2"/>
      </rPr>
      <t>2</t>
    </r>
    <r>
      <rPr>
        <sz val="9"/>
        <rFont val="Microsoft Sans Serif"/>
        <family val="2"/>
      </rPr>
      <t>, 10mm</t>
    </r>
    <r>
      <rPr>
        <vertAlign val="superscript"/>
        <sz val="9"/>
        <rFont val="Microsoft Sans Serif"/>
        <family val="2"/>
      </rPr>
      <t>2</t>
    </r>
    <r>
      <rPr>
        <sz val="9"/>
        <rFont val="Microsoft Sans Serif"/>
        <family val="2"/>
      </rPr>
      <t>, P1000 3CR12 Unistrut, splice kits) mounted to concrete slabs / walls.</t>
    </r>
  </si>
  <si>
    <t>1.10.1</t>
  </si>
  <si>
    <t>1.10.2</t>
  </si>
  <si>
    <t>1.10.3</t>
  </si>
  <si>
    <t>1.10.4</t>
  </si>
  <si>
    <t>1.10.5</t>
  </si>
  <si>
    <t>1.10.6</t>
  </si>
  <si>
    <t>1.10.7</t>
  </si>
  <si>
    <t>1.10.8</t>
  </si>
  <si>
    <t>1.11.1</t>
  </si>
  <si>
    <t>1.11.2</t>
  </si>
  <si>
    <t>1.11.3</t>
  </si>
  <si>
    <t>DE-WATERING PLANT C&amp;l SYSTEM</t>
  </si>
  <si>
    <t>PI2.1.</t>
  </si>
  <si>
    <t>2.5.1</t>
  </si>
  <si>
    <t>2.5.2</t>
  </si>
  <si>
    <t>2.5.3</t>
  </si>
  <si>
    <t>2.5.4</t>
  </si>
  <si>
    <t>Feed Solids Transmitter - (Data Sheet B7.7.13-1)</t>
  </si>
  <si>
    <t>Centrifuge Feed Magflo Transmitter - (Data Sheet B7.7.11-1)</t>
  </si>
  <si>
    <t>Centrifuge Dilution Water Magflo Transmitter - (Data Sheet B7.7.11-2)</t>
  </si>
  <si>
    <t>Polyelectrolyte Magflo Transmitter - (Data Sheet B7.7.11-3)</t>
  </si>
  <si>
    <t>Polyelectrolyte Lubrication Magflo Transmitter - (Data Sheet B7.7.11-4)</t>
  </si>
  <si>
    <t>Poly Make-up Water Magflo Transmitter - (Data Sheet B7.7.11-5)</t>
  </si>
  <si>
    <t>Centrifuge Feed Pump Pressure Transmitter - (Data Sheet B7.7.4-6)</t>
  </si>
  <si>
    <t>Centrifuge Feed Tank Level Transmitter - (Data Sheet B7.7.4-5)</t>
  </si>
  <si>
    <t>Centrifuge Feed Tank Level Switch - (Data Sheet B7.7.10-3)</t>
  </si>
  <si>
    <t>Poly Dosing Pump Pressure Transmitter - (Data Sheet B7.7.4-7)</t>
  </si>
  <si>
    <t>Poly Lubrication Pump Pressure Transmitter - (Data Sheet B7.7.4-9)</t>
  </si>
  <si>
    <t>Cake Pump Pressure Transmitter - (Data Sheet B7.7.4-8)</t>
  </si>
  <si>
    <t>Cake Pump Hopper Level -(Data Sheet B7.7.5-2)</t>
  </si>
  <si>
    <t>Sludge Cake Silo Level -(Data Sheet B7.7.5-3)</t>
  </si>
  <si>
    <t>Hopper Flap Proximity Switch - (Data Sheet B7.7.3-2)</t>
  </si>
  <si>
    <t>Sludge Conveyor Cover Proximity Switch - (Data Sheet B7.7.3-2)</t>
  </si>
  <si>
    <t>Existing WAS Sump Level Transmitter - (Data Sheet B7.7.5-4)</t>
  </si>
  <si>
    <t>WAS Transfer Pump Flow Switch - (Data Sheet B7.7.6-4)</t>
  </si>
  <si>
    <t>PI.4.1.</t>
  </si>
  <si>
    <t>PUMP STATION C&amp;l SYSTEMS</t>
  </si>
  <si>
    <t>3.4.1</t>
  </si>
  <si>
    <t>3.5.1</t>
  </si>
  <si>
    <t>3.6.1</t>
  </si>
  <si>
    <t>Dissolved Oxygen Transmitter - (Data Sheet B7.7.12-1)</t>
  </si>
  <si>
    <t>NETWORK SYSTEM</t>
  </si>
  <si>
    <t>Fibre Cable</t>
  </si>
  <si>
    <t xml:space="preserve">Supply and installation of 8 Core Multi-Mode cables laid in ducts, trenches, horizontal racks or vertical ducts.  Rates shall include the supply and fixing of supports with regard to installation of cables. Rates shall include the PVC cable ties  as required. </t>
  </si>
  <si>
    <t>4.1.1</t>
  </si>
  <si>
    <t>Termination of Fibre Optic cables. Rates shall include the supply and installation of glands, shrouds, lugs, nuts, bolts and washers as required.</t>
  </si>
  <si>
    <t>4.3.1</t>
  </si>
  <si>
    <t>NETWORK EQUIPMENT</t>
  </si>
  <si>
    <t xml:space="preserve">Network Equipment: Includes the supply and installation of the network hardware  as detailed in the specfication and data sheets, including all installation accessories and mounting brackets. </t>
  </si>
  <si>
    <t>4.4.1</t>
  </si>
  <si>
    <t xml:space="preserve">Control room network panel, Ethernet Switch, Hardware Firewall, 32 way patch panel, patch leads and all required accessories.  </t>
  </si>
  <si>
    <t>4.4.2</t>
  </si>
  <si>
    <t xml:space="preserve">Minisubstation Unit - Network Equipment. Includes Ethernet Switch, 2 x 8 way patch panels, patch leads and all required accessories.  </t>
  </si>
  <si>
    <t>4.4.3</t>
  </si>
  <si>
    <t xml:space="preserve">Generator - Network Equipment. Includes Ethernet Switch, 2 x 8 way patch panels, patch leads and all required accessories.  </t>
  </si>
  <si>
    <t xml:space="preserve">Main Substation - Network Equipment. Includes Ethernet Switch, 2 x 8 way patch panels, patch leads and all required accessories.  </t>
  </si>
  <si>
    <t xml:space="preserve">Supply and installation of HDPE sleeves buried in  ground as specified for C&amp;I services, including couplings in accordance with non-metallic sleeves and accessories as per SANS 61386-24. Tenderers to note that all sleeves under buildings will be encased in concrete by the building contractor. </t>
  </si>
  <si>
    <t>PI. 5.2.</t>
  </si>
  <si>
    <t>PI.5.3.</t>
  </si>
  <si>
    <t>SYSTEM INTEGRATION</t>
  </si>
  <si>
    <t>A provsional sum has been included for a specialist company to perform the system integration of the site control system, which includes; system design, software development, factory acceptance testing, site acceptance testing, commissioning, supply and installation of the requried SCADA and reporting hardware, provision of the required licenses. This will include the following:</t>
  </si>
  <si>
    <t>Software Development</t>
  </si>
  <si>
    <t>PLC Software Development</t>
  </si>
  <si>
    <t>SCADA System Software Development</t>
  </si>
  <si>
    <t>HMI Screens Development</t>
  </si>
  <si>
    <t>Software Licenses</t>
  </si>
  <si>
    <t xml:space="preserve">SCADA Runtime License </t>
  </si>
  <si>
    <t xml:space="preserve">Historian License </t>
  </si>
  <si>
    <t>Reporting License</t>
  </si>
  <si>
    <t>PLC Engineering License</t>
  </si>
  <si>
    <t>SCADA Development Lincense</t>
  </si>
  <si>
    <t>Network Monitoring Software</t>
  </si>
  <si>
    <t>PC Hardware Requirements</t>
  </si>
  <si>
    <t>Redundant Servers
- Historian
- Reporting
- SCADA</t>
  </si>
  <si>
    <t>Operator Stations</t>
  </si>
  <si>
    <t>Engineering Station</t>
  </si>
  <si>
    <t>Testing and Commissioning</t>
  </si>
  <si>
    <t>Factory Acceptance Testing</t>
  </si>
  <si>
    <t>Site Acceptance Testing</t>
  </si>
  <si>
    <t>Cold Commissioning</t>
  </si>
  <si>
    <t>Hot Commissioning</t>
  </si>
  <si>
    <t>Control, Instrumentation and SCADA Equipment (Training to cater for 5 operational and 5 engineering staff, unless noted otherwise)</t>
  </si>
  <si>
    <t>Detailed training on the specific PLC, Instrumentation, control and SCADA equipment supplied.</t>
  </si>
  <si>
    <t>Detailed training on process operations with regards to control philosophy understanding. Common PLC, Instrumentation, control and SCADA faults and what action is needed</t>
  </si>
  <si>
    <t xml:space="preserve">Detailed training on PLC, Instrumentation, control and SCADA settings, programming - (For 2 x engineers. 2 x technicians. All costs to be borne by the tenderer if training is offered out of Durban) </t>
  </si>
  <si>
    <t>Maintenance training, installation of common spare parts</t>
  </si>
  <si>
    <t>Provision of Training Manuals for critical operation and maintenance of the complete system.</t>
  </si>
  <si>
    <t>PI. 6.4.</t>
  </si>
  <si>
    <t xml:space="preserve">Guarantee and full maintenance of the complete C&amp;I system for 12 months after handover to the client. </t>
  </si>
  <si>
    <t>SCHEDULE NO. 1</t>
  </si>
  <si>
    <t>General Requirements and Conditions</t>
  </si>
  <si>
    <t>Allow for all costs and expenses in connection with the following:-</t>
  </si>
  <si>
    <t>Providing Performance Security (Demand Guarantee under URDG 758).</t>
  </si>
  <si>
    <t>Providing Insurances including professional indemnity</t>
  </si>
  <si>
    <t xml:space="preserve">Design of the Works and submission of Contractor's Documents </t>
  </si>
  <si>
    <t>Establishment on site (M&amp;E) including setting up of office space, storage space, ablution/canteen facilities and any another amenities deemed fit by the Contractor.  Item to include costs associated with vacating the Site at the end of the contract</t>
  </si>
  <si>
    <t>Chairing and minuting a HAZOP</t>
  </si>
  <si>
    <t>Site security including any fencing</t>
  </si>
  <si>
    <t>General expenses incurred in complying with the requirements of T1.2 Tender Data, not included above.</t>
  </si>
  <si>
    <t>General expenses incurred in complying with the requirements of C1.2 Contract Data, not included above.</t>
  </si>
  <si>
    <t>All costs associated with the design, procurement, erection and maintenance of a project signboard at the entrance to the works, details as to be specified by the Engineer</t>
  </si>
  <si>
    <t>Other General expenses incurred in complying with the requirements of the Scope of Work not included above (Specify):-</t>
  </si>
  <si>
    <t>1.12.1</t>
  </si>
  <si>
    <t>1) ...............................................................</t>
  </si>
  <si>
    <t xml:space="preserve">Sum </t>
  </si>
  <si>
    <t>1.12.2</t>
  </si>
  <si>
    <t>2) ...............................................................</t>
  </si>
  <si>
    <t>3) ...............................................................</t>
  </si>
  <si>
    <t>COARSE AND FINE SCREENING</t>
  </si>
  <si>
    <r>
      <t>P&amp;ID Ref:</t>
    </r>
    <r>
      <rPr>
        <b/>
        <sz val="9"/>
        <color theme="1"/>
        <rFont val="Microsoft Sans Serif"/>
        <family val="2"/>
      </rPr>
      <t xml:space="preserve"> </t>
    </r>
    <r>
      <rPr>
        <sz val="9"/>
        <color theme="1"/>
        <rFont val="Microsoft Sans Serif"/>
        <family val="2"/>
      </rPr>
      <t xml:space="preserve">W1859-45003
</t>
    </r>
  </si>
  <si>
    <t>Allow for all costs and expenses in connection with the design, manufacture, quality management, painting, testing, supply, delivery, offloading and storage of the following materials and equipment, including quality assurance, setting out of the works and checking work carried out by others:-</t>
  </si>
  <si>
    <t>Screens</t>
  </si>
  <si>
    <t>Bar screen rack with 25 mm bar spacing (MSR01A/B) complete with frame, sole plate, automatic rake mechanism, motor operating on variable speed drive (VSD), gearbox, scraper mechanism and discharge chute all contained within an enclosure</t>
  </si>
  <si>
    <t>Bar screen rack with 6 mm bar spacing (MSR02A/B)  complete with frame, sole plate, automatic rake mechanism, motor operating on variable speed drive (VSD), gearbox, scraper mechanism and discharge chute all contained within an enclosure</t>
  </si>
  <si>
    <t>Bar screen with 25 mm bar spacing (MSR04) complete with manual rake, lifting device, cable and winch system, supports and fasteners</t>
  </si>
  <si>
    <t>Piping</t>
  </si>
  <si>
    <t>2nd class water supply piping, fittings, isolation and pressure reducing valves, supports and fasteners from the 2nd class water bulk supply manifold to each point of the hydraulic launder and hose connection points</t>
  </si>
  <si>
    <t>DN65, butterfly valve with motorized actuator (XV01, XV37, XV38)</t>
  </si>
  <si>
    <t>Hydraulic Launders</t>
  </si>
  <si>
    <t>Penstocks</t>
  </si>
  <si>
    <t>Rising spindle penstock complete with gate, handwheel, shaft, seals, supports and fasteners at the inlet to the 25 mm coarse screens</t>
  </si>
  <si>
    <t>Rising spindle penstock complete with gate, handwheel, shaft, seals, supports and fasteners at the outlet of the 6 mm fine screens</t>
  </si>
  <si>
    <t>Washer/Compactors</t>
  </si>
  <si>
    <t>2nd class water supply piping, fittings, isolation and pressure reducing valves, supports and fasteners from the tie-in to the 2nd class water bulk supply manifold to each washer/compactor body, screw, and hose connection points</t>
  </si>
  <si>
    <t>Overflow and drain water piping, fittings, isolation valves, supports and fasteners from each washer/compactor to upstream of the screens</t>
  </si>
  <si>
    <t xml:space="preserve">DN300, knifegate valve with motorized actuator (XV02, XV03) </t>
  </si>
  <si>
    <t xml:space="preserve">No. </t>
  </si>
  <si>
    <t>DN25, diaphragm valve with solenoid actuator (XV04, XV05)</t>
  </si>
  <si>
    <t>DN100, ball valve with motorized actuator (XV06, XV07)</t>
  </si>
  <si>
    <t>DN25, diaphragm valve with solenoid actuator (XV35, XV36)</t>
  </si>
  <si>
    <t>All other plant and equipment items not included above which are nevertheless necessary to meet the Scope of Work and/or are required for the proper, safe and effective operation of the plant (Specify): -</t>
  </si>
  <si>
    <t>1)…………………………………………….</t>
  </si>
  <si>
    <t>2)…………………………………………….</t>
  </si>
  <si>
    <t>3)…………………………………………….</t>
  </si>
  <si>
    <t>4)…………………………………………….</t>
  </si>
  <si>
    <r>
      <t>Allow for all costs and expenses, including double handling (if stored) and final painting (if applicable), in connection with the Site installation, testing, relocation, commissioning and upholding during the Trial Operation Period and Defects Notification Period of the following</t>
    </r>
    <r>
      <rPr>
        <b/>
        <i/>
        <sz val="9"/>
        <color theme="1"/>
        <rFont val="Microsoft Sans Serif"/>
        <family val="2"/>
      </rPr>
      <t>:-</t>
    </r>
  </si>
  <si>
    <t>All Screening equipment and ancillaries as described under items 2.1 and 2.3</t>
  </si>
  <si>
    <t>All Washer/Compactors equipment and ancillaries as described in under items 2.2 and 2.3</t>
  </si>
  <si>
    <t>Carrying out and documenting the results of performance tests on the installed equipment</t>
  </si>
  <si>
    <t>All other site installation and general items not included above but which are nevertheless necessary to meet the Scope of Work and/or are required for the proper, safe and effective operation of the plant (Specify):-</t>
  </si>
  <si>
    <t>DEGRITTING SYSTEM</t>
  </si>
  <si>
    <r>
      <t>P&amp;ID Ref:</t>
    </r>
    <r>
      <rPr>
        <b/>
        <sz val="9"/>
        <color theme="1"/>
        <rFont val="Microsoft Sans Serif"/>
        <family val="2"/>
      </rPr>
      <t xml:space="preserve"> </t>
    </r>
    <r>
      <rPr>
        <sz val="9"/>
        <color theme="1"/>
        <rFont val="Microsoft Sans Serif"/>
        <family val="2"/>
      </rPr>
      <t xml:space="preserve">W1859-45004
</t>
    </r>
  </si>
  <si>
    <t>Induced Vortex Grit Traps (GTR01/GTR02)</t>
  </si>
  <si>
    <t>Fixed speed stirrer complete with motor, gearbox, shaft, paddles, supports and fasteners</t>
  </si>
  <si>
    <t>Upper chamber floor plate complete with supports and fasteners</t>
  </si>
  <si>
    <t>Self priming centrifugal pump (abrasion resistant) complete with motor, shaft, impeller, baseplate, supports and fasteners (PMP05A/B)</t>
  </si>
  <si>
    <t>2nd class water supply piping, fittings, isolation and pressure reducing valves, supports and fasteners from the bulk supply manifold to each grit trap and grit slurry line respectively</t>
  </si>
  <si>
    <t>Grit slurry piping, fittings, isolation valves, supports and fasteners from each induced vortex grit trap to each grit classifier inlet flange</t>
  </si>
  <si>
    <t>DN50, butterfly valve with motorized actuator (XV19, XV20)</t>
  </si>
  <si>
    <t>DN25, butterfly valve with solenoid actuator (XV21, XV22)</t>
  </si>
  <si>
    <t>DN100, knifegate valve with motorized actuator (XV23, XV24)</t>
  </si>
  <si>
    <t>Rising spindle stem penstock complete with gate, handwheel, shaft, seals, supports and fasteners at the inlet to the grit traps</t>
  </si>
  <si>
    <t>Grit Classifiers (GWR01/GWR02)</t>
  </si>
  <si>
    <t>Grit classifier body with grit washing system complete with stirrer, motor, gearbox, shaft, supports and fasteners</t>
  </si>
  <si>
    <t>Grit classifier inclined grit removal screw conveyor complete with enclosed trough, motor, gearbox, shaft, discharge chute, supports and fasteners</t>
  </si>
  <si>
    <t>Overflow and organics discharge piping, fittings, isolation valves, supports and fasteners from each grit classifier to the grit traps’ combined inlet channel. Include drain valves, piping fittings, supports and fasteners from each grit classifier to drain point</t>
  </si>
  <si>
    <t>2nd class water supply piping, fittings, isolation and check valves, supports and fasteners from the degritting system 2nd class water supply manifold to each grit classifier body, screw conveyor and hose connection points</t>
  </si>
  <si>
    <t>DN100, knifegate valve with motorized actuator (XV25, XV26)</t>
  </si>
  <si>
    <t>DN100, knifegate valve with motorized actuator (XV29, XV30)</t>
  </si>
  <si>
    <t>3.4</t>
  </si>
  <si>
    <t>3.4.2</t>
  </si>
  <si>
    <t>3.4.3</t>
  </si>
  <si>
    <t>3.4.4</t>
  </si>
  <si>
    <t>All Induced Vortex Grit Traps equipment and ancillaries as described under items 3.1 and 3.4</t>
  </si>
  <si>
    <t>3.5.2</t>
  </si>
  <si>
    <t>All Grit Classifiers equipment and ancillaries as described in under items 3.2 and 3.4</t>
  </si>
  <si>
    <t>3.5.3</t>
  </si>
  <si>
    <t>All Combined Grit/Screenings Conveyors equipment and ancillaries as described in under items 3.3 and 3.4</t>
  </si>
  <si>
    <t>3.5.4</t>
  </si>
  <si>
    <t>3.6</t>
  </si>
  <si>
    <t>3.6.2</t>
  </si>
  <si>
    <t>3.6.3</t>
  </si>
  <si>
    <t>3.6.4</t>
  </si>
  <si>
    <t>BOQ 4: PUMP STATION</t>
  </si>
  <si>
    <t>REACTOR FEED PUMP STATION</t>
  </si>
  <si>
    <r>
      <t>P&amp;ID Ref:</t>
    </r>
    <r>
      <rPr>
        <b/>
        <sz val="9"/>
        <color theme="1"/>
        <rFont val="Microsoft Sans Serif"/>
        <family val="2"/>
      </rPr>
      <t xml:space="preserve"> </t>
    </r>
    <r>
      <rPr>
        <sz val="9"/>
        <color theme="1"/>
        <rFont val="Microsoft Sans Serif"/>
        <family val="2"/>
      </rPr>
      <t xml:space="preserve">W1859-45005
</t>
    </r>
  </si>
  <si>
    <t>Dry Well Sump Pump</t>
  </si>
  <si>
    <t>4.1.2</t>
  </si>
  <si>
    <t>Screened wastewater piping, fittings, isolation and check valves, supports and fasteners from the dry well sump to the screened wastewater sump</t>
  </si>
  <si>
    <t>4.1.3</t>
  </si>
  <si>
    <t>Rising spindle stem penstock complete with gate, handwheel, shaft, seals, supports and fasteners at the inlet to the screened wastewater sump</t>
  </si>
  <si>
    <t>Bioreactor Feed Pumps</t>
  </si>
  <si>
    <t>Centrifugal pump (vertical dry pit installation) operating on variable speed drive (VSD) complete with motor, baseplate, shaft, impeller, supports, fasteners and intergral hardwired monitoring of bearing temperature, motor housing leak detection, thermal winding and mechanical seal integrity (PMP01A/B/C/D)</t>
  </si>
  <si>
    <t>4.2.2</t>
  </si>
  <si>
    <t>4.2.3</t>
  </si>
  <si>
    <t>Rising main drain piping, fittings, isolation valves, supports and fasteners from  the rising main back to the screened wastewater sump</t>
  </si>
  <si>
    <t>4.2.4</t>
  </si>
  <si>
    <t xml:space="preserve">2nd class water piping fittings, isolation valves, nozzles, supports and fasteners from the main 2nd class water supply header to the bottom of the Screened Wastewater Sump  </t>
  </si>
  <si>
    <t>4.2.5</t>
  </si>
  <si>
    <t>DN25, diaphragm valve with solenoid actuator (XV31, XV32, XV33, XV34)</t>
  </si>
  <si>
    <t>Lifting Gear</t>
  </si>
  <si>
    <t>4.2.6</t>
  </si>
  <si>
    <t>Bioreactor feed pump gantry and lifting gear</t>
  </si>
  <si>
    <t>4.3.2</t>
  </si>
  <si>
    <t>4.3.3</t>
  </si>
  <si>
    <t>4.3.4</t>
  </si>
  <si>
    <t>All Dry Well Sump Pump equipment and ancillaries as described in under items 4.1 and 4.3</t>
  </si>
  <si>
    <t>All Bioreactor Feed Pumps equipment and ancillaries as described in under items 4.2 and 4.3</t>
  </si>
  <si>
    <t>BOQ 5: DEWATERING FACILITY</t>
  </si>
  <si>
    <t>SCHEDULE NO. 5</t>
  </si>
  <si>
    <t>DEWATERING FACILITY</t>
  </si>
  <si>
    <r>
      <t>P&amp;ID Ref:</t>
    </r>
    <r>
      <rPr>
        <b/>
        <sz val="9"/>
        <rFont val="Microsoft Sans Serif"/>
        <family val="2"/>
      </rPr>
      <t xml:space="preserve"> </t>
    </r>
    <r>
      <rPr>
        <sz val="9"/>
        <rFont val="Microsoft Sans Serif"/>
        <family val="2"/>
      </rPr>
      <t xml:space="preserve">W1859-45001 and W1859-45002
</t>
    </r>
  </si>
  <si>
    <t>Self priming centrifugal pump operating on variable speed drive (VSD) complete with motor, shaft, impeller, baseplate, cover plate, wear plate, supports and fasteners</t>
  </si>
  <si>
    <t>WAS transfer and spillback piping, fittings, isolation and check valves, supports and fasteners from the existing WAS sump to the new inline macerator and heavy solids separator</t>
  </si>
  <si>
    <t>Removal of existing valve on the inlet line of the supply to the WAS sump</t>
  </si>
  <si>
    <t>New WAS sump inlet knifegate valve with motorized actuator (XV33)</t>
  </si>
  <si>
    <t>Spares</t>
  </si>
  <si>
    <t>Full set of knife blades for each macerator and heavy solids separator</t>
  </si>
  <si>
    <t>Cutting screen</t>
  </si>
  <si>
    <t>WAS transfer piping, fittings, isolation valves, supports and fasteners from the inline macerator and heavy solids separator to the centrifuge feed tank inlet</t>
  </si>
  <si>
    <t>Submersible mixer complete with motor, shaft, non clogging impeller, lifting davit, cable and winch system, baseplate, supports and fasteners</t>
  </si>
  <si>
    <t>Progressive cavity pump operating on variable speed drive (VSD) complete with motor, drive shaft, baseplate, supports and fasteners</t>
  </si>
  <si>
    <t>WAS feed piping, fittings, isolation, pressure safety and check valves, supports and fasteners from the centrifuge feed tank oulet to each centrifuge centrifuge unit</t>
  </si>
  <si>
    <t>DN100, knifegate valve with motorized actuator (XV28, XV29)</t>
  </si>
  <si>
    <t>5.4.4</t>
  </si>
  <si>
    <t>DN50, butterfly valve with motorized actuator (XV01, XV02, XV04, XV05)</t>
  </si>
  <si>
    <t>WAS overflow and drain piping, fittings, isolation valves, supports and fasteners from the centrifuge feed tank to new underground drain lines back to the existing detritus tank</t>
  </si>
  <si>
    <t>2nd class water supply piping, fittings, isolation valves, supports and fasteners from the bulk supply manifold up to the the supply puddle flange on the centrifuge tank</t>
  </si>
  <si>
    <t xml:space="preserve">Steel cat ladders, platforms, handrailing, supports and fasteners around the centrifuge feed tank </t>
  </si>
  <si>
    <t>Centrifuges</t>
  </si>
  <si>
    <t xml:space="preserve">High efficiency horizontal decanter centrifuge (CEN01/CEN02) complete with feed pipe, cylindrical bowl, scroll conveyor, base frame, scroll and bowl drive systems supplied as a package unit, with local control panel and PLC </t>
  </si>
  <si>
    <t>Discharge chute complete with compensator</t>
  </si>
  <si>
    <t>Accessories</t>
  </si>
  <si>
    <t>5.6.3</t>
  </si>
  <si>
    <t>Initial fill of scroll conveyor drive and bearings lubricant</t>
  </si>
  <si>
    <t>5.6.4</t>
  </si>
  <si>
    <t>Spray can of touch up paint</t>
  </si>
  <si>
    <t>5.6.5</t>
  </si>
  <si>
    <t>Centrate discharge piping, fittings, supports and fasteners from each centrifuge feed end to the drain sump</t>
  </si>
  <si>
    <t>5.6.6</t>
  </si>
  <si>
    <t>Sludge cake discharge piping fittings, isolation valves, supports and fasteners from each centrifuge to each centrifuge cake conveyor</t>
  </si>
  <si>
    <t>5.6.7</t>
  </si>
  <si>
    <t>2nd class water supply piping, fittings, isolation valves, pressure regulating devices, supports and fasteners from the bulk supply manifold up to the flushing points (feed line and cake chute) and poly dilution points of each centrifuge. Include all valves and connections to hose connection points</t>
  </si>
  <si>
    <t>5.6.8</t>
  </si>
  <si>
    <t>DN600, knifgate valve with motorized actuator (XV03, XV06)</t>
  </si>
  <si>
    <t>5.6.9</t>
  </si>
  <si>
    <t>DN250, knifegate valve with motorized actuator (XV10, XV11, XV12, XV13)</t>
  </si>
  <si>
    <t>5.6.10</t>
  </si>
  <si>
    <t>DN50, knifegate valve with motorized actuator (XV14, XV15)</t>
  </si>
  <si>
    <t>5.6.11</t>
  </si>
  <si>
    <t>DN50, butterfly valve with motorized actuator (XV16, XV17)</t>
  </si>
  <si>
    <t>Lifting equipment</t>
  </si>
  <si>
    <t>5.6.12</t>
  </si>
  <si>
    <t>Poly Make Up Systems</t>
  </si>
  <si>
    <t>5.7.1</t>
  </si>
  <si>
    <t>Powder polyelectrolyte make-up system (PMT01/02) complete with hopper, agitators,  heated metering screw, screw motor, two-chamber mixing system, all supplied as a package unit with local control panel and PLC</t>
  </si>
  <si>
    <t>5.7.2</t>
  </si>
  <si>
    <t>Poly solution discharge piping, fittings, isolation valves, supports and fasteners from each polymer make-up system outlet to the common manifold supplying each poly dosing and lubrication pump</t>
  </si>
  <si>
    <t>5.7.3</t>
  </si>
  <si>
    <t>Poly overflow and drain piping, fittings, isolation valves, supports and fasteners from each make-up/dosing tank to contained floor drains</t>
  </si>
  <si>
    <t>5.7.4</t>
  </si>
  <si>
    <t>Potable water piping, fittings, isolation valves, pressure reducing valve, supports and fasteners from the main potable water supply point to the inlet of each polymer make up system</t>
  </si>
  <si>
    <t>5.7.5</t>
  </si>
  <si>
    <t>Poly make up system access staircase, platforms, handrailing and fasteners</t>
  </si>
  <si>
    <t>Poly Dosing System</t>
  </si>
  <si>
    <t>Progressive cavity pump (PMP02A/B) operating on variable speed drive (VSD) complete with motor, drive shaft, baseplate, supports and fasteners</t>
  </si>
  <si>
    <t>Poly dosing piping, fittings, isolation, pressure safety and check valves,  supports and fasteners from the polymer make-up system outlet to the poly injection point of each centrifuge unit</t>
  </si>
  <si>
    <t>5.8.3</t>
  </si>
  <si>
    <t>DN25, Diaphragm valve with modulating motorized actuator (FCV01, FCV02)</t>
  </si>
  <si>
    <t>5.8.4</t>
  </si>
  <si>
    <t>Inline static mixer (MIX03, MIX04)</t>
  </si>
  <si>
    <t>5.8.5</t>
  </si>
  <si>
    <t>2nd class water supply piping, fittings, isolation valves, pressure relief devices, supports and fasteners from the bulk supply manifold up to the flushing point of each  of the poly dosing pumps</t>
  </si>
  <si>
    <t>Poly Lubrication System</t>
  </si>
  <si>
    <t>5.9.1</t>
  </si>
  <si>
    <t>Progressive cavity pump (PMP06A/B) operating on variable speed drive (VSD) complete with motor, drive shaft, baseplate, supports and fasteners</t>
  </si>
  <si>
    <t>5.9.2</t>
  </si>
  <si>
    <t>Poly lubrication piping, fittings, isolation, pressure safety and check valves,  supports and fasteners from the polymer make-up system outlet to the poly lubrication injection point at the discharge of each cake pump</t>
  </si>
  <si>
    <t>5.9.3</t>
  </si>
  <si>
    <t>2nd class water supply piping, fittings, isolation valves, pressure regulating devices, supports and fasteners from the bulk supply manifold up to the flushing point of each  of the poly lubrication pumps</t>
  </si>
  <si>
    <t>5.9.4</t>
  </si>
  <si>
    <t>DN20, diaphragm valve with solenoid actuator (XV26, XV27)</t>
  </si>
  <si>
    <t>Centrifuge Cake Conveyors</t>
  </si>
  <si>
    <t>Horizontal centreless spiral screw conveyor complete with motor, gearbox, enclosed trough, discharge chute, supports and fasteners</t>
  </si>
  <si>
    <t>5.10.2</t>
  </si>
  <si>
    <t>Trough liner</t>
  </si>
  <si>
    <t>5.10.3</t>
  </si>
  <si>
    <t>Complete set screw bearings</t>
  </si>
  <si>
    <t>Submersible domestic sewage sump pump</t>
  </si>
  <si>
    <r>
      <t>Allow for all costs and expenses, including double handling (if stored) and final painting (if applicable), in connection with the Site installation, testing, relocation, commissioning and upholding during the Trial Operation Period and Defects Notification Period of the following</t>
    </r>
    <r>
      <rPr>
        <b/>
        <i/>
        <sz val="9"/>
        <color indexed="8"/>
        <rFont val="Microsoft Sans Serif"/>
        <family val="2"/>
      </rPr>
      <t>:-</t>
    </r>
  </si>
  <si>
    <t>All  WAS Transfer Pumps equipment and ancillaries as described under items 5.1 and 5.11</t>
  </si>
  <si>
    <t>All Macerator and Heavy Solids Separators equipment and ancillaries as described under items 5.2 and 5.11</t>
  </si>
  <si>
    <t>5.12.3</t>
  </si>
  <si>
    <t>All Centrifuge Feed Tank Mixers equipment and ancillaries as described under items 5.3 and 5.11</t>
  </si>
  <si>
    <t>5.12.4</t>
  </si>
  <si>
    <t>All Centrifuge Feed Pumps equipment and ancillaries as described under items 5.4 and 5.11</t>
  </si>
  <si>
    <t>5.12.5</t>
  </si>
  <si>
    <t>All Centrifuge Feed Tank equipment and ancillaries as described under items 5.5 and 5.11</t>
  </si>
  <si>
    <t>5.12.6</t>
  </si>
  <si>
    <t>All Centrifuge equipment and ancillaries as described under items 5.6 and 5.11</t>
  </si>
  <si>
    <t>5.12.7</t>
  </si>
  <si>
    <t>All Poly Make-up Systems equipment and ancillaries as described under items 5.7 and 5.11</t>
  </si>
  <si>
    <t>5.12.8</t>
  </si>
  <si>
    <t>All Poly Dosing Pumps equipment and ancillaries as described under items 5.8 and 5.11</t>
  </si>
  <si>
    <t>5.12.9</t>
  </si>
  <si>
    <t>All Poly Lubrication Pump equipment and ancillaries as described under items 5.9 and 5.11</t>
  </si>
  <si>
    <t>5.12.10</t>
  </si>
  <si>
    <t>All Centrifuge Cake Conveyors equipment and ancillaries as described under items 5.10 and 5.11</t>
  </si>
  <si>
    <t>5.12.11</t>
  </si>
  <si>
    <t>5.13.2</t>
  </si>
  <si>
    <t>5.13.3</t>
  </si>
  <si>
    <t>5.13.4</t>
  </si>
  <si>
    <t>BOQ 6: CAKE TRANSFER AND STORAGE</t>
  </si>
  <si>
    <t>SCHEDULE NO. 6</t>
  </si>
  <si>
    <r>
      <t>P&amp;ID Ref:</t>
    </r>
    <r>
      <rPr>
        <b/>
        <sz val="9"/>
        <rFont val="Microsoft Sans Serif"/>
        <family val="2"/>
      </rPr>
      <t xml:space="preserve"> </t>
    </r>
    <r>
      <rPr>
        <sz val="9"/>
        <rFont val="Microsoft Sans Serif"/>
        <family val="2"/>
      </rPr>
      <t>W1859-45002</t>
    </r>
  </si>
  <si>
    <t>Cake Hopper</t>
  </si>
  <si>
    <t>2nd class water supply piping, fittings, isolation valves, pressure regulating devices, supports and fasteners from the bulk supply manifold up to the flushing point of each compartment of the cake hopper. Include all valves and connections to hose connection points</t>
  </si>
  <si>
    <t>Cake Pumps</t>
  </si>
  <si>
    <t>Cake discharge piping, fittings, isolation valves, pressure safety devices, supports and fasteners from each cake pump to the inlet of each sludge cake silo. Including water drain/dumping piping</t>
  </si>
  <si>
    <t>Cake Silos</t>
  </si>
  <si>
    <t>2nd class water supply piping, fittings, isolation, pressure regulating devices, supports and fasteners from the bulk supply manifold up to each cake silo</t>
  </si>
  <si>
    <t>DN350, Knifegate valve with modulating motorized actuator (FCV04, FCV05)</t>
  </si>
  <si>
    <t>DN250, Knifegate valve with motorized actuator (XV10, XV11, XV12, XV13)</t>
  </si>
  <si>
    <t>DN50, Knifegate valve with motorized actuator (XV14, XV15)</t>
  </si>
  <si>
    <t>DN50, butterfly valves with motorized actuator (XV16, XV17)</t>
  </si>
  <si>
    <t>All Cake Hopper equipment and ancillaries as described under items 6.1 and 6.4</t>
  </si>
  <si>
    <t>All Cake Pumps equipment and ancillaries as described under items 6.2 and 6.4</t>
  </si>
  <si>
    <t>All cake silo equipment and ancillaries as described under items 6.3 and 6.4</t>
  </si>
  <si>
    <t>6.6.2</t>
  </si>
  <si>
    <t>6.6.3</t>
  </si>
  <si>
    <t>6.6.4</t>
  </si>
  <si>
    <t>BOQ 7: BIOLOGICAL REACTORS</t>
  </si>
  <si>
    <t>SCHEDULE NO. 7</t>
  </si>
  <si>
    <t>BIOLOGICAL REACTORS</t>
  </si>
  <si>
    <r>
      <t>P&amp;ID Ref:</t>
    </r>
    <r>
      <rPr>
        <b/>
        <sz val="9"/>
        <rFont val="Microsoft Sans Serif"/>
        <family val="2"/>
      </rPr>
      <t xml:space="preserve"> </t>
    </r>
    <r>
      <rPr>
        <sz val="9"/>
        <rFont val="Microsoft Sans Serif"/>
        <family val="2"/>
      </rPr>
      <t xml:space="preserve">W1859-45006
</t>
    </r>
  </si>
  <si>
    <t>Surface Aerators</t>
  </si>
  <si>
    <t>11 kW low speed turbine surface aerator operating on variable speed drive (VSD) complete with motor, gearbox, impeller, shaft, draft tube, supports and anchors mounted to the existing concrete platform of the re-aeration zone of bioreactor 1 to 6</t>
  </si>
  <si>
    <t>37 kW low speed turbine surface aerator operating on variable speed drive (VSD) complete with motor, gearbox, impeller, shaft,  draft tube, supports and anchors mounted to the existing concrete platform of aerobic zone of bioreactor 1 and 3 to 6</t>
  </si>
  <si>
    <t>7.1.3</t>
  </si>
  <si>
    <t>Complete set of mechanical seals (11 kW)</t>
  </si>
  <si>
    <t>7.1.4</t>
  </si>
  <si>
    <t>Complete set of mechanical seals (37 kW)</t>
  </si>
  <si>
    <t>7.1.5</t>
  </si>
  <si>
    <t>Complete set of bearing seals (11 kW)</t>
  </si>
  <si>
    <t>7.1.6</t>
  </si>
  <si>
    <t>Complete set of bearing seals (37 kW)</t>
  </si>
  <si>
    <t>DO Probe Accessories</t>
  </si>
  <si>
    <t>DO probe mounting arms (12 + 1 spare)</t>
  </si>
  <si>
    <t>Removal of the 11 kW low speed turbine surface aerator complete with cabling and switchgear mounted to the existing concrete platform of the re-aeration zone of bioreactor 1 to 6</t>
  </si>
  <si>
    <t>7.3.2</t>
  </si>
  <si>
    <t>Removal of the 37 kW low speed turbine surface aerator complete with cabling and switchgear mounted to the existing concrete platform of the aerobic zone of bioreactor 1 and 3 to 6</t>
  </si>
  <si>
    <t>7.3.3</t>
  </si>
  <si>
    <t>Removal of the 30 kW low speed turbine surface aerator complete with cabling and switchgear mounted to the existing concrete platform of the aerobic zone of bioreactor 1 and 3 to 6</t>
  </si>
  <si>
    <t>Anoxic Mixers</t>
  </si>
  <si>
    <t>Removal of the submerisble mixers, guiderails and supports from the anoxic zone of bioreactor 1 and 3 to 6</t>
  </si>
  <si>
    <t>Conduct a detailed dimensional survey of existing reactor civil infrastructure before finalising the design of the aerator and mixers</t>
  </si>
  <si>
    <t>All other plant and equipment items not included above which are nevertheless necessary to meet the Scope of Work and/or are required for the proper, safe and effective operation of the plant (Specify):-</t>
  </si>
  <si>
    <t>7.8.1</t>
  </si>
  <si>
    <t>All surface aerators equipment and ancillaries as described under items 7.1 and 7.7</t>
  </si>
  <si>
    <t>7.8.2</t>
  </si>
  <si>
    <t>All DO probe accessories as described under items 7.2 and 7.7</t>
  </si>
  <si>
    <t>7.8.3</t>
  </si>
  <si>
    <t>Submersible mixer (free issue) complete with motor, gearbox, impeller, lifting davit arm, guiderail, supports and fasteners in the primary anoxic zone of bioreactor 1 and 3 to 6</t>
  </si>
  <si>
    <t>7.8.4</t>
  </si>
  <si>
    <t>Submersible mixer (free issue) complete with motor, gearbox, impeller, lifting davit arm, guiderail, supports and fasteners in the secondary anoxic zone of bioreactor 1 and 3 to 6</t>
  </si>
  <si>
    <t>7.8.5</t>
  </si>
  <si>
    <t>7.9.1</t>
  </si>
  <si>
    <t>7.9.2</t>
  </si>
  <si>
    <t>7.9.3</t>
  </si>
  <si>
    <t>7.9.4</t>
  </si>
  <si>
    <t>BOQ 8: HVAC AND UTILITIES</t>
  </si>
  <si>
    <t>SCHEDULE NO. 8</t>
  </si>
  <si>
    <t>HVAC AND UTILITIES</t>
  </si>
  <si>
    <t>Dewatering Building HVAC</t>
  </si>
  <si>
    <t>Air conditioning wall mounted split unit for the office</t>
  </si>
  <si>
    <t>Inlet Works HVAC</t>
  </si>
  <si>
    <t>All spares and tools necessary to meet the Scope of Work and/or required for the proper, safe and effective operation of the plant (Specify):-</t>
  </si>
  <si>
    <r>
      <t>Allow for all costs and expenses, including double handling (if stored) and final painting (if applicable), in connection with the Site installation, testing, commissioning and upholding during the Trial Operation Period and Defects Notification Period of the following</t>
    </r>
    <r>
      <rPr>
        <b/>
        <i/>
        <sz val="9"/>
        <color indexed="8"/>
        <rFont val="Microsoft Sans Serif"/>
        <family val="2"/>
      </rPr>
      <t>:-</t>
    </r>
  </si>
  <si>
    <t>8.5.1</t>
  </si>
  <si>
    <t>All office air conditioning equipment and ancillaries as described in the items under 8.1 and 8.2</t>
  </si>
  <si>
    <t>8.5.2</t>
  </si>
  <si>
    <t>BOQ 9: MECHANICAL SUNDRIES</t>
  </si>
  <si>
    <t>SCHEDULE NO. 9</t>
  </si>
  <si>
    <t>Providing "as built" drawings</t>
  </si>
  <si>
    <t>Providing 3 draft copies of the Installation, Operation and Maintenance Manual prior to commissioning of the Works</t>
  </si>
  <si>
    <t>Providing 3 final hard copies &amp; 1 soft copy (in Ebook format) of the Installation, Operation and Maintenance Manual prior to the issue of the Taking -Over Certificate.</t>
  </si>
  <si>
    <t>Standard Operating Procedures,Signage and training manuals  as stated in contract document and specifications</t>
  </si>
  <si>
    <t>Witnessing of Inspections, tests, FAT etc. of equipment by the employers representatives and engineering team representatives outside of the eThekwini Metropolitan Area but within the Republic of South Africa as specified in the particular specifications</t>
  </si>
  <si>
    <t>Witnessing of Inspections, tests, FAT etc. of equipment by the employers representatives and engineering team representatives outside of the eThekwini Metropolitan Area and outside Republic of South Africa as specified in the detailed specifications</t>
  </si>
  <si>
    <t>Trial Operation Period obligations. Allow for all costs, including labour, chemicals, all consumables, spare parts and the like for running the operations 24/7 for 28 days as defined in the particular specification</t>
  </si>
  <si>
    <t>Operational and maintenance training of the Employer's staff as defined in the particular specification. (Training over multiple shifts for running the operations 24/7)</t>
  </si>
  <si>
    <t xml:space="preserve">Contractor's obligations to O&amp;M during the defects notification period. </t>
  </si>
  <si>
    <t>Provisional Sum</t>
  </si>
  <si>
    <t>Sufficient provision to cover all costs associated with extending the manufacturer’s warranty, for all  equipment, until the end of the Defects Notification Period.</t>
  </si>
  <si>
    <t xml:space="preserve">All other items required for the completion of the Contract as specified but not specifically mentioned above. Specify:- </t>
  </si>
  <si>
    <t>1)...............................................................</t>
  </si>
  <si>
    <t>2)..............................................................</t>
  </si>
  <si>
    <t>3)..............................................................</t>
  </si>
  <si>
    <t>4)..............................................................</t>
  </si>
  <si>
    <t>NEW SECOND CLASS WATER FILTER SYSTEM</t>
  </si>
  <si>
    <t>150mm NB self cleaning filter with 250micron diameter filtration</t>
  </si>
  <si>
    <t xml:space="preserve">Pressure vessel </t>
  </si>
  <si>
    <t>Associated Pipework</t>
  </si>
  <si>
    <t>Design &amp; Drawings</t>
  </si>
  <si>
    <t>Quality Management</t>
  </si>
  <si>
    <r>
      <t>All other items not included above but which are nevertheless necessary to meet the Scope of Work and/or are required for the proper, safe and effective operation of the plant (</t>
    </r>
    <r>
      <rPr>
        <u/>
        <sz val="9"/>
        <rFont val="Microsoft Sans Serif"/>
        <family val="2"/>
      </rPr>
      <t>Specify</t>
    </r>
    <r>
      <rPr>
        <sz val="9"/>
        <rFont val="Microsoft Sans Serif"/>
        <family val="2"/>
      </rPr>
      <t>):-</t>
    </r>
  </si>
  <si>
    <t>Self-cleaning filter system</t>
  </si>
  <si>
    <t>Allow for all costs and expenses in connection with checking, starting up, testing and commissioning of the following:-</t>
  </si>
  <si>
    <t>SCHEDULE NO. 10.2</t>
  </si>
  <si>
    <t>FLOWMETER AND MISCELLANEOUS ITEMS</t>
  </si>
  <si>
    <t>Electromagnetic flowmeter DN 65mm</t>
  </si>
  <si>
    <t>Electromagnetic flowmeter DN 150mm</t>
  </si>
  <si>
    <t>SCHEDULE NO. 10.3</t>
  </si>
  <si>
    <t>65mm DN 304 S/S Resilient Seal Gate valve  flanged</t>
  </si>
  <si>
    <t>65mm DN Ball valve flanged</t>
  </si>
  <si>
    <t xml:space="preserve">150mm  Swing check valve flanged </t>
  </si>
  <si>
    <t>PN16 Flanged Air release Valve</t>
  </si>
  <si>
    <t>150mm DN 304 S/S Resilient Seal Gate valve  flanged</t>
  </si>
  <si>
    <t>SCHEDULE NO. 10.4</t>
  </si>
  <si>
    <t>PUMPS</t>
  </si>
  <si>
    <t xml:space="preserve"> Second class water Centrifugal Pumps 22kW</t>
  </si>
  <si>
    <t>All other items not included above but which are nevertheless necessary to meet the Scope of Work and/or are required for the proper, safe and effective operation of the plant (Specify):-</t>
  </si>
  <si>
    <t>SCHEDULE NO. 10.5</t>
  </si>
  <si>
    <t xml:space="preserve">New PN16  65mm Y Strainer </t>
  </si>
  <si>
    <t>Reducers: 150mm- 80mm (stainless steel to HDPE)</t>
  </si>
  <si>
    <t xml:space="preserve">Associated 150mm ss 304 pipe in the second water pump station </t>
  </si>
  <si>
    <t>SCHEDULE NO. 11</t>
  </si>
  <si>
    <t>Ultrafine Screens</t>
  </si>
  <si>
    <t>Automatically cleaned band screen with a 1 mm perforated plate screening element (MSR03A/B) complete with frame, sole plate, automatic high and low pressure sprayball cleaning manifold (drive unit included), main drive motor operating on variable speed drive (VSD), gearbox, bursh cleaning mechanism (drive unit inlcuded) and discharge chute all contained within an enclosure</t>
  </si>
  <si>
    <t>2nd class water supply piping, fittings, isolation and pressure reducing valves, supports and fasteners from the 2nd class water bulk supply manifold to each Uultrafine screen LP washwater manifold and to the hydraulic launder</t>
  </si>
  <si>
    <t>2nd class water supply piping, fittings, isolation and pressure reducing valves, supports and fasteners from the 2nd class water bulk supply manifold to HP booster pump suction and from the discharge of each HP booster pump up to the HP washwater manifold on each ultrafine screen</t>
  </si>
  <si>
    <t>DN25, diaphragm valve with solenoid actuator (XV08, XV09)</t>
  </si>
  <si>
    <t>11.1.6</t>
  </si>
  <si>
    <t>DN15, diaphragm valve with solenoid actuator (XV10, XV11)</t>
  </si>
  <si>
    <t>Hydraulic Launder</t>
  </si>
  <si>
    <t>11.1.7</t>
  </si>
  <si>
    <t>Ultrafine screenings microstrainer and compactor</t>
  </si>
  <si>
    <t xml:space="preserve">Microstrainer and compactor unit (WHC03/WHC04) consisting of a perforated plate basket strainer, screw compactor, gearbox, shaft and motor, steel hopper body with an intregrated screenings washing system and all supports and fasteners </t>
  </si>
  <si>
    <t xml:space="preserve">2nd class water supply piping, fittings, isolation and pressure reducing valves, supports and fasteners from the tie-in to the 2nd class water bulk supply manifold to each microstrainer unit </t>
  </si>
  <si>
    <t>Microstrainer discharge piping, fittings, supports and fasteners from each washer/compactor up to the connection to the underground drain pipe back upstream of the degritters</t>
  </si>
  <si>
    <t xml:space="preserve">DN25, diaphragm valve with solenoid actuator (XV14, XV15, XV17, XV18) </t>
  </si>
  <si>
    <t>DN300, knifgate valve with motorized actuator (XV16, XV13)</t>
  </si>
  <si>
    <t>Screenings Conveyor</t>
  </si>
  <si>
    <t>Screenings divert flap including chute and connecting flange to each ultrafine screenings conveyor</t>
  </si>
  <si>
    <t>11.4.1</t>
  </si>
  <si>
    <t>11.4.2</t>
  </si>
  <si>
    <t>11.4.3</t>
  </si>
  <si>
    <t>11.5.2</t>
  </si>
  <si>
    <t>11.5.3</t>
  </si>
  <si>
    <t>11.5.4</t>
  </si>
  <si>
    <t>11.6.1</t>
  </si>
  <si>
    <t>11.6.2</t>
  </si>
  <si>
    <t>11.6.3</t>
  </si>
  <si>
    <t>11.6.4</t>
  </si>
  <si>
    <t>BILL 3 BOQ 1: PRELIMINARY AND GENERAL</t>
  </si>
  <si>
    <t>BILL 3 BOQ 11: ULTRAFINE SCREENINGS</t>
  </si>
  <si>
    <t>BILL 3 BOQ 2: COARSE AND FINE SCREENING</t>
  </si>
  <si>
    <t>BILL 3 BOQ 3: DEGRITTING SYSTEM</t>
  </si>
  <si>
    <t>BILL 3 BOQ 4: PUMP STATION</t>
  </si>
  <si>
    <t>BILL 3 BOQ 5: DEWATERING FACILITY</t>
  </si>
  <si>
    <t>BILL 3 BOQ 6: CAKE TRANSFER AND STORAGE</t>
  </si>
  <si>
    <t>BILL 3 BOQ 7: BIOLOGICAL REACTORS</t>
  </si>
  <si>
    <t>BILL 3 BOQ 8: HVAC AND UTILITIES</t>
  </si>
  <si>
    <t>BILL 3 BOQ 9: MECHANICAL SUNDRIES</t>
  </si>
  <si>
    <t>BILL 3 BOQ 10: SECOND CLASS WATER</t>
  </si>
  <si>
    <t xml:space="preserve">PRELIMINARIES </t>
  </si>
  <si>
    <t>NOTE:Unless otherwise stated herein, all items in this Bill shall be deemed to fall into Work Group No 190 for Haylett formula purposes</t>
  </si>
  <si>
    <t>Allow for preliminary and general items</t>
  </si>
  <si>
    <t>Fixed</t>
  </si>
  <si>
    <t>Time</t>
  </si>
  <si>
    <t>Value</t>
  </si>
  <si>
    <t>ALTERATIONS</t>
  </si>
  <si>
    <t>PREAMBLES  For Preambles see "Model preambles for Trades"</t>
  </si>
  <si>
    <t>NOTE:Unless otherwise stated herein, all items in this Bill shall be deemed to fall into Work Group No 102 for Haylett formula purposes</t>
  </si>
  <si>
    <t>SUPPLEMENTARY PREAMBLES</t>
  </si>
  <si>
    <t>Refer to the specification at the beginning of this document for full requirements</t>
  </si>
  <si>
    <t>REMOVAL OF EXISTING WORK</t>
  </si>
  <si>
    <t>Breaking down/up and removing brickwork, concrete, etc</t>
  </si>
  <si>
    <t>Note: breaking of walls deemed to include plaster, tile or paint finishes</t>
  </si>
  <si>
    <t>M90 Block wall or half brick wall</t>
  </si>
  <si>
    <t>m2</t>
  </si>
  <si>
    <t>Take up and remove roofs, ceilings, partitions, floors, etc.</t>
  </si>
  <si>
    <t>Loose stone chip to flat roofs not exceeding 100mm thick, carefully stockpile re-use</t>
  </si>
  <si>
    <t>Plasterboard ceilings, including, insulation, cornice and light fittings</t>
  </si>
  <si>
    <t>Woodwool/rockwool acoustic ceiling panels and exposed Tee suspension system, affixed directly to concrete soffit, including grinding or scraping off all adhesive</t>
  </si>
  <si>
    <t>Rockwool panels as before but suspended not exceeding 1m below concrete soffit, including cornices and minor bulkheads.</t>
  </si>
  <si>
    <t>Acrylic or bituminous waterproofing membrane to flat concrete roofs including protective layers, and prepare for new waterproofing (elsewhere)</t>
  </si>
  <si>
    <t>Timber or gypsum clad partition walling approximately 90mm thick, including studs and grounds (not exceeding 3m high)</t>
  </si>
  <si>
    <t>Existing control equipment enclosure, approximately 2800mm high and 5400mm girth with drywall panelling and cupboard doors including sundry obsolete switchgear and guages</t>
  </si>
  <si>
    <t>Existing control equipment floor duct approximately 3000 x 1200 x 400mm deep, including vastrap flooring and frame and sundry sleeving and cabling and prepare for filling (elsewhere)</t>
  </si>
  <si>
    <t>Spiral staircase 2800mm high and approximately 1700mm diameter including precast concrete treads and steel support complete</t>
  </si>
  <si>
    <t>Taking out and removing doors, windows, etc including thresholds, sills, etc from brick walls, generally</t>
  </si>
  <si>
    <t>Single hollow core door and steel frame</t>
  </si>
  <si>
    <t>Double (or one and half) door and frame</t>
  </si>
  <si>
    <t>Taking out and removing aluminium shopfront style windows, or parts of aluminium shopfront style windows, including fair cutting and repairs to adjacent mullions, cills, etc, and temporary support</t>
  </si>
  <si>
    <t xml:space="preserve">Louvred fanlight 1600 x 700mm high in two panes </t>
  </si>
  <si>
    <t>Window 4750 x 1318mm high, in four equal panes</t>
  </si>
  <si>
    <t>Glazed door and sidelight, 1188 x 2058mm overall</t>
  </si>
  <si>
    <t>Taking off and removing wall finishes</t>
  </si>
  <si>
    <t>White glazed tile or similar, patch and stone back plaster under and prepare for new finishes</t>
  </si>
  <si>
    <t>Taking up and removing floor coverings</t>
  </si>
  <si>
    <t>Quarry Tile floor including timber skirtings including scraping, grinding or otherwise removing all traces of old adhesive and preparing screed for new tiles (elsewhere),</t>
  </si>
  <si>
    <t>Carpet and underlay, ditto</t>
  </si>
  <si>
    <t>Take out and remove sanitary fittings, including cutting back supply and waste piping and carefully capping/sealing same</t>
  </si>
  <si>
    <t>Toilet pedestal and cistern</t>
  </si>
  <si>
    <t>Shower enclosure and plinth</t>
  </si>
  <si>
    <t>Basin or sink</t>
  </si>
  <si>
    <t>250l Geyser ditto, but carefully set aside for re-use</t>
  </si>
  <si>
    <t>Taking out/off and removing sundry metal or timber fittings</t>
  </si>
  <si>
    <t>Steel balustrade approx 1m high, part curved</t>
  </si>
  <si>
    <t>Sign, shelf or other minor fitting</t>
  </si>
  <si>
    <t>Pinboard, whiteboard or similar</t>
  </si>
  <si>
    <t>Built in cupboard, not exceeding 5m2 on elevation</t>
  </si>
  <si>
    <t>Reception counter and glazed screen, not exceeding 6m2 on elevation</t>
  </si>
  <si>
    <t>Built in shelving to existing admin store, not exceeding 15m2 on elevation</t>
  </si>
  <si>
    <t>Built in cupboards to existing tea kitchen, including floor and high level cupboards and counter-tops</t>
  </si>
  <si>
    <t xml:space="preserve">Laboratory tables, built in cupboards and counter tops and fume extractor complete from existing laboratory room </t>
  </si>
  <si>
    <t>Obsolete ducted air handling to passage ceilings (approximately 20m long) including high level room outlet vents (approximately 10No, not exceeding 2,5m2), and timber surrounds and prepare for filling (elsewhere)</t>
  </si>
  <si>
    <t>BUILDING UP OPENINGS</t>
  </si>
  <si>
    <t>Blockwork in class II mortar in building up openings</t>
  </si>
  <si>
    <t xml:space="preserve">90mm Blockwork </t>
  </si>
  <si>
    <t>150mm Blockwork</t>
  </si>
  <si>
    <t>Brickwork in NFP bricks in class II mortar in building up openings</t>
  </si>
  <si>
    <t>One brick wall</t>
  </si>
  <si>
    <t>Cutting toothings and bonding new brick or block-work to existing</t>
  </si>
  <si>
    <t>Calci face brick to match existing, or to Architects approval</t>
  </si>
  <si>
    <t>Extra over brickwork for face brickwork in patches</t>
  </si>
  <si>
    <t>MAKING GOOD FINISHES, ETC</t>
  </si>
  <si>
    <t>Making good internal cement plaster</t>
  </si>
  <si>
    <t>Walls in patches</t>
  </si>
  <si>
    <t>Making good profiled steel roof sheeting to match existing</t>
  </si>
  <si>
    <t>0.8mm IBR profile colour finished, not exceeding 25Deg pitch, in patches</t>
  </si>
  <si>
    <t>0.8mm Flashings, not exceeding 400mm girth thrice bent, ditto</t>
  </si>
  <si>
    <t>NEW OPENINGS THROUGH EXISTING WALLS ETC</t>
  </si>
  <si>
    <t>Note: walls may have partial openings already from removed windows, etc</t>
  </si>
  <si>
    <t>Breaking out for and forming openings through plasterboard partition walls including new timber grounds and making good plasterboard on both sides and into reveals</t>
  </si>
  <si>
    <t>Opening not exceeding 0,5m2 through one brick wall</t>
  </si>
  <si>
    <t>Breaking out for and forming openings through brick walls including propping for precast or insitu cast lintels (taken elsewhere) and making good plaster on both sides and into reveals and with screeded concrete thresholds with steel trowelled finish (making good paintwork elsewhere)</t>
  </si>
  <si>
    <t>Ditto, exceeding 0,5m2 and not exceeding 1,5m2</t>
  </si>
  <si>
    <t>Breaking out for and forming openings through brick walls for new doors and frames including propping for precast or cast insitu concrete lintels (taken elsewhere) and making good plaster on both sides and into reveals and with rendered concrete thresholds with steel trowelled finish (new doors and frames and making good paintwork elsewhere)</t>
  </si>
  <si>
    <t>Single door through one brick wall</t>
  </si>
  <si>
    <t>Breaking our for and forming opening through reinforced concrete</t>
  </si>
  <si>
    <t>Opening 2400 x 750mm high through 150mm fluted wall</t>
  </si>
  <si>
    <t>Opening approximately 2400 x 13000mm wide through slab approximately 200mm thick for stair (elsewhere), including fair cutting all round</t>
  </si>
  <si>
    <t>Opening for foundation 1500 x 1500 x 300mm deep through existing surface bed and earth sub-base including fair cutting all round and making good damp proof membrane</t>
  </si>
  <si>
    <t>BUILDING WORK IN CONNECTION WITH ELECTRICAL AND MECHANICAL</t>
  </si>
  <si>
    <t>Take out and remove</t>
  </si>
  <si>
    <t xml:space="preserve">Surface mounted electrical conduit, related conductors </t>
  </si>
  <si>
    <t>light fitting or similar and strip out related conductors</t>
  </si>
  <si>
    <t>Switch or plug outlet, related conductors and prepare for new</t>
  </si>
  <si>
    <t>DB Board including breakers, related conductors</t>
  </si>
  <si>
    <t>Specialist IT and server equipment, plant control equipment relocation</t>
  </si>
  <si>
    <t>CONCRETE, FORMWORK AND REINFORCEMENT</t>
  </si>
  <si>
    <t>For preambles see "Model Preambles for Trades"</t>
  </si>
  <si>
    <t>NOTE:Unless otherwise stated herein, all items in this Bill shall be deemed to fall into Work Group No 110 for Haylett formula purposes</t>
  </si>
  <si>
    <t>REINFORCED CONCRETE CAST AGAINST EXCAVATED SURFACES</t>
  </si>
  <si>
    <t>25MPa/19mm concrete</t>
  </si>
  <si>
    <t>Strip footings, bases, etc</t>
  </si>
  <si>
    <t>REINFORCED CONCRETE</t>
  </si>
  <si>
    <t>Filling to steel stairs and landings</t>
  </si>
  <si>
    <t>Surface beds on waterproofing</t>
  </si>
  <si>
    <t>Walls</t>
  </si>
  <si>
    <t>TEST BLOCKS</t>
  </si>
  <si>
    <t>Making and testing 150 x 150 x 150mm concrete strength test cube (Provisional)</t>
  </si>
  <si>
    <t>ROUGH FORMWORK (DEGREE OF ACCURACY II)</t>
  </si>
  <si>
    <t>Rough formwork to sides</t>
  </si>
  <si>
    <t>Walls, not exceeding 3.5m high</t>
  </si>
  <si>
    <t xml:space="preserve">EXTRA ON ROUGH FORMWORK FOR </t>
  </si>
  <si>
    <t>Fluted (IBR) face to match existing walls, including all patching, stoning and dressing to smooth finish</t>
  </si>
  <si>
    <t xml:space="preserve">REINFORCEMENT </t>
  </si>
  <si>
    <t>Steel reinforcement to structural concrete work</t>
  </si>
  <si>
    <t>Bars in diameters not exceeding 25mm</t>
  </si>
  <si>
    <t>Fabric reinforcement</t>
  </si>
  <si>
    <t>Type 193 fabric reinforcement in concrete surface beds, slabs, etc</t>
  </si>
  <si>
    <t>MASONRY</t>
  </si>
  <si>
    <t>NOTE:Unless otherwise stated herein, all items in this Bill shall be deemed to fall into Work Group No 116 for Haylett formula purposes</t>
  </si>
  <si>
    <t>SUPERSTRUCTURE</t>
  </si>
  <si>
    <t>Half brick walls</t>
  </si>
  <si>
    <t>One brick walls</t>
  </si>
  <si>
    <t>Brickwork reinforcement</t>
  </si>
  <si>
    <t>75mm Built in horizontally</t>
  </si>
  <si>
    <t>150mm Ditto</t>
  </si>
  <si>
    <t>Prestressed fabricated lintels</t>
  </si>
  <si>
    <t>100 x 70mm Lintels in lengths not exceeding 3m</t>
  </si>
  <si>
    <t>Galvanised hoop iron cramps, ties, etc</t>
  </si>
  <si>
    <t>30 x 1,6mm Cramp 500mm long with one end fixed to window or door frames, etc. and built into brickwork</t>
  </si>
  <si>
    <t>Expansion joints with 10mm 'Masonite' bitumen impregnated softboard between horizontal and/or vertical brick or concrete surfaces:</t>
  </si>
  <si>
    <t>Joint not exceeding 300mm high or wide.</t>
  </si>
  <si>
    <t>WATERPROOFING</t>
  </si>
  <si>
    <t>NOTE:Unless otherwise stated herein, all items in this Bill shall be deemed to fall into Work Group No 120 for Haylett formula purposes</t>
  </si>
  <si>
    <t>Waterproofing</t>
  </si>
  <si>
    <t>Waterproofing of roofs, basements, etc shall be laid under a ten year guarantee.  Waterproofing to roofs shall be laid to even falls to outlets etc with necessary ridges, hips and valleys. Descriptions of sheet or membrane waterproofing shall be deemed to include additional labour to turn-ups and turn-downs</t>
  </si>
  <si>
    <t>DAMP-PROOFING OF WALLS AND FLOORS</t>
  </si>
  <si>
    <t>One layer of 375 micron "Consol Plastics Brikgrip DPC" embossed damp proof course</t>
  </si>
  <si>
    <t>In walls</t>
  </si>
  <si>
    <t>One layer of 250 micron "Consol Plastics Gunplas USB Green" waterproof sheeting sealed at laps with "Gunplas Pressure Sensitive Tape"</t>
  </si>
  <si>
    <t>Under surface beds</t>
  </si>
  <si>
    <t>WATERPROOFING TO ROOFS, BASEMENTS, ETC</t>
  </si>
  <si>
    <t>4mm "Derbigum SP" fully bonded waterproofing</t>
  </si>
  <si>
    <t>Flat roofs, upstands, etc</t>
  </si>
  <si>
    <t>Additional membrane 150mm girth at internal and external angles</t>
  </si>
  <si>
    <t>Additional membrane at 100mm diameter outlet</t>
  </si>
  <si>
    <t>PROTECTIVE ROOFING PAINT, ETC</t>
  </si>
  <si>
    <t>Two coats bituminous aluminium paint</t>
  </si>
  <si>
    <t>On waterproofing to flat roofs</t>
  </si>
  <si>
    <t>High density polystyrene foam sheet</t>
  </si>
  <si>
    <t>25mm, laid loose over roof waterproofing</t>
  </si>
  <si>
    <t>Stone chip</t>
  </si>
  <si>
    <t>From stock piles on site (supplement where necessary), spread and level in nominal 80mm layer</t>
  </si>
  <si>
    <t>JOINT SEALANTS ETC</t>
  </si>
  <si>
    <t>Polysulphide sealing compound including backing cord, bond breaker, primer, etc</t>
  </si>
  <si>
    <t>10 x 10mm In expansion joints</t>
  </si>
  <si>
    <t>FLOOR COVERINGS, WALL LININGS, ETC</t>
  </si>
  <si>
    <t>NOTE:Unless otherwise stated herein, all items in this Bill shall be deemed to fall into Work Group No 130 for Haylett formula purposes</t>
  </si>
  <si>
    <t>FLOOR COVERINGS</t>
  </si>
  <si>
    <t>Floors</t>
  </si>
  <si>
    <t>Trims, edging, etc</t>
  </si>
  <si>
    <t>Aluminium cover strip 45mm</t>
  </si>
  <si>
    <t>CARPENTRY AND JOINERY</t>
  </si>
  <si>
    <t>NOTE:Unless otherwise stated herein, all items in this Bill shall be deemed to fall into Work Group No 126 for Haylett formula purposes</t>
  </si>
  <si>
    <t>SKIRTINGS, ETC.</t>
  </si>
  <si>
    <t>Wrought meranti</t>
  </si>
  <si>
    <t>19 x 70mm Skirting plugged, including 30mm quadrant to match existing</t>
  </si>
  <si>
    <t>DOORS</t>
  </si>
  <si>
    <t>Semi-solid flush panel door with concealed edge strips and timber veneer</t>
  </si>
  <si>
    <t>40mm Single door (D04), 813 x 2032mm high</t>
  </si>
  <si>
    <t>Solid core flush panel door with concealed edge strips and timber veneer</t>
  </si>
  <si>
    <t>40mm Single door (D05/06), 813 x 2032mm high</t>
  </si>
  <si>
    <t>CEILINGS, PARTITIONS AND ACCESS FLOORING</t>
  </si>
  <si>
    <t>NOTE:Unless otherwise stated herein, all items in this Bill shall be deemed to fall into Work Group No 128 for Haylett formula purposes</t>
  </si>
  <si>
    <t xml:space="preserve">Rhino-Drywall  PartitionSystem </t>
  </si>
  <si>
    <t xml:space="preserve">Partitioning shall comprise steel framing formed of 52 x 25 x 0,6mm top and bottom tracks and 51 x 35 x 0,6mm vertical studs at maximum 600mm centres, friction fitted or pop-riveted to the top and bottom tracks with similar additional vertical studs as necessary at abutments, ends, etc and covered as described with wallboard screwed to studding with Drywall screws at maximum 220mm centres. </t>
  </si>
  <si>
    <t>Boards are to be bevel edged gypsum plasterboard sheets generally in 1200mm widths and in single lengths to the height. Sheets shall be butt jointed and finished with Rhino tape and Readymix D jointing compound all in accordance with the manufacturer's instructions. Intersections and abutments are measured separately and descriptions shall be deemed to include any additional studs, corner beads, jointing compound, tape, etc.</t>
  </si>
  <si>
    <t>CEILINGS</t>
  </si>
  <si>
    <t>6,4mm gypsum  plasterboard with "Rhino M" cover strips</t>
  </si>
  <si>
    <t>Ceilings  including  38 x 38mm  sawn  softwood  brandering at 450mm centres</t>
  </si>
  <si>
    <t>Extra on ceiling for opening for surface mounted light fitting (elsewhere) including additional support if required</t>
  </si>
  <si>
    <t>75mm Coved cornices to suit</t>
  </si>
  <si>
    <t>6.4mm Gypsum plasterboard with skimmed joints and faces, including ground, hangers, etc</t>
  </si>
  <si>
    <t>200mm high vertical bulkhead (at change in ceiling levels) including additional support and trim top and bottom</t>
  </si>
  <si>
    <t>Gyprex white washable vinyl clad lay in  proprietary suspended ceiling system including exposed Tees, hangers, etc</t>
  </si>
  <si>
    <t>600 x 600 x 12,5 Panels, suspended not exceeding 1m from concrete structure</t>
  </si>
  <si>
    <t>22mm Shadowline cornice to suit</t>
  </si>
  <si>
    <t>Extra on ceiling for opening for drop in light fitting, including all additional trim and support if required</t>
  </si>
  <si>
    <t>INSULATION</t>
  </si>
  <si>
    <t>Isotherm Insulation</t>
  </si>
  <si>
    <t>100mm Thick, to ceilings</t>
  </si>
  <si>
    <t xml:space="preserve">DRYWALL PARTITIONS ETC </t>
  </si>
  <si>
    <t>Work Group No 138 for Haylett formula purposes</t>
  </si>
  <si>
    <t>Rhino-Drywall steel stud partitioning with 12,5mm Rhino board both sides</t>
  </si>
  <si>
    <t>Partitioning 2800mm high</t>
  </si>
  <si>
    <t>Extra over Rhino dry-wall partitioning for:</t>
  </si>
  <si>
    <t>Right angle or skew angle (on plan)</t>
  </si>
  <si>
    <t>Tee intersection or wall intersection</t>
  </si>
  <si>
    <t>Semi solid flush door (D03), including aluminium frame and ironmongery</t>
  </si>
  <si>
    <t>Aluminium glazed deadlight (W08) 600 x 1800mm high with 6mm safety glass</t>
  </si>
  <si>
    <t>Ditto but 675 x 1800mm (W09) high</t>
  </si>
  <si>
    <t>Ditto but 2000 x 900mm high (W10). ditto</t>
  </si>
  <si>
    <t>PROPRIETARY PARTITION SYSTEMS</t>
  </si>
  <si>
    <t>Vitrex "Classic" modular toilet partitions including supports and fixings complete</t>
  </si>
  <si>
    <t>1800mm high</t>
  </si>
  <si>
    <t>Extr over Vitrex toilet partitioning for:</t>
  </si>
  <si>
    <t>Right angle</t>
  </si>
  <si>
    <t>Cubicle door, including frame finish and furniture</t>
  </si>
  <si>
    <t>IRONMONGERY</t>
  </si>
  <si>
    <t>NOTE:Unless otherwise stated herein, all items in this Bill shall be deemed to fall into Work Group No 132 for Haylett formula purposes</t>
  </si>
  <si>
    <t>EN-SUITE LOCKS</t>
  </si>
  <si>
    <t>Union "Gower, 3 lever morticed lockset</t>
  </si>
  <si>
    <t>PUSH PLATES AND HANDLES</t>
  </si>
  <si>
    <t>Union AL5066-06AS, push plate</t>
  </si>
  <si>
    <t xml:space="preserve">Union 5D63 Pull handle on 152 x 152mm backplate, </t>
  </si>
  <si>
    <t>DOOR CLOSERS</t>
  </si>
  <si>
    <t xml:space="preserve">Dorma TS91B, cam action </t>
  </si>
  <si>
    <t>BATHROOM</t>
  </si>
  <si>
    <t>Franke HF2400HD stainless steel sensor operated hand dryer</t>
  </si>
  <si>
    <t>Franke "Rodan" RODx618 soap dispensor</t>
  </si>
  <si>
    <t>Franke "Rodan" RODX607 wall mounted stainless steel bin</t>
  </si>
  <si>
    <t>Franke "Medius" MEDX001HP 600mm stainless steel towel rail</t>
  </si>
  <si>
    <t>Vitraflex TR3 stainless steel lockable toilet paper dispensor</t>
  </si>
  <si>
    <t>SUNDRY</t>
  </si>
  <si>
    <t>Union AL8730AS stop</t>
  </si>
  <si>
    <t>Emergency key box (break glass) with key</t>
  </si>
  <si>
    <t>Union AL5063E-06ASE (male or female) doorsign</t>
  </si>
  <si>
    <t>300 x 350mm Trox "AGS - T", natural anodised door grille including fitting in timber door (door elsewhere)</t>
  </si>
  <si>
    <t>Service all existing ironmongery to Admin building; strip locksets (approx 10No), replace worn components, lubricate and re-assemble including provision of new key and master key sets as required</t>
  </si>
  <si>
    <t>METALWORK</t>
  </si>
  <si>
    <t>NOTE:Unless otherwise stated herein, all items in this Bill shall be deemed to fall into Work Group No 136 for Haylett formula purposes</t>
  </si>
  <si>
    <t>Note: Aluminium windows to match existing windows. New shopfront windows are generally to be inserted or removed from existing shopfront style aluminium facade, and must match the mullion style and be fitted into existing openings. Rates to include for repairs to all purpose made cills, plinth detail, etc</t>
  </si>
  <si>
    <t>Windows generally are glazed with 5mm safety glass (OEApproved). Tinting, as well as removal of the old existing tint, is taken under the glazing trade</t>
  </si>
  <si>
    <t>Deadlights in partition walls are taken under "Ceilings and Partitions Trade"</t>
  </si>
  <si>
    <t>Aluminium doors and windows are to include for all furniture and ironmongery, as per the Architects schedules 5331-ST-A-14/15 &amp; 16</t>
  </si>
  <si>
    <t>ALUMINIUM</t>
  </si>
  <si>
    <t>Aluminium windows including frames and furniture, glazed</t>
  </si>
  <si>
    <t>Deadlight (W11) 600 x 900mm high, single fixed pane</t>
  </si>
  <si>
    <t>Ditto (W12) 1500 x 900, ditto</t>
  </si>
  <si>
    <t xml:space="preserve">Fanlight (D01) 1600 x 700mm high in two equal fixed panes </t>
  </si>
  <si>
    <t>Window (W13) 600 x 1800mm high, single fixed pane</t>
  </si>
  <si>
    <t>Window (W06) 2400 x 750mm high, in two equal side hung pivoting lights</t>
  </si>
  <si>
    <t>Shopfront window (W01/W03) 1188 x 2058mm high, single fixed pane</t>
  </si>
  <si>
    <t>Ditto (W02) but 1318mm high, ditto</t>
  </si>
  <si>
    <t>Ditto (W04) but 1048mm high, ditto</t>
  </si>
  <si>
    <t>Shopfront window (W07) 4750 x 1318mm high, in four equal panes</t>
  </si>
  <si>
    <t>Aluminium doors including frames and ironmongery, glazed with clear safety glass</t>
  </si>
  <si>
    <t>Single door and sidelight combination (D02) 1188 x 2058mm high overall</t>
  </si>
  <si>
    <t>GALVANISED PRESSED STEEL DOOR FRAMES</t>
  </si>
  <si>
    <t>1,2mm Double rebated frames suitable for half brick walls</t>
  </si>
  <si>
    <t>Frame for door 813 x 2032mm high</t>
  </si>
  <si>
    <t>SUNDRY METALWORK</t>
  </si>
  <si>
    <t>Purpose built steel stair structure including all welded frames, treads and fixing for concrete infill (elsewhere)</t>
  </si>
  <si>
    <t>Balustrading to last</t>
  </si>
  <si>
    <t>NOTE:Unless otherwise stated herein, all items in this Bill shall be deemed to fall into Work Group No 142 for Haylett formula purposes</t>
  </si>
  <si>
    <t>SCREEDS</t>
  </si>
  <si>
    <t xml:space="preserve">Cementitious self-levelling screed topping, including preparation/ grinding and primer </t>
  </si>
  <si>
    <t>Nominal 4mm thick to floors</t>
  </si>
  <si>
    <t>INTERNAL PLASTER</t>
  </si>
  <si>
    <t>Cement plaster on brickwork</t>
  </si>
  <si>
    <t>On walls</t>
  </si>
  <si>
    <t>On narrow widths</t>
  </si>
  <si>
    <t>TILING</t>
  </si>
  <si>
    <t>NOTE:Unless otherwise stated herein, all items in this Bill shall be deemed to fall into Work Group No 144 for Haylett formula purposes</t>
  </si>
  <si>
    <t>WALL TILING</t>
  </si>
  <si>
    <t>300 x 200mm Johnson ceramic</t>
  </si>
  <si>
    <t>In patterns, including adhesive and grouting in coloured grout</t>
  </si>
  <si>
    <t>Ditto but in narrow widths, ditto</t>
  </si>
  <si>
    <t>Trim, edging, etc</t>
  </si>
  <si>
    <t>uPVC Corner trim</t>
  </si>
  <si>
    <t xml:space="preserve">Natural anodised aluminium tile edge strip </t>
  </si>
  <si>
    <t>FLOOR TILING</t>
  </si>
  <si>
    <t>In patterns, including adhesive and grouting in coloured epoxy grout</t>
  </si>
  <si>
    <t>Ditto but in narrow widths including stair treads, ditto</t>
  </si>
  <si>
    <t>75mm high Skirting tile</t>
  </si>
  <si>
    <t>PLUMBING AND DRAINAGE</t>
  </si>
  <si>
    <t>NOTE:Unless otherwise stated herein, all items in this Bill shall be deemed to fall into Work Group No 146 for Haylett formula purposes</t>
  </si>
  <si>
    <t>SOIL DRAINAGE</t>
  </si>
  <si>
    <t>Note: Rates for piping in trenches to include for all excavation, imported bedding, compaction and carting off</t>
  </si>
  <si>
    <t>uPVC pipes, Class 34</t>
  </si>
  <si>
    <t>110mm Pipes laid in and including trenches not exceeding 1m deep</t>
  </si>
  <si>
    <t>Ditto but exceeding 1m and not exceeding 2m deep</t>
  </si>
  <si>
    <t>Extra over uPVC pipes for fittings</t>
  </si>
  <si>
    <t>110mm Bend</t>
  </si>
  <si>
    <t>110mm Junction</t>
  </si>
  <si>
    <t>110mm Rod/Inspection eye</t>
  </si>
  <si>
    <t>uPVC gulleys</t>
  </si>
  <si>
    <t>250mm Gulley not exceeding 600mm deep, including concrete base and half brick surround plastered</t>
  </si>
  <si>
    <t>Masonry Sumps, catchpits, inspection chambers, etc (gratings and covers elsewhere), including all excavation, reinforced concrete base and slabs</t>
  </si>
  <si>
    <t>Note: All brickwork to be hard burnt engineering brick, brought to fair face</t>
  </si>
  <si>
    <t>Inspection chamber 650  x  650mm and  exceeding 1500mm and not exceeding 1750mm deep internally</t>
  </si>
  <si>
    <t>Gratings, covers, etc</t>
  </si>
  <si>
    <t>450 x 600mm, 68kg Cast iron single seal manhole cover and frame type 8A</t>
  </si>
  <si>
    <t>Sundries</t>
  </si>
  <si>
    <t>Extra over all soil drainage for:</t>
  </si>
  <si>
    <t>Breaking up hard rock, reinforced concrete and the like</t>
  </si>
  <si>
    <t>Search, locate, excavate for and break into existing manhole for new connection</t>
  </si>
  <si>
    <t>SANITARY FITTINGS</t>
  </si>
  <si>
    <t>Work Group No 148 for Haylett formula purposes</t>
  </si>
  <si>
    <t>Vaal "Orchid" T1 wall hung WC pan 439100WH including brackets and "Jazz" thermoset seat</t>
  </si>
  <si>
    <t>Vaal "Hibiscus" wall hung basin 702303WP(single tap hole) including brackets</t>
  </si>
  <si>
    <t>Vaal "Lavatera" T1 wall hung urinal 705426WH, including brackets, domed grating and spreader</t>
  </si>
  <si>
    <t>Franke "Cascade" single bowl sink CDX611 925 x 500mm, including basket strainer waste</t>
  </si>
  <si>
    <t>WASTE UNIONS ETC</t>
  </si>
  <si>
    <t>40mm Basin waste union.</t>
  </si>
  <si>
    <t>TRAPS ETC</t>
  </si>
  <si>
    <t>Flexitraps</t>
  </si>
  <si>
    <t>50mm trap</t>
  </si>
  <si>
    <t>Cobra Watertech</t>
  </si>
  <si>
    <t>32mm 350 CP bottle trap</t>
  </si>
  <si>
    <t>TAPS, VALVES, ETC</t>
  </si>
  <si>
    <t>15mm "Ball-o-stop valve</t>
  </si>
  <si>
    <t>15mm Cobra "Star" pillar tap 111-15</t>
  </si>
  <si>
    <t>Ditto but high waist, ditto 113</t>
  </si>
  <si>
    <t>Cobra "Junior" Top entry toilet flush valve FJ2-210</t>
  </si>
  <si>
    <t>Ditto but urinal flush valve FJ6-000</t>
  </si>
  <si>
    <t>20mm Combination pressure reducing valve, stop cock and screen</t>
  </si>
  <si>
    <t>20mm Non return/ air vent valve</t>
  </si>
  <si>
    <t>SANITARY PLUMBING</t>
  </si>
  <si>
    <t>uPVC soil and vent pipe</t>
  </si>
  <si>
    <t>50mm Pipes</t>
  </si>
  <si>
    <t>110mm Pipes</t>
  </si>
  <si>
    <t>50mm BSP adaptor</t>
  </si>
  <si>
    <t>50mm Bend</t>
  </si>
  <si>
    <t>50mm Access bend</t>
  </si>
  <si>
    <t>50mm Junction</t>
  </si>
  <si>
    <t>50mm Vent Valve</t>
  </si>
  <si>
    <t>110mm Pan connector</t>
  </si>
  <si>
    <t>110mm Access bend</t>
  </si>
  <si>
    <t>110mm vent valve</t>
  </si>
  <si>
    <t>110mm reducer</t>
  </si>
  <si>
    <t>Testing waste water system</t>
  </si>
  <si>
    <t>WATER SUPPLIES</t>
  </si>
  <si>
    <t>Note: pipes described as "chased" shall include for chasing into brick or block walls, wrapping with densyl tape or similar expansion protection, and patching with mesh scrim</t>
  </si>
  <si>
    <t>Class II copper pipes</t>
  </si>
  <si>
    <t>15mm Pipes</t>
  </si>
  <si>
    <t>15mm Pipes, chased</t>
  </si>
  <si>
    <t>22mm Pipes</t>
  </si>
  <si>
    <t>22mm Pipes, chased</t>
  </si>
  <si>
    <t>28mm Pipes, including trenches</t>
  </si>
  <si>
    <t>Extra over copper pipes for capillary fittings</t>
  </si>
  <si>
    <t>15mm Fittings</t>
  </si>
  <si>
    <t>22mm Fittings</t>
  </si>
  <si>
    <t>Extra over pipes for compression fittings</t>
  </si>
  <si>
    <t>28mm Fittings</t>
  </si>
  <si>
    <t>Copper overflow and service pipes</t>
  </si>
  <si>
    <t>15mm Braided stainless service pipe not exceeding 400mm long including connections</t>
  </si>
  <si>
    <t>Testing water pipe system</t>
  </si>
  <si>
    <t>ELECTRIC WATER HEATERS</t>
  </si>
  <si>
    <t>7,5Litre Zip hydroboil 307062W, including spout</t>
  </si>
  <si>
    <t>FIRE</t>
  </si>
  <si>
    <t>Extinguisher, 4,5kg including wall mount</t>
  </si>
  <si>
    <t>Ditto but 9kg, ditto</t>
  </si>
  <si>
    <t>BUILDERS WORK IN CONNECTION</t>
  </si>
  <si>
    <t>Coring, holes, etc</t>
  </si>
  <si>
    <t>Fair cutting through reinforced concrete not exceeding 250mm thick</t>
  </si>
  <si>
    <t>Drill (diamond core bit or equal) not exceeding 50mm through 250mm reinforced concrete</t>
  </si>
  <si>
    <t>Ditto but not exceeding 150mm, ditto</t>
  </si>
  <si>
    <t>GLAZING</t>
  </si>
  <si>
    <t>NOTE:Unless otherwise stated herein, all items in this Bill shall be deemed to fall into Work Group No 150 for Haylett formula purposes</t>
  </si>
  <si>
    <t>SOLAR FILM</t>
  </si>
  <si>
    <t>Prepare existing filmed windows by scraping and cleaning all traces of existing adhesive film and apply new "Silver solar tint"</t>
  </si>
  <si>
    <t>Windows</t>
  </si>
  <si>
    <t>MIRRORS</t>
  </si>
  <si>
    <t>450 x 600mm Bevel edge mirror, cap screws and grommets</t>
  </si>
  <si>
    <t>PAINTWORK</t>
  </si>
  <si>
    <t>NOTE:Unless otherwise stated herein, all items in this Bill shall be deemed to fall into Work Group No 152 for Haylett formula purposes</t>
  </si>
  <si>
    <t>PAINTWORK ETC TO NEW WORK</t>
  </si>
  <si>
    <t>ON SMOOTH PLASTER OR CONCRETE</t>
  </si>
  <si>
    <t>Prepare, plaster primer and two coats Plascon "Polvin" PVA</t>
  </si>
  <si>
    <t>Ceilings</t>
  </si>
  <si>
    <t>Prepare, prime with  Plaster Primer and two coats Plascon "double velvet"</t>
  </si>
  <si>
    <t>Internal walls</t>
  </si>
  <si>
    <t>Prepare, prime with plaster primer and two coats Plascon "non drip" enamel</t>
  </si>
  <si>
    <t xml:space="preserve">ON PLASTER BOARD </t>
  </si>
  <si>
    <t>Prepare, undercoat and apply two coats Super acrylic PVA</t>
  </si>
  <si>
    <t>Ceilings and cornices</t>
  </si>
  <si>
    <t>Partition walls</t>
  </si>
  <si>
    <t>ON STEEL</t>
  </si>
  <si>
    <t>Galvkleen, self etching primer and two coats Plascon "universal" enamel paint on galvanised</t>
  </si>
  <si>
    <t>Door frames</t>
  </si>
  <si>
    <t>Prepare, prime with self etching primer and two coats Plascon "non-drip" enamel</t>
  </si>
  <si>
    <t>Sundry angle rails, cills or pipes, not exceeding 300mm girth</t>
  </si>
  <si>
    <t>ON WOOD</t>
  </si>
  <si>
    <t>Prepare and apply three coats of Plascon Polyurethane varnish</t>
  </si>
  <si>
    <t>Doors and frames</t>
  </si>
  <si>
    <t>Skirtings, rails, etc not exceeding 300 mm girth</t>
  </si>
  <si>
    <t>PAINTWORK ETC TO PREVIOUSLY PAINTED WORK</t>
  </si>
  <si>
    <t>ON PLASTERBOARD</t>
  </si>
  <si>
    <t>Drywall partitions</t>
  </si>
  <si>
    <t>Prepare and two coats Plascon "Polvin" PVA</t>
  </si>
  <si>
    <t>ON FIBRE REINFORCED CEMENT</t>
  </si>
  <si>
    <t>Prepare and apply two coats Plascon universal enamel</t>
  </si>
  <si>
    <t>Fiber cement fascias, barges, and enclosed eaves</t>
  </si>
  <si>
    <t>ON OFF SHUTTER CONCRETE</t>
  </si>
  <si>
    <t>Prepare only, clean down with concrete cleaner</t>
  </si>
  <si>
    <t>Fluted walls</t>
  </si>
  <si>
    <t>Ceilings and beams</t>
  </si>
  <si>
    <t>ON FLOATED PLASTER</t>
  </si>
  <si>
    <t>ON METAL</t>
  </si>
  <si>
    <t>Prepare and apply two coats Plascon "non-drip" enamel</t>
  </si>
  <si>
    <t>Prepare and Two coats Plascon polyurethane varnish</t>
  </si>
  <si>
    <t>Doors</t>
  </si>
  <si>
    <t>Skirtings, rails, cills etc not exceeding 300mm girth</t>
  </si>
  <si>
    <t>All provisional sums cover supply of material and equipment and installation. Provisional sums are nett and do not include builder's discount (excluding settlement discount) and Value-Added Tax but the Tenderer may allow under "Profit" items any profit he considers necessary</t>
  </si>
  <si>
    <t xml:space="preserve">Allow for profit and attendance if required. </t>
  </si>
  <si>
    <t>SHOPFITTING AND JOINERY</t>
  </si>
  <si>
    <t>Built in Cupboards</t>
  </si>
  <si>
    <t>Provide for built in cupboards to new tea kitchen</t>
  </si>
  <si>
    <t>Provide for built in shelving to new cleaners store</t>
  </si>
  <si>
    <t xml:space="preserve">Allow for profit and attandance if required. </t>
  </si>
  <si>
    <t>Provide for built in shelving to admin store</t>
  </si>
  <si>
    <t>Allow for profit and attendance if required</t>
  </si>
  <si>
    <t>Provide for "hawk" stainless steel safety shower installation</t>
  </si>
  <si>
    <t>BUDGETARY ALLOWANCES</t>
  </si>
  <si>
    <t>The following monetary provisions are to be omitted from the contract sum and used as directed below.</t>
  </si>
  <si>
    <t>Hot water supply</t>
  </si>
  <si>
    <t>Moisture barrier, epoxy or polurethane paint-on barrier to floors to receive vinyl flooring</t>
  </si>
  <si>
    <t>PRELIMINARIES</t>
  </si>
  <si>
    <t>CEILINGS AND PARTITIONS</t>
  </si>
  <si>
    <t>These Bills of Quantities are prepared in accordance with the Standard System of Measuring Building Work 6th edition (Rev2 - 2013) as published by The Association of South African Quantity Surveyors.</t>
  </si>
  <si>
    <t>Note: Unless otherwise stated herein, all items in this Bill shall be deemed to fall into Work Group No 190 for Haylett formula purposes</t>
  </si>
  <si>
    <t>For preambles see "Model Preambles for Trades 2008" as published by The Association of South African Quantity Surveyors</t>
  </si>
  <si>
    <t>Note: Unless otherwise stated herein, all items in this Bill shall be deemed to fall into Work Group No 116 for Haylett formula purposes</t>
  </si>
  <si>
    <t>Sizes in descriptions</t>
  </si>
  <si>
    <t>Where sizes in descriptions are given in brick units, "one brick" shall represent the length and "half brick" the width of a brick</t>
  </si>
  <si>
    <t xml:space="preserve">Face bricks </t>
  </si>
  <si>
    <t>Bricks shall be ordered timeously to obtain uniformity in size and colour</t>
  </si>
  <si>
    <t>Brickwork of NFPE bricks (14 MPa nominal compressive strength) in class I mortar in loadbearing walls etc</t>
  </si>
  <si>
    <t>Chip off projections, fill up crevices, cement wash with 1:6 cement and sand slurry and apply two coats 'Brixeal' bitumen emulsion waterproofing coating:</t>
  </si>
  <si>
    <t>On outer face of inner skin of brick walls including any additional labour required in raising wall in two separate skins and working around wire ties and/or brick reinforcing fabric.</t>
  </si>
  <si>
    <t>Fair face to brickwork in horizontal stretcher bond pointed with flush horizontal and vertical joints</t>
  </si>
  <si>
    <t>Extra for fair face</t>
  </si>
  <si>
    <t>75mm Wide reinforcement built in horizontally</t>
  </si>
  <si>
    <t>150mm Wide reinforcement built in horizontally</t>
  </si>
  <si>
    <t>Turning pieces</t>
  </si>
  <si>
    <t>220mm Wide turning piece to lintels etc</t>
  </si>
  <si>
    <t>MOVEMENT JOINTS ETC</t>
  </si>
  <si>
    <t>"Kilcher bearing" slip joints between horizontal concrete and brick surfaces including cement mortar bed</t>
  </si>
  <si>
    <t>Not exceeding 300mm wide</t>
  </si>
  <si>
    <t>"Calci" face bricks pointed with ruled horizontal and vertical joints</t>
  </si>
  <si>
    <t>Extra over brickwork for face brickwork</t>
  </si>
  <si>
    <t>Extra over brickwork for brick-on-edge header course lintel</t>
  </si>
  <si>
    <t>Brick-on-edge header course copings, sills, etc of "Calci" face bricks pointed with recessed joints on all exposed faces</t>
  </si>
  <si>
    <t>220mm Wide sill set sloping and slightly projecting</t>
  </si>
  <si>
    <t>Note: Unless otherwise stated herein, all items in this Bill shall be deemed to fall into Work Group No 120 for Haylett formula purposes</t>
  </si>
  <si>
    <t>On flat roofs</t>
  </si>
  <si>
    <t>Sealing edges to brickwork or concrete</t>
  </si>
  <si>
    <t>PROTECTIVE ROOFING PAINT</t>
  </si>
  <si>
    <t>Two coats "Silvakote" bituminous aluminium paint</t>
  </si>
  <si>
    <t>On waterproofing to roofs</t>
  </si>
  <si>
    <t>Silicone sealing compound</t>
  </si>
  <si>
    <t>Sealing between sanitary fitting and wall tiling</t>
  </si>
  <si>
    <t>Approved tinted silicone sealing compound</t>
  </si>
  <si>
    <t xml:space="preserve">Sealing around aluminium windows / doors and face brick wall. </t>
  </si>
  <si>
    <t>Note: Unless otherwise stated herein, all items in this Bill shall be deemed to fall into Work Group No 126 for Haylett formula purposes</t>
  </si>
  <si>
    <t>DOORS ETC</t>
  </si>
  <si>
    <t>Wrought meranti doors hung to steel frames</t>
  </si>
  <si>
    <t xml:space="preserve">40mm Framed and ledged and braced batten door 813 x 2 032mm high of  40 x 144mm top rail, 20 x 104mm middle ledge, braces and stiles and 40 x 220mm bottom rail filled in with 20 x 75mm tounge and groove battens V jointed one side </t>
  </si>
  <si>
    <t>Wrought iroko doors hung to steel or timber frames</t>
  </si>
  <si>
    <t>40mm Framed and ledged and braced batten double door 1 610 x 2 032mm high of  40 x 144mm top rails, 20 x 104mm middle ledges, braces and stiles and 40 x 220mm bottom rails filled in with 20 x 75mm tounge and groove battens V jointed one side  in two equal leaves with rebated meeting stiles</t>
  </si>
  <si>
    <t>40mm Framed and ledged and braced batten double door 1 610 x 2 468mm high of  40 x 144mm top rails, 20 x 104mm middle ledges, braces and stiles and 40 x 220mm bottom rails filled in with 20 x 75mm tounge and groove battens V jointed one side  in two equal leaves with rebated meeting stiles and cut-out at top meeting edge size 125mm wide x 250mm deep on each leaf</t>
  </si>
  <si>
    <t>Semi-solid flush doors with commercial veneer hung to steel frames</t>
  </si>
  <si>
    <t>40mm Door 813 x 2032mm high</t>
  </si>
  <si>
    <t>FRAMED FRAMES ETC</t>
  </si>
  <si>
    <t>Wrought iroko</t>
  </si>
  <si>
    <t>114 x 76mm Rebated frames plugged</t>
  </si>
  <si>
    <t>Note: Unless otherwise stated herein, all items in this Bill shall be deemed to fall into Work Group No 132 for Haylett formula purposes</t>
  </si>
  <si>
    <t>HINGES, BOLTS, ETC</t>
  </si>
  <si>
    <t>100mm Brass hinge</t>
  </si>
  <si>
    <t>"Union"</t>
  </si>
  <si>
    <t>150mm Type 8052 flush bolt with keep fixed to metal</t>
  </si>
  <si>
    <t>150mm Type 8052 flush bolt with keep let into concrete</t>
  </si>
  <si>
    <t>LOCKS</t>
  </si>
  <si>
    <t>"Gower CZ6822495" three lever lockset with striking plate fixed to metal</t>
  </si>
  <si>
    <t>"Gower CZ6833452" three lever lockset with striking plate fixed to metal</t>
  </si>
  <si>
    <t>"Gower CZ6833452" three lever rebated lockset with and including rebate conversion set</t>
  </si>
  <si>
    <t>BATHROOM FITTINGS</t>
  </si>
  <si>
    <t>"Franke"</t>
  </si>
  <si>
    <t>"Rodan RODX618" stainless steel soap dispenser plugged and screwed to wall</t>
  </si>
  <si>
    <t>"Rodan RODX600" stainless steel paper towel dispenser plugged and screwed to wall</t>
  </si>
  <si>
    <t>"Rodan RODX607" stainless steel wall mounted bin plugged and screwed to wall</t>
  </si>
  <si>
    <t>CZ 8731SC door stop plugged</t>
  </si>
  <si>
    <t>8025SS Hat and coat hook with rubber buffer</t>
  </si>
  <si>
    <t>Note: Unless otherwise stated herein, all items in this Bill shall be deemed to fall into Work Group No 149 for Haylett formula purposes</t>
  </si>
  <si>
    <t>GALVANIZED STEEL HANDRAILS, BALUSTRADES, ETC</t>
  </si>
  <si>
    <t>"Matlock" patent handrailing and balustrading to concrete</t>
  </si>
  <si>
    <t>Type HS two rail tubular series complete with equal sized hand, kneerails and bends to suit both</t>
  </si>
  <si>
    <t>Extra over hand &amp; kneerail for 90 degree bend</t>
  </si>
  <si>
    <t>Extra over hand &amp; kneerail for 140 degree ramp</t>
  </si>
  <si>
    <t>Extra over hand &amp; kneerail for 40 degree angle closure</t>
  </si>
  <si>
    <t>Extra over hand &amp; kneerail for tube wall end plate</t>
  </si>
  <si>
    <t>Type B90 stanchion 1000mm long</t>
  </si>
  <si>
    <t>Type BTA40 stanchion 1000mm long</t>
  </si>
  <si>
    <t>75mm M16 expansion bolt</t>
  </si>
  <si>
    <t>GRADE 316 STAINLESS STEEL HANDRAILS, BALUSTRADES, ETC</t>
  </si>
  <si>
    <t>SUNDRY GALVANIZED STEELWORK</t>
  </si>
  <si>
    <t>Floor duct gratings, etc</t>
  </si>
  <si>
    <t>40 x 3mm "Rectagrid by Andrew Mentis" or similar approved fully banded duct gratings in approximately 500mm widths and suitable lengths laid loose in framing</t>
  </si>
  <si>
    <t>40 x 3mm "Rectagrid by Andrew Mentis" or similar approved fully banded duct gratings in approximately 800mm widths and suitable lengths laid loose in framing</t>
  </si>
  <si>
    <t>45 x 45 x 5mm Angle section framing with 50 x 3mm flat section lugs with fishtailed end each 200mm girth welded on at 500mm centres including embedding in concrete</t>
  </si>
  <si>
    <t>Extra over 45 x 45 x 5mm angle section for mitred L-intersection</t>
  </si>
  <si>
    <t>GALVANIZED PRESSED STEEL DOOR FRAMES</t>
  </si>
  <si>
    <t>1,6mm Rebated frames suitable for half brick walls</t>
  </si>
  <si>
    <t>1,6mm Rebated frames suitable for one brick walls</t>
  </si>
  <si>
    <t>Frame for double door 1610 x 2032mm high</t>
  </si>
  <si>
    <t>ALUMINIUM WINDOWS, DOORS, ETC</t>
  </si>
  <si>
    <t>"Wispeco type - 36 Casement Window System" Natural anodised aluminium windows glazed with 4mm obscure glass and plugged to brickwork or concrete</t>
  </si>
  <si>
    <t>Window 600 x 900mm high with one top hung opening out light and one fixed light</t>
  </si>
  <si>
    <t>Window 1200 x 1200mm high with two side hung opening out lights</t>
  </si>
  <si>
    <t>"Wispeco type - 36 Casement Window System" Natural anodised aluminium windows glazed with 6,38mm toughened safety glass with silver reflective solar tint and plugged to brickwork or concrete</t>
  </si>
  <si>
    <t>Window 2400 x 1200mm high with four equal fixed lights</t>
  </si>
  <si>
    <t>Note: Unless otherwise stated herein, all items in this Bill shall be deemed to fall into Work Group No 142 for Haylett formula purposes</t>
  </si>
  <si>
    <t>Screeds wood floated on concrete</t>
  </si>
  <si>
    <t>30mm Thick on floors and landings</t>
  </si>
  <si>
    <t>Average 60mm thick on floors to falls and currents</t>
  </si>
  <si>
    <t>Average 60mm thick on roofs to falls and currents to receive waterproofing membrane (elsewhere measured)</t>
  </si>
  <si>
    <t>30mm Thick on treads and risers of stairs including reedings</t>
  </si>
  <si>
    <t>50 x 50mm Triangular fillet in angle with upstand</t>
  </si>
  <si>
    <t>Cement plaster on concrete</t>
  </si>
  <si>
    <t>On soffits of slabs</t>
  </si>
  <si>
    <t>SPECIALIST SCREED FLOOR COVERINGS</t>
  </si>
  <si>
    <t>All specialist screed floor coverings are to be executed in strict accordance with the manufacturer's instructions</t>
  </si>
  <si>
    <t>6-9mm Thick "Flowfresh RT" heavy duty chemical resistant antimicrobial treated polyurethane resin floor coating manufactured by "Flowcrete" on screed</t>
  </si>
  <si>
    <t>On floors</t>
  </si>
  <si>
    <t>Note: Unless otherwise stated herein, all items in this Bill shall be deemed to fall into Work Group No 144 for Haylett formula purposes</t>
  </si>
  <si>
    <t>On walls in isolated panels, splashbacks, etc</t>
  </si>
  <si>
    <t>330 x 330mm "Johnson" ceramic floor tiles fixed with adhesive and flush pointed with tinted waterproof jointing compound</t>
  </si>
  <si>
    <t>On floors and landings</t>
  </si>
  <si>
    <t>Skirting 75mm high of cut tiles</t>
  </si>
  <si>
    <t>Natural anodised aluminium tile edge strip</t>
  </si>
  <si>
    <t>Note: Unless otherwise stated herein, all items in this Bill shall be deemed to fall into Work Group No 148 for Haylett formula purposes</t>
  </si>
  <si>
    <t>uPVC pipes and fittings:</t>
  </si>
  <si>
    <t>Soil, waste and vent pipes and fittings shall be solvent weld jointed</t>
  </si>
  <si>
    <t>Copper pipes:</t>
  </si>
  <si>
    <t>Pipes shall be hard drawn and half-hard pipes of the class stated.  Class 0 (thin walled hard drawn) pipes shall not be bent.  Class 1 (thin walled half-hard), class 2 (half-hard) and class 3 (heavy walled half-hard) pipes shall only be bent with benders with inner and outer formers.  Fittings to copper waste, vent and anti-syphon pipes, capillary solder fittings and compression fittings shall be "Cobra Watertech" type.  Capillary solder fittings shall comply with ISO 2016.  Only compression fittings shall be used in walls or in ground</t>
  </si>
  <si>
    <t>Fixing of pipes</t>
  </si>
  <si>
    <t>Unless specifically otherwise stated, descriptions of pipes shall be deemed to include fixing to walls etc, casting in, building in or suspending not exceeding 1m below suspension level</t>
  </si>
  <si>
    <t>Reducing fittings</t>
  </si>
  <si>
    <t>Where fittings have reducing ends or branches they are described as "reducing".  In the case of pipes with diameters not exceeding 60mm only the largest end or branch size is given. Should the contractor wish to use other fittings and bushes or reducers he may do so on the understanding that no claim in this regard will be entertained.  In the case of pipes with diameters exceeding 60mm all sizes are given and no claim for extra bushes, reducers, etc will be entertained</t>
  </si>
  <si>
    <t>"Franke" stainless steel</t>
  </si>
  <si>
    <t>Drop-on sink and drainer 900 x 535mm wide with one bowl</t>
  </si>
  <si>
    <t>"Vaal"</t>
  </si>
  <si>
    <t>455 x 290mm "Bantam 7030" or similar approved single hole cloakroom basin</t>
  </si>
  <si>
    <t>"Orchid 439100" top inlet wall hung wc pan with double flap "Jazz Thermoset 8531Z0" seat and "8082Z0" floor bracket (flushing valve elsewhere)</t>
  </si>
  <si>
    <t>"Cobra Watertech"</t>
  </si>
  <si>
    <t>32mm "301" Basin waste union</t>
  </si>
  <si>
    <t>38mm "316" Sink waste union</t>
  </si>
  <si>
    <t>32mm "345/50" CP bottle trap</t>
  </si>
  <si>
    <t>38mm "365/50" CP bottle trap</t>
  </si>
  <si>
    <t>15mm "Ball-o-stop" valve</t>
  </si>
  <si>
    <t>15mm Cobra "Star" pillar tap 113</t>
  </si>
  <si>
    <t>20mm 121RB stopcock</t>
  </si>
  <si>
    <t>FJ2.210CP "Flushmaster Junior" toilet flush valve</t>
  </si>
  <si>
    <t>uPVC pipes</t>
  </si>
  <si>
    <t>50mm IE bend</t>
  </si>
  <si>
    <t>110mm Reducer</t>
  </si>
  <si>
    <t>110mm IE junction</t>
  </si>
  <si>
    <t>110mm "GI Two-way" vent valve</t>
  </si>
  <si>
    <t>Testing waste pipe system</t>
  </si>
  <si>
    <t>Note: Pipes described as "chased" shall include for chasing into brick walls, wrapping with densyl tape or similar expansion protection, and patching with mesh scrim</t>
  </si>
  <si>
    <t>15mm Pipes chased into brick walls</t>
  </si>
  <si>
    <t>20mm Pipes chased into brick walls</t>
  </si>
  <si>
    <t>Extra over class II copper pipes for brass compression fittings</t>
  </si>
  <si>
    <t>20mm Fittings</t>
  </si>
  <si>
    <t>Service pipes</t>
  </si>
  <si>
    <t>ELECTRIC WATER HEATERS, ETC</t>
  </si>
  <si>
    <t>7.5 litre "Franke Zip Hydroboil" water boiler with brushed stainless steel casing screwed to and including plugs in plastered wall with connection to 15mm copper pipe including necessary connector.</t>
  </si>
  <si>
    <t>FIRE APPLIANCES ETC</t>
  </si>
  <si>
    <t>"Chubb"</t>
  </si>
  <si>
    <t>9kg Foam fire extinguisher</t>
  </si>
  <si>
    <t>4,5kg Dry carbon powder fire extinguisher</t>
  </si>
  <si>
    <t>Note: Unless otherwise stated herein, all items in this Bill shall be deemed to fall into Work Group No 152 for Haylett formula purposes</t>
  </si>
  <si>
    <t>ON FLOATED PLASTER OR CONCRETE</t>
  </si>
  <si>
    <t>Prepare, one universal undercoat and and two coats Plascon acrylic PVA</t>
  </si>
  <si>
    <t>On ceilings</t>
  </si>
  <si>
    <t>Prepare, prime with Plaster Primer and two coats Plascon "Double Velvet"</t>
  </si>
  <si>
    <t>On internal walls</t>
  </si>
  <si>
    <t>One coat universal undercoat and two coats "Plascon" non-drip enamel on galvanised steel</t>
  </si>
  <si>
    <t>On door frames</t>
  </si>
  <si>
    <t>Two coats wood primer</t>
  </si>
  <si>
    <t>On backs of frames, linings, etc not exceeding 300mm wide</t>
  </si>
  <si>
    <t>Two coats "Plascon" clear polyurethane varnish</t>
  </si>
  <si>
    <t>On doors</t>
  </si>
  <si>
    <t>On door frames, etc</t>
  </si>
  <si>
    <t>One coat wood primer, one undercoat and two coats  alkyd enamel paint</t>
  </si>
  <si>
    <t>Allow for profit if required</t>
  </si>
  <si>
    <t>Allow for attendance if required</t>
  </si>
  <si>
    <t>JOINERY FITTINGS</t>
  </si>
  <si>
    <t>Post-formed desk top installation and kitchen sink cupboard complete</t>
  </si>
  <si>
    <t>THE FOLLOWING IN NO 2 GUARD HOUSES</t>
  </si>
  <si>
    <t>Note: This document is based on preliminary Engineers Drawing 60463-9 Sheet 3 Rev A, Engineer's sketches, project specifications by engineer and query/assumption lists, being the state of all information available as at 11 May 2021</t>
  </si>
  <si>
    <t>EARTHWORKS</t>
  </si>
  <si>
    <t>Note: Unless otherwise stated herein, all items in this Bill shall be deemed to fall into Work Group No 104 for Haylett formula purposes</t>
  </si>
  <si>
    <t>Nature of ground</t>
  </si>
  <si>
    <t>The nature of the ground is assumed to be loose sandy material, therefore "earth", but possibly interspersed with "soft rock" or "hard rock"</t>
  </si>
  <si>
    <t>Carting away of excavated material</t>
  </si>
  <si>
    <t>Descriptions of carting away of excavated material shall be deemed to include loading excavated material onto trucks directly from the excavations or, alternatively, from stock piles situated on the building site</t>
  </si>
  <si>
    <t>SITE CLEARANCE</t>
  </si>
  <si>
    <t>Site clearance</t>
  </si>
  <si>
    <t>Digging up and removing rubbish, debris, vegetation, hedges, shrubs, bush, etc and trees not exceeding 200mm girth</t>
  </si>
  <si>
    <t>EXCAVATION, FILLING, ETC OTHER THAN BULK</t>
  </si>
  <si>
    <t>EXCAVATIONS ETC</t>
  </si>
  <si>
    <t>Excavation in earth not exceeding 2m deep</t>
  </si>
  <si>
    <t>Trenches</t>
  </si>
  <si>
    <t>Extra over trench and hole excavations in earth for excavation in</t>
  </si>
  <si>
    <t>Soft rock</t>
  </si>
  <si>
    <t>Hard rock</t>
  </si>
  <si>
    <t>Extra over all excavations for carting away</t>
  </si>
  <si>
    <t>Surplus material from excavations and/or stock piles on site, to a dumping site to be located by the contractor</t>
  </si>
  <si>
    <t>Risk of collapse of excavations</t>
  </si>
  <si>
    <t>Sides of trench and hole excavations not exceeding 1,5m deep</t>
  </si>
  <si>
    <t>Keeping excavations free of water</t>
  </si>
  <si>
    <t>Keeping excavations free of all water other than subterranean water</t>
  </si>
  <si>
    <t>FILLING ETC</t>
  </si>
  <si>
    <t>Earth filling obtained from the excavations and/or prescribed stock piles on site, compacted to 95% Mod AASHTO density</t>
  </si>
  <si>
    <t>Backfilling to trenches, holes, etc</t>
  </si>
  <si>
    <t>Under floors, steps, pavings, etc</t>
  </si>
  <si>
    <t>Coarse river sand filling supplied by the contractor</t>
  </si>
  <si>
    <t>Under floors etc</t>
  </si>
  <si>
    <t>Compaction of ground surfaces</t>
  </si>
  <si>
    <t>Compaction of natural or excavated ground surface under floors etc, including scarifying for a depth of 150mm, breaking down oversize material, adding suitable material where necessary and compacting to 93% Mod AASHTO density</t>
  </si>
  <si>
    <t>WEED KILLERS, INSECTICIDES, ETC</t>
  </si>
  <si>
    <t>Soil insecticide in accordance with SANS 5859</t>
  </si>
  <si>
    <t>Under floors etc, including forming and poisoning shallow furrows against foundation walls etc, filling in furrows and ramming</t>
  </si>
  <si>
    <t>To bottoms and sides of trenches etc</t>
  </si>
  <si>
    <t>Note: Unless otherwise stated herein, all items in this Bill shall be deemed to fall into Work Group No 110 for Haylett formula purposes</t>
  </si>
  <si>
    <t>Cost of tests</t>
  </si>
  <si>
    <t>The costs of making, storing and testing of concrete test cubes as required under clause 7 "Tests" of SABS 1200 G shall include the cost of providing cube moulds necessary for the purpose, for testing costs and for submitting reports on the tests to the engineer.  The testing shall be undertaken by an independent firm or institution nominated by the contractor to the approval of the architect.  (Test cubes are measured separately)</t>
  </si>
  <si>
    <t>Descriptions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t>
  </si>
  <si>
    <t>Formwork to soffits of solid slabs etc shall be deemed to be to slabs not exceeding 250mm thick unless otherwise described</t>
  </si>
  <si>
    <t>UNREINFORCED CONCRETE CAST AGAINST EXCAVATED SURFACES</t>
  </si>
  <si>
    <t>Strip footings</t>
  </si>
  <si>
    <t>REINFORCED CONCRETE CAST ON/IN FORMWORK</t>
  </si>
  <si>
    <t>30MPa/19mm concrete</t>
  </si>
  <si>
    <t>Slabs including beams and inverted beams</t>
  </si>
  <si>
    <t>TEST CUBES</t>
  </si>
  <si>
    <t>Making and testing 150 x 150 x 150mm concrete strength test cube</t>
  </si>
  <si>
    <t>CONCRETE SUNDRIES</t>
  </si>
  <si>
    <t>Finishing top surfaces of concrete smooth with a wood float</t>
  </si>
  <si>
    <t>Surface beds, slabs, etc</t>
  </si>
  <si>
    <t>Surface beds, slabs, etc to falls</t>
  </si>
  <si>
    <t>Finishing top surfaces of concrete smooth with a steel trowel</t>
  </si>
  <si>
    <t>Tops of beams, walls, etc</t>
  </si>
  <si>
    <t xml:space="preserve">FORMWORK </t>
  </si>
  <si>
    <t xml:space="preserve">Haylett Formula Work Group No. 111 </t>
  </si>
  <si>
    <t>SMOOTH FORMWORK (DEGREE OF ACCURACY I)</t>
  </si>
  <si>
    <t>Smooth formwork to sides</t>
  </si>
  <si>
    <t>Inverted beams</t>
  </si>
  <si>
    <t>Inverted beams above concrete</t>
  </si>
  <si>
    <t>Edges, risers, ends and reveals not exceeding 300mm high or wide</t>
  </si>
  <si>
    <t>Smooth formwork to soffits</t>
  </si>
  <si>
    <t>Slabs propped up exceeding 1.5m and not exceeding 3m high</t>
  </si>
  <si>
    <t>Boxing in smooth formwork to form</t>
  </si>
  <si>
    <t>20 x 20mm Chamfer along top or bottom edge</t>
  </si>
  <si>
    <t>20 x 20mm Vertical chamfer at corner</t>
  </si>
  <si>
    <t>15mm Diameter half round drip groove in soffit</t>
  </si>
  <si>
    <t xml:space="preserve">Haylett Formula Work Group No. 114 </t>
  </si>
  <si>
    <t>Mild steel reinforcement to structural concrete work</t>
  </si>
  <si>
    <t>8mm Diameter bars</t>
  </si>
  <si>
    <t>High tensile steel reinforcement to structural concrete work</t>
  </si>
  <si>
    <t>10mm Diameter bars</t>
  </si>
  <si>
    <t>Type ref 395 fabric reinforcement in concrete surface beds, slabs, etc</t>
  </si>
  <si>
    <t>FOUNDATIONS</t>
  </si>
  <si>
    <t>Brickwork of NFX bricks (14 MPa nominal compressive strength) in class I mortar</t>
  </si>
  <si>
    <t>"Corobrik Firelight Satin" face bricks pointed with ruled horizontal and vertical joints</t>
  </si>
  <si>
    <t>Extra over brickwork for face brickwork in foundations</t>
  </si>
  <si>
    <t>Extra over brickwork for brick-on-flat header course band</t>
  </si>
  <si>
    <t>Brick-on-edge header course copings, sills, etc of "Corobrik Firelight Satin" face bricks pointed with recessed joints on all exposed faces</t>
  </si>
  <si>
    <t>NUTEC-CEMENT/FIBRE-CEMENT WINDOW SILLS</t>
  </si>
  <si>
    <t>Natural grey sills in single lengths bedded in class I mortar including metal fixing lugs etc</t>
  </si>
  <si>
    <t>15 x 150mm Wide sills set flat and slightly projecting</t>
  </si>
  <si>
    <t>One layer 375 micron orange polyethylene waterproof sheeting (SANS 952-1985 type A) sealed at laps with PVC self-adhesive tape</t>
  </si>
  <si>
    <t>Semi-solid flush doors with commercial veneer</t>
  </si>
  <si>
    <t>68 x 68mm Rebated frames plugged</t>
  </si>
  <si>
    <t>2247-78 Four lever lockset with pair of "Swallow - AL 681" handles or similar approved with striking plate fixed to timber frame</t>
  </si>
  <si>
    <t>19mm Diameter chromium plated towel rail 600mm long including end brackets</t>
  </si>
  <si>
    <t>Window 600 x 600mm high with one top hung opening out light</t>
  </si>
  <si>
    <t>Window 640 x 1200mm high with one fixed light</t>
  </si>
  <si>
    <t>"Wispeco type - Palace Window System" Natural anodised aluminium windows glazed with 6,38mm toughened safety glass with silver reflective solar tint and plugged to brickwork or concrete</t>
  </si>
  <si>
    <t>Window 1500 x 1200mm high with one horizontal sliding light and one fixed light of equal sizes</t>
  </si>
  <si>
    <t>"Wispeco type - CLIP44 Shopfront System" Natural anodised aluminium doors, sidelights and fanlights glazed with 6,38mm toughened clear safety glass with silver reflective solar film tint and plugged to brickwork or concrete</t>
  </si>
  <si>
    <t>Door 900 x 2100mm high with one transome and two glazed panels, suitable approved four lever lockset and three suitable hinges</t>
  </si>
  <si>
    <t>Non-shrink grout on concrete</t>
  </si>
  <si>
    <t>75 x 75mm Triangular fillet in angle</t>
  </si>
  <si>
    <t>Skirting 100mm high of cut tiles</t>
  </si>
  <si>
    <t>455 x 290mm "Bantam" or similar approved cloakroom basin</t>
  </si>
  <si>
    <t>Low level wc suite comprising "Afsan" low level pan (code 750100) with double flap plastic seat and "Aquasave" low level cistern (code 7120LL) with flush pipe</t>
  </si>
  <si>
    <t>32mm Basin waste union</t>
  </si>
  <si>
    <t>Chromium plated</t>
  </si>
  <si>
    <t>75 x 40mm Bottle trap</t>
  </si>
  <si>
    <t>Prepare, prime with Plaster Primer and two coats Plascon "wall and all"</t>
  </si>
  <si>
    <t>On door frames etc</t>
  </si>
  <si>
    <t>EXTERNAL WORKS</t>
  </si>
  <si>
    <t>Note: Unless otherwise stated herein, all items in this Bill shall be deemed to fall into Work Group No 154 for Haylett formula purposes</t>
  </si>
  <si>
    <t>ROADWORK, PARKING AREAS AND PAVING</t>
  </si>
  <si>
    <t>Excavation in earth</t>
  </si>
  <si>
    <t>100mm Deep over site to remove top soil and dispose in prescribed stock piles on site</t>
  </si>
  <si>
    <t>Compaction of surfaces</t>
  </si>
  <si>
    <t>Compaction of ground surfaces under pavings etc, including scarifying for a depth of 100mm, breaking down oversize material, adding suitable material where necessary and compacting to 95% Mod AASHTO density</t>
  </si>
  <si>
    <t>Filling supplied by the contractor under parking areas, roadways, etc</t>
  </si>
  <si>
    <t>Subbase course of natural gravel material, compacted to 95% Mod AASHTO density</t>
  </si>
  <si>
    <t>Under interlocking pavings</t>
  </si>
  <si>
    <t>60mm Thick precast concrete interlocking block paving of grey or other approved colour paving blocks in accordance with SANS 1058, laid to falls on and including 20mm thick sand layer with joints filled in with sand, compacted with a vibration compactor</t>
  </si>
  <si>
    <t>Paving to sidewalks etc to falls, including necessary straight edge blocks</t>
  </si>
  <si>
    <t>Precast concrete finished smooth on exposed surfaces, including bedding, jointing and pointing</t>
  </si>
  <si>
    <t>75 x 110mm High kerbs (SANS 927 "Bester Mini") on 20mm thick mortar bedding with 75 x 75 x 300mm unreinforced concrete haunching at front of each joint, 150 x 75mm thick 20mPa footing including excavation, backfilling, etc</t>
  </si>
  <si>
    <t>125 x 230mm High kerbs (SANS 927 fig 6) on 20mm thick mortar bedding with 150 x 150 x 300mm unreinforced concrete haunching at back of each joint, 275 x 75mm thick 20 mPa footing including excavation, backfilling, etc</t>
  </si>
  <si>
    <t>Post-formed desk top installation, complete</t>
  </si>
  <si>
    <t>STRUCTURAL STEEL</t>
  </si>
  <si>
    <t>ROOF COVERINGS</t>
  </si>
  <si>
    <t>Provide for supply and installation of catwalk banded gratings, platforms including support steelwork below, catladders, hand-railing, balustrades, stairs. etc  installation, complete</t>
  </si>
  <si>
    <t>GALVANISED STEEL CATWALK, CATLADDERS, PLATFORMS, ETC.</t>
  </si>
  <si>
    <t>Post-formed desk top installation complete</t>
  </si>
  <si>
    <t>On I-section girders</t>
  </si>
  <si>
    <t>On lipped channel purlins</t>
  </si>
  <si>
    <t>On members of roof truss bracing</t>
  </si>
  <si>
    <t>On members of roof trusses</t>
  </si>
  <si>
    <t>Two coats calcium plumbate chromate primer, one coat universal undercoat and two coats gloss enamel structural paint on galvanised steel</t>
  </si>
  <si>
    <t>On transformer room doors and frames</t>
  </si>
  <si>
    <t>Note: This document is based on preliminary Engineers Drawings: 5495-ST-A-02 to 13 Rev A5495-ST-CO-01 to 16 Rev A5495 -ST-SS-01 to 02 Rev AEngineer's sketches, project specifications by engineer and query/assumption lists, being the state of all information available as at 14 June 2021</t>
  </si>
  <si>
    <t>20mm Pipes laid in and including trenches</t>
  </si>
  <si>
    <t>Extra over 75mm diameter rainwater pipe for shoe</t>
  </si>
  <si>
    <t>Extra over 75mm diameter rainwater pipe for bend</t>
  </si>
  <si>
    <t>75mm Diameter rainwater pipes</t>
  </si>
  <si>
    <t>Extra over 100 x 75mm rainwater pipe for eaves offset 500mm projection</t>
  </si>
  <si>
    <t>Extra over 100 x 75mm rainwater pipe for shoe</t>
  </si>
  <si>
    <t>100 x 75mm Rainwater pipes</t>
  </si>
  <si>
    <t>Extra over eaves gutter for outlet for 100 x 75mm pipe</t>
  </si>
  <si>
    <t>Extra over eaves gutter for stopped end</t>
  </si>
  <si>
    <t>150 x 125 x 150mm VHV ogee eaves gutters</t>
  </si>
  <si>
    <t>"Long Span" aluminium with baked enamel finish</t>
  </si>
  <si>
    <t>Work Group No 146 for Haylett formula purposes</t>
  </si>
  <si>
    <t>RAINWATER DISPOSAL</t>
  </si>
  <si>
    <t>110mm Cleaning eye</t>
  </si>
  <si>
    <t>110mm Access junction</t>
  </si>
  <si>
    <t>110 mm Access bend</t>
  </si>
  <si>
    <t>110mm Pipes vertically or ramped to cleaning eyes etc (no excavation)</t>
  </si>
  <si>
    <t>300 x 300mm x 9kg Type LD cast iron dished grating and frame</t>
  </si>
  <si>
    <t>Rainwater sump 450 x 450mm and not exceeding 500mm deep internally</t>
  </si>
  <si>
    <t>Sumps, catchpits, inspection chambers, etc (gratings and covers elsewhere)</t>
  </si>
  <si>
    <t>150mm Junction</t>
  </si>
  <si>
    <t>150mm Bend</t>
  </si>
  <si>
    <t>150mm Pipes laid in and including trenches not exceeding 1m deep</t>
  </si>
  <si>
    <t>STORMWATER DRAINAGE</t>
  </si>
  <si>
    <t>Pipes shall be laid and bedded and trenches shall be carefully backfilled in accordance with manufacturers' instructions</t>
  </si>
  <si>
    <t>Laying, backfilling, bedding, etc. of pipes</t>
  </si>
  <si>
    <t>"Soft rock" and "hard rock" shall be as defined in "Earthworks"</t>
  </si>
  <si>
    <t>No claim for rock excavation will be entertained unless the contractor has timeously notified the engineer/quantity surveyor thereof prior to backfilling</t>
  </si>
  <si>
    <t>Excavations</t>
  </si>
  <si>
    <t>On concrete ceilings of silos</t>
  </si>
  <si>
    <t>On internal circular walls of silos</t>
  </si>
  <si>
    <t>25mm Thick "Sewpercoat PG25" wall lining applied in accordance with the manufacturers instructions on smooth concrete</t>
  </si>
  <si>
    <t>SPECIALIST APPLIED WALL COVERINGS</t>
  </si>
  <si>
    <t>On narrow widths to walls of floor drains</t>
  </si>
  <si>
    <t>50 x 50mm Triangular fillet in angle with upstand circular on plan</t>
  </si>
  <si>
    <t>Chain operated slatted roller shutter for 4000 x 3400mm high opening</t>
  </si>
  <si>
    <t>Chain operated slatted roller shutter for 3000 x 3400mm high opening</t>
  </si>
  <si>
    <t>"Xpanda"  galvanised roller shutters fixed to brickwork or concrete</t>
  </si>
  <si>
    <t>STEEL ROLLER SHUTTERS ETC</t>
  </si>
  <si>
    <t>Window 4550 x 600mm high with four equal fixed lights</t>
  </si>
  <si>
    <t>Window 2000 x 1200mm high with two top hung opening out lights and one fixed light</t>
  </si>
  <si>
    <t>Louvre unit for 1200 x 1100mm high opening</t>
  </si>
  <si>
    <t>"Trox" weather resistant louvre units fixed into brickwork openings including all necessary fixings and sealing all round in accordance with the manufacturer's instructions</t>
  </si>
  <si>
    <t xml:space="preserve">Louvre unit size 300 x 350mm high </t>
  </si>
  <si>
    <t>"Trox"  type AGS-T louvre units fixed through timber door including forming opening through door</t>
  </si>
  <si>
    <t>NATURAL ANODISED ALUMINIUM LOUVRE UNITS</t>
  </si>
  <si>
    <t>Type YV double door 1626 x 2450mm high with rebated frame suitable for one brick wall</t>
  </si>
  <si>
    <t>"Amdoor" or other approved doors</t>
  </si>
  <si>
    <t>GALVANIZED PRESSED STEEL TRANSFORMER ROOM DOORS AND FRAMES</t>
  </si>
  <si>
    <t>Extra over 45 x 45 x 5mm angle section for T-intersection</t>
  </si>
  <si>
    <t>40 x 3mm "Rectagrid by Andrew Mentis" or similar approved fully banded sump gratings in approximately 1000mm widths and suitable lengths laid loose in framing</t>
  </si>
  <si>
    <t>40 x 3mm "Rectagrid by Andrew Mentis" or similar approved fully banded duct gratings in approximately 380mm widths and suitable lengths laid loose in framing</t>
  </si>
  <si>
    <t>Type G90 stanchion 1150mm long</t>
  </si>
  <si>
    <t>100mm M20 expansion bolt</t>
  </si>
  <si>
    <t>20mm Diameter U-shaped anchor bolt 900mm girth embedded in top of concrete.</t>
  </si>
  <si>
    <t>Bolts to girder beams, etc</t>
  </si>
  <si>
    <t>120 x 100 x 3mm Thick stainless steel plate welded to underside of girder, polished to semi-reflective B finish on sliding surface face, welded to underside of girder</t>
  </si>
  <si>
    <t xml:space="preserve">230 x 130 x 10mm Thick backing plate with two (2No) 24mm diameter holes and machined recess 100 x 80 x 2.5mm deep in face for and including 5mm thick PTFE pad of same size bonded into recess using a bonding agent approved by the PTFE supplier. </t>
  </si>
  <si>
    <t>88kg/m Heavy crane rail</t>
  </si>
  <si>
    <t>Two (2No) crawl-beams of 533 x 210mm x 122kg/m I-section parallel flange girders and angle section cleats.</t>
  </si>
  <si>
    <t>Welded girder with connection plates and L-section cleats bolted to concrete</t>
  </si>
  <si>
    <t>THE FOLLOWING IN STEEL CRAWL-BEAM GIRDER</t>
  </si>
  <si>
    <t>Angle section bracing</t>
  </si>
  <si>
    <t>Welded bracing etc with flat section connection plates bolted to steel</t>
  </si>
  <si>
    <t>Lipped channel section purlins</t>
  </si>
  <si>
    <t>Purlins and girts bolted to steel</t>
  </si>
  <si>
    <t>GALVANIZED PURLINS, GIRTS, BRACING, ETC</t>
  </si>
  <si>
    <t>7 No double pitched trusses 16.85 x 1.7m high extreme</t>
  </si>
  <si>
    <t>Bolted roof trusses of angle section rails, struts, braces, cleats, etc and flat section bearer, gusset and connection plates bolted to steel</t>
  </si>
  <si>
    <t>GALVANIZED STEEL TRUSSES, ETC</t>
  </si>
  <si>
    <t>Descriptions of L-shaped and U-shaped anchor bolts shall be deemed to include bending, threading, nuts and washers and embedding in concrete</t>
  </si>
  <si>
    <t xml:space="preserve">Descriptions of bolts shall be deemed to include nuts and washers </t>
  </si>
  <si>
    <t xml:space="preserve">Descriptions including bolts shall be deemed to be Grade 8.8 bolts. </t>
  </si>
  <si>
    <t>Descriptions</t>
  </si>
  <si>
    <t>Note: Unless otherwise stated herein, all items in this Bill shall be deemed to fall into Work Group No 134 for Haylett formula purposes</t>
  </si>
  <si>
    <t>STRUCTURAL STEELWORK</t>
  </si>
  <si>
    <t>"Donn SM25" shadowline pre-painted cornices plugged</t>
  </si>
  <si>
    <t>"Donn" cornices to suspended ceilings</t>
  </si>
  <si>
    <t>Ceilings  suspended  exceeding 2m and not exceeding 3m below steel purlins at 1656mm centres (trusses at 5m centres)</t>
  </si>
  <si>
    <t>Glasswool vinyl faced 1195 x 595 x 25mm "Isover Soundlite" acoustic panels on "Donn" pre-painted exposed  tee  suspension  system  including  main and cross tees, necessary hangers, grids, etc</t>
  </si>
  <si>
    <t>Electrical  light  fittings, diffusers, panels, etc generally are "lay  in"  units  of  the  same dimensions as the suspension grid described  and  allowance  must  be  made  accordingly  for their support  inclusive  of any flexibility in setting out that may be required (ceiling panels have not been deducted and pricing is to take cognisance thereof)</t>
  </si>
  <si>
    <t>Proprietary suspended ceilings</t>
  </si>
  <si>
    <t>SUSPENDED CEILINGS</t>
  </si>
  <si>
    <t>Note: Unless otherwise stated herein, all items in this Bill shall be deemed to fall into Work Group No 129 for Haylett formula purposes</t>
  </si>
  <si>
    <t>Insulation laid taut over purlins (at approximately 1500mm centres) and fixed concurrent with roof covering including galvanised steel straining wires</t>
  </si>
  <si>
    <t>"Sisalation FA 405" fire retardant heavy industrial grade aluminium foil based insulation</t>
  </si>
  <si>
    <t>ROOF AND WALL INSULATION</t>
  </si>
  <si>
    <t>"Tornado" 350mm diameter aluminium turbine roof ventilator fixed in accordance with the manufacturer's instructions including hole through roof sheeting and all necessary flashings, etc</t>
  </si>
  <si>
    <t>"Windmaster"</t>
  </si>
  <si>
    <t>ROOF VENTILATORS</t>
  </si>
  <si>
    <t>Moulded narrow and broad rib polyethelene filler blocks</t>
  </si>
  <si>
    <t>Narrow and broad flute closers</t>
  </si>
  <si>
    <t>Gable trim 462mm girth once bent</t>
  </si>
  <si>
    <t>Roof covering with pitch not exceeding 25 degrees</t>
  </si>
  <si>
    <t xml:space="preserve">Global Roofing Solutions 762mm cover Nu-Rib profile roll-formed in continuous lengths from 0.8mm thick Galvanised steel, Z200 spelter ISQ550 Chromadek® approved colour finish top coat and Pebble Grey backing coat roof sheeting, fixed to steel Hex Flange Head + EPDM Seal self drilling No. 3 drill point, No. 12-14 x 65mm long fasteners. Purlin fixed to second, fourth and sixth crest of each sheet and at all crests at sheet ends, all in accordance with the manufacturer's specifications by a GRS approved contractor </t>
  </si>
  <si>
    <t>PROFILED METAL SHEETING AND ACCESSORIES</t>
  </si>
  <si>
    <t>Note: Unless otherwise stated herein, all items in this Bill shall be deemed to fall into Work Group No 124 for Haylett formula purposes</t>
  </si>
  <si>
    <t>10 x 10mm In vertical expansion joints including raking out expansion joint filler as necessary</t>
  </si>
  <si>
    <t>6 x 10mm In expansion joints in floors including raking out expansion joint filler as necessary</t>
  </si>
  <si>
    <t>Two-part grey polysulphide sealing compound including backing cord, bond breaker, primer, etc</t>
  </si>
  <si>
    <t>Fair raking cutting</t>
  </si>
  <si>
    <t>40 x 1,5mm Wall tie 550mm long with one end shot pinned to concrete and other end built into brickwork</t>
  </si>
  <si>
    <t>10mm Cross linked closed cell expanded polyethylene joint former built in vertically between brick and concrete columns</t>
  </si>
  <si>
    <t>Joint forming material in movement joints</t>
  </si>
  <si>
    <t>One brick walls in sides of floor drains</t>
  </si>
  <si>
    <t>Half brick walls in sides of floor drains</t>
  </si>
  <si>
    <t>Expansion joints with approved joint forming material between vertical concrete and brick surfaces</t>
  </si>
  <si>
    <t>Allow for shoring up deep foundation excavations and remove on completion of foundation work</t>
  </si>
  <si>
    <t>SHORING</t>
  </si>
  <si>
    <t>Filling of gravel-soil material G7 supplied by the contractor, compacted to 95% Mod AASHTO density</t>
  </si>
  <si>
    <t>Sides of trench and hole excavations exceeding 1,5m deep</t>
  </si>
  <si>
    <t>Exceeding 3m and not exceeding 4.5m deep for placing and removing formwork to walls etc 525mm away from excavated face</t>
  </si>
  <si>
    <t>Exceeding 3m and not exceeding 4.5m deep for placing and removing formwork to walls etc 450mm away from excavated face</t>
  </si>
  <si>
    <t>Exceeding 1.5m and not exceeding 3m deep for placing and removing formwork to walls etc 525mm away from excavated face</t>
  </si>
  <si>
    <t>Exceeding 1.5m and not exceeding 3m deep for placing and removing formwork to walls etc 450mm away from excavated face</t>
  </si>
  <si>
    <t>Exceeding 500mm and not exceeding 1.5m deep for placing and removing formwork to walls etc 525mm away from excavated face</t>
  </si>
  <si>
    <t>Back excavation of vertical sides of excavation in earth for working space including backfilling compacted to 95% Mod AASHTO density</t>
  </si>
  <si>
    <t>Holes</t>
  </si>
  <si>
    <t>Excavation in earth exceeding 4m and not exceeding 6m deep</t>
  </si>
  <si>
    <t>Excavation in earth exceeding 2m and not exceeding 4m deep</t>
  </si>
  <si>
    <t>BILL</t>
  </si>
  <si>
    <t>BOQ 1 : PRELIMINARY AND GENERAL</t>
  </si>
  <si>
    <t>BOQ 2: INLET WORKS AND SECOND CLASS WATER PUMP STATION</t>
  </si>
  <si>
    <t xml:space="preserve">BOQ 3: DEWATERING FACILITY </t>
  </si>
  <si>
    <t>BOQ 4: SERVICES (POTABLE WATER AND SECOND CLASS WATER)</t>
  </si>
  <si>
    <t>BOQ 5: REACTOR AND OTHER MISCELLANEOUS ITEMS</t>
  </si>
  <si>
    <t>BOQ 2 : COARSE AND FINE SCREENING</t>
  </si>
  <si>
    <t>BOQ 3: DEGRITTING</t>
  </si>
  <si>
    <t xml:space="preserve">BOQ 10: SECOND CLASS WATER </t>
  </si>
  <si>
    <t xml:space="preserve">BILL1: CIVIL AND STRUCTURAL </t>
  </si>
  <si>
    <t xml:space="preserve">BILL 2: BUILDING WORKS </t>
  </si>
  <si>
    <t>BILL 3: MECHANICAL WORK</t>
  </si>
  <si>
    <t xml:space="preserve">BILL 4: ELECTRICAL WORK </t>
  </si>
  <si>
    <t xml:space="preserve">BILL 5: CONTROL AND INSTRUMENTATION WORKS		</t>
  </si>
  <si>
    <t>Existing bridge, Columns and Platform</t>
  </si>
  <si>
    <t>SECTION 2</t>
  </si>
  <si>
    <t>SECTION 3</t>
  </si>
  <si>
    <t>SECTION 4</t>
  </si>
  <si>
    <t>SECTION 5</t>
  </si>
  <si>
    <t>SECTION 6</t>
  </si>
  <si>
    <t>SECTION 7</t>
  </si>
  <si>
    <t>SECTION 8</t>
  </si>
  <si>
    <t>SECTION 9</t>
  </si>
  <si>
    <t>SECTION 10</t>
  </si>
  <si>
    <t>SECTION 11</t>
  </si>
  <si>
    <t>SECTION 12</t>
  </si>
  <si>
    <t>SECTION 13</t>
  </si>
  <si>
    <t>SECTION 14</t>
  </si>
  <si>
    <t>SECTION 15</t>
  </si>
  <si>
    <t>SECTION 16</t>
  </si>
  <si>
    <t>SECTION 1</t>
  </si>
  <si>
    <t>2.21</t>
  </si>
  <si>
    <t>2.20</t>
  </si>
  <si>
    <t>2.30</t>
  </si>
  <si>
    <t>2.40</t>
  </si>
  <si>
    <t>2.50</t>
  </si>
  <si>
    <t>8.10</t>
  </si>
  <si>
    <t>10.10</t>
  </si>
  <si>
    <t>13.10</t>
  </si>
  <si>
    <t>13.20</t>
  </si>
  <si>
    <t>13.30</t>
  </si>
  <si>
    <t>13.40</t>
  </si>
  <si>
    <t>13.60</t>
  </si>
  <si>
    <t>16.10</t>
  </si>
  <si>
    <t xml:space="preserve"> Total Carried Forward To Summary: Section 1</t>
  </si>
  <si>
    <t xml:space="preserve"> Total Carried Forward To Summary: Section 2</t>
  </si>
  <si>
    <t xml:space="preserve"> Total Carried Forward To Summary: Section 3</t>
  </si>
  <si>
    <t xml:space="preserve"> Total Carried Forward To Summary: Section 4</t>
  </si>
  <si>
    <t xml:space="preserve"> Total Carried Forward To Summary: Section 5</t>
  </si>
  <si>
    <t xml:space="preserve"> Total Carried Forward To Summary: Section 6</t>
  </si>
  <si>
    <t xml:space="preserve"> Total Carried Forward To Summary: Section 7</t>
  </si>
  <si>
    <t xml:space="preserve"> Total Carried Forward To Summary: Section 8</t>
  </si>
  <si>
    <t xml:space="preserve"> Total Carried Forward To Summary: Section 9</t>
  </si>
  <si>
    <t xml:space="preserve"> Total Carried Forward To Summary: Section 10</t>
  </si>
  <si>
    <t xml:space="preserve"> Total Carried Forward To Summary: Section 11</t>
  </si>
  <si>
    <t xml:space="preserve"> Total Carried Forward To Summary: Section 12</t>
  </si>
  <si>
    <t xml:space="preserve"> Total Carried Forward To Summary: Section 13</t>
  </si>
  <si>
    <t xml:space="preserve"> Total Carried Forward To Summary: Section 14</t>
  </si>
  <si>
    <t xml:space="preserve"> Total Carried Forward To Summary: Section 15</t>
  </si>
  <si>
    <t xml:space="preserve"> Total Carried Forward To Summary: Section 16</t>
  </si>
  <si>
    <t>6.20</t>
  </si>
  <si>
    <t>9.20</t>
  </si>
  <si>
    <t>9.30</t>
  </si>
  <si>
    <t>3.10</t>
  </si>
  <si>
    <t>11.10</t>
  </si>
  <si>
    <t>11.20</t>
  </si>
  <si>
    <t>2.12</t>
  </si>
  <si>
    <t>2.13</t>
  </si>
  <si>
    <t>2.14</t>
  </si>
  <si>
    <t>2.15</t>
  </si>
  <si>
    <t>2.16</t>
  </si>
  <si>
    <t>2.17</t>
  </si>
  <si>
    <t>2.18</t>
  </si>
  <si>
    <t>2.19</t>
  </si>
  <si>
    <t>2.22</t>
  </si>
  <si>
    <t>4.20</t>
  </si>
  <si>
    <t>B1</t>
  </si>
  <si>
    <t>VAT 15%</t>
  </si>
  <si>
    <t>SUB TOTAL BILL 1</t>
  </si>
  <si>
    <t xml:space="preserve">SUB TOTAL </t>
  </si>
  <si>
    <t xml:space="preserve"> a) Supply and  lay  Heavy duty HDPE PN 10 (PE80) sewer pipes on Class B bedding:</t>
  </si>
  <si>
    <t xml:space="preserve"> b) Supply and  lay  Heavy duty HDPE PN 10 (PE80) sewer pipes on Class B bedding, Electrofusion welding</t>
  </si>
  <si>
    <t xml:space="preserve"> d) 900mm diameter</t>
  </si>
  <si>
    <t>a) Supply and  lay  uPVC Class 34 uPVC sewer pipes on Class B bedding:</t>
  </si>
  <si>
    <t xml:space="preserve"> c) Heavy duty HDPE PN 4 (PE80) sewer pipes on Class B bedding, Electrofusion welding</t>
  </si>
  <si>
    <t>a) HDPE PN10 (PE80) on class B bedding</t>
  </si>
  <si>
    <t>c) EWS Pipeline 450mm diameter pipeline</t>
  </si>
  <si>
    <t xml:space="preserve">  i) EWS pipe 450mm diameter</t>
  </si>
  <si>
    <t>i) 450mm diam EWS pipe</t>
  </si>
  <si>
    <t>ii) Type 1 valve chamber for EWS pipe</t>
  </si>
  <si>
    <t>BILL 2 BOQ 1: ALTERATIONS &amp; REFURBISHMENT OF ADMIN BUILDING</t>
  </si>
  <si>
    <t>Van Dyck "FLORPOINT" broadloom carpet tile, 500 x 500mm. (Sample to be provided to client for approval)</t>
  </si>
  <si>
    <t>Belgotex "Sylvan" Heavy duty Dry back vinyl plank flooring, including stripping and polishing, (Sample to be provided to client for approval)</t>
  </si>
  <si>
    <t>330 x 330mm Johnson ceramic. (Sample to be provided to client for approval)</t>
  </si>
  <si>
    <t xml:space="preserve">Remove and replace existing filmed windows and apply new "Silver solar tint"to new glazing </t>
  </si>
  <si>
    <t>Prepare, prime with  Plaster Primer and two coats eggshell pastal enamal (colour swatch to be approved by client)</t>
  </si>
  <si>
    <t>BILL 2 BOQ 2: NEW RAW SEWAGE PUMP STATION</t>
  </si>
  <si>
    <t>100mm Brass parliament hinge (3 hinges / leaf) (2 hinges upper leaf and 1 hinge lower leaf)</t>
  </si>
  <si>
    <t xml:space="preserve">Heavy duty cabin hook, mounted on timber block </t>
  </si>
  <si>
    <t>|No</t>
  </si>
  <si>
    <t>BILL 2 BOQ 3: NEW GUARDHOUSES</t>
  </si>
  <si>
    <t xml:space="preserve">BILL 2 BOQ 4: NEW SLUDGE DEWATERING BUILDING </t>
  </si>
  <si>
    <t xml:space="preserve">Radius sheet ridge </t>
  </si>
  <si>
    <t xml:space="preserve">Bullnose eaves as detailed on drawing 60325-C-SD-726 incluidng provision of bird proofing </t>
  </si>
  <si>
    <t>BOQ 1: ALTERATIONS AND REFURBISHMENT OF ADMIN BUILDING</t>
  </si>
  <si>
    <t>BOQ 2: NEW RAW SEWAGE PUMP STATION</t>
  </si>
  <si>
    <t>BOQ 3: NEW GUARDHOUSES</t>
  </si>
  <si>
    <t xml:space="preserve">BOQ 4: NEW SLUDGE DEWATERING BUILDING </t>
  </si>
  <si>
    <t>Providing advance payment guarantee's as per the contract document.</t>
  </si>
  <si>
    <t>SCHEDULE NO. 2 - INLET WORKS</t>
  </si>
  <si>
    <t>M5</t>
  </si>
  <si>
    <t>M11</t>
  </si>
  <si>
    <t>Hydraulic launder conveyor (HLC01) network, fittings, supports and fasteners, and outlet chute for conveying coarse and fine screenings from automated screens to each washer/compactor</t>
  </si>
  <si>
    <t>M5.8</t>
  </si>
  <si>
    <t>M6</t>
  </si>
  <si>
    <t xml:space="preserve">Washer/compactor (WHC01/02) hopper body with screenings washing system complete with agitator, motor, gearbox, shaft, supports and fasteners </t>
  </si>
  <si>
    <t>Washer/compactor (WHC01/02) screw press body complete with screw, motor, gearbox, shaft, outlet chute, supports and fasteners</t>
  </si>
  <si>
    <t>M10</t>
  </si>
  <si>
    <t>Skip Dolly (DO01A/B) suitable for three skips complete with gear motor and cable drum system</t>
  </si>
  <si>
    <t>SCHEDULE NO. 3 - INLET WORKS</t>
  </si>
  <si>
    <t>M8</t>
  </si>
  <si>
    <t>M8.5</t>
  </si>
  <si>
    <t>M9</t>
  </si>
  <si>
    <t>Skip Dolly (DO02A/B) suitable for three skips complete with gear motor and cable drum system</t>
  </si>
  <si>
    <t>SCHEDULE NO. 4 - INLET WORKS</t>
  </si>
  <si>
    <t>M12</t>
  </si>
  <si>
    <t>Immersible sump pump (PMP04) complete with motor, supports and fasteners</t>
  </si>
  <si>
    <t>Screened wastewater piping, fittings, isolation valves, supports and fasteners from the screened wastewater sump to the tie-in at the existing rising main supplying the existing bioreactors. Refer to layout drawing W1859-85002. This must include the suction piping, valves and blank flanges for the future pumps as indicated on P&amp;ID W1859-45005</t>
  </si>
  <si>
    <t>WAS Transfer Pumps (PMP04A/B)</t>
  </si>
  <si>
    <t>M13</t>
  </si>
  <si>
    <t>WAS Macerator (MAC01A/B)</t>
  </si>
  <si>
    <t>Inline macerator and heavy solids separator complete with motor operating on variable speed drive (VSD), gearbox, inlet and outlet flange connection, shaft, cutting screen, blades, baseplate, supports and fasteners. Supplied with control panel as a package unit.</t>
  </si>
  <si>
    <t>Centrifuge Feed Tank Mixers (MIX01/02)</t>
  </si>
  <si>
    <t>M14</t>
  </si>
  <si>
    <t>Centrifuge Feed Pumps (PMP01A/B)</t>
  </si>
  <si>
    <t>M15</t>
  </si>
  <si>
    <t>Centrifuge Feed Tank (TNK01)</t>
  </si>
  <si>
    <t>Traveling gantry crane in centrifuge hall</t>
  </si>
  <si>
    <t>M16</t>
  </si>
  <si>
    <t>M15, M16</t>
  </si>
  <si>
    <t>M17</t>
  </si>
  <si>
    <t>M16, M17</t>
  </si>
  <si>
    <t>Horizontal centreless spiral screw conveyor (SCC01A/B) complete with motor, gearbox, enclosed trough, discharge chute, supports and fasteners</t>
  </si>
  <si>
    <t>Common hopper (HP01) complete with manual diverting flap, motorized bridge breaker, supports and fasteners, two-compartment system each flanged directly onto each cake pump feed screw</t>
  </si>
  <si>
    <t>Progressive cavity cake pump (PMP03A/B) operating on variable speed drive (VSD) complete with motor, gearbox, feed screw, baseplate, supports and fasteners</t>
  </si>
  <si>
    <t>M18</t>
  </si>
  <si>
    <t>M20</t>
  </si>
  <si>
    <t>M21</t>
  </si>
  <si>
    <t>Minor civil repair work (make good) to concrete structures around the supports of the surface aerators and mixers as required.</t>
  </si>
  <si>
    <t>M19</t>
  </si>
  <si>
    <t>M23</t>
  </si>
  <si>
    <t>M24</t>
  </si>
  <si>
    <t>M26</t>
  </si>
  <si>
    <t>M22</t>
  </si>
  <si>
    <t>ULTRAFINE SCREENINGS</t>
  </si>
  <si>
    <t xml:space="preserve">High pressure booster pump (PMP03A/B) including motor, baseplate and supports </t>
  </si>
  <si>
    <t xml:space="preserve">Hydraulic launder conveyor (HLC02) network, fittings, supports and fasteners, and outlet chute for conveying ultrafine screenings from automated band screens to each microstrainer. </t>
  </si>
  <si>
    <t>M7</t>
  </si>
  <si>
    <t>11.5.1</t>
  </si>
  <si>
    <t>All Screening equipment and ancillaries as described under items 11.1 and 11.4</t>
  </si>
  <si>
    <t>All Strainer/Compacting equipment and ancillaries as described under items 11.2 and 11.4</t>
  </si>
  <si>
    <t>All screenings conveying equipment and ancillaries as described under items 11.3 and 11.4</t>
  </si>
  <si>
    <t>1.8.2</t>
  </si>
  <si>
    <t>3.1.1.1</t>
  </si>
  <si>
    <t>3.1.1.2</t>
  </si>
  <si>
    <t>3.1.2.1</t>
  </si>
  <si>
    <t>3.1.2.2</t>
  </si>
  <si>
    <t>3.1.3.1</t>
  </si>
  <si>
    <t>3.1.3.2</t>
  </si>
  <si>
    <t>3.2.1.1</t>
  </si>
  <si>
    <t>3.2.1.2</t>
  </si>
  <si>
    <t>3.2.2.1</t>
  </si>
  <si>
    <t>3.2.2.2</t>
  </si>
  <si>
    <t>3.2.3.1</t>
  </si>
  <si>
    <t>3.2.3.2</t>
  </si>
  <si>
    <t>3.2.4.1</t>
  </si>
  <si>
    <t>3.2.4.2</t>
  </si>
  <si>
    <t>PRESSED GALVANISED STEEL BOX</t>
  </si>
  <si>
    <t>3.3.1.1</t>
  </si>
  <si>
    <t>3.3.1.2</t>
  </si>
  <si>
    <t>3.3.2.1</t>
  </si>
  <si>
    <t>3.3.2.2</t>
  </si>
  <si>
    <t>3.3.3.1</t>
  </si>
  <si>
    <t>3.3.3.2</t>
  </si>
  <si>
    <t>6.1.1.1</t>
  </si>
  <si>
    <t>6.1.1.2</t>
  </si>
  <si>
    <t>6.1.2.1</t>
  </si>
  <si>
    <t>6.1.2.2</t>
  </si>
  <si>
    <t>6.1.3.1</t>
  </si>
  <si>
    <t>6.1.3.2</t>
  </si>
  <si>
    <t>6.1.4.1</t>
  </si>
  <si>
    <t>6.1.4.2</t>
  </si>
  <si>
    <t>6.1.5.1</t>
  </si>
  <si>
    <t>6.1.5.2</t>
  </si>
  <si>
    <t>6.2.1.1</t>
  </si>
  <si>
    <t>6.2.1.2</t>
  </si>
  <si>
    <t>6.2.2.1</t>
  </si>
  <si>
    <t>6.2.2.2</t>
  </si>
  <si>
    <t>6.2.3.1</t>
  </si>
  <si>
    <t>6.2.3.2</t>
  </si>
  <si>
    <t>6.2.4.1</t>
  </si>
  <si>
    <t>6.2.4.2</t>
  </si>
  <si>
    <t>6.2.5.1</t>
  </si>
  <si>
    <t>6.2.5.2</t>
  </si>
  <si>
    <t>6.3.1.1</t>
  </si>
  <si>
    <t>6.3.1.2</t>
  </si>
  <si>
    <t>6.3.2.1</t>
  </si>
  <si>
    <t>6.3.2.2</t>
  </si>
  <si>
    <t>6.3.3.1</t>
  </si>
  <si>
    <t>6.3.3.2</t>
  </si>
  <si>
    <t>6.3.4.1</t>
  </si>
  <si>
    <t>6.3.4.2</t>
  </si>
  <si>
    <t>6.3.5.1</t>
  </si>
  <si>
    <t>6.3.5.2</t>
  </si>
  <si>
    <t>6.3.6</t>
  </si>
  <si>
    <t>6.3.6.1</t>
  </si>
  <si>
    <t>6.3.6.2</t>
  </si>
  <si>
    <t>6.3.7</t>
  </si>
  <si>
    <t>6.3.7.1</t>
  </si>
  <si>
    <t>6.3.7.2</t>
  </si>
  <si>
    <t>6.3.8</t>
  </si>
  <si>
    <t>6.3.8.1</t>
  </si>
  <si>
    <t>6.3.8.2</t>
  </si>
  <si>
    <t>6.3.9</t>
  </si>
  <si>
    <t>6.3.9.1</t>
  </si>
  <si>
    <t>6.3.9.2</t>
  </si>
  <si>
    <t>6.3.10</t>
  </si>
  <si>
    <t>6.3.10.1</t>
  </si>
  <si>
    <t>6.3.10.2</t>
  </si>
  <si>
    <t>6.4.1.1</t>
  </si>
  <si>
    <t>6.4.1.2</t>
  </si>
  <si>
    <t>6.4.2.1</t>
  </si>
  <si>
    <t>6.4.3.1</t>
  </si>
  <si>
    <t>6.4.3.2</t>
  </si>
  <si>
    <t>6.5.1.1</t>
  </si>
  <si>
    <t>6.5.1.2</t>
  </si>
  <si>
    <t>6.5.2.1</t>
  </si>
  <si>
    <t>6.5.2.2</t>
  </si>
  <si>
    <t>6.5.3.1</t>
  </si>
  <si>
    <t>6.5.3.2</t>
  </si>
  <si>
    <t>6.5.4.1</t>
  </si>
  <si>
    <t>6.5.4.2</t>
  </si>
  <si>
    <t>6.5.5.1</t>
  </si>
  <si>
    <t>6.5.5.2</t>
  </si>
  <si>
    <t>6.5.6.1</t>
  </si>
  <si>
    <t>6.5.6.2</t>
  </si>
  <si>
    <t>6.5.7.1</t>
  </si>
  <si>
    <t>6.5.7.2</t>
  </si>
  <si>
    <t>6.5.8.1</t>
  </si>
  <si>
    <t>6.5.8.2</t>
  </si>
  <si>
    <t>6.5.9.1</t>
  </si>
  <si>
    <t>6.5.9.2</t>
  </si>
  <si>
    <t>6.5.10.1</t>
  </si>
  <si>
    <t>6.5.10.2</t>
  </si>
  <si>
    <t>6.5.11.1</t>
  </si>
  <si>
    <t>6.5.11.2</t>
  </si>
  <si>
    <t>6.5.12.1</t>
  </si>
  <si>
    <t>6.5.12.2</t>
  </si>
  <si>
    <t>6.5.13.1</t>
  </si>
  <si>
    <t>6.5.13.2</t>
  </si>
  <si>
    <t>1.2.1.1</t>
  </si>
  <si>
    <t>1.2.1.2</t>
  </si>
  <si>
    <t>1.2.2.1</t>
  </si>
  <si>
    <t>1.2.2.2</t>
  </si>
  <si>
    <t>1.2.3.1</t>
  </si>
  <si>
    <t>1.2.3.2</t>
  </si>
  <si>
    <t>1.2.4.1</t>
  </si>
  <si>
    <t>1.2.4.2</t>
  </si>
  <si>
    <t>1.2.5.1</t>
  </si>
  <si>
    <t>1.2.5.2</t>
  </si>
  <si>
    <t>1.2.6.1</t>
  </si>
  <si>
    <t>1.2.6.2</t>
  </si>
  <si>
    <t>1.2.8.1</t>
  </si>
  <si>
    <t>1.2.8.2</t>
  </si>
  <si>
    <t>1.2.9.1</t>
  </si>
  <si>
    <t>1.2.9.2</t>
  </si>
  <si>
    <t>1.3.1.1</t>
  </si>
  <si>
    <t>1.3.1.2</t>
  </si>
  <si>
    <t>1.4.1.1</t>
  </si>
  <si>
    <t>1.4.1.2</t>
  </si>
  <si>
    <t>1.4.2.1</t>
  </si>
  <si>
    <t>1.4.2.2</t>
  </si>
  <si>
    <t>1.5.1.1</t>
  </si>
  <si>
    <t>1.5.1.2</t>
  </si>
  <si>
    <t>1.5.2.1</t>
  </si>
  <si>
    <t>1.5.2.2</t>
  </si>
  <si>
    <t>1.6.1.1</t>
  </si>
  <si>
    <t>1.6.1.2</t>
  </si>
  <si>
    <t>1.7.1.1</t>
  </si>
  <si>
    <t>1.7.1.2</t>
  </si>
  <si>
    <t>1.7.2.1</t>
  </si>
  <si>
    <t>1.7.2.2</t>
  </si>
  <si>
    <t>1.7.3.1</t>
  </si>
  <si>
    <t>1.7.3.2</t>
  </si>
  <si>
    <t>2.2.1.1</t>
  </si>
  <si>
    <t>2.2.1.2</t>
  </si>
  <si>
    <t>2.2.2.1</t>
  </si>
  <si>
    <t>2.2.2.2</t>
  </si>
  <si>
    <t>2.2.3.1</t>
  </si>
  <si>
    <t>2.2.3.2</t>
  </si>
  <si>
    <t>2.3.1.1</t>
  </si>
  <si>
    <t>2.3.1.2</t>
  </si>
  <si>
    <t>2.3.2.1</t>
  </si>
  <si>
    <t>2.3.2.2</t>
  </si>
  <si>
    <t>2.3.3.1</t>
  </si>
  <si>
    <t>2.3.3.2</t>
  </si>
  <si>
    <t>2.3.4.1</t>
  </si>
  <si>
    <t>2.3.4.2</t>
  </si>
  <si>
    <t>2.3.5.1</t>
  </si>
  <si>
    <t>2.3.5.2</t>
  </si>
  <si>
    <t>2.3.6.1</t>
  </si>
  <si>
    <t>2.3.6.2</t>
  </si>
  <si>
    <t>2.3.7.1</t>
  </si>
  <si>
    <t>2.3.7.2</t>
  </si>
  <si>
    <t>2.3.8.1</t>
  </si>
  <si>
    <t>2.3.8.2</t>
  </si>
  <si>
    <t>2.3.9.1</t>
  </si>
  <si>
    <t>2.3.9.2</t>
  </si>
  <si>
    <t>2.3.10.1</t>
  </si>
  <si>
    <t>2.3.10.2</t>
  </si>
  <si>
    <t>2.3.11.1</t>
  </si>
  <si>
    <t>2.3.11.2</t>
  </si>
  <si>
    <t>2.3.12.1</t>
  </si>
  <si>
    <t>2.3.12.2</t>
  </si>
  <si>
    <t>2.3.13.1</t>
  </si>
  <si>
    <t>2.3.13.2</t>
  </si>
  <si>
    <t>2.3.14.1</t>
  </si>
  <si>
    <t>2.3.14.2</t>
  </si>
  <si>
    <t>1.3.2.1</t>
  </si>
  <si>
    <t>1.3.2.2</t>
  </si>
  <si>
    <t>1.3.3.1</t>
  </si>
  <si>
    <t>1.3.3.2</t>
  </si>
  <si>
    <t>1.3.4.1</t>
  </si>
  <si>
    <t>1.3.4.2</t>
  </si>
  <si>
    <t>1.4.3.1</t>
  </si>
  <si>
    <t>1.4.3.2</t>
  </si>
  <si>
    <t>1.4.4.1</t>
  </si>
  <si>
    <t>1.4.4.2</t>
  </si>
  <si>
    <t>1.4.5.1</t>
  </si>
  <si>
    <t>1.4.5.2</t>
  </si>
  <si>
    <t>1.4.6.1</t>
  </si>
  <si>
    <t>1.4.6.2</t>
  </si>
  <si>
    <t>1.4.7.1</t>
  </si>
  <si>
    <t>1.4.7.2</t>
  </si>
  <si>
    <t>1.4.8.1</t>
  </si>
  <si>
    <t>1.4.8.2</t>
  </si>
  <si>
    <t>1.4.9.1</t>
  </si>
  <si>
    <t>1.4.9.2</t>
  </si>
  <si>
    <t>1.4.10.1</t>
  </si>
  <si>
    <t>1.4.10.2</t>
  </si>
  <si>
    <t>1.4.11.1</t>
  </si>
  <si>
    <t>1.4.11.2</t>
  </si>
  <si>
    <t>1.4.12.1</t>
  </si>
  <si>
    <t>1.4.12.2</t>
  </si>
  <si>
    <t>1.4.13.1</t>
  </si>
  <si>
    <t>1.4.13.2</t>
  </si>
  <si>
    <t>1.4.14.1</t>
  </si>
  <si>
    <t>1.4.14.2</t>
  </si>
  <si>
    <t>1.4.15.1</t>
  </si>
  <si>
    <t>1.4.15.2</t>
  </si>
  <si>
    <t>1.4.16.1</t>
  </si>
  <si>
    <t>1.4.16.2</t>
  </si>
  <si>
    <t>1.4.17.1</t>
  </si>
  <si>
    <t>1.4.17.2</t>
  </si>
  <si>
    <t>1.4.18.1</t>
  </si>
  <si>
    <t>1.4.18.2</t>
  </si>
  <si>
    <t>1.5.3.1</t>
  </si>
  <si>
    <t>1.5.3.2</t>
  </si>
  <si>
    <t xml:space="preserve">Install </t>
  </si>
  <si>
    <t>1.5.4.1</t>
  </si>
  <si>
    <t>1.5.4.2</t>
  </si>
  <si>
    <t>1.5.5.1</t>
  </si>
  <si>
    <t>1.5.5.2</t>
  </si>
  <si>
    <t>1.5.6.1</t>
  </si>
  <si>
    <t>1.5.6.2</t>
  </si>
  <si>
    <t>1.5.7</t>
  </si>
  <si>
    <t>1.5.7.1</t>
  </si>
  <si>
    <t>1.5.7.2</t>
  </si>
  <si>
    <t>1.5.8</t>
  </si>
  <si>
    <t>1.5.8.1</t>
  </si>
  <si>
    <t>1.5.8.2</t>
  </si>
  <si>
    <t>1.5.9</t>
  </si>
  <si>
    <t>1.5.9.1</t>
  </si>
  <si>
    <t>1.5.9.2</t>
  </si>
  <si>
    <t>1.5.10</t>
  </si>
  <si>
    <t>1.5.10.1</t>
  </si>
  <si>
    <t>1.5.10.2</t>
  </si>
  <si>
    <t>1.5.11</t>
  </si>
  <si>
    <t>1.5.11.1</t>
  </si>
  <si>
    <t>1.5.11.2</t>
  </si>
  <si>
    <t>1.5.12</t>
  </si>
  <si>
    <t>1.5.12.1</t>
  </si>
  <si>
    <t>1.5.12.2</t>
  </si>
  <si>
    <t>1.5.13</t>
  </si>
  <si>
    <t>1.5.13.1</t>
  </si>
  <si>
    <t>1.5.14</t>
  </si>
  <si>
    <t>1.5.14.1</t>
  </si>
  <si>
    <t>1.5.14.2</t>
  </si>
  <si>
    <t>1.5.15</t>
  </si>
  <si>
    <t>1.5.15.1</t>
  </si>
  <si>
    <t>1.5.15.2</t>
  </si>
  <si>
    <t>1.5.16</t>
  </si>
  <si>
    <t>1.5.16.1</t>
  </si>
  <si>
    <t>1.5.16.2</t>
  </si>
  <si>
    <t>1.5.17</t>
  </si>
  <si>
    <t>1.5.17.1</t>
  </si>
  <si>
    <t>1.5.17.2</t>
  </si>
  <si>
    <t>1.5.18</t>
  </si>
  <si>
    <t>1.5.18.1</t>
  </si>
  <si>
    <t>1.5.18.2</t>
  </si>
  <si>
    <t>1.6.2.1</t>
  </si>
  <si>
    <t>1.6.2.2</t>
  </si>
  <si>
    <t>1.6.3.1</t>
  </si>
  <si>
    <t>1.6.3.2</t>
  </si>
  <si>
    <t>1.6.4.1</t>
  </si>
  <si>
    <t>1.6.4.2</t>
  </si>
  <si>
    <t>1.6.5</t>
  </si>
  <si>
    <t>1.6.5.1</t>
  </si>
  <si>
    <t>1.6.5.2</t>
  </si>
  <si>
    <t>1.6.6</t>
  </si>
  <si>
    <t>1.6.6.1</t>
  </si>
  <si>
    <t>1.6.6.2</t>
  </si>
  <si>
    <t>1.6.7</t>
  </si>
  <si>
    <t>1.6.7.1</t>
  </si>
  <si>
    <t>1.6.7.2</t>
  </si>
  <si>
    <t>1.6.8</t>
  </si>
  <si>
    <t>1.6.8.1</t>
  </si>
  <si>
    <t>1.6.8.2</t>
  </si>
  <si>
    <t>1.6.9</t>
  </si>
  <si>
    <t>1.6.9.1</t>
  </si>
  <si>
    <t>1.6.9.2</t>
  </si>
  <si>
    <t>1.6.10</t>
  </si>
  <si>
    <t>1.6.10.1</t>
  </si>
  <si>
    <t>1.6.10.2</t>
  </si>
  <si>
    <t>1.6.11</t>
  </si>
  <si>
    <t>1.6.11.1</t>
  </si>
  <si>
    <t>1.6.11.2</t>
  </si>
  <si>
    <t>1.6.12</t>
  </si>
  <si>
    <t>1.6.12.1</t>
  </si>
  <si>
    <t>1.6.12.2</t>
  </si>
  <si>
    <t>1.6.13</t>
  </si>
  <si>
    <t>1.6.13.1</t>
  </si>
  <si>
    <t>1.6.13.2</t>
  </si>
  <si>
    <t>1.6.14</t>
  </si>
  <si>
    <t>1.6.14.1</t>
  </si>
  <si>
    <t>1.6.14.2</t>
  </si>
  <si>
    <t>1.6.15</t>
  </si>
  <si>
    <t>1.6.15.1</t>
  </si>
  <si>
    <t>1.6.15.2</t>
  </si>
  <si>
    <t>1.6.16</t>
  </si>
  <si>
    <t>1.6.16.1</t>
  </si>
  <si>
    <t>1.6.16.2</t>
  </si>
  <si>
    <t>1.6.17</t>
  </si>
  <si>
    <t>1.6.17.1</t>
  </si>
  <si>
    <t>1.6.17.2</t>
  </si>
  <si>
    <t>1.6.18</t>
  </si>
  <si>
    <t>1.6.18.1</t>
  </si>
  <si>
    <t>1.6.18.2</t>
  </si>
  <si>
    <t>1.6.19</t>
  </si>
  <si>
    <t>1.6.19.1</t>
  </si>
  <si>
    <t>1.6.19.2</t>
  </si>
  <si>
    <t>1.6.20</t>
  </si>
  <si>
    <t>1.6.20.1</t>
  </si>
  <si>
    <t>1.6.20.2</t>
  </si>
  <si>
    <t>1.6.21</t>
  </si>
  <si>
    <t>1.6.21.1</t>
  </si>
  <si>
    <t>1.6.21.2</t>
  </si>
  <si>
    <t>1.6.22</t>
  </si>
  <si>
    <t>1.6.22.1</t>
  </si>
  <si>
    <t>1.6.22.3</t>
  </si>
  <si>
    <t>1.6.23</t>
  </si>
  <si>
    <t>1.6.23.1</t>
  </si>
  <si>
    <t>1.6.23.2</t>
  </si>
  <si>
    <t>1.6.24</t>
  </si>
  <si>
    <t>1.6.24.1</t>
  </si>
  <si>
    <t>1.6.24.2</t>
  </si>
  <si>
    <t>1.6.25</t>
  </si>
  <si>
    <t>1.6.25.1</t>
  </si>
  <si>
    <t>1.6.25.2</t>
  </si>
  <si>
    <t>1.6.26</t>
  </si>
  <si>
    <t>1.6.26.1</t>
  </si>
  <si>
    <t>1.6.26.2</t>
  </si>
  <si>
    <t>1.6.27</t>
  </si>
  <si>
    <t>1.6.27.1</t>
  </si>
  <si>
    <t>1.6.27.2</t>
  </si>
  <si>
    <t>1.7.4.1</t>
  </si>
  <si>
    <t>1.7.4.2</t>
  </si>
  <si>
    <t>1.8.1.1</t>
  </si>
  <si>
    <t>1.8.1.2</t>
  </si>
  <si>
    <t>1.8.2.1</t>
  </si>
  <si>
    <t>1.8.2.2</t>
  </si>
  <si>
    <t>1.8.3</t>
  </si>
  <si>
    <t>1.8.3.1</t>
  </si>
  <si>
    <t>1.8.3.2</t>
  </si>
  <si>
    <t>1.8.4</t>
  </si>
  <si>
    <t>1.8.4.1</t>
  </si>
  <si>
    <t>1.8.4.2</t>
  </si>
  <si>
    <t>1.8.5</t>
  </si>
  <si>
    <t>1.8.5.1</t>
  </si>
  <si>
    <t>1.8.5.2</t>
  </si>
  <si>
    <t>1.8.6</t>
  </si>
  <si>
    <t>1.8.6.1</t>
  </si>
  <si>
    <t>1.8.6.2</t>
  </si>
  <si>
    <t>1.8.7</t>
  </si>
  <si>
    <t>1.8.7.1</t>
  </si>
  <si>
    <t>1.8.7.2</t>
  </si>
  <si>
    <t>1.8.8</t>
  </si>
  <si>
    <t>1.8.8.1</t>
  </si>
  <si>
    <t>1.8.8.2</t>
  </si>
  <si>
    <t>1.8.9</t>
  </si>
  <si>
    <t>1.8.9.1</t>
  </si>
  <si>
    <t>1.8.9.2</t>
  </si>
  <si>
    <t>1.8.10</t>
  </si>
  <si>
    <t>1.8.10.1</t>
  </si>
  <si>
    <t>1.8.10.2</t>
  </si>
  <si>
    <t>1.8.11</t>
  </si>
  <si>
    <t>1.8.11.1</t>
  </si>
  <si>
    <t>1.8.11.2</t>
  </si>
  <si>
    <t>1.8.12</t>
  </si>
  <si>
    <t>1.8.12.1</t>
  </si>
  <si>
    <t>1.8.12.2</t>
  </si>
  <si>
    <t>1.8.13</t>
  </si>
  <si>
    <t>1.8.13.1</t>
  </si>
  <si>
    <t>1.8.13.2</t>
  </si>
  <si>
    <t>1.8.14</t>
  </si>
  <si>
    <t>1.8.14.1</t>
  </si>
  <si>
    <t>1.8.14.2</t>
  </si>
  <si>
    <t>1.8.15</t>
  </si>
  <si>
    <t>1.8.15.1</t>
  </si>
  <si>
    <t>1.8.15.2</t>
  </si>
  <si>
    <t>1.8.16</t>
  </si>
  <si>
    <t>1.8.16.1</t>
  </si>
  <si>
    <t>1.8.16.2</t>
  </si>
  <si>
    <t>1.9.1.1</t>
  </si>
  <si>
    <t>1.9.1.2</t>
  </si>
  <si>
    <t>1.9.2.1</t>
  </si>
  <si>
    <t>1.9.2.2</t>
  </si>
  <si>
    <t>1.9.3.1</t>
  </si>
  <si>
    <t>1.9.3.2</t>
  </si>
  <si>
    <t>1.9.4.1</t>
  </si>
  <si>
    <t>1.9.4.2</t>
  </si>
  <si>
    <t>1.9.5.1</t>
  </si>
  <si>
    <t>1.9.5.2</t>
  </si>
  <si>
    <t>1.9.6.1</t>
  </si>
  <si>
    <t>1.9.6.2</t>
  </si>
  <si>
    <t>1.9.7.1</t>
  </si>
  <si>
    <t>1.9.7.2</t>
  </si>
  <si>
    <t>1.9.8.1</t>
  </si>
  <si>
    <t>1.9.8.2</t>
  </si>
  <si>
    <t>1.9.9.1</t>
  </si>
  <si>
    <t>1.9.9.2</t>
  </si>
  <si>
    <t>1.9.10.1</t>
  </si>
  <si>
    <t>1.9.10.2</t>
  </si>
  <si>
    <t>1.9.11.1</t>
  </si>
  <si>
    <t>1.9.12.1</t>
  </si>
  <si>
    <t>1.9.12.2</t>
  </si>
  <si>
    <t>1.9.13.1</t>
  </si>
  <si>
    <t>1.9.13.2</t>
  </si>
  <si>
    <t>1.9.14.1</t>
  </si>
  <si>
    <t>1.9.14.2</t>
  </si>
  <si>
    <t>1.9.15.1</t>
  </si>
  <si>
    <t>1.9.15.2</t>
  </si>
  <si>
    <t>1.9.16.1</t>
  </si>
  <si>
    <t>1.9.16.2</t>
  </si>
  <si>
    <t>1.10.1.1</t>
  </si>
  <si>
    <t>1.10.1.2</t>
  </si>
  <si>
    <t>1.10.2.1</t>
  </si>
  <si>
    <t>1.10.2.2</t>
  </si>
  <si>
    <t>1.10.3.1</t>
  </si>
  <si>
    <t>1.10.3.2</t>
  </si>
  <si>
    <t>1.10.4.1</t>
  </si>
  <si>
    <t>1.10.4.2</t>
  </si>
  <si>
    <t>1.10.5.1</t>
  </si>
  <si>
    <t>1.10.6.1</t>
  </si>
  <si>
    <t>1.10.6.2</t>
  </si>
  <si>
    <t>1.10.7.1</t>
  </si>
  <si>
    <t>1.10.7.2</t>
  </si>
  <si>
    <t>1.10.8.1</t>
  </si>
  <si>
    <t>1.10.8.2</t>
  </si>
  <si>
    <t>1.10.9</t>
  </si>
  <si>
    <t>1.10.9.1</t>
  </si>
  <si>
    <t>1.10.9.2</t>
  </si>
  <si>
    <t>1.10.10</t>
  </si>
  <si>
    <t>1.10.10.1</t>
  </si>
  <si>
    <t>1.10.10.2</t>
  </si>
  <si>
    <t>1.10.11</t>
  </si>
  <si>
    <t>1.10.11.1</t>
  </si>
  <si>
    <t>1.10.11.2</t>
  </si>
  <si>
    <t>1.10.12</t>
  </si>
  <si>
    <t>1.10.12.1</t>
  </si>
  <si>
    <t>1.10.12.2</t>
  </si>
  <si>
    <t>1.10.13</t>
  </si>
  <si>
    <t>1.10.13.1</t>
  </si>
  <si>
    <t>1.10.13.2</t>
  </si>
  <si>
    <t>1.10.14</t>
  </si>
  <si>
    <t>1.10.14.1</t>
  </si>
  <si>
    <t>1.10.14.2</t>
  </si>
  <si>
    <t>1.10.15</t>
  </si>
  <si>
    <t>1.10.15.1</t>
  </si>
  <si>
    <t>1.10.15.2</t>
  </si>
  <si>
    <t>1.10.16</t>
  </si>
  <si>
    <t>1.10.16.1</t>
  </si>
  <si>
    <t>1.10.16.2</t>
  </si>
  <si>
    <t>1.10.17</t>
  </si>
  <si>
    <t>1.10.17.1</t>
  </si>
  <si>
    <t>1.10.17.2</t>
  </si>
  <si>
    <t>1.10.18</t>
  </si>
  <si>
    <t>1.10.18.1</t>
  </si>
  <si>
    <t>1.10.18.2</t>
  </si>
  <si>
    <t>1.10.19</t>
  </si>
  <si>
    <t>1.10.19.1</t>
  </si>
  <si>
    <t>1.10.19.2</t>
  </si>
  <si>
    <t>1.10.20</t>
  </si>
  <si>
    <t>1.10.20.1</t>
  </si>
  <si>
    <t>1.10.20.2</t>
  </si>
  <si>
    <t>1.10.21</t>
  </si>
  <si>
    <t>1.10.21.1</t>
  </si>
  <si>
    <t>1.10.21.2</t>
  </si>
  <si>
    <t>1.10.22</t>
  </si>
  <si>
    <t>1.10.22.1</t>
  </si>
  <si>
    <t>1.10.22.2</t>
  </si>
  <si>
    <t>1.10.23</t>
  </si>
  <si>
    <t>1.10.23.1</t>
  </si>
  <si>
    <t>1.10.23.2</t>
  </si>
  <si>
    <t>1.10.24</t>
  </si>
  <si>
    <t>1.10.24.1</t>
  </si>
  <si>
    <t>1.10.24.2</t>
  </si>
  <si>
    <t>1.10.25</t>
  </si>
  <si>
    <t>1.10.25.1</t>
  </si>
  <si>
    <t>1.10.25.2</t>
  </si>
  <si>
    <t>1.10.26</t>
  </si>
  <si>
    <t>1.10.26.1</t>
  </si>
  <si>
    <t>1.10.26.2</t>
  </si>
  <si>
    <t>1.10.27</t>
  </si>
  <si>
    <t>1.10.27.1</t>
  </si>
  <si>
    <t>1.11.1.1</t>
  </si>
  <si>
    <t>1.11.1.2</t>
  </si>
  <si>
    <t>1.11.2.1</t>
  </si>
  <si>
    <t>1.11.2.2</t>
  </si>
  <si>
    <t>1.11.3.1</t>
  </si>
  <si>
    <t>1.11.3.2</t>
  </si>
  <si>
    <t>1.11.4</t>
  </si>
  <si>
    <t>1.11.4.1</t>
  </si>
  <si>
    <t>1.11.4.2</t>
  </si>
  <si>
    <t>1.7.5.1</t>
  </si>
  <si>
    <t>1.7.5.2</t>
  </si>
  <si>
    <t>1.7.6.1</t>
  </si>
  <si>
    <t>1.7.6.2</t>
  </si>
  <si>
    <t>1.7.7.1</t>
  </si>
  <si>
    <t>1.7.7.2</t>
  </si>
  <si>
    <t>1.7.8.1</t>
  </si>
  <si>
    <t>1.7.8.2</t>
  </si>
  <si>
    <t>1.7.9</t>
  </si>
  <si>
    <t>1.7.9.1</t>
  </si>
  <si>
    <t>1.7.9.2</t>
  </si>
  <si>
    <t>1.7.10</t>
  </si>
  <si>
    <t>1.7.10.1</t>
  </si>
  <si>
    <t>1.7.10.2</t>
  </si>
  <si>
    <t>1.7.11</t>
  </si>
  <si>
    <t>1.7.11.1</t>
  </si>
  <si>
    <t>1.7.11.2</t>
  </si>
  <si>
    <t>1.7.12</t>
  </si>
  <si>
    <t>1.7.12.1</t>
  </si>
  <si>
    <t>1.7.12.2</t>
  </si>
  <si>
    <t>1.7.13</t>
  </si>
  <si>
    <t>1.7.13.1</t>
  </si>
  <si>
    <t>1.7.13.2</t>
  </si>
  <si>
    <t>1.7.14</t>
  </si>
  <si>
    <t>1.7.14.1</t>
  </si>
  <si>
    <t>1.7.14.2</t>
  </si>
  <si>
    <t>1.3.5.1</t>
  </si>
  <si>
    <t>1.3.5.2</t>
  </si>
  <si>
    <t>1.3.6.1</t>
  </si>
  <si>
    <t>1.3.6.2</t>
  </si>
  <si>
    <t>1.3.7.1</t>
  </si>
  <si>
    <t>1.3.7.2</t>
  </si>
  <si>
    <t>1.13.1</t>
  </si>
  <si>
    <t>1.13.2</t>
  </si>
  <si>
    <t>1.14.1</t>
  </si>
  <si>
    <t>1.14.2</t>
  </si>
  <si>
    <t>1.15.1</t>
  </si>
  <si>
    <t>1.15.2</t>
  </si>
  <si>
    <t>1.16.1</t>
  </si>
  <si>
    <t>1.16.2</t>
  </si>
  <si>
    <t>1.17.1</t>
  </si>
  <si>
    <t>1.17.2</t>
  </si>
  <si>
    <t>1.18.1</t>
  </si>
  <si>
    <t>1.18.2</t>
  </si>
  <si>
    <t>1.19.1</t>
  </si>
  <si>
    <t>1.19.2</t>
  </si>
  <si>
    <t>1.20.1</t>
  </si>
  <si>
    <t>1.20.2</t>
  </si>
  <si>
    <t>1.21.1</t>
  </si>
  <si>
    <t>1.21.2</t>
  </si>
  <si>
    <t>1.22.1</t>
  </si>
  <si>
    <t>1.22.2</t>
  </si>
  <si>
    <t>1.23.1</t>
  </si>
  <si>
    <t>1.23.2</t>
  </si>
  <si>
    <t>1.24.1</t>
  </si>
  <si>
    <t>1.24.2</t>
  </si>
  <si>
    <t>1.25.1</t>
  </si>
  <si>
    <t>1.25.2</t>
  </si>
  <si>
    <t>1.26.1</t>
  </si>
  <si>
    <t>1.26.2</t>
  </si>
  <si>
    <t>1.27.1</t>
  </si>
  <si>
    <t>1.27.2</t>
  </si>
  <si>
    <t>1.28.1</t>
  </si>
  <si>
    <t>1.28.2</t>
  </si>
  <si>
    <t>1.29.1</t>
  </si>
  <si>
    <t>1.29.2</t>
  </si>
  <si>
    <t>1.30.1</t>
  </si>
  <si>
    <t>1.30.2</t>
  </si>
  <si>
    <t>1.31.1</t>
  </si>
  <si>
    <t>1.31.2</t>
  </si>
  <si>
    <t>1.32.1</t>
  </si>
  <si>
    <t>1.32.1.1</t>
  </si>
  <si>
    <t>1.32.1.2</t>
  </si>
  <si>
    <t>1.33.2</t>
  </si>
  <si>
    <t>1.33.2.1</t>
  </si>
  <si>
    <t>1.33.2.2</t>
  </si>
  <si>
    <t>1.32.3</t>
  </si>
  <si>
    <t>1.32.3.1</t>
  </si>
  <si>
    <t>1.32.3.2</t>
  </si>
  <si>
    <t>1.32.4</t>
  </si>
  <si>
    <t>1.32.4.1</t>
  </si>
  <si>
    <t>1.32.4.2</t>
  </si>
  <si>
    <t>1.32.5</t>
  </si>
  <si>
    <t>1.32.5.1</t>
  </si>
  <si>
    <t>1.32.5.2</t>
  </si>
  <si>
    <t>1.32.6</t>
  </si>
  <si>
    <t>1.32.6.1</t>
  </si>
  <si>
    <t>1.32.6.2</t>
  </si>
  <si>
    <t>1.32.7</t>
  </si>
  <si>
    <t>1.32.7.1</t>
  </si>
  <si>
    <t>1.32.8</t>
  </si>
  <si>
    <t>1.32.8.1</t>
  </si>
  <si>
    <t>1.32.8.2</t>
  </si>
  <si>
    <t>1.33.1</t>
  </si>
  <si>
    <t>1.33.1.1</t>
  </si>
  <si>
    <t>1.33.1.2</t>
  </si>
  <si>
    <t>1.33.3</t>
  </si>
  <si>
    <t>1.33.3.1</t>
  </si>
  <si>
    <t>1.33.3.2</t>
  </si>
  <si>
    <t>1.6.32</t>
  </si>
  <si>
    <t>1.13.1.1</t>
  </si>
  <si>
    <t>1.13.1.2</t>
  </si>
  <si>
    <t>1.30.1.1</t>
  </si>
  <si>
    <t>1.30.1.2</t>
  </si>
  <si>
    <t>1.30.2.1</t>
  </si>
  <si>
    <t>1.30.2.2</t>
  </si>
  <si>
    <t>1.30.3</t>
  </si>
  <si>
    <t>1.30.3.1</t>
  </si>
  <si>
    <t>1.30.3.2</t>
  </si>
  <si>
    <t>1.30.4</t>
  </si>
  <si>
    <t>1.30.4.1</t>
  </si>
  <si>
    <t>1.30.4.2</t>
  </si>
  <si>
    <t>1.30.5</t>
  </si>
  <si>
    <t>1.30.5.1</t>
  </si>
  <si>
    <t>1.30.5.2</t>
  </si>
  <si>
    <t>1.30.6</t>
  </si>
  <si>
    <t>1.30.6.1</t>
  </si>
  <si>
    <t>1.30.6.2</t>
  </si>
  <si>
    <t>1.30.7</t>
  </si>
  <si>
    <t>1.30.7.1</t>
  </si>
  <si>
    <t>1.30.7.2</t>
  </si>
  <si>
    <t>1.30.8</t>
  </si>
  <si>
    <t>1.30.8.1</t>
  </si>
  <si>
    <t>1.30.8.2</t>
  </si>
  <si>
    <t>1.30.9</t>
  </si>
  <si>
    <t>1.30.9.1</t>
  </si>
  <si>
    <t>1.30.9.1.1</t>
  </si>
  <si>
    <t>1.30.9.1.2</t>
  </si>
  <si>
    <t>1.30.9.2</t>
  </si>
  <si>
    <t>1.30.9.2.1</t>
  </si>
  <si>
    <t>1.30.9.2.2</t>
  </si>
  <si>
    <t>1.30.9.3</t>
  </si>
  <si>
    <t>1.30.9.3.1</t>
  </si>
  <si>
    <t>1.30.9.3.2</t>
  </si>
  <si>
    <t>1.1.1.1</t>
  </si>
  <si>
    <t>1.1.1.2</t>
  </si>
  <si>
    <t>4.30</t>
  </si>
  <si>
    <t>DAYWORKS (REMEASUREABLE)</t>
  </si>
  <si>
    <t>NEW INLET WORKS CHANNEL (SCREENING AREA TO PUMP STATION SUMP)</t>
  </si>
  <si>
    <t>(Sample pattern to be provided for Client Approval)</t>
  </si>
  <si>
    <t>B2</t>
  </si>
  <si>
    <t>B3</t>
  </si>
  <si>
    <t>B4</t>
  </si>
  <si>
    <t>B5</t>
  </si>
  <si>
    <t>SUB TOTAL BILL 2</t>
  </si>
  <si>
    <t>SUB TOTAL BILL 3</t>
  </si>
  <si>
    <t>SUB TOTAL BILL 4</t>
  </si>
  <si>
    <t>SUB TOTAL BILL 5</t>
  </si>
  <si>
    <t>BILL 4 BOQ 2: EMERGENCY GENERATOR SYSTEM</t>
  </si>
  <si>
    <t>BILL 4 BOQ 3: DOMESTIC POWER &amp; LIGHTING</t>
  </si>
  <si>
    <t>BILL 4 BOQ 4: EARTHING AND LIGHTNING PROTECTION</t>
  </si>
  <si>
    <t>BILL 4 BOQ 5: MV WORKS</t>
  </si>
  <si>
    <t>BILL 4 BOQ 7: DE-WATERING ELECTRICAL SYSTEM</t>
  </si>
  <si>
    <t xml:space="preserve">BILL 4 BOQ 9: OHS, TESTING, COMMISSIONING, TRAINING, GENERAL - ELECTRICAL </t>
  </si>
  <si>
    <t xml:space="preserve"> Total Carried Forward To Summary of Bills</t>
  </si>
  <si>
    <t>BILL 4 BOQ 1: PRELIMINARY AND GENERAL</t>
  </si>
  <si>
    <t>BOQ 2: EMERGENCY GENERATOR SYSTEM</t>
  </si>
  <si>
    <t>BOQ 3: DOMESTIC POWER &amp; LIGHTING</t>
  </si>
  <si>
    <t>BOQ 4: EARTHING AND LIGHTNING PROTECTION</t>
  </si>
  <si>
    <t>BOQ 5: MV WORKS</t>
  </si>
  <si>
    <t>BOQ 8: PUMP STATION ELECTRICAL SYSTEM</t>
  </si>
  <si>
    <t xml:space="preserve">BOQ 9: OHS, TESTING, COMMISSIONING, TRAINING, GENERAL - ELECTRICAL </t>
  </si>
  <si>
    <t>BOQ 3: DE-WATERING C&amp;I SYSTEM</t>
  </si>
  <si>
    <t>BOQ 4: PUMP STATION C&amp;I SYSTEM</t>
  </si>
  <si>
    <t>BOQ 5: NETWORK SYSTEMS</t>
  </si>
  <si>
    <t>BOQ 6: SYSTEM INTEGRATION, TESTING, TRAINING, GENERAL CONTROL &amp; INSTRUMENTATION</t>
  </si>
  <si>
    <t>BOQ 1: PRELIMINARY AND GENERAL</t>
  </si>
  <si>
    <t>BILL 5 BOQ 6: SYSTEM INTEGRATION, TESTING, TRAINING, GENERAL CONTROL &amp; INSTRUMENTATION</t>
  </si>
  <si>
    <t>BILL 5 BOQ 5: NETWORK SYSTEMS</t>
  </si>
  <si>
    <t>BILL 5 BOQ 4: PUMP STATION C&amp;I SYSTEM</t>
  </si>
  <si>
    <t>BILL 5 BOQ 3: DE-WATERING C&amp;I SYSTEM</t>
  </si>
  <si>
    <t>BILL 5 BOQ 1: PRELIMINARY AND GENERAL</t>
  </si>
  <si>
    <r>
      <t xml:space="preserve">3000L Bulk Diesel Self-Bunded Tank
</t>
    </r>
    <r>
      <rPr>
        <i/>
        <sz val="9"/>
        <rFont val="Microsoft Sans Serif"/>
        <family val="2"/>
      </rPr>
      <t>As per technical data sheet EB2, included in the Volume C3.6.1 - Annex 1.</t>
    </r>
  </si>
  <si>
    <r>
      <t xml:space="preserve">1100 kVA Outdoor standby generator in sound proof enclosure, complete with smart controller, exhaust, 1000L day fuel tank and accessories. 
</t>
    </r>
    <r>
      <rPr>
        <i/>
        <sz val="9"/>
        <rFont val="Microsoft Sans Serif"/>
        <family val="2"/>
      </rPr>
      <t>As per technical data sheet EB1, included in the Volume C3.6.1 - Annex 1.</t>
    </r>
  </si>
  <si>
    <t>9.2.1</t>
  </si>
  <si>
    <t>9.2.2</t>
  </si>
  <si>
    <t>9.2.3</t>
  </si>
  <si>
    <r>
      <t xml:space="preserve">Manufacture, supply, off loading,  installation, testing and commissioning of 12kV Metal-clad MV Switchgear Boards. 1 x Incomers, 2 Txf Feeder, 25kA, 400A, as detailed in the specifications.
</t>
    </r>
    <r>
      <rPr>
        <i/>
        <sz val="9"/>
        <rFont val="Microsoft Sans Serif"/>
        <family val="2"/>
      </rPr>
      <t>As per technical data sheet EB3, included in the Volume C3.6.1 - Annex 1.</t>
    </r>
  </si>
  <si>
    <r>
      <t xml:space="preserve">Manufacture, supply, off loading,  installation, testing and commissioning of 110VDC Battery Tripping unit as detailed in specfications. Includes the LV cabling required for the power supply and connection to the MV switchgear.
</t>
    </r>
    <r>
      <rPr>
        <i/>
        <sz val="9"/>
        <rFont val="Microsoft Sans Serif"/>
        <family val="2"/>
      </rPr>
      <t>As per technical data sheet EB5, included in the Volume C3.6.1 - Annex 1</t>
    </r>
  </si>
  <si>
    <r>
      <t xml:space="preserve">Manufacture, supply, off loading,  installation, testing and commissioning of 500kVA Mini-Substation Units, as detailed in the specifications.
</t>
    </r>
    <r>
      <rPr>
        <i/>
        <sz val="9"/>
        <rFont val="Microsoft Sans Serif"/>
        <family val="2"/>
      </rPr>
      <t>As per technical data sheet EB4, included in the Volume C3.6.1 - Annex 1.</t>
    </r>
  </si>
  <si>
    <t>BOQ 7: DE-WATERING ELECTRICAL SYSTEM</t>
  </si>
  <si>
    <t>BOQ 6: INLET WORKS ELECTRICAL SYSTEM</t>
  </si>
  <si>
    <t>BOQ 2: INLET WORKS C&amp;I SYSTEM</t>
  </si>
  <si>
    <t>BILL 4 BOQ 6: INLET WORKS ELECTRICAL SYSTEM</t>
  </si>
  <si>
    <t>Inlet Works Electrical System</t>
  </si>
  <si>
    <t>BILL 5 BOQ 2: INLET WORKS C&amp;I SYSTEM</t>
  </si>
  <si>
    <t>INLET WORKS C&amp;l SYSTEM</t>
  </si>
  <si>
    <t>2.3.1.3</t>
  </si>
  <si>
    <t>2.3.1.4</t>
  </si>
  <si>
    <t>2.3.1.5</t>
  </si>
  <si>
    <t>2.3.2.3</t>
  </si>
  <si>
    <t>2.3.3.3</t>
  </si>
  <si>
    <t xml:space="preserve"> Total Carried Forward To Summary Of Bills</t>
  </si>
  <si>
    <t>Witnessing of Inspections, tests, FAT etc. of equipment by the employers representatives and engineering team representatives outside of the eThekwini Metropolitan Area but outside the borders of the Republic of South Africa as specified in the detailed specifications. Provision for 4 Pax.</t>
  </si>
  <si>
    <t>Witnessing of Inspections, tests, FAT etc. of equipment by the employers representatives and engineering team representatives outside of the eThekwini Metropolitan Area but within the Republic of South Africa as specified in the detailed specifications. Provision of 4 Pax.</t>
  </si>
  <si>
    <r>
      <t xml:space="preserve">Manufacture, supply, off loading and installation of the Second Class Water MCC Panel, and commissioning as detailed in the specifications and drawings. 
</t>
    </r>
    <r>
      <rPr>
        <i/>
        <sz val="9"/>
        <rFont val="Microsoft Sans Serif"/>
        <family val="2"/>
      </rPr>
      <t>60325-E-LI-100: Single line diagram
60325-E-LI-101: GA</t>
    </r>
  </si>
  <si>
    <r>
      <t xml:space="preserve">Manufacture, supply, off loading and installation of the De-watering MCC Panel, and commissioning as detailed in the specifications and drawings. 
</t>
    </r>
    <r>
      <rPr>
        <i/>
        <sz val="9"/>
        <rFont val="Microsoft Sans Serif"/>
        <family val="2"/>
      </rPr>
      <t>60325-E-SD-700: Single line diagram
60325-E-SD-702: GA</t>
    </r>
  </si>
  <si>
    <r>
      <t xml:space="preserve">Manufacture, supply, off loading and installation of the Sludge Transfer MCC Panel, and commissioning as detailed in the specifications and drawings. 
</t>
    </r>
    <r>
      <rPr>
        <i/>
        <sz val="9"/>
        <rFont val="Microsoft Sans Serif"/>
        <family val="2"/>
      </rPr>
      <t>60325-E-SD-701: Single line diagram
60325-E-SD-703: GA</t>
    </r>
  </si>
  <si>
    <r>
      <t xml:space="preserve">Manufacture, supply, off loading and installation of Pump Station No. 1 MCC Panel, and commissioning as detailed in the specifications and drawings. 
</t>
    </r>
    <r>
      <rPr>
        <i/>
        <sz val="9"/>
        <rFont val="Microsoft Sans Serif"/>
        <family val="2"/>
      </rPr>
      <t>60325-E-LS-300: Single line diagram
60325-E-LS-304: GA</t>
    </r>
  </si>
  <si>
    <r>
      <t xml:space="preserve">Manufacture, supply, off loading and installation of Pump Station No. 2 MCC Panel, and commissioning as detailed in the specifications and drawings. 
</t>
    </r>
    <r>
      <rPr>
        <i/>
        <sz val="9"/>
        <rFont val="Microsoft Sans Serif"/>
        <family val="2"/>
      </rPr>
      <t>60325-E-LS-301: Single line diagram
60325-E-LS-305: GA</t>
    </r>
  </si>
  <si>
    <r>
      <t xml:space="preserve">Manufacture, supply, off loading and installation of Pump Station No. 3 MCC Panel, and commissioning as detailed in the specifications and drawings. 
</t>
    </r>
    <r>
      <rPr>
        <i/>
        <sz val="9"/>
        <rFont val="Microsoft Sans Serif"/>
        <family val="2"/>
      </rPr>
      <t>60325-E-LS-302: Single line diagram
60325-E-LS-306: GA</t>
    </r>
  </si>
  <si>
    <r>
      <t xml:space="preserve">Manufacture, supply, off loading and installation of Pump Station No. 4 MCC Panel, and commissioning as detailed in the specifications and drawings. 
</t>
    </r>
    <r>
      <rPr>
        <i/>
        <sz val="9"/>
        <rFont val="Microsoft Sans Serif"/>
        <family val="2"/>
      </rPr>
      <t>60325-E-LS-303: Single line diagram
60325-E-LS-307: GA</t>
    </r>
  </si>
  <si>
    <r>
      <t xml:space="preserve">Manufacture, supply, off loading and installation of the Inlet Works PLC system (panel integral to the MCC panel), and commissioning as detailed in the specifications and drawings.
</t>
    </r>
    <r>
      <rPr>
        <i/>
        <sz val="9"/>
        <rFont val="Microsoft Sans Serif"/>
        <family val="2"/>
      </rPr>
      <t>60325-I-GW-904: Typical PLC GA</t>
    </r>
  </si>
  <si>
    <t xml:space="preserve">Manufacture, supply, off loading and installation of the Second Class Water  PLC system (panel integral to the MCC panel), and commissioning as detailed in the specifications and drawings. </t>
  </si>
  <si>
    <r>
      <t xml:space="preserve">Manufacture, supply, off loading and installation of the De-watering Plant PLC system (panel integral to the MCC panel), and commissioning as detailed in the specifications and drawings. 
</t>
    </r>
    <r>
      <rPr>
        <i/>
        <sz val="9"/>
        <rFont val="Microsoft Sans Serif"/>
        <family val="2"/>
      </rPr>
      <t>60325-I-GW-904: Typical PLC GA</t>
    </r>
  </si>
  <si>
    <t xml:space="preserve">Manufacture, supply, off loading and installation of the Sludge Transfer  PLC system (panel integral to the MCC panel), and commissioning as detailed in the specifications and drawings. </t>
  </si>
  <si>
    <t xml:space="preserve">Manufacture, supply, off loading and installation of the Pump Station PLC system (panel integral to the MCC panel), and commissioning as detailed in the specifications and drawings. </t>
  </si>
  <si>
    <r>
      <t xml:space="preserve">Manufacture, supply, off loading and installation of the Inlet Works MCC Panel, and commissioning as detailed in the specifications and drawings. 
</t>
    </r>
    <r>
      <rPr>
        <i/>
        <sz val="9"/>
        <rFont val="Microsoft Sans Serif"/>
        <family val="2"/>
      </rPr>
      <t>60325-E-LI-100: Single line diagram
60325-E-LI-101: GA</t>
    </r>
  </si>
  <si>
    <t>PLC System</t>
  </si>
  <si>
    <t>Change over Panels - Pump Station 1 C/O 1, Pump Station 1 C/O 2, Pump Station 2 C/O Panel, Dewatering Building C/O Panel, Inlet Works C/O Panel. Local surface mounted change-over panels complete with all wiring and circuit breakers per specifications and Generator schematic</t>
  </si>
  <si>
    <t>DB-Inlet Works Local Surface mounted Distribution board complete with all wiring and circuit breakers per specifications and Inlet Works LOCAL DB schematic</t>
  </si>
  <si>
    <t>DB-O. Local Surface mounted Distribution board complete with all wiring and circuit breakers per specifications and Inlet Works LOCAL DB schematic</t>
  </si>
  <si>
    <t>Air conditioner unit</t>
  </si>
  <si>
    <t>NEW SLUDGE DEWATERING BUILDING</t>
  </si>
  <si>
    <t>a) Vertical, sides</t>
  </si>
  <si>
    <t xml:space="preserve">  i) Edges, risers, ends and reveals not exceeding 300mm high or wide</t>
  </si>
  <si>
    <t>b) Soffits</t>
  </si>
  <si>
    <t xml:space="preserve">  ii) Slabs propped up exceeding 1.5m and not exceeding 3.5m high</t>
  </si>
  <si>
    <t xml:space="preserve">  i) Outer face of walls of circular silo exceeding 1m radius with a total height exceeding 8m and not exceeding 9.5m above bearing level</t>
  </si>
  <si>
    <t xml:space="preserve">  ii) Inner face of walls of circular silo exceeding 1m radius with a total height exceeding 8m and not exceeding 9.5m above sloping bearing level</t>
  </si>
  <si>
    <t xml:space="preserve">  iii) Outer face of walls of conical section of circular silo exceeding 1m radius propped up exceeding 8m and not exceeding 9.5m above bearing level</t>
  </si>
  <si>
    <t xml:space="preserve">  iv) Rectangular columns in foundations</t>
  </si>
  <si>
    <t xml:space="preserve">  v) Rectangular columns with total height exceeding 3.5m and not exceeding 5m above bearing level</t>
  </si>
  <si>
    <t xml:space="preserve">  vi) Rectangular columns with total height exceeding 3.5m and not exceeding 5m above bearing level</t>
  </si>
  <si>
    <t xml:space="preserve">  vii) Inverted beams circular not exceeding 1m radius</t>
  </si>
  <si>
    <t xml:space="preserve">  viii) Inverted beams above concrete circular not exceeding 1m radius</t>
  </si>
  <si>
    <t xml:space="preserve">  ix) Edges exceeding 300mm high</t>
  </si>
  <si>
    <t xml:space="preserve">  x) Edges, risers, ends and reveals not exceeding 300mm high or wide</t>
  </si>
  <si>
    <t xml:space="preserve">  xi) Sloping and stepped outer edges of stairs 360mm high extreme</t>
  </si>
  <si>
    <t>a) Vertical, Sides</t>
  </si>
  <si>
    <t xml:space="preserve">  i) Slabs propped up exceeding 3.5m and not exceeding 5m high</t>
  </si>
  <si>
    <t xml:space="preserve">  ii) Slabs propped up exceeding 8m and not exceeding 9.5m high off sloping surfaces</t>
  </si>
  <si>
    <t xml:space="preserve">  iii) Landings</t>
  </si>
  <si>
    <t xml:space="preserve">  iv) Stairs with sloping soffits</t>
  </si>
  <si>
    <t>c) Sides and Soffits</t>
  </si>
  <si>
    <t xml:space="preserve">  i) Beams propped up exceeding 1.5m and not exceeding 3.5m high</t>
  </si>
  <si>
    <t xml:space="preserve">  ii) Isolated beams propped up exceeding 1.5m and not exceeding 3.5m high</t>
  </si>
  <si>
    <t xml:space="preserve">  iii) Isolated beams propped up exceeding 8m and not exceeding 9.5m high</t>
  </si>
  <si>
    <t xml:space="preserve">  i) Inner face of walls of conical section of circular silo exceeding 1m radius</t>
  </si>
  <si>
    <t xml:space="preserve">  ii) Extra over last for 3mm thick HDPE anchor knob sheet - AKS CPL green or similar approved</t>
  </si>
  <si>
    <t>d) Sloping top surfaces</t>
  </si>
  <si>
    <t>e) Boxing in smooth formwork to form</t>
  </si>
  <si>
    <t xml:space="preserve">  i) 25 x 25mm Chamfer along top or bottom edge</t>
  </si>
  <si>
    <t xml:space="preserve">  ii) 25 x 25mm Chamfer along top or bottom edge circular on plan exceeding 1m radius</t>
  </si>
  <si>
    <t xml:space="preserve">  iii) 25 x 25mm Vertical chamfer at corner</t>
  </si>
  <si>
    <t>f) Boxing out smooth formwork to form</t>
  </si>
  <si>
    <t xml:space="preserve">  i) 300 x 400 x 662mm High overall crane rail support with sloping soffit 400mm from top of support on 450mm wide face of column, top of support 1513mm from top of column</t>
  </si>
  <si>
    <t>g) Smooth formwork to form</t>
  </si>
  <si>
    <t xml:space="preserve">  i) Opening exceeding 2m and not exceeding 3m girth through 250mm slab</t>
  </si>
  <si>
    <t>i) Various diameters</t>
  </si>
  <si>
    <t>a) Mild steel</t>
  </si>
  <si>
    <t>b) High tensile steel</t>
  </si>
  <si>
    <t>i) Type ref 395 fabric reinforcement in concrete surface beds, slabs, etc</t>
  </si>
  <si>
    <t xml:space="preserve">  i) Surface blinding under footings and bases</t>
  </si>
  <si>
    <t>i) Bases</t>
  </si>
  <si>
    <t>ii) Foundation beams</t>
  </si>
  <si>
    <t xml:space="preserve">c) 30 MPa/19mm concrete to: </t>
  </si>
  <si>
    <t>i) Surface beds cast in panels on waterproofing</t>
  </si>
  <si>
    <t>ii) Ramps on waterproofing</t>
  </si>
  <si>
    <t>iii) Bottoms of floor drains on waterproofing</t>
  </si>
  <si>
    <t>iv) Slabs including beams and inverted beams</t>
  </si>
  <si>
    <t>v) Raisings on tops of slabs</t>
  </si>
  <si>
    <t>vi) Plinths</t>
  </si>
  <si>
    <t>vii) Isolated beams</t>
  </si>
  <si>
    <t>viii) Stairs including landings, beams and inverted beams</t>
  </si>
  <si>
    <t>ix) Columns in foundations</t>
  </si>
  <si>
    <t>x) Columns</t>
  </si>
  <si>
    <t>xii) Walls of cylindrical silo</t>
  </si>
  <si>
    <t>xiii) Conical walls of cylindrical silo</t>
  </si>
  <si>
    <t>a) Wood float finish to top surfaces of concrete</t>
  </si>
  <si>
    <t>(i)  Surface beds, slabs, etc</t>
  </si>
  <si>
    <t>(i)  Surface beds, slabs, etc to falls</t>
  </si>
  <si>
    <t>(i)  Tops of beams, walls, etc</t>
  </si>
  <si>
    <t>(ii)  Surface beds, slabs, etc to falls</t>
  </si>
  <si>
    <t>b) Wood float finish to top surfaces of concrete with "Dry Shake" hardener added in accordance with the Manufacturer's Instructions</t>
  </si>
  <si>
    <t xml:space="preserve">c) Steel trowel finish to top surfaces of concrete </t>
  </si>
  <si>
    <t>d) Non-shrink epoxy leveling grout</t>
  </si>
  <si>
    <t>(i)  Bedding approximately 5mm thick under 230 x 130mm base plate including chamfered edges all round</t>
  </si>
  <si>
    <t xml:space="preserve"> a) Not exceeding 300mm wide</t>
  </si>
  <si>
    <t xml:space="preserve"> b) 6mm Joints not exceeding 300mm high</t>
  </si>
  <si>
    <t>Sleeves</t>
  </si>
  <si>
    <t xml:space="preserve"> c) 100mm Diameter pipe sleeve through 250mm thick slab</t>
  </si>
  <si>
    <t xml:space="preserve"> d) 150mm Diameter pipe sleeve through 250mm thick slab</t>
  </si>
  <si>
    <t xml:space="preserve"> e) 250mm Diameter pipe sleeve through 250mm thick slab</t>
  </si>
  <si>
    <t xml:space="preserve"> f) 700mm Diameter galvanised pipe not exceeding1000mm long with and including one flanged end, blank flange, bolts and gasket cast through 250mm thick slab</t>
  </si>
  <si>
    <t>5.15</t>
  </si>
  <si>
    <t>5.15.1</t>
  </si>
  <si>
    <t>5.15.2</t>
  </si>
  <si>
    <t>5.15.3</t>
  </si>
  <si>
    <t>5.15.4</t>
  </si>
  <si>
    <t>5.15.5</t>
  </si>
  <si>
    <t>5.15.6</t>
  </si>
  <si>
    <t>5.15.7</t>
  </si>
  <si>
    <t>5.15.8</t>
  </si>
  <si>
    <t>5.15.9</t>
  </si>
  <si>
    <t>5.15.10</t>
  </si>
  <si>
    <t>5.15.11</t>
  </si>
  <si>
    <t>5.15.12</t>
  </si>
  <si>
    <t>5.15.13</t>
  </si>
  <si>
    <t>5.15.14</t>
  </si>
  <si>
    <t>5.15.15</t>
  </si>
  <si>
    <t>5.15.16</t>
  </si>
  <si>
    <t>5.15.17</t>
  </si>
  <si>
    <t>5.15.18</t>
  </si>
  <si>
    <t>5.15.19</t>
  </si>
  <si>
    <t>5.15.20</t>
  </si>
  <si>
    <t>5.15.21</t>
  </si>
  <si>
    <t>5.15.22</t>
  </si>
  <si>
    <t>5.15.23</t>
  </si>
  <si>
    <t>5.15.24</t>
  </si>
  <si>
    <t>5.15.25</t>
  </si>
  <si>
    <t>5.15.26</t>
  </si>
  <si>
    <t>5.15.27</t>
  </si>
  <si>
    <t>5.16</t>
  </si>
  <si>
    <t>5.16.1</t>
  </si>
  <si>
    <t>5.16.2</t>
  </si>
  <si>
    <t>5.16.3</t>
  </si>
  <si>
    <t>5.17</t>
  </si>
  <si>
    <t>5.17.1</t>
  </si>
  <si>
    <t>5.17.2</t>
  </si>
  <si>
    <t>5.17.3</t>
  </si>
  <si>
    <t>5.17.4</t>
  </si>
  <si>
    <t>5.17.5</t>
  </si>
  <si>
    <t>5.17.6</t>
  </si>
  <si>
    <t>5.17.7</t>
  </si>
  <si>
    <t>5.17.8</t>
  </si>
  <si>
    <t>5.17.9</t>
  </si>
  <si>
    <t>5.17.10</t>
  </si>
  <si>
    <t>5.17.11</t>
  </si>
  <si>
    <t>5.17.12</t>
  </si>
  <si>
    <t>5.17.13</t>
  </si>
  <si>
    <t>5.17.14</t>
  </si>
  <si>
    <t>5.18</t>
  </si>
  <si>
    <t>5.18.1</t>
  </si>
  <si>
    <t>5.18.1.1</t>
  </si>
  <si>
    <t>5.18.2</t>
  </si>
  <si>
    <t>5.18.2.1</t>
  </si>
  <si>
    <t>5.18.3</t>
  </si>
  <si>
    <t>5.18.3.1</t>
  </si>
  <si>
    <t>5.18.3.2</t>
  </si>
  <si>
    <t>5.18.4</t>
  </si>
  <si>
    <t>5.18.4.1</t>
  </si>
  <si>
    <t>5.19</t>
  </si>
  <si>
    <t>5.19.1</t>
  </si>
  <si>
    <t>5.19.2</t>
  </si>
  <si>
    <t>5.19.3</t>
  </si>
  <si>
    <t>5.19.4</t>
  </si>
  <si>
    <t>5.19.5</t>
  </si>
  <si>
    <t>5.19.6</t>
  </si>
  <si>
    <t>c) Fabric Mesh reinforcement</t>
  </si>
  <si>
    <t>AT SECOND CLASS WATER PUMP STATION</t>
  </si>
  <si>
    <t>Extra-over Payment items 8.3.2 for:</t>
  </si>
  <si>
    <t>3.3.11</t>
  </si>
  <si>
    <t>3.3.12</t>
  </si>
  <si>
    <t>3.3.13</t>
  </si>
  <si>
    <t>3.3.14</t>
  </si>
  <si>
    <t>3.3.15</t>
  </si>
  <si>
    <t>3.3.16</t>
  </si>
  <si>
    <t>3.4.5</t>
  </si>
  <si>
    <t>4.1.4</t>
  </si>
  <si>
    <t>4.1.5</t>
  </si>
  <si>
    <t>4.1.6</t>
  </si>
  <si>
    <t>4.1.7</t>
  </si>
  <si>
    <t>4.1.8</t>
  </si>
  <si>
    <t>4.1.9</t>
  </si>
  <si>
    <t>4.1.10</t>
  </si>
  <si>
    <t>4.1.11</t>
  </si>
  <si>
    <t>4.1.12</t>
  </si>
  <si>
    <t>4.1.13</t>
  </si>
  <si>
    <t>4.1.14</t>
  </si>
  <si>
    <t>4.1.15</t>
  </si>
  <si>
    <t>4.1.16</t>
  </si>
  <si>
    <t>4.1.17</t>
  </si>
  <si>
    <t>4.1.18</t>
  </si>
  <si>
    <t>5.5.4</t>
  </si>
  <si>
    <t>5.5.5</t>
  </si>
  <si>
    <t>5.5.6</t>
  </si>
  <si>
    <t>5.5.7</t>
  </si>
  <si>
    <t>5.5.8</t>
  </si>
  <si>
    <t>7.1.7</t>
  </si>
  <si>
    <t>7.1.8</t>
  </si>
  <si>
    <t>7.1.9</t>
  </si>
  <si>
    <t>7.1.10</t>
  </si>
  <si>
    <t>7.1.11</t>
  </si>
  <si>
    <t>7.1.12</t>
  </si>
  <si>
    <t>9.1.13</t>
  </si>
  <si>
    <t>9.1.14</t>
  </si>
  <si>
    <t>9.1.15</t>
  </si>
  <si>
    <t>9.1.16</t>
  </si>
  <si>
    <t>9.1.17</t>
  </si>
  <si>
    <t>9.1.18</t>
  </si>
  <si>
    <t>9.1.19</t>
  </si>
  <si>
    <t>9.1.20</t>
  </si>
  <si>
    <t>9.2.4</t>
  </si>
  <si>
    <t>9.2.5</t>
  </si>
  <si>
    <t>9.2.6</t>
  </si>
  <si>
    <t>9.3.1</t>
  </si>
  <si>
    <t>9.3.2</t>
  </si>
  <si>
    <t>9.3.3</t>
  </si>
  <si>
    <t>9.3.4</t>
  </si>
  <si>
    <t>9.3.5</t>
  </si>
  <si>
    <t>11.6</t>
  </si>
  <si>
    <t>11.7</t>
  </si>
  <si>
    <t>BILL 4 BOQ 8: PUMP STATION ELECTRICAL SYSTEM</t>
  </si>
  <si>
    <t>Rate Only</t>
  </si>
  <si>
    <t>Splicing - Per 8 FO End - Supply</t>
  </si>
  <si>
    <t>OTDR Testing - Per 8 FO End - Supply</t>
  </si>
  <si>
    <t>Rate only</t>
  </si>
  <si>
    <t>4.5.1</t>
  </si>
  <si>
    <t>4.5.2</t>
  </si>
  <si>
    <t>4.5.3</t>
  </si>
  <si>
    <t>4.5.4</t>
  </si>
  <si>
    <r>
      <t>m</t>
    </r>
    <r>
      <rPr>
        <sz val="9"/>
        <color theme="1"/>
        <rFont val="Calibri"/>
        <family val="2"/>
      </rPr>
      <t>²</t>
    </r>
  </si>
  <si>
    <r>
      <t>m</t>
    </r>
    <r>
      <rPr>
        <sz val="9"/>
        <color theme="1"/>
        <rFont val="Calibri"/>
        <family val="2"/>
      </rPr>
      <t>³</t>
    </r>
  </si>
  <si>
    <t>8.6.1</t>
  </si>
  <si>
    <t>8.6.2</t>
  </si>
  <si>
    <t>8.6.3</t>
  </si>
  <si>
    <t>8.6.4</t>
  </si>
  <si>
    <t>10.1.1</t>
  </si>
  <si>
    <t>10.1.2</t>
  </si>
  <si>
    <t>10.1.3</t>
  </si>
  <si>
    <t>10.1.4</t>
  </si>
  <si>
    <t>10.1.5</t>
  </si>
  <si>
    <t>10.1.6</t>
  </si>
  <si>
    <t>10.1.7</t>
  </si>
  <si>
    <t>10.1.8</t>
  </si>
  <si>
    <t>10.1.9</t>
  </si>
  <si>
    <t>10.1.10</t>
  </si>
  <si>
    <t>No,</t>
  </si>
  <si>
    <t>10.2.1</t>
  </si>
  <si>
    <t>10.2.2</t>
  </si>
  <si>
    <t>SCHEDULE NO. 10</t>
  </si>
  <si>
    <t>10.2.3</t>
  </si>
  <si>
    <t>10.2.4</t>
  </si>
  <si>
    <t>10.2.5</t>
  </si>
  <si>
    <t>10.2.6</t>
  </si>
  <si>
    <t>10.2.7</t>
  </si>
  <si>
    <t>10.2.8</t>
  </si>
  <si>
    <t>10.2.9</t>
  </si>
  <si>
    <t>10.3.1</t>
  </si>
  <si>
    <t>10.3.2</t>
  </si>
  <si>
    <t>10.3.3</t>
  </si>
  <si>
    <t>10.3.4</t>
  </si>
  <si>
    <t>10.3.5</t>
  </si>
  <si>
    <t>10.3.6</t>
  </si>
  <si>
    <t>10.3.7</t>
  </si>
  <si>
    <t>10.3.8</t>
  </si>
  <si>
    <t>10.3.9</t>
  </si>
  <si>
    <t>10.3.10</t>
  </si>
  <si>
    <t>10.3.11</t>
  </si>
  <si>
    <t>10.3.12</t>
  </si>
  <si>
    <t>10.3.13</t>
  </si>
  <si>
    <t>10.3.14</t>
  </si>
  <si>
    <t>10.3.15</t>
  </si>
  <si>
    <t>10.3.16</t>
  </si>
  <si>
    <t>10.3.17</t>
  </si>
  <si>
    <t>10.3.18</t>
  </si>
  <si>
    <t>10.3.19</t>
  </si>
  <si>
    <t>10.3.20</t>
  </si>
  <si>
    <t>10.3.21</t>
  </si>
  <si>
    <t>10.4.1</t>
  </si>
  <si>
    <t>10.4.2</t>
  </si>
  <si>
    <t>10.4.3</t>
  </si>
  <si>
    <t>10.4.4</t>
  </si>
  <si>
    <t>10.4.5</t>
  </si>
  <si>
    <t>10.4.6</t>
  </si>
  <si>
    <t>10.5.1</t>
  </si>
  <si>
    <t>10.5.2</t>
  </si>
  <si>
    <t>10.5.3</t>
  </si>
  <si>
    <t>10.5.4</t>
  </si>
  <si>
    <t>10.5.5</t>
  </si>
  <si>
    <t>10.5.6</t>
  </si>
  <si>
    <t>10.5.7</t>
  </si>
  <si>
    <t>10.5.8</t>
  </si>
  <si>
    <t>10.5.9</t>
  </si>
  <si>
    <t>10.5.10</t>
  </si>
  <si>
    <t>10.5.11</t>
  </si>
  <si>
    <t>10.5.12</t>
  </si>
  <si>
    <r>
      <t>Allow for all costs and expenses in connection with the design, manufacture, corrosion protection, testing, supply, delivery, offloading and storage of the following materials and equipment</t>
    </r>
    <r>
      <rPr>
        <b/>
        <sz val="9"/>
        <rFont val="Microsoft Sans Serif"/>
        <family val="2"/>
      </rPr>
      <t>:-</t>
    </r>
  </si>
  <si>
    <r>
      <t>Allow for all costs and expenses in connection with the Site installation of the following</t>
    </r>
    <r>
      <rPr>
        <b/>
        <sz val="9"/>
        <rFont val="Microsoft Sans Serif"/>
        <family val="2"/>
      </rPr>
      <t>:-</t>
    </r>
  </si>
  <si>
    <t xml:space="preserve">65mm  Swing check valve flanged </t>
  </si>
  <si>
    <r>
      <t>Allow for all costs and expenses in connection with the site installation of the following</t>
    </r>
    <r>
      <rPr>
        <b/>
        <sz val="9"/>
        <rFont val="Microsoft Sans Serif"/>
        <family val="2"/>
      </rPr>
      <t>:-</t>
    </r>
  </si>
  <si>
    <t>BOQ 11: ULTRAFINE SCREENS</t>
  </si>
  <si>
    <t>a) Employer's Agent's Office (incl. carports)</t>
  </si>
  <si>
    <t>GRAND TOTAL [CARRIED FORWARD TO FORM OF OFFER]</t>
  </si>
  <si>
    <t>SUMMARY OF BILLS</t>
  </si>
  <si>
    <t>3.7</t>
  </si>
  <si>
    <t>3.8</t>
  </si>
  <si>
    <t>Community Liason Officer</t>
  </si>
  <si>
    <t xml:space="preserve">Supply, Deliver, Install &amp; Fill Diesel Fuel for full 5000L tank at time of handover: </t>
  </si>
  <si>
    <t xml:space="preserve">Fill Diesel Fuel for maintenance period: </t>
  </si>
  <si>
    <t>a) Employment of a Community Liason Officer when required for the project</t>
  </si>
  <si>
    <t>Fixed Charged Items</t>
  </si>
  <si>
    <t>13.7.1</t>
  </si>
  <si>
    <t>Providing for the cost of forward cover as per the requirements of C1.2 Contract Data</t>
  </si>
  <si>
    <t>T1.2</t>
  </si>
  <si>
    <t>C1.2</t>
  </si>
  <si>
    <t>1.1.12.1</t>
  </si>
  <si>
    <t>1.1.12.2</t>
  </si>
  <si>
    <t>1.1.12.3</t>
  </si>
  <si>
    <t>Time Related Items</t>
  </si>
  <si>
    <t>BILL 3 BOQ 1: GENERAL REQUIREMENTS AND CONDITIONS</t>
  </si>
  <si>
    <t>1.2.8.3</t>
  </si>
  <si>
    <t>SLUDGE CAKE TRANSFER AND STORAGE</t>
  </si>
  <si>
    <r>
      <t xml:space="preserve">Allow for all costs and expenses in connection with the </t>
    </r>
    <r>
      <rPr>
        <i/>
        <sz val="9"/>
        <rFont val="Microsoft Sans Serif"/>
        <family val="2"/>
      </rPr>
      <t>preparation of the site for the design, supply and installaion of the new equipment, and transport of exisitng equipment to designated store on site.:-</t>
    </r>
  </si>
  <si>
    <t xml:space="preserve">Internet Connectivity </t>
  </si>
  <si>
    <t xml:space="preserve">a) Wireless Internet Connection </t>
  </si>
  <si>
    <t>Months</t>
  </si>
  <si>
    <t>PSAB 8.7</t>
  </si>
  <si>
    <t>ISD Facilitator</t>
  </si>
  <si>
    <t>a) Employment of a ISD Facilitator when required for the project</t>
  </si>
  <si>
    <t>b) Overheads, charges and profit on (a) above</t>
  </si>
  <si>
    <t>PAGE NO.</t>
  </si>
  <si>
    <t>C2.2-66</t>
  </si>
  <si>
    <t>C2.2-75</t>
  </si>
  <si>
    <t>C2.2-115</t>
  </si>
  <si>
    <t>C2.2-145</t>
  </si>
  <si>
    <t>C2.2-161</t>
  </si>
  <si>
    <t>C2.2-168</t>
  </si>
  <si>
    <t>C2.2-194</t>
  </si>
  <si>
    <t>C2.2-211</t>
  </si>
  <si>
    <t>C2.2-230</t>
  </si>
  <si>
    <t>C2.2-257</t>
  </si>
  <si>
    <t>C2.2-290</t>
  </si>
  <si>
    <t>C2.2-333</t>
  </si>
  <si>
    <t>C2.2-259</t>
  </si>
  <si>
    <t>C2.2-262</t>
  </si>
  <si>
    <t>C2.2-265</t>
  </si>
  <si>
    <t>C2.2-267</t>
  </si>
  <si>
    <t>C2.2-272</t>
  </si>
  <si>
    <t>C2.2-274</t>
  </si>
  <si>
    <t>C2.2-277</t>
  </si>
  <si>
    <t>C2.2-279</t>
  </si>
  <si>
    <t>C2.2-281</t>
  </si>
  <si>
    <t>C2.2-287</t>
  </si>
  <si>
    <t>C2.2-291</t>
  </si>
  <si>
    <t>C2.2-296</t>
  </si>
  <si>
    <t>C2.2-305</t>
  </si>
  <si>
    <t>C2.2-308</t>
  </si>
  <si>
    <t>C2.2-312</t>
  </si>
  <si>
    <t>C2.2-318</t>
  </si>
  <si>
    <t>C2.2-325</t>
  </si>
  <si>
    <t>C2.2-330</t>
  </si>
  <si>
    <t>C2.2-334</t>
  </si>
  <si>
    <t>C2.2-341</t>
  </si>
  <si>
    <t>C2.2-348</t>
  </si>
  <si>
    <t>C2.2-351</t>
  </si>
  <si>
    <t>C2.2-354</t>
  </si>
  <si>
    <t>Site Supervision</t>
  </si>
  <si>
    <t>PI. 9.2</t>
  </si>
  <si>
    <t xml:space="preserve">Provisional sum for Specialist Condition Assessment of all split-unit Air-conditioners in Administration Building  </t>
  </si>
  <si>
    <t>Provisional sum for replacement or repair of all existing Split-units in Administration Building</t>
  </si>
  <si>
    <t>Provisional sum for new Split-units to be installed.</t>
  </si>
  <si>
    <t>Contractor's handling costs and profit in respect of sub-item 9.2.1, 9.2.2 and 9.2.3</t>
  </si>
  <si>
    <t>Supply and fabrication of steelwork (see Drawing 5331-ST-MISC-413) complete  using steel to SANS 1431 Grade 355JRwith all the necessary cleats, brackets, gussets, packs, etc., as follows:</t>
  </si>
  <si>
    <t xml:space="preserve">i)Supply and installation of holding-down bolts, complete with washer plates, grouting and short term protection concrete. Refer to Detail 12 and Detail 13 of Drawing 5331-C-R-309. </t>
  </si>
  <si>
    <t xml:space="preserve">ii)Supply and installation of anchor plates, complete with grouting. Refer to Detail 6 of Drawing 5331-C-R-309. </t>
  </si>
  <si>
    <t xml:space="preserve">a) Handrail assembly complete as per Drawing 5331-C-R-310. </t>
  </si>
  <si>
    <t>Note: This document is based on Engineers Drawings 5331-ST-IW-115 and 5331-ST-IW-116. Engineer's sketches, schedules, project specifications by engineer and query/assumption lists, being the state of all information available as at 18 June 2021</t>
  </si>
  <si>
    <t>11.3.14</t>
  </si>
  <si>
    <t>Overheads, charges and profit on 11.3.13 above</t>
  </si>
  <si>
    <t>Replacement or refurbishment of an existing leaking 600mm dia. gate valve complete with temporary plug / end stop.</t>
  </si>
  <si>
    <t>a) Allowance for appointment of Consultant for attendance to Contract Administration &amp; Inspection, Commissioning, Close Out and Environmental Compliance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</si>
</sst>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4" formatCode="_ &quot;R&quot;\ * #,##0.00_ ;_ &quot;R&quot;\ * \-#,##0.00_ ;_ &quot;R&quot;\ * &quot;-&quot;??_ ;_ @_ "/>
    <numFmt numFmtId="164" formatCode="#\ ##0.00"/>
    <numFmt numFmtId="165" formatCode="#\ ##0"/>
    <numFmt numFmtId="166" formatCode="#\ ##0.0"/>
    <numFmt numFmtId="167" formatCode="&quot;R&quot;\ #,##0.00"/>
    <numFmt numFmtId="168" formatCode="0.0"/>
    <numFmt numFmtId="169" formatCode="_-&quot;R &quot;* #,##0.00_-;\-&quot;R &quot;* #,##0.00_-;_-&quot;R &quot;* &quot;-&quot;??_-;_-@_-"/>
    <numFmt numFmtId="170" formatCode="_-&quot;R &quot;* #,##0_-;\-&quot;R &quot;* #,##0_-;_-&quot;R &quot;* &quot;-&quot;??_-;_-@_-"/>
    <numFmt numFmtId="171" formatCode="_-[$R-1C09]* #,##0.00_-;\-[$R-1C09]* #,##0.00_-;_-[$R-1C09]* &quot;-&quot;??_-;_-@_-"/>
    <numFmt numFmtId="172" formatCode="_ &quot;R&quot;\ * #,##0.00_ ;_ &quot;R&quot;\ * \-#,##0.00_ ;_ &quot;R&quot;\ * &quot;&quot;??_ ;_ @_ "/>
  </numFmts>
  <fonts count="43" x14ac:knownFonts="1">
    <font>
      <sz val="1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name val="Calibri"/>
      <family val="2"/>
      <scheme val="minor"/>
    </font>
    <font>
      <sz val="9"/>
      <name val="Microsoft Sans Serif"/>
      <family val="2"/>
    </font>
    <font>
      <b/>
      <sz val="9"/>
      <name val="Microsoft Sans Serif"/>
      <family val="2"/>
    </font>
    <font>
      <b/>
      <sz val="11"/>
      <name val="Calibri"/>
      <family val="2"/>
      <scheme val="minor"/>
    </font>
    <font>
      <sz val="10"/>
      <name val="Arial"/>
      <family val="2"/>
    </font>
    <font>
      <i/>
      <sz val="9"/>
      <name val="Microsoft Sans Serif"/>
      <family val="2"/>
    </font>
    <font>
      <sz val="10"/>
      <name val="Arial"/>
      <family val="2"/>
    </font>
    <font>
      <b/>
      <sz val="9"/>
      <color theme="1"/>
      <name val="Microsoft Sans Serif"/>
      <family val="2"/>
    </font>
    <font>
      <i/>
      <sz val="9"/>
      <color theme="1"/>
      <name val="Microsoft Sans Serif"/>
      <family val="2"/>
    </font>
    <font>
      <sz val="9"/>
      <color theme="1"/>
      <name val="Microsoft Sans Serif"/>
      <family val="2"/>
    </font>
    <font>
      <vertAlign val="superscript"/>
      <sz val="9"/>
      <name val="Microsoft Sans Serif"/>
      <family val="2"/>
    </font>
    <font>
      <sz val="10"/>
      <name val="Microsoft Sans Serif"/>
      <family val="2"/>
    </font>
    <font>
      <b/>
      <u/>
      <sz val="9"/>
      <color theme="1"/>
      <name val="Microsoft Sans Serif"/>
      <family val="2"/>
    </font>
    <font>
      <sz val="9"/>
      <color rgb="FFFF0000"/>
      <name val="Microsoft Sans Serif"/>
      <family val="2"/>
    </font>
    <font>
      <sz val="10"/>
      <color theme="1"/>
      <name val="Microsoft Sans Serif"/>
      <family val="2"/>
    </font>
    <font>
      <b/>
      <i/>
      <u/>
      <sz val="11"/>
      <color theme="1"/>
      <name val="Microsoft Sans Serif"/>
      <family val="2"/>
    </font>
    <font>
      <i/>
      <u/>
      <sz val="9"/>
      <color theme="1"/>
      <name val="Microsoft Sans Serif"/>
      <family val="2"/>
    </font>
    <font>
      <b/>
      <i/>
      <sz val="9"/>
      <color theme="1"/>
      <name val="Microsoft Sans Serif"/>
      <family val="2"/>
    </font>
    <font>
      <b/>
      <u/>
      <sz val="9"/>
      <name val="Microsoft Sans Serif"/>
      <family val="2"/>
    </font>
    <font>
      <i/>
      <u/>
      <sz val="9"/>
      <name val="Microsoft Sans Serif"/>
      <family val="2"/>
    </font>
    <font>
      <sz val="9"/>
      <color theme="4"/>
      <name val="Microsoft Sans Serif"/>
      <family val="2"/>
    </font>
    <font>
      <b/>
      <i/>
      <sz val="9"/>
      <color indexed="8"/>
      <name val="Microsoft Sans Serif"/>
      <family val="2"/>
    </font>
    <font>
      <sz val="10"/>
      <color rgb="FF000000"/>
      <name val="Microsoft Sans Serif"/>
      <family val="2"/>
    </font>
    <font>
      <sz val="9"/>
      <color rgb="FF000000"/>
      <name val="Microsoft Sans Serif"/>
      <family val="2"/>
    </font>
    <font>
      <sz val="11"/>
      <color theme="1"/>
      <name val="Microsoft Sans Serif"/>
      <family val="2"/>
    </font>
    <font>
      <b/>
      <sz val="11"/>
      <color theme="1"/>
      <name val="Microsoft Sans Serif"/>
      <family val="2"/>
    </font>
    <font>
      <u/>
      <sz val="9"/>
      <name val="Microsoft Sans Serif"/>
      <family val="2"/>
    </font>
    <font>
      <u/>
      <sz val="9"/>
      <color theme="1"/>
      <name val="Microsoft Sans Serif"/>
      <family val="2"/>
    </font>
    <font>
      <b/>
      <i/>
      <u/>
      <sz val="9"/>
      <color theme="1"/>
      <name val="Microsoft Sans Serif"/>
      <family val="2"/>
    </font>
    <font>
      <sz val="8"/>
      <name val="Calibri"/>
      <family val="2"/>
      <scheme val="minor"/>
    </font>
    <font>
      <sz val="9"/>
      <color rgb="FFC00000"/>
      <name val="Microsoft Sans Serif"/>
      <family val="2"/>
    </font>
    <font>
      <sz val="9"/>
      <color rgb="FFC00000"/>
      <name val="Calibri"/>
      <family val="2"/>
      <scheme val="minor"/>
    </font>
    <font>
      <sz val="9"/>
      <color theme="1"/>
      <name val="Calibri"/>
      <family val="2"/>
      <scheme val="minor"/>
    </font>
    <font>
      <sz val="9"/>
      <name val="Calibri"/>
      <family val="2"/>
      <scheme val="minor"/>
    </font>
    <font>
      <b/>
      <sz val="9"/>
      <name val="Microsoft Sans Serif"/>
      <family val="2"/>
    </font>
    <font>
      <sz val="9"/>
      <name val="Microsoft Sans Serif"/>
      <family val="2"/>
    </font>
    <font>
      <sz val="11"/>
      <name val="Calibri"/>
      <family val="2"/>
      <scheme val="minor"/>
    </font>
    <font>
      <sz val="9"/>
      <color theme="1"/>
      <name val="Calibri"/>
      <family val="2"/>
    </font>
    <font>
      <strike/>
      <sz val="9"/>
      <name val="Microsoft Sans Serif"/>
      <family val="2"/>
    </font>
  </fonts>
  <fills count="3">
    <fill>
      <patternFill patternType="none"/>
    </fill>
    <fill>
      <patternFill patternType="gray125"/>
    </fill>
    <fill>
      <patternFill patternType="solid">
        <fgColor rgb="FFFFFFCC"/>
        <bgColor indexed="64"/>
      </patternFill>
    </fill>
  </fills>
  <borders count="2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style="thin">
        <color auto="1"/>
      </bottom>
      <diagonal/>
    </border>
    <border>
      <left/>
      <right style="thin">
        <color auto="1"/>
      </right>
      <top style="thin">
        <color auto="1"/>
      </top>
      <bottom/>
      <diagonal/>
    </border>
    <border>
      <left/>
      <right style="thin">
        <color auto="1"/>
      </right>
      <top style="thin">
        <color indexed="64"/>
      </top>
      <bottom style="double">
        <color indexed="64"/>
      </bottom>
      <diagonal/>
    </border>
    <border>
      <left style="thin">
        <color auto="1"/>
      </left>
      <right/>
      <top style="thin">
        <color indexed="64"/>
      </top>
      <bottom style="double">
        <color indexed="64"/>
      </bottom>
      <diagonal/>
    </border>
    <border>
      <left/>
      <right style="thin">
        <color auto="1"/>
      </right>
      <top/>
      <bottom style="double">
        <color indexed="64"/>
      </bottom>
      <diagonal/>
    </border>
    <border>
      <left/>
      <right/>
      <top style="thin">
        <color indexed="64"/>
      </top>
      <bottom style="double">
        <color indexed="64"/>
      </bottom>
      <diagonal/>
    </border>
    <border>
      <left style="thin">
        <color auto="1"/>
      </left>
      <right/>
      <top style="double">
        <color indexed="64"/>
      </top>
      <bottom style="double">
        <color indexed="64"/>
      </bottom>
      <diagonal/>
    </border>
    <border>
      <left/>
      <right/>
      <top style="double">
        <color indexed="64"/>
      </top>
      <bottom style="double">
        <color indexed="64"/>
      </bottom>
      <diagonal/>
    </border>
    <border>
      <left/>
      <right style="thin">
        <color auto="1"/>
      </right>
      <top style="double">
        <color indexed="64"/>
      </top>
      <bottom style="double">
        <color indexed="64"/>
      </bottom>
      <diagonal/>
    </border>
  </borders>
  <cellStyleXfs count="15">
    <xf numFmtId="0" fontId="0" fillId="0" borderId="0"/>
    <xf numFmtId="0" fontId="8" fillId="0" borderId="0"/>
    <xf numFmtId="0" fontId="10" fillId="0" borderId="0"/>
    <xf numFmtId="0" fontId="10" fillId="0" borderId="0"/>
    <xf numFmtId="0" fontId="10" fillId="0" borderId="0"/>
    <xf numFmtId="0" fontId="3" fillId="0" borderId="0"/>
    <xf numFmtId="169" fontId="3" fillId="0" borderId="0" applyFont="0" applyFill="0" applyBorder="0" applyAlignment="0" applyProtection="0"/>
    <xf numFmtId="0" fontId="2" fillId="0" borderId="0"/>
    <xf numFmtId="0" fontId="8" fillId="0" borderId="0"/>
    <xf numFmtId="169" fontId="2" fillId="0" borderId="0" applyFont="0" applyFill="0" applyBorder="0" applyAlignment="0" applyProtection="0"/>
    <xf numFmtId="0" fontId="8" fillId="0" borderId="0"/>
    <xf numFmtId="0" fontId="8" fillId="0" borderId="0"/>
    <xf numFmtId="44" fontId="40" fillId="0" borderId="0" applyFont="0" applyFill="0" applyBorder="0" applyAlignment="0" applyProtection="0"/>
    <xf numFmtId="9" fontId="40" fillId="0" borderId="0" applyFont="0" applyFill="0" applyBorder="0" applyAlignment="0" applyProtection="0"/>
    <xf numFmtId="0" fontId="1" fillId="0" borderId="0"/>
  </cellStyleXfs>
  <cellXfs count="853">
    <xf numFmtId="0" fontId="0" fillId="0" borderId="0" xfId="0"/>
    <xf numFmtId="0" fontId="4" fillId="0" borderId="0" xfId="0" applyFont="1" applyFill="1" applyAlignment="1">
      <alignment vertical="top"/>
    </xf>
    <xf numFmtId="0" fontId="4" fillId="0" borderId="0" xfId="0" applyFont="1" applyFill="1"/>
    <xf numFmtId="0" fontId="5" fillId="0" borderId="0" xfId="0" applyFont="1" applyFill="1" applyAlignment="1">
      <alignment vertical="top" wrapText="1"/>
    </xf>
    <xf numFmtId="0" fontId="5" fillId="0" borderId="0" xfId="0" applyFont="1" applyFill="1" applyAlignment="1">
      <alignment vertical="center" wrapText="1"/>
    </xf>
    <xf numFmtId="49" fontId="5" fillId="0" borderId="5" xfId="0" applyNumberFormat="1"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5" xfId="0" applyFont="1" applyFill="1" applyBorder="1" applyAlignment="1">
      <alignment horizontal="right" vertical="center" wrapText="1"/>
    </xf>
    <xf numFmtId="0" fontId="5" fillId="0" borderId="4" xfId="0" applyNumberFormat="1" applyFont="1" applyFill="1" applyBorder="1" applyAlignment="1">
      <alignment horizontal="left" vertical="top" wrapText="1"/>
    </xf>
    <xf numFmtId="0" fontId="6" fillId="0" borderId="0" xfId="0" applyFont="1" applyFill="1" applyAlignment="1">
      <alignment horizontal="center" vertical="top"/>
    </xf>
    <xf numFmtId="0" fontId="5" fillId="0" borderId="4" xfId="0" applyFont="1" applyFill="1" applyBorder="1" applyAlignment="1">
      <alignment horizontal="left" vertical="top" wrapText="1"/>
    </xf>
    <xf numFmtId="0" fontId="5" fillId="0" borderId="5" xfId="0" applyFont="1" applyFill="1" applyBorder="1" applyAlignment="1">
      <alignment horizontal="left" vertical="center" wrapText="1"/>
    </xf>
    <xf numFmtId="49" fontId="5" fillId="0" borderId="4" xfId="0" applyNumberFormat="1" applyFont="1" applyFill="1" applyBorder="1" applyAlignment="1">
      <alignment horizontal="left" vertical="center" wrapText="1"/>
    </xf>
    <xf numFmtId="49" fontId="5" fillId="0" borderId="4" xfId="0" applyNumberFormat="1" applyFont="1" applyFill="1" applyBorder="1" applyAlignment="1">
      <alignment horizontal="left" wrapText="1"/>
    </xf>
    <xf numFmtId="0" fontId="0" fillId="0" borderId="0" xfId="0" applyFill="1" applyAlignment="1">
      <alignment vertical="top"/>
    </xf>
    <xf numFmtId="0" fontId="4" fillId="0" borderId="0" xfId="0" applyFont="1" applyFill="1" applyAlignment="1">
      <alignment horizontal="center"/>
    </xf>
    <xf numFmtId="0" fontId="0" fillId="0" borderId="0" xfId="0" applyFill="1" applyAlignment="1">
      <alignment horizontal="center" vertical="top"/>
    </xf>
    <xf numFmtId="170" fontId="13" fillId="0" borderId="3" xfId="9" applyNumberFormat="1" applyFont="1" applyFill="1" applyBorder="1" applyAlignment="1">
      <alignment horizontal="center" vertical="top"/>
    </xf>
    <xf numFmtId="170" fontId="13" fillId="0" borderId="3" xfId="9" applyNumberFormat="1" applyFont="1" applyFill="1" applyBorder="1" applyAlignment="1">
      <alignment horizontal="center" vertical="center"/>
    </xf>
    <xf numFmtId="49" fontId="5" fillId="0" borderId="3" xfId="0" quotePrefix="1" applyNumberFormat="1" applyFont="1" applyFill="1" applyBorder="1" applyAlignment="1">
      <alignment horizontal="center" vertical="top" wrapText="1"/>
    </xf>
    <xf numFmtId="0" fontId="0" fillId="0" borderId="0" xfId="0" applyFill="1"/>
    <xf numFmtId="0" fontId="5" fillId="0" borderId="0" xfId="1" applyFont="1" applyFill="1"/>
    <xf numFmtId="167" fontId="5" fillId="0" borderId="0" xfId="1" applyNumberFormat="1" applyFont="1" applyFill="1" applyAlignment="1">
      <alignment horizontal="right"/>
    </xf>
    <xf numFmtId="0" fontId="5" fillId="0" borderId="2" xfId="1" applyFont="1" applyFill="1" applyBorder="1" applyAlignment="1">
      <alignment horizontal="center" vertical="center" wrapText="1"/>
    </xf>
    <xf numFmtId="0" fontId="5" fillId="0" borderId="6" xfId="1" applyFont="1" applyFill="1" applyBorder="1" applyAlignment="1">
      <alignment horizontal="center" vertical="center"/>
    </xf>
    <xf numFmtId="0" fontId="9" fillId="0" borderId="3" xfId="1" applyFont="1" applyFill="1" applyBorder="1" applyAlignment="1">
      <alignment horizontal="left" wrapText="1"/>
    </xf>
    <xf numFmtId="0" fontId="5" fillId="0" borderId="3" xfId="1" applyFont="1" applyFill="1" applyBorder="1" applyAlignment="1">
      <alignment horizontal="center"/>
    </xf>
    <xf numFmtId="0" fontId="5" fillId="0" borderId="3" xfId="1" quotePrefix="1" applyFont="1" applyFill="1" applyBorder="1" applyAlignment="1">
      <alignment horizontal="center" vertical="center"/>
    </xf>
    <xf numFmtId="0" fontId="5" fillId="0" borderId="3" xfId="1" applyFont="1" applyFill="1" applyBorder="1" applyAlignment="1">
      <alignment wrapText="1"/>
    </xf>
    <xf numFmtId="0" fontId="5" fillId="0" borderId="3" xfId="1" applyFont="1" applyFill="1" applyBorder="1" applyAlignment="1">
      <alignment horizontal="center" wrapText="1"/>
    </xf>
    <xf numFmtId="0" fontId="6" fillId="0" borderId="3" xfId="1" quotePrefix="1" applyFont="1" applyFill="1" applyBorder="1" applyAlignment="1">
      <alignment horizontal="center" vertical="center"/>
    </xf>
    <xf numFmtId="0" fontId="6" fillId="0" borderId="3" xfId="1" applyFont="1" applyFill="1" applyBorder="1" applyAlignment="1">
      <alignment wrapText="1"/>
    </xf>
    <xf numFmtId="0" fontId="13" fillId="0" borderId="0" xfId="1" applyFont="1" applyFill="1" applyAlignment="1">
      <alignment vertical="center"/>
    </xf>
    <xf numFmtId="0" fontId="5" fillId="0" borderId="3" xfId="1" applyFont="1" applyFill="1" applyBorder="1" applyAlignment="1">
      <alignment horizontal="center" vertical="center"/>
    </xf>
    <xf numFmtId="0" fontId="5" fillId="0" borderId="1" xfId="1" applyFont="1" applyFill="1" applyBorder="1" applyAlignment="1">
      <alignment vertical="center"/>
    </xf>
    <xf numFmtId="0" fontId="5" fillId="0" borderId="5" xfId="1" applyFont="1" applyFill="1" applyBorder="1" applyAlignment="1">
      <alignment vertical="center"/>
    </xf>
    <xf numFmtId="0" fontId="5" fillId="0" borderId="6" xfId="1" applyFont="1" applyFill="1" applyBorder="1" applyAlignment="1">
      <alignment horizontal="center" vertical="center" wrapText="1"/>
    </xf>
    <xf numFmtId="0" fontId="5" fillId="0" borderId="1" xfId="1" applyFont="1" applyFill="1" applyBorder="1" applyAlignment="1">
      <alignment horizontal="left" vertical="center"/>
    </xf>
    <xf numFmtId="0" fontId="5" fillId="0" borderId="5" xfId="1" applyFont="1" applyFill="1" applyBorder="1"/>
    <xf numFmtId="0" fontId="5" fillId="0" borderId="5" xfId="1" applyFont="1" applyFill="1" applyBorder="1" applyAlignment="1">
      <alignment horizontal="left" vertical="center"/>
    </xf>
    <xf numFmtId="0" fontId="5" fillId="0" borderId="3" xfId="1" applyFont="1" applyFill="1" applyBorder="1" applyAlignment="1">
      <alignment horizontal="center" vertical="top" wrapText="1"/>
    </xf>
    <xf numFmtId="0" fontId="5" fillId="0" borderId="3" xfId="1" applyFont="1" applyFill="1" applyBorder="1" applyAlignment="1">
      <alignment horizontal="center" vertical="center" wrapText="1"/>
    </xf>
    <xf numFmtId="0" fontId="6" fillId="0" borderId="3" xfId="1" applyFont="1" applyFill="1" applyBorder="1" applyAlignment="1">
      <alignment horizontal="left" vertical="center" wrapText="1"/>
    </xf>
    <xf numFmtId="0" fontId="5" fillId="0" borderId="9" xfId="1" applyFont="1" applyFill="1" applyBorder="1" applyAlignment="1">
      <alignment vertical="center"/>
    </xf>
    <xf numFmtId="0" fontId="5" fillId="0" borderId="10" xfId="1" applyFont="1" applyFill="1" applyBorder="1" applyAlignment="1">
      <alignment vertical="center"/>
    </xf>
    <xf numFmtId="0" fontId="5" fillId="0" borderId="3" xfId="1" applyFont="1" applyFill="1" applyBorder="1" applyAlignment="1">
      <alignment horizontal="right" vertical="top" wrapText="1"/>
    </xf>
    <xf numFmtId="0" fontId="5" fillId="0" borderId="3" xfId="1" applyFont="1" applyFill="1" applyBorder="1" applyAlignment="1">
      <alignment horizontal="right" vertical="center" wrapText="1"/>
    </xf>
    <xf numFmtId="0" fontId="5" fillId="0" borderId="3" xfId="1" applyFont="1" applyFill="1" applyBorder="1" applyAlignment="1">
      <alignment horizontal="left" wrapText="1"/>
    </xf>
    <xf numFmtId="0" fontId="5" fillId="0" borderId="0" xfId="1" applyFont="1" applyFill="1" applyAlignment="1">
      <alignment vertical="center" wrapText="1"/>
    </xf>
    <xf numFmtId="0" fontId="5" fillId="0" borderId="0" xfId="1" applyFont="1" applyFill="1" applyAlignment="1">
      <alignment horizontal="center" vertical="center"/>
    </xf>
    <xf numFmtId="0" fontId="5" fillId="0" borderId="0" xfId="1" applyFont="1" applyFill="1" applyAlignment="1">
      <alignment wrapText="1"/>
    </xf>
    <xf numFmtId="0" fontId="5" fillId="0" borderId="0" xfId="1" applyFont="1" applyFill="1" applyAlignment="1">
      <alignment horizontal="center"/>
    </xf>
    <xf numFmtId="0" fontId="5" fillId="0" borderId="3" xfId="1" applyFont="1" applyFill="1" applyBorder="1"/>
    <xf numFmtId="0" fontId="5" fillId="0" borderId="0" xfId="11" applyFont="1" applyFill="1" applyAlignment="1">
      <alignment vertical="center"/>
    </xf>
    <xf numFmtId="0" fontId="5" fillId="0" borderId="13" xfId="1" quotePrefix="1" applyFont="1" applyFill="1" applyBorder="1" applyAlignment="1">
      <alignment horizontal="center" vertical="center"/>
    </xf>
    <xf numFmtId="0" fontId="6" fillId="0" borderId="3" xfId="1" quotePrefix="1" applyFont="1" applyFill="1" applyBorder="1" applyAlignment="1">
      <alignment wrapText="1"/>
    </xf>
    <xf numFmtId="0" fontId="5" fillId="0" borderId="7" xfId="1" quotePrefix="1" applyFont="1" applyFill="1" applyBorder="1" applyAlignment="1">
      <alignment horizontal="center" vertical="center"/>
    </xf>
    <xf numFmtId="168" fontId="5" fillId="0" borderId="3" xfId="1" quotePrefix="1" applyNumberFormat="1" applyFont="1" applyFill="1" applyBorder="1" applyAlignment="1">
      <alignment horizontal="center" vertical="center"/>
    </xf>
    <xf numFmtId="0" fontId="5" fillId="0" borderId="7" xfId="1" applyFont="1" applyFill="1" applyBorder="1"/>
    <xf numFmtId="0" fontId="5" fillId="0" borderId="7" xfId="1" applyFont="1" applyFill="1" applyBorder="1" applyAlignment="1">
      <alignment wrapText="1"/>
    </xf>
    <xf numFmtId="0" fontId="5" fillId="0" borderId="3" xfId="1" quotePrefix="1" applyFont="1" applyFill="1" applyBorder="1" applyAlignment="1">
      <alignment horizontal="left" vertical="center"/>
    </xf>
    <xf numFmtId="2" fontId="5" fillId="0" borderId="3" xfId="1" quotePrefix="1" applyNumberFormat="1" applyFont="1" applyFill="1" applyBorder="1" applyAlignment="1">
      <alignment horizontal="center" vertical="center"/>
    </xf>
    <xf numFmtId="2" fontId="6" fillId="0" borderId="3" xfId="1" quotePrefix="1" applyNumberFormat="1" applyFont="1" applyFill="1" applyBorder="1" applyAlignment="1">
      <alignment horizontal="center" vertical="center"/>
    </xf>
    <xf numFmtId="0" fontId="5" fillId="0" borderId="0" xfId="5" applyFont="1" applyFill="1" applyAlignment="1">
      <alignment horizontal="center"/>
    </xf>
    <xf numFmtId="0" fontId="5" fillId="0" borderId="0" xfId="5" applyFont="1" applyFill="1"/>
    <xf numFmtId="0" fontId="5" fillId="0" borderId="0" xfId="2" applyFont="1" applyFill="1"/>
    <xf numFmtId="0" fontId="5" fillId="0" borderId="2" xfId="5" applyFont="1" applyFill="1" applyBorder="1" applyAlignment="1">
      <alignment horizontal="center" vertical="top" wrapText="1"/>
    </xf>
    <xf numFmtId="0" fontId="13" fillId="0" borderId="6" xfId="5" applyFont="1" applyFill="1" applyBorder="1" applyAlignment="1">
      <alignment horizontal="center"/>
    </xf>
    <xf numFmtId="0" fontId="13" fillId="0" borderId="6" xfId="5" applyFont="1" applyFill="1" applyBorder="1"/>
    <xf numFmtId="0" fontId="16" fillId="0" borderId="6" xfId="5" applyFont="1" applyFill="1" applyBorder="1" applyAlignment="1">
      <alignment wrapText="1"/>
    </xf>
    <xf numFmtId="0" fontId="13" fillId="0" borderId="0" xfId="5" applyFont="1" applyFill="1"/>
    <xf numFmtId="0" fontId="13" fillId="0" borderId="3" xfId="5" applyFont="1" applyFill="1" applyBorder="1" applyAlignment="1">
      <alignment horizontal="center"/>
    </xf>
    <xf numFmtId="0" fontId="13" fillId="0" borderId="3" xfId="5" applyFont="1" applyFill="1" applyBorder="1"/>
    <xf numFmtId="0" fontId="13" fillId="0" borderId="3" xfId="5" applyFont="1" applyFill="1" applyBorder="1" applyAlignment="1">
      <alignment wrapText="1"/>
    </xf>
    <xf numFmtId="0" fontId="16" fillId="0" borderId="3" xfId="5" applyFont="1" applyFill="1" applyBorder="1" applyAlignment="1">
      <alignment wrapText="1"/>
    </xf>
    <xf numFmtId="0" fontId="5" fillId="0" borderId="1" xfId="5" applyFont="1" applyFill="1" applyBorder="1" applyAlignment="1">
      <alignment horizontal="left" vertical="center"/>
    </xf>
    <xf numFmtId="49" fontId="5" fillId="0" borderId="5" xfId="5" applyNumberFormat="1" applyFont="1" applyFill="1" applyBorder="1" applyAlignment="1">
      <alignment horizontal="left" vertical="center" wrapText="1"/>
    </xf>
    <xf numFmtId="0" fontId="5" fillId="0" borderId="5" xfId="5" applyFont="1" applyFill="1" applyBorder="1" applyAlignment="1">
      <alignment horizontal="center" vertical="center" wrapText="1"/>
    </xf>
    <xf numFmtId="0" fontId="5" fillId="0" borderId="5" xfId="5" applyFont="1" applyFill="1" applyBorder="1" applyAlignment="1">
      <alignment horizontal="right" vertical="center" wrapText="1"/>
    </xf>
    <xf numFmtId="0" fontId="5" fillId="0" borderId="0" xfId="1" applyFont="1" applyFill="1" applyAlignment="1">
      <alignment vertical="center"/>
    </xf>
    <xf numFmtId="0" fontId="9" fillId="0" borderId="6" xfId="1" applyFont="1" applyFill="1" applyBorder="1" applyAlignment="1">
      <alignment horizontal="left" wrapText="1"/>
    </xf>
    <xf numFmtId="0" fontId="5" fillId="0" borderId="6" xfId="1" applyFont="1" applyFill="1" applyBorder="1" applyAlignment="1">
      <alignment horizontal="center"/>
    </xf>
    <xf numFmtId="167" fontId="5" fillId="0" borderId="6" xfId="1" applyNumberFormat="1" applyFont="1" applyFill="1" applyBorder="1" applyAlignment="1">
      <alignment horizontal="right"/>
    </xf>
    <xf numFmtId="0" fontId="5" fillId="0" borderId="3" xfId="1" quotePrefix="1" applyFont="1" applyFill="1" applyBorder="1" applyAlignment="1">
      <alignment wrapText="1"/>
    </xf>
    <xf numFmtId="0" fontId="5" fillId="0" borderId="6" xfId="1" applyFont="1" applyFill="1" applyBorder="1" applyAlignment="1">
      <alignment wrapText="1"/>
    </xf>
    <xf numFmtId="0" fontId="5" fillId="0" borderId="6" xfId="1" quotePrefix="1" applyFont="1" applyFill="1" applyBorder="1" applyAlignment="1">
      <alignment horizontal="center" vertical="center"/>
    </xf>
    <xf numFmtId="0" fontId="6" fillId="0" borderId="6" xfId="1" applyFont="1" applyFill="1" applyBorder="1" applyAlignment="1">
      <alignment wrapText="1"/>
    </xf>
    <xf numFmtId="0" fontId="6" fillId="0" borderId="3" xfId="1" applyFont="1" applyFill="1" applyBorder="1" applyAlignment="1">
      <alignment horizontal="right" wrapText="1"/>
    </xf>
    <xf numFmtId="0" fontId="5" fillId="0" borderId="12" xfId="1" applyFont="1" applyFill="1" applyBorder="1" applyAlignment="1">
      <alignment horizontal="left" vertical="center"/>
    </xf>
    <xf numFmtId="0" fontId="5" fillId="0" borderId="11" xfId="1" quotePrefix="1" applyFont="1" applyFill="1" applyBorder="1" applyAlignment="1">
      <alignment horizontal="center" vertical="center"/>
    </xf>
    <xf numFmtId="0" fontId="6" fillId="0" borderId="3" xfId="1" applyFont="1" applyFill="1" applyBorder="1" applyAlignment="1">
      <alignment horizontal="left" wrapText="1"/>
    </xf>
    <xf numFmtId="0" fontId="11" fillId="0" borderId="3" xfId="8" applyFont="1" applyFill="1" applyBorder="1" applyAlignment="1">
      <alignment horizontal="center" vertical="top" wrapText="1"/>
    </xf>
    <xf numFmtId="0" fontId="12" fillId="0" borderId="3" xfId="8" applyFont="1" applyFill="1" applyBorder="1" applyAlignment="1">
      <alignment vertical="top" wrapText="1"/>
    </xf>
    <xf numFmtId="0" fontId="13" fillId="0" borderId="3" xfId="8" applyFont="1" applyFill="1" applyBorder="1" applyAlignment="1">
      <alignment horizontal="center" vertical="top" wrapText="1"/>
    </xf>
    <xf numFmtId="0" fontId="13" fillId="0" borderId="3" xfId="8" applyFont="1" applyFill="1" applyBorder="1" applyAlignment="1">
      <alignment horizontal="center" vertical="top"/>
    </xf>
    <xf numFmtId="0" fontId="6" fillId="0" borderId="6" xfId="1" applyFont="1" applyFill="1" applyBorder="1" applyAlignment="1">
      <alignment horizontal="left" wrapText="1"/>
    </xf>
    <xf numFmtId="0" fontId="5" fillId="0" borderId="7" xfId="1" applyFont="1" applyFill="1" applyBorder="1" applyAlignment="1">
      <alignment horizontal="center" vertical="center" wrapText="1"/>
    </xf>
    <xf numFmtId="0" fontId="5" fillId="0" borderId="7" xfId="1" applyFont="1" applyFill="1" applyBorder="1" applyAlignment="1">
      <alignment horizontal="center" vertical="center"/>
    </xf>
    <xf numFmtId="0" fontId="9" fillId="0" borderId="3" xfId="1" applyFont="1" applyFill="1" applyBorder="1" applyAlignment="1">
      <alignment wrapText="1"/>
    </xf>
    <xf numFmtId="0" fontId="6" fillId="0" borderId="3" xfId="1" applyFont="1" applyFill="1" applyBorder="1" applyAlignment="1">
      <alignment horizontal="center" vertical="top" wrapText="1"/>
    </xf>
    <xf numFmtId="0" fontId="6" fillId="0" borderId="3" xfId="1" applyFont="1" applyFill="1" applyBorder="1" applyAlignment="1">
      <alignment horizontal="center" vertical="center" wrapText="1"/>
    </xf>
    <xf numFmtId="2" fontId="5" fillId="0" borderId="3" xfId="1" applyNumberFormat="1" applyFont="1" applyFill="1" applyBorder="1" applyAlignment="1">
      <alignment horizontal="center" vertical="center"/>
    </xf>
    <xf numFmtId="0" fontId="5" fillId="0" borderId="0" xfId="7" applyFont="1" applyFill="1"/>
    <xf numFmtId="0" fontId="15" fillId="0" borderId="0" xfId="8" applyFont="1" applyFill="1"/>
    <xf numFmtId="0" fontId="5" fillId="0" borderId="6" xfId="7" applyFont="1" applyFill="1" applyBorder="1" applyAlignment="1">
      <alignment horizontal="center" vertical="top" wrapText="1"/>
    </xf>
    <xf numFmtId="0" fontId="13" fillId="0" borderId="6" xfId="8" applyFont="1" applyFill="1" applyBorder="1" applyAlignment="1">
      <alignment horizontal="center" vertical="center" wrapText="1"/>
    </xf>
    <xf numFmtId="0" fontId="11" fillId="0" borderId="6" xfId="8" applyFont="1" applyFill="1" applyBorder="1" applyAlignment="1">
      <alignment vertical="center" wrapText="1"/>
    </xf>
    <xf numFmtId="0" fontId="13" fillId="0" borderId="6" xfId="8" applyFont="1" applyFill="1" applyBorder="1" applyAlignment="1">
      <alignment horizontal="center" vertical="center"/>
    </xf>
    <xf numFmtId="0" fontId="18" fillId="0" borderId="0" xfId="8" applyFont="1" applyFill="1"/>
    <xf numFmtId="0" fontId="16" fillId="0" borderId="3" xfId="8" applyFont="1" applyFill="1" applyBorder="1" applyAlignment="1">
      <alignment wrapText="1"/>
    </xf>
    <xf numFmtId="0" fontId="13" fillId="0" borderId="3" xfId="8" applyFont="1" applyFill="1" applyBorder="1" applyAlignment="1">
      <alignment horizontal="center" vertical="center"/>
    </xf>
    <xf numFmtId="2" fontId="13" fillId="0" borderId="3" xfId="8" applyNumberFormat="1" applyFont="1" applyFill="1" applyBorder="1" applyAlignment="1">
      <alignment horizontal="center" vertical="center" wrapText="1"/>
    </xf>
    <xf numFmtId="0" fontId="11" fillId="0" borderId="3" xfId="8" applyFont="1" applyFill="1" applyBorder="1" applyAlignment="1">
      <alignment wrapText="1"/>
    </xf>
    <xf numFmtId="0" fontId="11" fillId="0" borderId="3" xfId="8" applyFont="1" applyFill="1" applyBorder="1" applyAlignment="1">
      <alignment horizontal="center" vertical="center" wrapText="1"/>
    </xf>
    <xf numFmtId="0" fontId="16" fillId="0" borderId="3" xfId="8" applyFont="1" applyFill="1" applyBorder="1" applyAlignment="1">
      <alignment horizontal="left" vertical="top" wrapText="1"/>
    </xf>
    <xf numFmtId="0" fontId="16" fillId="0" borderId="3" xfId="8" applyFont="1" applyFill="1" applyBorder="1" applyAlignment="1">
      <alignment vertical="center" wrapText="1"/>
    </xf>
    <xf numFmtId="0" fontId="12" fillId="0" borderId="3" xfId="7" applyFont="1" applyFill="1" applyBorder="1" applyAlignment="1">
      <alignment vertical="top" wrapText="1"/>
    </xf>
    <xf numFmtId="2" fontId="13" fillId="0" borderId="3" xfId="8" applyNumberFormat="1" applyFont="1" applyFill="1" applyBorder="1" applyAlignment="1">
      <alignment horizontal="center" vertical="top" wrapText="1"/>
    </xf>
    <xf numFmtId="0" fontId="18" fillId="0" borderId="0" xfId="8" applyFont="1" applyFill="1" applyAlignment="1">
      <alignment vertical="top"/>
    </xf>
    <xf numFmtId="0" fontId="19" fillId="0" borderId="3" xfId="7" applyFont="1" applyFill="1" applyBorder="1" applyAlignment="1">
      <alignment horizontal="justify" vertical="center"/>
    </xf>
    <xf numFmtId="0" fontId="13" fillId="0" borderId="3" xfId="8" applyFont="1" applyFill="1" applyBorder="1" applyAlignment="1">
      <alignment vertical="top" wrapText="1"/>
    </xf>
    <xf numFmtId="0" fontId="20" fillId="0" borderId="3" xfId="8" applyFont="1" applyFill="1" applyBorder="1" applyAlignment="1">
      <alignment vertical="top" wrapText="1"/>
    </xf>
    <xf numFmtId="0" fontId="13" fillId="0" borderId="3" xfId="8" applyFont="1" applyFill="1" applyBorder="1" applyAlignment="1">
      <alignment vertical="center" wrapText="1"/>
    </xf>
    <xf numFmtId="0" fontId="5" fillId="0" borderId="1" xfId="7" applyFont="1" applyFill="1" applyBorder="1" applyAlignment="1">
      <alignment horizontal="left" vertical="center"/>
    </xf>
    <xf numFmtId="49" fontId="5" fillId="0" borderId="5" xfId="7" applyNumberFormat="1" applyFont="1" applyFill="1" applyBorder="1" applyAlignment="1">
      <alignment horizontal="left" vertical="center" wrapText="1"/>
    </xf>
    <xf numFmtId="0" fontId="5" fillId="0" borderId="5" xfId="7" applyFont="1" applyFill="1" applyBorder="1" applyAlignment="1">
      <alignment horizontal="center" vertical="center" wrapText="1"/>
    </xf>
    <xf numFmtId="0" fontId="4" fillId="0" borderId="0" xfId="7" applyFont="1" applyFill="1"/>
    <xf numFmtId="0" fontId="5" fillId="0" borderId="1" xfId="7" applyFont="1" applyFill="1" applyBorder="1" applyAlignment="1">
      <alignment horizontal="center" vertical="top" wrapText="1"/>
    </xf>
    <xf numFmtId="0" fontId="5" fillId="0" borderId="2" xfId="7" applyFont="1" applyFill="1" applyBorder="1" applyAlignment="1">
      <alignment horizontal="center" vertical="top" wrapText="1"/>
    </xf>
    <xf numFmtId="0" fontId="13" fillId="0" borderId="3" xfId="7" applyFont="1" applyFill="1" applyBorder="1" applyAlignment="1">
      <alignment horizontal="left" vertical="center" wrapText="1" indent="1"/>
    </xf>
    <xf numFmtId="0" fontId="19" fillId="0" borderId="3" xfId="7" applyFont="1" applyFill="1" applyBorder="1" applyAlignment="1">
      <alignment horizontal="left" vertical="center" wrapText="1"/>
    </xf>
    <xf numFmtId="168" fontId="13" fillId="0" borderId="3" xfId="8" applyNumberFormat="1" applyFont="1" applyFill="1" applyBorder="1" applyAlignment="1">
      <alignment horizontal="center" vertical="top" wrapText="1"/>
    </xf>
    <xf numFmtId="0" fontId="5" fillId="0" borderId="3" xfId="8" applyFont="1" applyFill="1" applyBorder="1" applyAlignment="1">
      <alignment horizontal="center" vertical="center" wrapText="1"/>
    </xf>
    <xf numFmtId="0" fontId="5" fillId="0" borderId="3" xfId="8" applyFont="1" applyFill="1" applyBorder="1" applyAlignment="1">
      <alignment vertical="top" wrapText="1"/>
    </xf>
    <xf numFmtId="0" fontId="15" fillId="0" borderId="0" xfId="8" applyFont="1" applyFill="1" applyAlignment="1">
      <alignment vertical="top"/>
    </xf>
    <xf numFmtId="0" fontId="23" fillId="0" borderId="3" xfId="8" applyFont="1" applyFill="1" applyBorder="1" applyAlignment="1">
      <alignment vertical="top" wrapText="1"/>
    </xf>
    <xf numFmtId="168" fontId="13" fillId="0" borderId="3" xfId="8" applyNumberFormat="1" applyFont="1" applyFill="1" applyBorder="1" applyAlignment="1">
      <alignment horizontal="center" vertical="center" wrapText="1"/>
    </xf>
    <xf numFmtId="0" fontId="13" fillId="0" borderId="3" xfId="7" applyFont="1" applyFill="1" applyBorder="1" applyAlignment="1">
      <alignment vertical="top" wrapText="1"/>
    </xf>
    <xf numFmtId="0" fontId="13" fillId="0" borderId="3" xfId="7" applyFont="1" applyFill="1" applyBorder="1" applyAlignment="1">
      <alignment vertical="center"/>
    </xf>
    <xf numFmtId="0" fontId="18" fillId="0" borderId="3" xfId="8" applyFont="1" applyFill="1" applyBorder="1" applyAlignment="1">
      <alignment horizontal="center" vertical="center" wrapText="1"/>
    </xf>
    <xf numFmtId="0" fontId="13" fillId="0" borderId="3" xfId="7" applyFont="1" applyFill="1" applyBorder="1" applyAlignment="1">
      <alignment horizontal="center" vertical="center" wrapText="1"/>
    </xf>
    <xf numFmtId="0" fontId="13" fillId="0" borderId="3" xfId="7" applyFont="1" applyFill="1" applyBorder="1" applyAlignment="1">
      <alignment vertical="center" wrapText="1"/>
    </xf>
    <xf numFmtId="0" fontId="13" fillId="0" borderId="3" xfId="7" applyFont="1" applyFill="1" applyBorder="1" applyAlignment="1">
      <alignment wrapText="1"/>
    </xf>
    <xf numFmtId="168" fontId="13" fillId="0" borderId="3" xfId="8" quotePrefix="1" applyNumberFormat="1" applyFont="1" applyFill="1" applyBorder="1" applyAlignment="1">
      <alignment horizontal="center" vertical="center" wrapText="1"/>
    </xf>
    <xf numFmtId="0" fontId="5" fillId="0" borderId="1" xfId="7" applyFont="1" applyFill="1" applyBorder="1" applyAlignment="1">
      <alignment vertical="center"/>
    </xf>
    <xf numFmtId="0" fontId="5" fillId="0" borderId="5" xfId="7" applyFont="1" applyFill="1" applyBorder="1" applyAlignment="1">
      <alignment vertical="center"/>
    </xf>
    <xf numFmtId="0" fontId="5" fillId="0" borderId="0" xfId="7" applyFont="1" applyFill="1" applyAlignment="1">
      <alignment vertical="center" wrapText="1"/>
    </xf>
    <xf numFmtId="0" fontId="18" fillId="0" borderId="0" xfId="8" applyFont="1" applyFill="1" applyAlignment="1">
      <alignment vertical="center"/>
    </xf>
    <xf numFmtId="0" fontId="5" fillId="0" borderId="3" xfId="7" applyFont="1" applyFill="1" applyBorder="1" applyAlignment="1">
      <alignment horizontal="center" vertical="center" wrapText="1"/>
    </xf>
    <xf numFmtId="0" fontId="5" fillId="0" borderId="3" xfId="7" applyFont="1" applyFill="1" applyBorder="1" applyAlignment="1">
      <alignment vertical="center" wrapText="1"/>
    </xf>
    <xf numFmtId="2" fontId="5" fillId="0" borderId="3" xfId="7" applyNumberFormat="1" applyFont="1" applyFill="1" applyBorder="1" applyAlignment="1">
      <alignment horizontal="center" vertical="center" wrapText="1"/>
    </xf>
    <xf numFmtId="0" fontId="13" fillId="0" borderId="3" xfId="7" applyFont="1" applyFill="1" applyBorder="1" applyAlignment="1">
      <alignment horizontal="center" vertical="center"/>
    </xf>
    <xf numFmtId="0" fontId="13" fillId="0" borderId="3" xfId="7" applyFont="1" applyFill="1" applyBorder="1" applyAlignment="1">
      <alignment horizontal="left" vertical="top" wrapText="1"/>
    </xf>
    <xf numFmtId="0" fontId="13" fillId="0" borderId="6" xfId="8" applyFont="1" applyFill="1" applyBorder="1" applyAlignment="1">
      <alignment horizontal="center" vertical="top" wrapText="1"/>
    </xf>
    <xf numFmtId="0" fontId="11" fillId="0" borderId="6" xfId="8" applyFont="1" applyFill="1" applyBorder="1" applyAlignment="1">
      <alignment vertical="top" wrapText="1"/>
    </xf>
    <xf numFmtId="0" fontId="28" fillId="0" borderId="0" xfId="7" applyFont="1" applyFill="1"/>
    <xf numFmtId="0" fontId="16" fillId="0" borderId="3" xfId="8" applyFont="1" applyFill="1" applyBorder="1" applyAlignment="1">
      <alignment vertical="top" wrapText="1"/>
    </xf>
    <xf numFmtId="0" fontId="13" fillId="0" borderId="3" xfId="8" quotePrefix="1" applyFont="1" applyFill="1" applyBorder="1" applyAlignment="1">
      <alignment horizontal="center" vertical="center" wrapText="1"/>
    </xf>
    <xf numFmtId="0" fontId="11" fillId="0" borderId="3" xfId="8" applyFont="1" applyFill="1" applyBorder="1" applyAlignment="1">
      <alignment vertical="top" wrapText="1"/>
    </xf>
    <xf numFmtId="0" fontId="29" fillId="0" borderId="0" xfId="7" applyFont="1" applyFill="1"/>
    <xf numFmtId="0" fontId="6" fillId="0" borderId="6" xfId="8" applyFont="1" applyFill="1" applyBorder="1" applyAlignment="1">
      <alignment vertical="center" wrapText="1"/>
    </xf>
    <xf numFmtId="0" fontId="32" fillId="0" borderId="3" xfId="7" applyFont="1" applyFill="1" applyBorder="1" applyAlignment="1">
      <alignment horizontal="justify" vertical="center"/>
    </xf>
    <xf numFmtId="0" fontId="5" fillId="0" borderId="3" xfId="7" applyFont="1" applyFill="1" applyBorder="1" applyAlignment="1">
      <alignment horizontal="left" vertical="top" wrapText="1"/>
    </xf>
    <xf numFmtId="0" fontId="32" fillId="0" borderId="3" xfId="7" applyFont="1" applyFill="1" applyBorder="1" applyAlignment="1">
      <alignment horizontal="justify"/>
    </xf>
    <xf numFmtId="0" fontId="5" fillId="0" borderId="3" xfId="8" applyFont="1" applyFill="1" applyBorder="1" applyAlignment="1">
      <alignment horizontal="center" vertical="top" wrapText="1"/>
    </xf>
    <xf numFmtId="0" fontId="12" fillId="0" borderId="3" xfId="7" applyFont="1" applyFill="1" applyBorder="1" applyAlignment="1">
      <alignment vertical="center" wrapText="1"/>
    </xf>
    <xf numFmtId="0" fontId="12" fillId="0" borderId="3" xfId="7" applyFont="1" applyFill="1" applyBorder="1" applyAlignment="1">
      <alignment horizontal="center" vertical="center" wrapText="1"/>
    </xf>
    <xf numFmtId="0" fontId="12" fillId="0" borderId="3" xfId="7" applyFont="1" applyFill="1" applyBorder="1" applyAlignment="1">
      <alignment horizontal="left" vertical="top" wrapText="1"/>
    </xf>
    <xf numFmtId="0" fontId="26" fillId="0" borderId="3" xfId="8" applyFont="1" applyFill="1" applyBorder="1" applyAlignment="1">
      <alignment horizontal="center" vertical="center" wrapText="1"/>
    </xf>
    <xf numFmtId="2" fontId="5" fillId="0" borderId="3" xfId="8" applyNumberFormat="1" applyFont="1" applyFill="1" applyBorder="1" applyAlignment="1">
      <alignment horizontal="center" vertical="center" wrapText="1"/>
    </xf>
    <xf numFmtId="0" fontId="5" fillId="0" borderId="3" xfId="7" applyFont="1" applyFill="1" applyBorder="1" applyAlignment="1">
      <alignment horizontal="left" vertical="center" wrapText="1" indent="1"/>
    </xf>
    <xf numFmtId="0" fontId="15" fillId="0" borderId="0" xfId="8" applyFont="1" applyFill="1" applyAlignment="1">
      <alignment vertical="center"/>
    </xf>
    <xf numFmtId="0" fontId="22" fillId="0" borderId="3" xfId="8" applyFont="1" applyFill="1" applyBorder="1" applyAlignment="1">
      <alignment horizontal="left" vertical="top" wrapText="1"/>
    </xf>
    <xf numFmtId="0" fontId="6" fillId="0" borderId="3" xfId="8" applyFont="1" applyFill="1" applyBorder="1" applyAlignment="1">
      <alignment horizontal="center" vertical="center" wrapText="1"/>
    </xf>
    <xf numFmtId="0" fontId="22" fillId="0" borderId="3" xfId="8" applyFont="1" applyFill="1" applyBorder="1" applyAlignment="1">
      <alignment vertical="center" wrapText="1"/>
    </xf>
    <xf numFmtId="168" fontId="5" fillId="0" borderId="3" xfId="8" applyNumberFormat="1" applyFont="1" applyFill="1" applyBorder="1" applyAlignment="1">
      <alignment horizontal="center" vertical="center" wrapText="1"/>
    </xf>
    <xf numFmtId="168" fontId="6" fillId="0" borderId="3" xfId="8" applyNumberFormat="1" applyFont="1" applyFill="1" applyBorder="1" applyAlignment="1">
      <alignment horizontal="center" vertical="center" wrapText="1"/>
    </xf>
    <xf numFmtId="0" fontId="5" fillId="0" borderId="3" xfId="7" applyFont="1" applyFill="1" applyBorder="1" applyAlignment="1">
      <alignment horizontal="left" vertical="center" wrapText="1"/>
    </xf>
    <xf numFmtId="0" fontId="15" fillId="0" borderId="3" xfId="8" applyFont="1" applyFill="1" applyBorder="1"/>
    <xf numFmtId="0" fontId="5" fillId="0" borderId="3" xfId="8" applyFont="1" applyFill="1" applyBorder="1" applyAlignment="1">
      <alignment vertical="center" wrapText="1"/>
    </xf>
    <xf numFmtId="168" fontId="5" fillId="0" borderId="3" xfId="8" quotePrefix="1" applyNumberFormat="1" applyFont="1" applyFill="1" applyBorder="1" applyAlignment="1">
      <alignment horizontal="center" vertical="center" wrapText="1"/>
    </xf>
    <xf numFmtId="0" fontId="5" fillId="0" borderId="7" xfId="8" applyFont="1" applyFill="1" applyBorder="1" applyAlignment="1">
      <alignment horizontal="center" vertical="center" wrapText="1"/>
    </xf>
    <xf numFmtId="0" fontId="5" fillId="0" borderId="7" xfId="8" applyFont="1" applyFill="1" applyBorder="1" applyAlignment="1">
      <alignment vertical="top" wrapText="1"/>
    </xf>
    <xf numFmtId="0" fontId="5" fillId="0" borderId="11" xfId="7" applyFont="1" applyFill="1" applyBorder="1" applyAlignment="1">
      <alignment horizontal="left" vertical="center"/>
    </xf>
    <xf numFmtId="49" fontId="5" fillId="0" borderId="12" xfId="7" applyNumberFormat="1" applyFont="1" applyFill="1" applyBorder="1" applyAlignment="1">
      <alignment horizontal="left" vertical="center" wrapText="1"/>
    </xf>
    <xf numFmtId="2" fontId="5" fillId="0" borderId="6" xfId="8" applyNumberFormat="1" applyFont="1" applyFill="1" applyBorder="1" applyAlignment="1">
      <alignment horizontal="center" vertical="center" wrapText="1"/>
    </xf>
    <xf numFmtId="0" fontId="5" fillId="0" borderId="6" xfId="8" applyFont="1" applyFill="1" applyBorder="1" applyAlignment="1">
      <alignment vertical="top" wrapText="1"/>
    </xf>
    <xf numFmtId="0" fontId="6" fillId="0" borderId="3" xfId="8" applyFont="1" applyFill="1" applyBorder="1" applyAlignment="1">
      <alignment vertical="center" wrapText="1"/>
    </xf>
    <xf numFmtId="2" fontId="5" fillId="0" borderId="3" xfId="8" applyNumberFormat="1" applyFont="1" applyFill="1" applyBorder="1" applyAlignment="1">
      <alignment horizontal="center" vertical="top" wrapText="1"/>
    </xf>
    <xf numFmtId="2" fontId="17" fillId="0" borderId="3" xfId="8" applyNumberFormat="1" applyFont="1" applyFill="1" applyBorder="1" applyAlignment="1">
      <alignment horizontal="center" vertical="top" wrapText="1"/>
    </xf>
    <xf numFmtId="0" fontId="24" fillId="0" borderId="3" xfId="8" applyFont="1" applyFill="1" applyBorder="1" applyAlignment="1">
      <alignment horizontal="center" vertical="center" wrapText="1"/>
    </xf>
    <xf numFmtId="0" fontId="24" fillId="0" borderId="3" xfId="8" applyFont="1" applyFill="1" applyBorder="1" applyAlignment="1">
      <alignment vertical="top" wrapText="1"/>
    </xf>
    <xf numFmtId="168" fontId="11" fillId="0" borderId="3" xfId="8" applyNumberFormat="1" applyFont="1" applyFill="1" applyBorder="1" applyAlignment="1">
      <alignment horizontal="center" vertical="top" wrapText="1"/>
    </xf>
    <xf numFmtId="2" fontId="11" fillId="0" borderId="3" xfId="8" applyNumberFormat="1" applyFont="1" applyFill="1" applyBorder="1" applyAlignment="1">
      <alignment horizontal="center" vertical="top" wrapText="1"/>
    </xf>
    <xf numFmtId="2" fontId="13" fillId="0" borderId="3" xfId="7" applyNumberFormat="1" applyFont="1" applyFill="1" applyBorder="1" applyAlignment="1">
      <alignment horizontal="center" vertical="center" wrapText="1"/>
    </xf>
    <xf numFmtId="2" fontId="5" fillId="0" borderId="3" xfId="8" quotePrefix="1" applyNumberFormat="1" applyFont="1" applyFill="1" applyBorder="1" applyAlignment="1">
      <alignment horizontal="center" vertical="center" wrapText="1"/>
    </xf>
    <xf numFmtId="2" fontId="5" fillId="0" borderId="7" xfId="8" applyNumberFormat="1" applyFont="1" applyFill="1" applyBorder="1" applyAlignment="1">
      <alignment horizontal="center" vertical="center" wrapText="1"/>
    </xf>
    <xf numFmtId="0" fontId="13" fillId="0" borderId="7" xfId="7" applyFont="1" applyFill="1" applyBorder="1" applyAlignment="1">
      <alignment vertical="center"/>
    </xf>
    <xf numFmtId="0" fontId="20" fillId="0" borderId="3" xfId="7" applyFont="1" applyFill="1" applyBorder="1" applyAlignment="1">
      <alignment vertical="top" wrapText="1"/>
    </xf>
    <xf numFmtId="0" fontId="18" fillId="0" borderId="3" xfId="8" applyFont="1" applyFill="1" applyBorder="1"/>
    <xf numFmtId="0" fontId="11" fillId="0" borderId="3" xfId="8" applyFont="1" applyFill="1" applyBorder="1" applyAlignment="1">
      <alignment vertical="center" wrapText="1"/>
    </xf>
    <xf numFmtId="49" fontId="5" fillId="0" borderId="0" xfId="5" applyNumberFormat="1" applyFont="1" applyFill="1" applyBorder="1" applyAlignment="1">
      <alignment horizontal="center" vertical="center"/>
    </xf>
    <xf numFmtId="0" fontId="5" fillId="0" borderId="0" xfId="5" applyFont="1" applyFill="1" applyBorder="1"/>
    <xf numFmtId="0" fontId="5" fillId="0" borderId="0" xfId="5" applyFont="1" applyFill="1" applyBorder="1" applyAlignment="1">
      <alignment horizontal="center"/>
    </xf>
    <xf numFmtId="0" fontId="5" fillId="0" borderId="0" xfId="5" applyFont="1" applyFill="1" applyBorder="1" applyAlignment="1">
      <alignment horizontal="center" vertical="center"/>
    </xf>
    <xf numFmtId="49" fontId="5" fillId="0" borderId="2" xfId="5" applyNumberFormat="1" applyFont="1" applyFill="1" applyBorder="1" applyAlignment="1">
      <alignment horizontal="center" vertical="center" wrapText="1"/>
    </xf>
    <xf numFmtId="0" fontId="13" fillId="0" borderId="3" xfId="5" applyFont="1" applyFill="1" applyBorder="1" applyAlignment="1">
      <alignment horizontal="center" vertical="top"/>
    </xf>
    <xf numFmtId="0" fontId="13" fillId="0" borderId="4" xfId="5" applyFont="1" applyFill="1" applyBorder="1" applyAlignment="1">
      <alignment vertical="top"/>
    </xf>
    <xf numFmtId="4" fontId="13" fillId="0" borderId="3" xfId="5" applyNumberFormat="1" applyFont="1" applyFill="1" applyBorder="1" applyAlignment="1">
      <alignment horizontal="right"/>
    </xf>
    <xf numFmtId="49" fontId="13" fillId="0" borderId="3" xfId="5" applyNumberFormat="1" applyFont="1" applyFill="1" applyBorder="1" applyAlignment="1">
      <alignment horizontal="center" vertical="top"/>
    </xf>
    <xf numFmtId="49" fontId="5" fillId="0" borderId="1" xfId="5" applyNumberFormat="1" applyFont="1" applyFill="1" applyBorder="1" applyAlignment="1">
      <alignment horizontal="left" vertical="center"/>
    </xf>
    <xf numFmtId="0" fontId="13" fillId="0" borderId="0" xfId="2" applyFont="1" applyFill="1"/>
    <xf numFmtId="0" fontId="31" fillId="0" borderId="3" xfId="5" applyFont="1" applyFill="1" applyBorder="1" applyAlignment="1">
      <alignment wrapText="1"/>
    </xf>
    <xf numFmtId="0" fontId="11" fillId="0" borderId="3" xfId="5" applyFont="1" applyFill="1" applyBorder="1" applyAlignment="1">
      <alignment wrapText="1"/>
    </xf>
    <xf numFmtId="0" fontId="13" fillId="0" borderId="3" xfId="5" applyFont="1" applyFill="1" applyBorder="1" applyAlignment="1">
      <alignment horizontal="right"/>
    </xf>
    <xf numFmtId="0" fontId="4" fillId="0" borderId="0" xfId="0" applyFont="1" applyFill="1" applyBorder="1"/>
    <xf numFmtId="0" fontId="4" fillId="0" borderId="0" xfId="0" applyFont="1" applyFill="1" applyBorder="1" applyAlignment="1">
      <alignment horizontal="center"/>
    </xf>
    <xf numFmtId="0" fontId="4" fillId="0" borderId="13" xfId="0" applyFont="1" applyFill="1" applyBorder="1"/>
    <xf numFmtId="0" fontId="6" fillId="0" borderId="0" xfId="0" applyFont="1" applyFill="1" applyBorder="1" applyAlignment="1">
      <alignment horizontal="center" vertical="top"/>
    </xf>
    <xf numFmtId="0" fontId="13" fillId="0" borderId="0" xfId="5" applyFont="1" applyFill="1" applyAlignment="1">
      <alignment horizontal="center" vertical="top"/>
    </xf>
    <xf numFmtId="0" fontId="13" fillId="0" borderId="0" xfId="5" applyFont="1" applyFill="1" applyAlignment="1">
      <alignment vertical="top"/>
    </xf>
    <xf numFmtId="0" fontId="13" fillId="0" borderId="0" xfId="5" applyFont="1" applyFill="1" applyAlignment="1">
      <alignment wrapText="1"/>
    </xf>
    <xf numFmtId="0" fontId="13" fillId="0" borderId="0" xfId="5" applyFont="1" applyFill="1" applyAlignment="1">
      <alignment horizontal="center"/>
    </xf>
    <xf numFmtId="4" fontId="13" fillId="0" borderId="0" xfId="5" applyNumberFormat="1" applyFont="1" applyFill="1" applyAlignment="1">
      <alignment horizontal="right"/>
    </xf>
    <xf numFmtId="49" fontId="13" fillId="0" borderId="0" xfId="5" applyNumberFormat="1" applyFont="1" applyFill="1" applyAlignment="1">
      <alignment horizontal="center" vertical="top"/>
    </xf>
    <xf numFmtId="0" fontId="5" fillId="0" borderId="2" xfId="5" applyFont="1" applyFill="1" applyBorder="1" applyAlignment="1">
      <alignment horizontal="center" vertical="center" wrapText="1"/>
    </xf>
    <xf numFmtId="0" fontId="13" fillId="0" borderId="3" xfId="5" applyFont="1" applyFill="1" applyBorder="1" applyAlignment="1">
      <alignment vertical="top"/>
    </xf>
    <xf numFmtId="0" fontId="13" fillId="0" borderId="3" xfId="5" quotePrefix="1" applyFont="1" applyFill="1" applyBorder="1" applyAlignment="1">
      <alignment horizontal="center" vertical="top"/>
    </xf>
    <xf numFmtId="0" fontId="13" fillId="0" borderId="0" xfId="5" applyFont="1" applyFill="1" applyAlignment="1">
      <alignment horizontal="right"/>
    </xf>
    <xf numFmtId="0" fontId="13" fillId="0" borderId="3" xfId="5" applyFont="1" applyFill="1" applyBorder="1" applyAlignment="1">
      <alignment horizontal="center" vertical="center"/>
    </xf>
    <xf numFmtId="0" fontId="5" fillId="0" borderId="1" xfId="5" applyFont="1" applyFill="1" applyBorder="1" applyAlignment="1">
      <alignment horizontal="center" vertical="center" wrapText="1"/>
    </xf>
    <xf numFmtId="0" fontId="5" fillId="0" borderId="1" xfId="5" applyFont="1" applyFill="1" applyBorder="1" applyAlignment="1">
      <alignment horizontal="center" vertical="top" wrapText="1"/>
    </xf>
    <xf numFmtId="0" fontId="13" fillId="0" borderId="3" xfId="5" quotePrefix="1" applyFont="1" applyFill="1" applyBorder="1" applyAlignment="1">
      <alignment horizontal="center" vertical="center"/>
    </xf>
    <xf numFmtId="49" fontId="13" fillId="0" borderId="3" xfId="5" quotePrefix="1" applyNumberFormat="1" applyFont="1" applyFill="1" applyBorder="1" applyAlignment="1">
      <alignment horizontal="center" vertical="center"/>
    </xf>
    <xf numFmtId="0" fontId="13" fillId="0" borderId="0" xfId="5" applyFont="1" applyFill="1" applyAlignment="1">
      <alignment horizontal="center" vertical="center"/>
    </xf>
    <xf numFmtId="0" fontId="18" fillId="0" borderId="0" xfId="2" applyFont="1" applyFill="1"/>
    <xf numFmtId="0" fontId="4" fillId="0" borderId="0" xfId="5" applyFont="1" applyFill="1"/>
    <xf numFmtId="0" fontId="13" fillId="0" borderId="3" xfId="5" quotePrefix="1" applyFont="1" applyFill="1" applyBorder="1" applyAlignment="1">
      <alignment horizontal="center"/>
    </xf>
    <xf numFmtId="49" fontId="13" fillId="0" borderId="3" xfId="5" applyNumberFormat="1" applyFont="1" applyFill="1" applyBorder="1" applyAlignment="1">
      <alignment horizontal="center"/>
    </xf>
    <xf numFmtId="0" fontId="7" fillId="0" borderId="0" xfId="0" applyFont="1" applyFill="1"/>
    <xf numFmtId="0" fontId="0" fillId="0" borderId="0" xfId="0" applyFill="1" applyAlignment="1">
      <alignment horizontal="left" vertical="center"/>
    </xf>
    <xf numFmtId="0" fontId="5" fillId="0" borderId="5" xfId="0" applyFont="1" applyFill="1" applyBorder="1" applyAlignment="1">
      <alignment horizontal="center" vertical="top" wrapText="1"/>
    </xf>
    <xf numFmtId="0" fontId="5" fillId="0" borderId="3" xfId="5" applyFont="1" applyFill="1" applyBorder="1" applyAlignment="1">
      <alignment horizontal="center"/>
    </xf>
    <xf numFmtId="0" fontId="5" fillId="0" borderId="3" xfId="5" applyFont="1" applyFill="1" applyBorder="1"/>
    <xf numFmtId="0" fontId="22" fillId="0" borderId="3" xfId="5" applyFont="1" applyFill="1" applyBorder="1" applyAlignment="1">
      <alignment wrapText="1"/>
    </xf>
    <xf numFmtId="0" fontId="5" fillId="0" borderId="3" xfId="5" applyFont="1" applyFill="1" applyBorder="1" applyAlignment="1">
      <alignment wrapText="1"/>
    </xf>
    <xf numFmtId="49" fontId="6" fillId="0" borderId="4" xfId="0" applyNumberFormat="1" applyFont="1" applyFill="1" applyBorder="1" applyAlignment="1">
      <alignment horizontal="left" vertical="top" wrapText="1"/>
    </xf>
    <xf numFmtId="0" fontId="34" fillId="0" borderId="0" xfId="0" applyFont="1" applyFill="1" applyAlignment="1">
      <alignment vertical="top" wrapText="1"/>
    </xf>
    <xf numFmtId="49" fontId="34" fillId="0" borderId="4" xfId="0" applyNumberFormat="1" applyFont="1" applyFill="1" applyBorder="1" applyAlignment="1">
      <alignment horizontal="left" vertical="top" wrapText="1"/>
    </xf>
    <xf numFmtId="0" fontId="34" fillId="0" borderId="4" xfId="0" applyFont="1" applyFill="1" applyBorder="1" applyAlignment="1">
      <alignment vertical="top" wrapText="1"/>
    </xf>
    <xf numFmtId="0" fontId="34" fillId="0" borderId="0" xfId="0" applyFont="1" applyFill="1" applyAlignment="1">
      <alignment vertical="center" wrapText="1"/>
    </xf>
    <xf numFmtId="0" fontId="35" fillId="0" borderId="0" xfId="0" applyFont="1" applyFill="1"/>
    <xf numFmtId="0" fontId="5" fillId="0" borderId="4" xfId="0" applyFont="1" applyFill="1" applyBorder="1" applyAlignment="1">
      <alignment vertical="top" wrapText="1"/>
    </xf>
    <xf numFmtId="0" fontId="5" fillId="0" borderId="1" xfId="0" applyFont="1" applyFill="1" applyBorder="1" applyAlignment="1">
      <alignment horizontal="center" vertical="top" wrapText="1"/>
    </xf>
    <xf numFmtId="49" fontId="5" fillId="0" borderId="4" xfId="0" applyNumberFormat="1" applyFont="1" applyFill="1" applyBorder="1" applyAlignment="1">
      <alignment horizontal="left" vertical="top" wrapText="1"/>
    </xf>
    <xf numFmtId="0" fontId="5" fillId="0" borderId="3" xfId="0" applyFont="1" applyFill="1" applyBorder="1" applyAlignment="1">
      <alignment horizontal="center" vertical="top" wrapText="1"/>
    </xf>
    <xf numFmtId="49" fontId="5" fillId="0" borderId="3" xfId="0" applyNumberFormat="1" applyFont="1" applyFill="1" applyBorder="1" applyAlignment="1">
      <alignment horizontal="center" vertical="top" wrapText="1"/>
    </xf>
    <xf numFmtId="0" fontId="5" fillId="0" borderId="1" xfId="0" applyFont="1" applyFill="1" applyBorder="1" applyAlignment="1">
      <alignment horizontal="left" vertical="center"/>
    </xf>
    <xf numFmtId="0" fontId="13" fillId="0" borderId="13" xfId="5" applyFont="1" applyFill="1" applyBorder="1" applyAlignment="1">
      <alignment horizontal="center"/>
    </xf>
    <xf numFmtId="0" fontId="13" fillId="0" borderId="4" xfId="5" applyFont="1" applyFill="1" applyBorder="1" applyAlignment="1">
      <alignment horizontal="center"/>
    </xf>
    <xf numFmtId="0" fontId="13" fillId="0" borderId="3" xfId="8" applyFont="1" applyFill="1" applyBorder="1" applyAlignment="1">
      <alignment horizontal="center" vertical="center" wrapText="1"/>
    </xf>
    <xf numFmtId="49" fontId="13" fillId="0" borderId="4" xfId="0" applyNumberFormat="1" applyFont="1" applyFill="1" applyBorder="1" applyAlignment="1">
      <alignment horizontal="left" vertical="top" wrapText="1"/>
    </xf>
    <xf numFmtId="0" fontId="13" fillId="0" borderId="4" xfId="0" applyFont="1" applyFill="1" applyBorder="1" applyAlignment="1">
      <alignment vertical="top" wrapText="1"/>
    </xf>
    <xf numFmtId="0" fontId="13" fillId="0" borderId="1" xfId="0" applyFont="1" applyFill="1" applyBorder="1" applyAlignment="1">
      <alignment horizontal="left" vertical="center"/>
    </xf>
    <xf numFmtId="49" fontId="13" fillId="0" borderId="5" xfId="0" applyNumberFormat="1" applyFont="1" applyFill="1" applyBorder="1" applyAlignment="1">
      <alignment horizontal="left" vertical="center" wrapText="1"/>
    </xf>
    <xf numFmtId="0" fontId="36" fillId="0" borderId="0" xfId="0" applyFont="1" applyFill="1"/>
    <xf numFmtId="0" fontId="13" fillId="0" borderId="1" xfId="0" applyFont="1" applyFill="1" applyBorder="1" applyAlignment="1">
      <alignment horizontal="center" vertical="top" wrapText="1"/>
    </xf>
    <xf numFmtId="0" fontId="37" fillId="0" borderId="0" xfId="0" applyFont="1" applyAlignment="1">
      <alignment vertical="top"/>
    </xf>
    <xf numFmtId="0" fontId="37" fillId="0" borderId="0" xfId="0" applyFont="1"/>
    <xf numFmtId="0" fontId="39" fillId="0" borderId="0" xfId="0" applyFont="1" applyAlignment="1">
      <alignment vertical="top" wrapText="1"/>
    </xf>
    <xf numFmtId="0" fontId="39" fillId="0" borderId="1" xfId="0" applyFont="1" applyBorder="1" applyAlignment="1">
      <alignment horizontal="center" vertical="top" wrapText="1"/>
    </xf>
    <xf numFmtId="49" fontId="39" fillId="0" borderId="4" xfId="0" applyNumberFormat="1" applyFont="1" applyBorder="1" applyAlignment="1">
      <alignment horizontal="left" vertical="top" wrapText="1"/>
    </xf>
    <xf numFmtId="0" fontId="39" fillId="0" borderId="4" xfId="0" applyFont="1" applyBorder="1" applyAlignment="1">
      <alignment vertical="top" wrapText="1"/>
    </xf>
    <xf numFmtId="0" fontId="39" fillId="0" borderId="0" xfId="0" applyFont="1" applyAlignment="1">
      <alignment vertical="center" wrapText="1"/>
    </xf>
    <xf numFmtId="0" fontId="39" fillId="0" borderId="1" xfId="0" applyFont="1" applyBorder="1" applyAlignment="1">
      <alignment horizontal="left" vertical="center"/>
    </xf>
    <xf numFmtId="49" fontId="39" fillId="0" borderId="5" xfId="0" applyNumberFormat="1" applyFont="1" applyBorder="1" applyAlignment="1">
      <alignment horizontal="left" vertical="center" wrapText="1"/>
    </xf>
    <xf numFmtId="0" fontId="38" fillId="0" borderId="0" xfId="0" applyFont="1" applyAlignment="1">
      <alignment horizontal="center" vertical="top"/>
    </xf>
    <xf numFmtId="0" fontId="39" fillId="0" borderId="4" xfId="0" applyFont="1" applyBorder="1" applyAlignment="1">
      <alignment horizontal="left" vertical="top" wrapText="1"/>
    </xf>
    <xf numFmtId="0" fontId="0" fillId="0" borderId="0" xfId="0" applyAlignment="1">
      <alignment vertical="top"/>
    </xf>
    <xf numFmtId="49" fontId="39" fillId="0" borderId="12" xfId="0" applyNumberFormat="1" applyFont="1" applyBorder="1" applyAlignment="1">
      <alignment horizontal="left" vertical="top" wrapText="1"/>
    </xf>
    <xf numFmtId="0" fontId="39" fillId="0" borderId="0" xfId="0" applyFont="1" applyBorder="1" applyAlignment="1">
      <alignment vertical="top" wrapText="1"/>
    </xf>
    <xf numFmtId="49" fontId="39" fillId="0" borderId="0" xfId="0" applyNumberFormat="1" applyFont="1" applyBorder="1" applyAlignment="1">
      <alignment horizontal="left" vertical="top" wrapText="1"/>
    </xf>
    <xf numFmtId="0" fontId="0" fillId="0" borderId="0" xfId="0" applyFill="1" applyAlignment="1">
      <alignmen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1" xfId="0" applyFont="1" applyFill="1" applyBorder="1" applyAlignment="1">
      <alignment horizontal="left" vertical="center"/>
    </xf>
    <xf numFmtId="0" fontId="5" fillId="0" borderId="2" xfId="0" applyFont="1" applyFill="1" applyBorder="1" applyAlignment="1">
      <alignment vertical="center" wrapText="1"/>
    </xf>
    <xf numFmtId="49" fontId="5"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left" vertical="center" wrapText="1"/>
    </xf>
    <xf numFmtId="0" fontId="4" fillId="0" borderId="0" xfId="0" applyFont="1" applyFill="1" applyAlignment="1">
      <alignment horizontal="center" vertical="center"/>
    </xf>
    <xf numFmtId="0" fontId="5" fillId="0" borderId="2" xfId="0" applyFont="1" applyFill="1" applyBorder="1" applyAlignment="1">
      <alignment horizontal="center" vertical="center" wrapText="1"/>
    </xf>
    <xf numFmtId="0" fontId="0" fillId="0" borderId="0" xfId="0" applyFill="1" applyAlignment="1">
      <alignment horizontal="center" vertical="center"/>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5" fillId="0" borderId="4" xfId="0" applyFont="1" applyFill="1" applyBorder="1" applyAlignment="1">
      <alignment horizontal="center" vertical="top" wrapText="1"/>
    </xf>
    <xf numFmtId="0" fontId="39" fillId="0" borderId="1" xfId="0" applyFont="1" applyBorder="1" applyAlignment="1">
      <alignment horizontal="center" vertical="top" wrapText="1"/>
    </xf>
    <xf numFmtId="0" fontId="39" fillId="0" borderId="4" xfId="0" applyFont="1" applyBorder="1" applyAlignment="1">
      <alignment horizontal="center" vertical="top" wrapText="1"/>
    </xf>
    <xf numFmtId="0" fontId="5" fillId="0" borderId="5" xfId="0" applyFont="1" applyFill="1" applyBorder="1" applyAlignment="1">
      <alignment vertical="center" wrapText="1"/>
    </xf>
    <xf numFmtId="0" fontId="13" fillId="0" borderId="11" xfId="5" applyFont="1" applyFill="1" applyBorder="1" applyAlignment="1">
      <alignment wrapText="1"/>
    </xf>
    <xf numFmtId="0" fontId="13" fillId="0" borderId="13" xfId="5" applyFont="1" applyFill="1" applyBorder="1" applyAlignment="1">
      <alignment wrapText="1"/>
    </xf>
    <xf numFmtId="0" fontId="13" fillId="0" borderId="9" xfId="5" applyFont="1" applyFill="1" applyBorder="1" applyAlignment="1">
      <alignment wrapText="1"/>
    </xf>
    <xf numFmtId="0" fontId="4" fillId="0" borderId="10" xfId="0" applyFont="1" applyFill="1" applyBorder="1"/>
    <xf numFmtId="0" fontId="36" fillId="0" borderId="0" xfId="0" applyFont="1" applyFill="1" applyAlignment="1">
      <alignment horizontal="center"/>
    </xf>
    <xf numFmtId="0" fontId="37" fillId="0" borderId="0" xfId="0" applyFont="1" applyAlignment="1">
      <alignment horizontal="center"/>
    </xf>
    <xf numFmtId="0" fontId="0" fillId="0" borderId="0" xfId="0" applyAlignment="1">
      <alignment horizontal="center" vertical="top"/>
    </xf>
    <xf numFmtId="0" fontId="5" fillId="0" borderId="5" xfId="1" applyFont="1" applyFill="1" applyBorder="1" applyAlignment="1">
      <alignment horizontal="center" vertical="center"/>
    </xf>
    <xf numFmtId="0" fontId="6" fillId="0" borderId="3" xfId="1" applyFont="1" applyFill="1" applyBorder="1" applyAlignment="1">
      <alignment horizontal="center" vertical="center"/>
    </xf>
    <xf numFmtId="0" fontId="5" fillId="0" borderId="10" xfId="1" applyFont="1" applyFill="1" applyBorder="1" applyAlignment="1">
      <alignment horizontal="center" vertical="center"/>
    </xf>
    <xf numFmtId="171" fontId="13" fillId="0" borderId="3" xfId="5" applyNumberFormat="1" applyFont="1" applyFill="1" applyBorder="1" applyAlignment="1">
      <alignment horizontal="right"/>
    </xf>
    <xf numFmtId="0" fontId="5" fillId="0" borderId="2" xfId="1" applyFont="1" applyFill="1" applyBorder="1"/>
    <xf numFmtId="0" fontId="11" fillId="0" borderId="3" xfId="8" applyFont="1" applyFill="1" applyBorder="1" applyAlignment="1">
      <alignment horizontal="left" vertical="top" wrapText="1" indent="1"/>
    </xf>
    <xf numFmtId="0" fontId="13" fillId="0" borderId="3" xfId="8" applyFont="1" applyFill="1" applyBorder="1" applyAlignment="1">
      <alignment horizontal="center" vertical="center" wrapText="1"/>
    </xf>
    <xf numFmtId="0" fontId="13" fillId="0" borderId="6" xfId="5" applyFont="1" applyFill="1" applyBorder="1" applyAlignment="1">
      <alignment horizontal="center" vertical="center"/>
    </xf>
    <xf numFmtId="0" fontId="13" fillId="0" borderId="6" xfId="5" applyFont="1" applyFill="1" applyBorder="1" applyAlignment="1">
      <alignment vertical="center"/>
    </xf>
    <xf numFmtId="0" fontId="13" fillId="0" borderId="3" xfId="5" applyFont="1" applyFill="1" applyBorder="1" applyAlignment="1">
      <alignment vertical="center"/>
    </xf>
    <xf numFmtId="171" fontId="13" fillId="0" borderId="3" xfId="5" applyNumberFormat="1" applyFont="1" applyFill="1" applyBorder="1" applyAlignment="1">
      <alignment vertical="center"/>
    </xf>
    <xf numFmtId="0" fontId="5" fillId="0" borderId="5" xfId="5" applyFont="1" applyFill="1" applyBorder="1" applyAlignment="1">
      <alignment horizontal="left" vertical="center" wrapText="1"/>
    </xf>
    <xf numFmtId="44" fontId="13" fillId="0" borderId="3" xfId="12" applyFont="1" applyFill="1" applyBorder="1" applyAlignment="1">
      <alignment vertical="center"/>
    </xf>
    <xf numFmtId="0" fontId="13" fillId="0" borderId="3" xfId="5" applyFont="1" applyFill="1" applyBorder="1" applyAlignment="1">
      <alignment horizontal="left" vertical="center"/>
    </xf>
    <xf numFmtId="171" fontId="13" fillId="0" borderId="3" xfId="5" applyNumberFormat="1" applyFont="1" applyFill="1" applyBorder="1" applyAlignment="1">
      <alignment horizontal="left" vertical="center"/>
    </xf>
    <xf numFmtId="0" fontId="13" fillId="0" borderId="3" xfId="5" applyNumberFormat="1" applyFont="1" applyFill="1" applyBorder="1" applyAlignment="1">
      <alignment horizontal="center" vertical="center"/>
    </xf>
    <xf numFmtId="171" fontId="13" fillId="0" borderId="3" xfId="12" applyNumberFormat="1" applyFont="1" applyFill="1" applyBorder="1" applyAlignment="1">
      <alignment horizontal="left" vertical="center"/>
    </xf>
    <xf numFmtId="0" fontId="4" fillId="0" borderId="0" xfId="5" applyFont="1" applyFill="1" applyAlignment="1">
      <alignment horizontal="center" vertical="center"/>
    </xf>
    <xf numFmtId="0" fontId="4" fillId="0" borderId="0" xfId="5" applyFont="1" applyFill="1" applyAlignment="1">
      <alignment vertical="center"/>
    </xf>
    <xf numFmtId="171" fontId="5" fillId="0" borderId="5" xfId="5" applyNumberFormat="1" applyFont="1" applyFill="1" applyBorder="1" applyAlignment="1">
      <alignment horizontal="left" vertical="center" wrapText="1"/>
    </xf>
    <xf numFmtId="171" fontId="13" fillId="0" borderId="3" xfId="5" applyNumberFormat="1" applyFont="1" applyFill="1" applyBorder="1" applyAlignment="1">
      <alignment horizontal="left"/>
    </xf>
    <xf numFmtId="0" fontId="5" fillId="0" borderId="3" xfId="5" applyFont="1" applyFill="1" applyBorder="1" applyAlignment="1">
      <alignment horizontal="center" vertical="center"/>
    </xf>
    <xf numFmtId="171" fontId="5" fillId="0" borderId="3" xfId="5" applyNumberFormat="1" applyFont="1" applyFill="1" applyBorder="1" applyAlignment="1">
      <alignment horizontal="left" vertical="center"/>
    </xf>
    <xf numFmtId="171" fontId="5" fillId="0" borderId="3" xfId="12" applyNumberFormat="1" applyFont="1" applyFill="1" applyBorder="1" applyAlignment="1">
      <alignment horizontal="left" vertical="center"/>
    </xf>
    <xf numFmtId="171" fontId="5" fillId="0" borderId="5" xfId="5" applyNumberFormat="1" applyFont="1" applyFill="1" applyBorder="1" applyAlignment="1">
      <alignment horizontal="left" vertical="center"/>
    </xf>
    <xf numFmtId="171" fontId="13" fillId="0" borderId="3" xfId="5" applyNumberFormat="1" applyFont="1" applyFill="1" applyBorder="1" applyAlignment="1">
      <alignment horizontal="center" vertical="center"/>
    </xf>
    <xf numFmtId="171" fontId="13" fillId="0" borderId="3" xfId="5" applyNumberFormat="1" applyFont="1" applyFill="1" applyBorder="1" applyAlignment="1">
      <alignment horizontal="left" vertical="center" wrapText="1"/>
    </xf>
    <xf numFmtId="171" fontId="5" fillId="0" borderId="2" xfId="5" applyNumberFormat="1" applyFont="1" applyFill="1" applyBorder="1" applyAlignment="1">
      <alignment horizontal="left" vertical="top" wrapText="1"/>
    </xf>
    <xf numFmtId="171" fontId="5" fillId="0" borderId="0" xfId="5" applyNumberFormat="1" applyFont="1" applyFill="1" applyBorder="1" applyAlignment="1">
      <alignment horizontal="left" wrapText="1"/>
    </xf>
    <xf numFmtId="0" fontId="5" fillId="0" borderId="1" xfId="0" applyFont="1" applyFill="1" applyBorder="1" applyAlignment="1">
      <alignment horizontal="center" vertical="top" wrapText="1"/>
    </xf>
    <xf numFmtId="0" fontId="5" fillId="0" borderId="5" xfId="0" applyFont="1" applyFill="1" applyBorder="1" applyAlignment="1">
      <alignment horizontal="left" vertical="center"/>
    </xf>
    <xf numFmtId="4" fontId="13" fillId="0" borderId="3" xfId="5" applyNumberFormat="1" applyFont="1" applyFill="1" applyBorder="1" applyAlignment="1">
      <alignment horizontal="right" vertical="center"/>
    </xf>
    <xf numFmtId="0" fontId="5" fillId="0" borderId="5" xfId="5" applyFont="1" applyFill="1" applyBorder="1" applyAlignment="1">
      <alignment horizontal="right" vertical="center"/>
    </xf>
    <xf numFmtId="171" fontId="5" fillId="0" borderId="5" xfId="5" applyNumberFormat="1" applyFont="1" applyFill="1" applyBorder="1" applyAlignment="1">
      <alignment horizontal="right" vertical="center"/>
    </xf>
    <xf numFmtId="171" fontId="5" fillId="0" borderId="5" xfId="5" applyNumberFormat="1" applyFont="1" applyFill="1" applyBorder="1" applyAlignment="1">
      <alignment horizontal="right" vertical="center" wrapText="1"/>
    </xf>
    <xf numFmtId="171" fontId="13" fillId="0" borderId="3" xfId="12" applyNumberFormat="1" applyFont="1" applyFill="1" applyBorder="1" applyAlignment="1">
      <alignment horizontal="center"/>
    </xf>
    <xf numFmtId="171" fontId="5" fillId="0" borderId="5" xfId="12" applyNumberFormat="1" applyFont="1" applyFill="1" applyBorder="1" applyAlignment="1">
      <alignment horizontal="center" vertical="center"/>
    </xf>
    <xf numFmtId="171" fontId="5" fillId="0" borderId="5" xfId="5" applyNumberFormat="1" applyFont="1" applyFill="1" applyBorder="1" applyAlignment="1">
      <alignment horizontal="center" vertical="center"/>
    </xf>
    <xf numFmtId="0" fontId="5" fillId="0" borderId="5" xfId="7" applyFont="1" applyFill="1" applyBorder="1" applyAlignment="1">
      <alignment horizontal="center" vertical="center"/>
    </xf>
    <xf numFmtId="171" fontId="5" fillId="0" borderId="5" xfId="7" applyNumberFormat="1" applyFont="1" applyFill="1" applyBorder="1" applyAlignment="1">
      <alignment horizontal="left" vertical="center"/>
    </xf>
    <xf numFmtId="171" fontId="13" fillId="0" borderId="3" xfId="8" applyNumberFormat="1" applyFont="1" applyFill="1" applyBorder="1" applyAlignment="1">
      <alignment horizontal="left" vertical="center"/>
    </xf>
    <xf numFmtId="171" fontId="17" fillId="0" borderId="3" xfId="8" applyNumberFormat="1" applyFont="1" applyFill="1" applyBorder="1" applyAlignment="1">
      <alignment horizontal="left" vertical="center"/>
    </xf>
    <xf numFmtId="0" fontId="13" fillId="0" borderId="3" xfId="8" applyFont="1" applyFill="1" applyBorder="1" applyAlignment="1">
      <alignment horizontal="center"/>
    </xf>
    <xf numFmtId="0" fontId="4" fillId="0" borderId="0" xfId="7" applyFont="1" applyFill="1" applyAlignment="1">
      <alignment vertical="center"/>
    </xf>
    <xf numFmtId="0" fontId="5" fillId="0" borderId="1" xfId="7" applyFont="1" applyFill="1" applyBorder="1" applyAlignment="1">
      <alignment horizontal="center" vertical="center" wrapText="1"/>
    </xf>
    <xf numFmtId="171" fontId="13" fillId="0" borderId="3" xfId="9" applyNumberFormat="1" applyFont="1" applyFill="1" applyBorder="1" applyAlignment="1">
      <alignment horizontal="left" vertical="center"/>
    </xf>
    <xf numFmtId="0" fontId="18" fillId="0" borderId="3" xfId="8" applyFont="1" applyFill="1" applyBorder="1" applyAlignment="1">
      <alignment horizontal="center" vertical="center"/>
    </xf>
    <xf numFmtId="171" fontId="13" fillId="0" borderId="3" xfId="7" applyNumberFormat="1" applyFont="1" applyFill="1" applyBorder="1" applyAlignment="1">
      <alignment horizontal="left" vertical="center"/>
    </xf>
    <xf numFmtId="171" fontId="13" fillId="0" borderId="6" xfId="8" applyNumberFormat="1" applyFont="1" applyFill="1" applyBorder="1" applyAlignment="1">
      <alignment horizontal="left" vertical="center"/>
    </xf>
    <xf numFmtId="171" fontId="5" fillId="0" borderId="5" xfId="7" applyNumberFormat="1" applyFont="1" applyFill="1" applyBorder="1" applyAlignment="1">
      <alignment vertical="center"/>
    </xf>
    <xf numFmtId="171" fontId="13" fillId="0" borderId="3" xfId="8" applyNumberFormat="1" applyFont="1" applyFill="1" applyBorder="1" applyAlignment="1">
      <alignment horizontal="center" vertical="center"/>
    </xf>
    <xf numFmtId="0" fontId="4" fillId="0" borderId="0" xfId="7" applyFont="1" applyFill="1" applyAlignment="1">
      <alignment horizontal="center"/>
    </xf>
    <xf numFmtId="171" fontId="13" fillId="0" borderId="3" xfId="9" applyNumberFormat="1" applyFont="1" applyFill="1" applyBorder="1" applyAlignment="1">
      <alignment horizontal="center" vertical="center"/>
    </xf>
    <xf numFmtId="0" fontId="5" fillId="0" borderId="5" xfId="7" applyFont="1" applyFill="1" applyBorder="1" applyAlignment="1">
      <alignment horizontal="right" vertical="center"/>
    </xf>
    <xf numFmtId="171" fontId="13" fillId="0" borderId="3" xfId="7" applyNumberFormat="1" applyFont="1" applyFill="1" applyBorder="1" applyAlignment="1">
      <alignment horizontal="center" vertical="center"/>
    </xf>
    <xf numFmtId="171" fontId="4" fillId="0" borderId="0" xfId="7" applyNumberFormat="1" applyFont="1" applyFill="1" applyAlignment="1">
      <alignment horizontal="left"/>
    </xf>
    <xf numFmtId="171" fontId="5" fillId="0" borderId="1" xfId="7" applyNumberFormat="1" applyFont="1" applyFill="1" applyBorder="1" applyAlignment="1">
      <alignment horizontal="left" vertical="top"/>
    </xf>
    <xf numFmtId="49" fontId="5" fillId="0" borderId="5" xfId="7" applyNumberFormat="1" applyFont="1" applyFill="1" applyBorder="1" applyAlignment="1">
      <alignment horizontal="center" vertical="center" wrapText="1"/>
    </xf>
    <xf numFmtId="171" fontId="5" fillId="0" borderId="8" xfId="7" applyNumberFormat="1" applyFont="1" applyFill="1" applyBorder="1" applyAlignment="1">
      <alignment horizontal="center" vertical="center"/>
    </xf>
    <xf numFmtId="0" fontId="5" fillId="0" borderId="3" xfId="8" applyFont="1" applyFill="1" applyBorder="1" applyAlignment="1">
      <alignment horizontal="center" vertical="center"/>
    </xf>
    <xf numFmtId="171" fontId="5" fillId="0" borderId="3" xfId="9" applyNumberFormat="1" applyFont="1" applyFill="1" applyBorder="1" applyAlignment="1">
      <alignment horizontal="left" vertical="center"/>
    </xf>
    <xf numFmtId="0" fontId="11" fillId="0" borderId="3" xfId="8" applyFont="1" applyFill="1" applyBorder="1" applyAlignment="1">
      <alignment horizontal="center" vertical="center"/>
    </xf>
    <xf numFmtId="171" fontId="11" fillId="0" borderId="3" xfId="8" applyNumberFormat="1" applyFont="1" applyFill="1" applyBorder="1" applyAlignment="1">
      <alignment horizontal="left" vertical="center"/>
    </xf>
    <xf numFmtId="0" fontId="24" fillId="0" borderId="3" xfId="8" applyFont="1" applyFill="1" applyBorder="1" applyAlignment="1">
      <alignment horizontal="center" vertical="center"/>
    </xf>
    <xf numFmtId="0" fontId="11" fillId="0" borderId="3" xfId="8" applyFont="1" applyFill="1" applyBorder="1" applyAlignment="1">
      <alignment horizontal="left" vertical="center"/>
    </xf>
    <xf numFmtId="0" fontId="26" fillId="0" borderId="3" xfId="8" applyFont="1" applyFill="1" applyBorder="1" applyAlignment="1">
      <alignment horizontal="center" vertical="center"/>
    </xf>
    <xf numFmtId="0" fontId="5" fillId="0" borderId="7" xfId="8" applyFont="1" applyFill="1" applyBorder="1" applyAlignment="1">
      <alignment horizontal="center" vertical="center"/>
    </xf>
    <xf numFmtId="171" fontId="5" fillId="0" borderId="7" xfId="9" applyNumberFormat="1" applyFont="1" applyFill="1" applyBorder="1" applyAlignment="1">
      <alignment horizontal="left" vertical="center"/>
    </xf>
    <xf numFmtId="171" fontId="5" fillId="0" borderId="7" xfId="12" applyNumberFormat="1" applyFont="1" applyFill="1" applyBorder="1" applyAlignment="1">
      <alignment horizontal="left" vertical="center"/>
    </xf>
    <xf numFmtId="0" fontId="5" fillId="0" borderId="12" xfId="7" applyFont="1" applyFill="1" applyBorder="1" applyAlignment="1">
      <alignment horizontal="center" vertical="center"/>
    </xf>
    <xf numFmtId="0" fontId="5" fillId="0" borderId="6" xfId="8" applyFont="1" applyFill="1" applyBorder="1" applyAlignment="1">
      <alignment horizontal="center" vertical="center"/>
    </xf>
    <xf numFmtId="171" fontId="5" fillId="0" borderId="12" xfId="7" applyNumberFormat="1" applyFont="1" applyFill="1" applyBorder="1" applyAlignment="1">
      <alignment horizontal="left" vertical="center"/>
    </xf>
    <xf numFmtId="171" fontId="5" fillId="0" borderId="6" xfId="9" applyNumberFormat="1" applyFont="1" applyFill="1" applyBorder="1" applyAlignment="1">
      <alignment horizontal="left" vertical="center"/>
    </xf>
    <xf numFmtId="0" fontId="5" fillId="0" borderId="3" xfId="7" applyFont="1" applyFill="1" applyBorder="1" applyAlignment="1">
      <alignment horizontal="center" vertical="center"/>
    </xf>
    <xf numFmtId="0" fontId="27" fillId="0" borderId="3" xfId="7" applyFont="1" applyFill="1" applyBorder="1" applyAlignment="1">
      <alignment horizontal="center" vertical="center"/>
    </xf>
    <xf numFmtId="171" fontId="11" fillId="0" borderId="3" xfId="9" applyNumberFormat="1" applyFont="1" applyFill="1" applyBorder="1" applyAlignment="1">
      <alignment horizontal="left" vertical="center"/>
    </xf>
    <xf numFmtId="171" fontId="5" fillId="0" borderId="5" xfId="12" applyNumberFormat="1" applyFont="1" applyFill="1" applyBorder="1" applyAlignment="1">
      <alignment horizontal="left" vertical="center"/>
    </xf>
    <xf numFmtId="171" fontId="5" fillId="0" borderId="8" xfId="12" applyNumberFormat="1" applyFont="1" applyFill="1" applyBorder="1" applyAlignment="1">
      <alignment horizontal="left" vertical="center"/>
    </xf>
    <xf numFmtId="171" fontId="5" fillId="0" borderId="4" xfId="12" applyNumberFormat="1" applyFont="1" applyFill="1" applyBorder="1" applyAlignment="1">
      <alignment horizontal="left" vertical="center"/>
    </xf>
    <xf numFmtId="171" fontId="13" fillId="0" borderId="6" xfId="5" applyNumberFormat="1" applyFont="1" applyFill="1" applyBorder="1" applyAlignment="1">
      <alignment horizontal="left" vertical="center"/>
    </xf>
    <xf numFmtId="167" fontId="5" fillId="0" borderId="3" xfId="1" applyNumberFormat="1" applyFont="1" applyFill="1" applyBorder="1" applyAlignment="1">
      <alignment horizontal="center" vertical="center" wrapText="1"/>
    </xf>
    <xf numFmtId="167" fontId="5" fillId="0" borderId="3" xfId="1" applyNumberFormat="1" applyFont="1" applyFill="1" applyBorder="1" applyAlignment="1">
      <alignment horizontal="center" vertical="center"/>
    </xf>
    <xf numFmtId="0" fontId="5" fillId="0" borderId="8" xfId="1" applyFont="1" applyFill="1" applyBorder="1" applyAlignment="1">
      <alignment horizontal="center" vertical="center"/>
    </xf>
    <xf numFmtId="167" fontId="5" fillId="0" borderId="3" xfId="1" applyNumberFormat="1" applyFont="1" applyFill="1" applyBorder="1" applyAlignment="1">
      <alignment horizontal="left" vertical="center"/>
    </xf>
    <xf numFmtId="0" fontId="5" fillId="0" borderId="8" xfId="1" applyFont="1" applyFill="1" applyBorder="1" applyAlignment="1">
      <alignment horizontal="left" vertical="center"/>
    </xf>
    <xf numFmtId="171" fontId="5" fillId="0" borderId="6" xfId="1" applyNumberFormat="1" applyFont="1" applyFill="1" applyBorder="1" applyAlignment="1">
      <alignment horizontal="left" vertical="center"/>
    </xf>
    <xf numFmtId="171" fontId="5" fillId="0" borderId="6" xfId="12" applyNumberFormat="1" applyFont="1" applyFill="1" applyBorder="1" applyAlignment="1">
      <alignment horizontal="left" vertical="center"/>
    </xf>
    <xf numFmtId="171" fontId="5" fillId="0" borderId="3" xfId="1" applyNumberFormat="1" applyFont="1" applyFill="1" applyBorder="1" applyAlignment="1">
      <alignment horizontal="left" vertical="center" wrapText="1"/>
    </xf>
    <xf numFmtId="171" fontId="5" fillId="0" borderId="3" xfId="1" applyNumberFormat="1" applyFont="1" applyFill="1" applyBorder="1" applyAlignment="1">
      <alignment horizontal="left" vertical="center"/>
    </xf>
    <xf numFmtId="171" fontId="5" fillId="0" borderId="3" xfId="10" applyNumberFormat="1" applyFont="1" applyFill="1" applyBorder="1" applyAlignment="1">
      <alignment horizontal="left" vertical="center"/>
    </xf>
    <xf numFmtId="171" fontId="5" fillId="0" borderId="8" xfId="1" applyNumberFormat="1" applyFont="1" applyFill="1" applyBorder="1" applyAlignment="1">
      <alignment horizontal="left" vertical="center"/>
    </xf>
    <xf numFmtId="167" fontId="5" fillId="0" borderId="7" xfId="1" applyNumberFormat="1" applyFont="1" applyFill="1" applyBorder="1" applyAlignment="1">
      <alignment horizontal="center" vertical="center"/>
    </xf>
    <xf numFmtId="171" fontId="5" fillId="0" borderId="7" xfId="1" applyNumberFormat="1" applyFont="1" applyFill="1" applyBorder="1" applyAlignment="1">
      <alignment horizontal="left" vertical="center"/>
    </xf>
    <xf numFmtId="171" fontId="6" fillId="0" borderId="3" xfId="1" applyNumberFormat="1" applyFont="1" applyFill="1" applyBorder="1" applyAlignment="1">
      <alignment horizontal="left" vertical="center"/>
    </xf>
    <xf numFmtId="171" fontId="5" fillId="0" borderId="8" xfId="1" applyNumberFormat="1" applyFont="1" applyFill="1" applyBorder="1" applyAlignment="1">
      <alignment horizontal="center" vertical="center"/>
    </xf>
    <xf numFmtId="171" fontId="5" fillId="0" borderId="3" xfId="1" applyNumberFormat="1" applyFont="1" applyFill="1" applyBorder="1" applyAlignment="1">
      <alignment horizontal="center" vertical="center"/>
    </xf>
    <xf numFmtId="171" fontId="5" fillId="0" borderId="7" xfId="1" applyNumberFormat="1" applyFont="1" applyFill="1" applyBorder="1" applyAlignment="1">
      <alignment horizontal="center" vertical="center"/>
    </xf>
    <xf numFmtId="171" fontId="5" fillId="0" borderId="3" xfId="10" applyNumberFormat="1" applyFont="1" applyFill="1" applyBorder="1" applyAlignment="1">
      <alignment horizontal="center" vertical="center"/>
    </xf>
    <xf numFmtId="171" fontId="5" fillId="0" borderId="3" xfId="1" applyNumberFormat="1" applyFont="1" applyFill="1" applyBorder="1" applyAlignment="1">
      <alignment horizontal="left"/>
    </xf>
    <xf numFmtId="171" fontId="5" fillId="0" borderId="3" xfId="10" applyNumberFormat="1" applyFont="1" applyFill="1" applyBorder="1" applyAlignment="1">
      <alignment horizontal="left"/>
    </xf>
    <xf numFmtId="0" fontId="13" fillId="0" borderId="3" xfId="1" applyFont="1" applyFill="1" applyBorder="1" applyAlignment="1">
      <alignment horizontal="center" vertical="center"/>
    </xf>
    <xf numFmtId="171" fontId="5" fillId="0" borderId="0" xfId="1" applyNumberFormat="1" applyFont="1" applyFill="1" applyAlignment="1">
      <alignment horizontal="left" vertical="center"/>
    </xf>
    <xf numFmtId="171" fontId="5" fillId="0" borderId="6" xfId="1" applyNumberFormat="1" applyFont="1" applyFill="1" applyBorder="1" applyAlignment="1">
      <alignment horizontal="center" vertical="center"/>
    </xf>
    <xf numFmtId="171" fontId="6" fillId="0" borderId="3" xfId="10" applyNumberFormat="1" applyFont="1" applyFill="1" applyBorder="1" applyAlignment="1">
      <alignment horizontal="left" vertical="center"/>
    </xf>
    <xf numFmtId="171" fontId="5" fillId="0" borderId="7" xfId="1" applyNumberFormat="1" applyFont="1" applyFill="1" applyBorder="1" applyAlignment="1">
      <alignment horizontal="left" vertical="center" wrapText="1"/>
    </xf>
    <xf numFmtId="171" fontId="5" fillId="0" borderId="8" xfId="1" applyNumberFormat="1" applyFont="1" applyFill="1" applyBorder="1" applyAlignment="1">
      <alignment vertical="center"/>
    </xf>
    <xf numFmtId="0" fontId="5" fillId="0" borderId="4" xfId="1" applyFont="1" applyFill="1" applyBorder="1" applyAlignment="1">
      <alignment horizontal="center" vertical="center" wrapText="1"/>
    </xf>
    <xf numFmtId="171" fontId="5" fillId="0" borderId="3" xfId="1" applyNumberFormat="1" applyFont="1" applyFill="1" applyBorder="1" applyAlignment="1">
      <alignment horizontal="right"/>
    </xf>
    <xf numFmtId="171" fontId="5" fillId="0" borderId="8" xfId="13" applyNumberFormat="1" applyFont="1" applyFill="1" applyBorder="1" applyAlignment="1">
      <alignment horizontal="left" vertical="center"/>
    </xf>
    <xf numFmtId="171" fontId="5" fillId="0" borderId="6" xfId="13" applyNumberFormat="1" applyFont="1" applyFill="1" applyBorder="1" applyAlignment="1">
      <alignment horizontal="left" vertical="center"/>
    </xf>
    <xf numFmtId="171" fontId="5" fillId="0" borderId="3" xfId="13" applyNumberFormat="1" applyFont="1" applyFill="1" applyBorder="1" applyAlignment="1">
      <alignment horizontal="left" vertical="center"/>
    </xf>
    <xf numFmtId="171" fontId="6" fillId="0" borderId="13" xfId="13" applyNumberFormat="1" applyFont="1" applyFill="1" applyBorder="1" applyAlignment="1">
      <alignment horizontal="left" vertical="center"/>
    </xf>
    <xf numFmtId="171" fontId="5" fillId="0" borderId="5" xfId="1" applyNumberFormat="1" applyFont="1" applyFill="1" applyBorder="1" applyAlignment="1">
      <alignment horizontal="left" vertical="center"/>
    </xf>
    <xf numFmtId="171" fontId="5" fillId="0" borderId="3" xfId="1" applyNumberFormat="1" applyFont="1" applyFill="1" applyBorder="1" applyAlignment="1">
      <alignment horizontal="left" wrapText="1"/>
    </xf>
    <xf numFmtId="171" fontId="5" fillId="0" borderId="10" xfId="1" applyNumberFormat="1" applyFont="1" applyFill="1" applyBorder="1" applyAlignment="1">
      <alignment horizontal="left" vertical="center"/>
    </xf>
    <xf numFmtId="171" fontId="5" fillId="0" borderId="3" xfId="1" quotePrefix="1" applyNumberFormat="1" applyFont="1" applyFill="1" applyBorder="1" applyAlignment="1">
      <alignment horizontal="left" vertical="center"/>
    </xf>
    <xf numFmtId="0" fontId="5" fillId="0" borderId="4" xfId="1" applyFont="1" applyFill="1" applyBorder="1" applyAlignment="1">
      <alignment horizontal="center" vertical="center"/>
    </xf>
    <xf numFmtId="171" fontId="5" fillId="0" borderId="4" xfId="1" applyNumberFormat="1" applyFont="1" applyFill="1" applyBorder="1" applyAlignment="1">
      <alignment horizontal="left" vertical="center"/>
    </xf>
    <xf numFmtId="0" fontId="9" fillId="0" borderId="3" xfId="1" applyFont="1" applyFill="1" applyBorder="1" applyAlignment="1">
      <alignment horizontal="center" vertical="center"/>
    </xf>
    <xf numFmtId="3" fontId="5" fillId="0" borderId="3" xfId="1" applyNumberFormat="1" applyFont="1" applyFill="1" applyBorder="1" applyAlignment="1">
      <alignment horizontal="center" vertical="center" wrapText="1"/>
    </xf>
    <xf numFmtId="171" fontId="5" fillId="0" borderId="5" xfId="13" applyNumberFormat="1" applyFont="1" applyFill="1" applyBorder="1" applyAlignment="1">
      <alignment horizontal="left" vertical="center"/>
    </xf>
    <xf numFmtId="0" fontId="5" fillId="0" borderId="3" xfId="1" applyFont="1" applyBorder="1" applyAlignment="1">
      <alignment horizontal="center" vertical="center"/>
    </xf>
    <xf numFmtId="0" fontId="5" fillId="0" borderId="4" xfId="0" applyFont="1" applyFill="1" applyBorder="1" applyAlignment="1">
      <alignment horizontal="center" vertical="center"/>
    </xf>
    <xf numFmtId="49" fontId="5" fillId="0" borderId="4" xfId="0" applyNumberFormat="1" applyFont="1" applyFill="1" applyBorder="1" applyAlignment="1">
      <alignment horizontal="center" vertical="center"/>
    </xf>
    <xf numFmtId="165" fontId="5" fillId="0" borderId="4" xfId="0" applyNumberFormat="1" applyFont="1" applyFill="1" applyBorder="1" applyAlignment="1">
      <alignment horizontal="center" vertical="center"/>
    </xf>
    <xf numFmtId="164" fontId="5" fillId="0" borderId="4" xfId="0" applyNumberFormat="1" applyFont="1" applyFill="1" applyBorder="1" applyAlignment="1">
      <alignment horizontal="center" vertical="center"/>
    </xf>
    <xf numFmtId="0" fontId="5" fillId="0" borderId="5" xfId="0" applyFont="1" applyFill="1" applyBorder="1" applyAlignment="1">
      <alignment horizontal="center" vertical="center"/>
    </xf>
    <xf numFmtId="171" fontId="5" fillId="0" borderId="4" xfId="0" applyNumberFormat="1" applyFont="1" applyFill="1" applyBorder="1" applyAlignment="1">
      <alignment horizontal="left" vertical="center"/>
    </xf>
    <xf numFmtId="171" fontId="5" fillId="0" borderId="5" xfId="0" applyNumberFormat="1" applyFont="1" applyFill="1" applyBorder="1" applyAlignment="1">
      <alignment horizontal="left" vertical="center"/>
    </xf>
    <xf numFmtId="0" fontId="5" fillId="0" borderId="4" xfId="0" applyFont="1" applyFill="1" applyBorder="1" applyAlignment="1">
      <alignment vertical="center"/>
    </xf>
    <xf numFmtId="171" fontId="5" fillId="0" borderId="4" xfId="0" applyNumberFormat="1" applyFont="1" applyFill="1" applyBorder="1" applyAlignment="1" applyProtection="1">
      <alignment horizontal="left" vertical="center"/>
    </xf>
    <xf numFmtId="0" fontId="5" fillId="0" borderId="1" xfId="0" applyFont="1" applyFill="1" applyBorder="1" applyAlignment="1">
      <alignment horizontal="center" vertical="center"/>
    </xf>
    <xf numFmtId="171" fontId="5" fillId="0" borderId="4" xfId="13" applyNumberFormat="1" applyFont="1" applyFill="1" applyBorder="1" applyAlignment="1">
      <alignment horizontal="left" vertical="center"/>
    </xf>
    <xf numFmtId="166" fontId="5" fillId="0" borderId="4" xfId="0" applyNumberFormat="1" applyFont="1" applyFill="1" applyBorder="1" applyAlignment="1">
      <alignment horizontal="center" vertical="center"/>
    </xf>
    <xf numFmtId="49" fontId="5" fillId="0" borderId="4" xfId="0" applyNumberFormat="1" applyFont="1" applyFill="1" applyBorder="1" applyAlignment="1">
      <alignment horizontal="left" vertical="top"/>
    </xf>
    <xf numFmtId="165" fontId="5" fillId="0" borderId="4" xfId="0" applyNumberFormat="1" applyFont="1" applyFill="1" applyBorder="1" applyAlignment="1">
      <alignment horizontal="left" vertical="top"/>
    </xf>
    <xf numFmtId="171" fontId="5" fillId="0" borderId="4" xfId="0" applyNumberFormat="1" applyFont="1" applyFill="1" applyBorder="1" applyAlignment="1">
      <alignment horizontal="left" vertical="top"/>
    </xf>
    <xf numFmtId="0" fontId="5" fillId="0" borderId="4" xfId="0" applyFont="1" applyFill="1" applyBorder="1" applyAlignment="1">
      <alignment horizontal="left" vertical="top"/>
    </xf>
    <xf numFmtId="49" fontId="13" fillId="0" borderId="4" xfId="0" applyNumberFormat="1" applyFont="1" applyFill="1" applyBorder="1" applyAlignment="1">
      <alignment horizontal="center" vertical="center"/>
    </xf>
    <xf numFmtId="165" fontId="13" fillId="0" borderId="4" xfId="0" applyNumberFormat="1" applyFont="1" applyFill="1" applyBorder="1" applyAlignment="1">
      <alignment horizontal="center" vertical="center"/>
    </xf>
    <xf numFmtId="0" fontId="13" fillId="0" borderId="4" xfId="0" applyFont="1" applyFill="1" applyBorder="1" applyAlignment="1">
      <alignment horizontal="center" vertical="center"/>
    </xf>
    <xf numFmtId="0" fontId="34" fillId="0" borderId="4" xfId="0" applyFont="1" applyFill="1" applyBorder="1" applyAlignment="1">
      <alignment horizontal="center" vertical="center"/>
    </xf>
    <xf numFmtId="49" fontId="34" fillId="0" borderId="4" xfId="0" applyNumberFormat="1" applyFont="1" applyFill="1" applyBorder="1" applyAlignment="1">
      <alignment horizontal="center" vertical="center"/>
    </xf>
    <xf numFmtId="165" fontId="34" fillId="0" borderId="4" xfId="0" applyNumberFormat="1" applyFont="1" applyFill="1" applyBorder="1" applyAlignment="1">
      <alignment horizontal="center" vertical="center"/>
    </xf>
    <xf numFmtId="166" fontId="13" fillId="0" borderId="4" xfId="0" applyNumberFormat="1" applyFont="1" applyFill="1" applyBorder="1" applyAlignment="1">
      <alignment horizontal="center" vertical="center"/>
    </xf>
    <xf numFmtId="0" fontId="13" fillId="0" borderId="5" xfId="0" applyFont="1" applyFill="1" applyBorder="1" applyAlignment="1">
      <alignment horizontal="center" vertical="center"/>
    </xf>
    <xf numFmtId="0" fontId="39" fillId="0" borderId="4" xfId="0" applyFont="1" applyBorder="1" applyAlignment="1">
      <alignment horizontal="center" vertical="center"/>
    </xf>
    <xf numFmtId="49" fontId="39" fillId="0" borderId="4" xfId="0" applyNumberFormat="1" applyFont="1" applyBorder="1" applyAlignment="1">
      <alignment horizontal="center" vertical="center"/>
    </xf>
    <xf numFmtId="165" fontId="39" fillId="0" borderId="4" xfId="0" applyNumberFormat="1" applyFont="1" applyBorder="1" applyAlignment="1">
      <alignment horizontal="center" vertical="center"/>
    </xf>
    <xf numFmtId="0" fontId="39" fillId="0" borderId="5" xfId="0" applyFont="1" applyBorder="1" applyAlignment="1">
      <alignment horizontal="center" vertical="center"/>
    </xf>
    <xf numFmtId="171" fontId="39" fillId="0" borderId="4" xfId="0" applyNumberFormat="1" applyFont="1" applyBorder="1" applyAlignment="1">
      <alignment horizontal="left" vertical="center"/>
    </xf>
    <xf numFmtId="171" fontId="39" fillId="0" borderId="5" xfId="0" applyNumberFormat="1" applyFont="1" applyBorder="1" applyAlignment="1">
      <alignment horizontal="left" vertical="center"/>
    </xf>
    <xf numFmtId="166" fontId="39" fillId="0" borderId="4" xfId="0" applyNumberFormat="1" applyFont="1" applyBorder="1" applyAlignment="1">
      <alignment horizontal="center" vertical="center"/>
    </xf>
    <xf numFmtId="0" fontId="5" fillId="0" borderId="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13" fillId="0" borderId="4" xfId="5" applyFont="1" applyFill="1" applyBorder="1" applyAlignment="1">
      <alignment horizontal="center" vertical="center"/>
    </xf>
    <xf numFmtId="171" fontId="5" fillId="2" borderId="4" xfId="0" applyNumberFormat="1" applyFont="1" applyFill="1" applyBorder="1" applyAlignment="1" applyProtection="1">
      <alignment horizontal="left" vertical="center"/>
      <protection locked="0"/>
    </xf>
    <xf numFmtId="9" fontId="5" fillId="2" borderId="4" xfId="13" applyFont="1" applyFill="1" applyBorder="1" applyAlignment="1" applyProtection="1">
      <alignment horizontal="center" vertical="center"/>
      <protection locked="0"/>
    </xf>
    <xf numFmtId="171" fontId="5" fillId="2" borderId="4" xfId="0" applyNumberFormat="1" applyFont="1" applyFill="1" applyBorder="1" applyAlignment="1" applyProtection="1">
      <alignment horizontal="right" vertical="center"/>
      <protection locked="0"/>
    </xf>
    <xf numFmtId="171" fontId="39" fillId="2" borderId="4" xfId="0" applyNumberFormat="1" applyFont="1" applyFill="1" applyBorder="1" applyAlignment="1" applyProtection="1">
      <alignment horizontal="left" vertical="center"/>
      <protection locked="0"/>
    </xf>
    <xf numFmtId="0" fontId="5" fillId="0" borderId="0" xfId="5" applyFont="1" applyFill="1" applyAlignment="1">
      <alignment horizontal="center" vertical="center"/>
    </xf>
    <xf numFmtId="0" fontId="5" fillId="0" borderId="0" xfId="5" applyFont="1" applyFill="1" applyAlignment="1">
      <alignment vertical="center"/>
    </xf>
    <xf numFmtId="0" fontId="4" fillId="0" borderId="0" xfId="0" applyFont="1" applyFill="1" applyAlignment="1">
      <alignment vertical="center"/>
    </xf>
    <xf numFmtId="0" fontId="13" fillId="0" borderId="3" xfId="5" applyFont="1" applyFill="1" applyBorder="1" applyAlignment="1">
      <alignment horizontal="right" vertical="center"/>
    </xf>
    <xf numFmtId="0" fontId="13" fillId="0" borderId="0" xfId="5" applyFont="1" applyFill="1" applyAlignment="1">
      <alignment vertical="center"/>
    </xf>
    <xf numFmtId="2" fontId="13" fillId="0" borderId="3" xfId="5" applyNumberFormat="1" applyFont="1" applyFill="1" applyBorder="1" applyAlignment="1">
      <alignment horizontal="center" vertical="center"/>
    </xf>
    <xf numFmtId="0" fontId="5" fillId="0" borderId="3" xfId="7" applyFont="1" applyFill="1" applyBorder="1" applyAlignment="1">
      <alignment wrapText="1"/>
    </xf>
    <xf numFmtId="0" fontId="5" fillId="0" borderId="3" xfId="7" applyFont="1" applyFill="1" applyBorder="1" applyAlignment="1">
      <alignment vertical="top" wrapText="1"/>
    </xf>
    <xf numFmtId="0" fontId="5" fillId="0" borderId="3" xfId="0" applyFont="1" applyFill="1" applyBorder="1" applyAlignment="1">
      <alignment horizontal="center" vertical="top" wrapText="1"/>
    </xf>
    <xf numFmtId="49" fontId="5" fillId="0" borderId="3" xfId="0" applyNumberFormat="1" applyFont="1" applyFill="1" applyBorder="1" applyAlignment="1">
      <alignment horizontal="center" vertical="top" wrapText="1"/>
    </xf>
    <xf numFmtId="49" fontId="39" fillId="0" borderId="3" xfId="0" applyNumberFormat="1" applyFont="1" applyBorder="1" applyAlignment="1">
      <alignment horizontal="center" vertical="top" wrapText="1"/>
    </xf>
    <xf numFmtId="0" fontId="39" fillId="0" borderId="3" xfId="0" applyFont="1" applyBorder="1" applyAlignment="1">
      <alignment horizontal="center" vertical="top" wrapText="1"/>
    </xf>
    <xf numFmtId="172" fontId="13" fillId="0" borderId="3" xfId="12" applyNumberFormat="1" applyFont="1" applyFill="1" applyBorder="1" applyAlignment="1">
      <alignment horizontal="left" vertical="center"/>
    </xf>
    <xf numFmtId="172" fontId="6" fillId="0" borderId="0" xfId="12" applyNumberFormat="1" applyFont="1" applyFill="1" applyAlignment="1">
      <alignment horizontal="right" vertical="center"/>
    </xf>
    <xf numFmtId="172" fontId="5" fillId="0" borderId="2" xfId="12" applyNumberFormat="1" applyFont="1" applyFill="1" applyBorder="1" applyAlignment="1">
      <alignment horizontal="left" vertical="center" wrapText="1"/>
    </xf>
    <xf numFmtId="172" fontId="13" fillId="0" borderId="0" xfId="12" applyNumberFormat="1" applyFont="1" applyFill="1" applyAlignment="1">
      <alignment vertical="center"/>
    </xf>
    <xf numFmtId="172" fontId="5" fillId="0" borderId="0" xfId="12" applyNumberFormat="1" applyFont="1" applyFill="1" applyAlignment="1">
      <alignment horizontal="right" vertical="center"/>
    </xf>
    <xf numFmtId="172" fontId="5" fillId="0" borderId="2" xfId="12" applyNumberFormat="1" applyFont="1" applyFill="1" applyBorder="1" applyAlignment="1">
      <alignment horizontal="center" vertical="center" wrapText="1"/>
    </xf>
    <xf numFmtId="172" fontId="13" fillId="0" borderId="6" xfId="12" applyNumberFormat="1" applyFont="1" applyFill="1" applyBorder="1" applyAlignment="1">
      <alignment horizontal="left" vertical="center"/>
    </xf>
    <xf numFmtId="172" fontId="13" fillId="0" borderId="3" xfId="12" applyNumberFormat="1" applyFont="1" applyFill="1" applyBorder="1" applyAlignment="1">
      <alignment vertical="center"/>
    </xf>
    <xf numFmtId="172" fontId="5" fillId="0" borderId="3" xfId="12" applyNumberFormat="1" applyFont="1" applyFill="1" applyBorder="1" applyAlignment="1">
      <alignment horizontal="left" vertical="center"/>
    </xf>
    <xf numFmtId="172" fontId="4" fillId="0" borderId="0" xfId="12" applyNumberFormat="1" applyFont="1" applyFill="1" applyAlignment="1">
      <alignment vertical="center"/>
    </xf>
    <xf numFmtId="172" fontId="6" fillId="0" borderId="0" xfId="12" applyNumberFormat="1" applyFont="1" applyFill="1" applyBorder="1" applyAlignment="1">
      <alignment horizontal="right" vertical="top"/>
    </xf>
    <xf numFmtId="172" fontId="5" fillId="0" borderId="0" xfId="12" applyNumberFormat="1" applyFont="1" applyFill="1" applyBorder="1" applyAlignment="1">
      <alignment horizontal="right" vertical="top"/>
    </xf>
    <xf numFmtId="172" fontId="5" fillId="0" borderId="2" xfId="12" applyNumberFormat="1" applyFont="1" applyFill="1" applyBorder="1" applyAlignment="1">
      <alignment horizontal="center" vertical="top" wrapText="1"/>
    </xf>
    <xf numFmtId="172" fontId="13" fillId="0" borderId="3" xfId="12" applyNumberFormat="1" applyFont="1" applyFill="1" applyBorder="1" applyAlignment="1">
      <alignment horizontal="center" vertical="center"/>
    </xf>
    <xf numFmtId="172" fontId="13" fillId="0" borderId="3" xfId="12" applyNumberFormat="1" applyFont="1" applyFill="1" applyBorder="1" applyAlignment="1">
      <alignment horizontal="center"/>
    </xf>
    <xf numFmtId="172" fontId="5" fillId="0" borderId="2" xfId="12" applyNumberFormat="1" applyFont="1" applyFill="1" applyBorder="1" applyAlignment="1">
      <alignment horizontal="center" vertical="center"/>
    </xf>
    <xf numFmtId="172" fontId="13" fillId="0" borderId="3" xfId="12" applyNumberFormat="1" applyFont="1" applyFill="1" applyBorder="1" applyAlignment="1">
      <alignment horizontal="left" vertical="center" wrapText="1"/>
    </xf>
    <xf numFmtId="172" fontId="5" fillId="0" borderId="2" xfId="12" applyNumberFormat="1" applyFont="1" applyFill="1" applyBorder="1" applyAlignment="1">
      <alignment horizontal="left" vertical="center"/>
    </xf>
    <xf numFmtId="172" fontId="13" fillId="0" borderId="3" xfId="12" applyNumberFormat="1" applyFont="1" applyFill="1" applyBorder="1" applyAlignment="1">
      <alignment horizontal="right"/>
    </xf>
    <xf numFmtId="172" fontId="13" fillId="0" borderId="3" xfId="12" applyNumberFormat="1" applyFont="1" applyFill="1" applyBorder="1" applyAlignment="1">
      <alignment horizontal="left"/>
    </xf>
    <xf numFmtId="172" fontId="13" fillId="0" borderId="3" xfId="5" applyNumberFormat="1" applyFont="1" applyFill="1" applyBorder="1" applyAlignment="1">
      <alignment horizontal="left" vertical="center"/>
    </xf>
    <xf numFmtId="172" fontId="13" fillId="0" borderId="0" xfId="12" applyNumberFormat="1" applyFont="1" applyFill="1" applyAlignment="1">
      <alignment horizontal="right"/>
    </xf>
    <xf numFmtId="172" fontId="4" fillId="0" borderId="0" xfId="12" applyNumberFormat="1" applyFont="1" applyFill="1" applyBorder="1"/>
    <xf numFmtId="172" fontId="6" fillId="0" borderId="0" xfId="5" applyNumberFormat="1" applyFont="1" applyFill="1" applyBorder="1" applyAlignment="1">
      <alignment horizontal="right" vertical="top"/>
    </xf>
    <xf numFmtId="172" fontId="5" fillId="0" borderId="0" xfId="5" applyNumberFormat="1" applyFont="1" applyFill="1" applyBorder="1" applyAlignment="1">
      <alignment horizontal="right" vertical="top"/>
    </xf>
    <xf numFmtId="172" fontId="5" fillId="0" borderId="2" xfId="5" applyNumberFormat="1" applyFont="1" applyFill="1" applyBorder="1" applyAlignment="1">
      <alignment horizontal="center" vertical="top" wrapText="1"/>
    </xf>
    <xf numFmtId="172" fontId="5" fillId="0" borderId="2" xfId="5" applyNumberFormat="1" applyFont="1" applyFill="1" applyBorder="1" applyAlignment="1">
      <alignment horizontal="left" vertical="center"/>
    </xf>
    <xf numFmtId="172" fontId="13" fillId="0" borderId="3" xfId="5" applyNumberFormat="1" applyFont="1" applyFill="1" applyBorder="1" applyAlignment="1">
      <alignment horizontal="left" vertical="center" wrapText="1"/>
    </xf>
    <xf numFmtId="172" fontId="5" fillId="0" borderId="2" xfId="5" applyNumberFormat="1" applyFont="1" applyFill="1" applyBorder="1" applyAlignment="1">
      <alignment horizontal="left" vertical="center" wrapText="1"/>
    </xf>
    <xf numFmtId="172" fontId="5" fillId="0" borderId="0" xfId="5" applyNumberFormat="1" applyFont="1" applyFill="1" applyBorder="1" applyAlignment="1">
      <alignment horizontal="left" vertical="top" wrapText="1"/>
    </xf>
    <xf numFmtId="172" fontId="5" fillId="0" borderId="2" xfId="5" applyNumberFormat="1" applyFont="1" applyFill="1" applyBorder="1" applyAlignment="1">
      <alignment horizontal="left" vertical="top" wrapText="1"/>
    </xf>
    <xf numFmtId="172" fontId="13" fillId="0" borderId="3" xfId="5" quotePrefix="1" applyNumberFormat="1" applyFont="1" applyFill="1" applyBorder="1" applyAlignment="1">
      <alignment horizontal="left" vertical="center"/>
    </xf>
    <xf numFmtId="172" fontId="13" fillId="0" borderId="3" xfId="5" applyNumberFormat="1" applyFont="1" applyFill="1" applyBorder="1" applyAlignment="1">
      <alignment horizontal="center" vertical="center"/>
    </xf>
    <xf numFmtId="172" fontId="13" fillId="0" borderId="3" xfId="5" applyNumberFormat="1" applyFont="1" applyFill="1" applyBorder="1" applyAlignment="1">
      <alignment horizontal="right"/>
    </xf>
    <xf numFmtId="172" fontId="5" fillId="0" borderId="2" xfId="5" applyNumberFormat="1" applyFont="1" applyFill="1" applyBorder="1" applyAlignment="1">
      <alignment horizontal="right" vertical="center"/>
    </xf>
    <xf numFmtId="172" fontId="13" fillId="0" borderId="3" xfId="5" applyNumberFormat="1" applyFont="1" applyFill="1" applyBorder="1" applyAlignment="1">
      <alignment horizontal="right" vertical="center"/>
    </xf>
    <xf numFmtId="172" fontId="13" fillId="0" borderId="3" xfId="5" applyNumberFormat="1" applyFont="1" applyFill="1" applyBorder="1" applyAlignment="1">
      <alignment horizontal="left"/>
    </xf>
    <xf numFmtId="172" fontId="4" fillId="0" borderId="0" xfId="0" applyNumberFormat="1" applyFont="1" applyFill="1"/>
    <xf numFmtId="172" fontId="5" fillId="0" borderId="2" xfId="0" applyNumberFormat="1" applyFont="1" applyFill="1" applyBorder="1" applyAlignment="1">
      <alignment horizontal="center" vertical="top" wrapText="1"/>
    </xf>
    <xf numFmtId="172" fontId="13" fillId="0" borderId="7" xfId="5" applyNumberFormat="1" applyFont="1" applyFill="1" applyBorder="1" applyAlignment="1">
      <alignment horizontal="left" vertical="center"/>
    </xf>
    <xf numFmtId="172" fontId="5" fillId="0" borderId="2" xfId="0" applyNumberFormat="1" applyFont="1" applyFill="1" applyBorder="1" applyAlignment="1">
      <alignment horizontal="left" vertical="center" wrapText="1"/>
    </xf>
    <xf numFmtId="172" fontId="13" fillId="0" borderId="0" xfId="5" applyNumberFormat="1" applyFont="1" applyFill="1" applyAlignment="1">
      <alignment horizontal="right"/>
    </xf>
    <xf numFmtId="172" fontId="6" fillId="0" borderId="2" xfId="12" applyNumberFormat="1" applyFont="1" applyFill="1" applyBorder="1" applyAlignment="1">
      <alignment horizontal="center" vertical="center" wrapText="1"/>
    </xf>
    <xf numFmtId="172" fontId="5" fillId="0" borderId="2" xfId="12" applyNumberFormat="1" applyFont="1" applyFill="1" applyBorder="1" applyAlignment="1">
      <alignment horizontal="left" wrapText="1"/>
    </xf>
    <xf numFmtId="172" fontId="6" fillId="0" borderId="2" xfId="12" applyNumberFormat="1" applyFont="1" applyFill="1" applyBorder="1" applyAlignment="1">
      <alignment horizontal="left" wrapText="1"/>
    </xf>
    <xf numFmtId="172" fontId="6" fillId="0" borderId="8" xfId="12" applyNumberFormat="1" applyFont="1" applyFill="1" applyBorder="1" applyAlignment="1">
      <alignment horizontal="left" wrapText="1"/>
    </xf>
    <xf numFmtId="172" fontId="6" fillId="0" borderId="16" xfId="12" applyNumberFormat="1" applyFont="1" applyFill="1" applyBorder="1" applyAlignment="1">
      <alignment horizontal="left" wrapText="1"/>
    </xf>
    <xf numFmtId="172" fontId="6" fillId="0" borderId="18" xfId="12" applyNumberFormat="1" applyFont="1" applyFill="1" applyBorder="1" applyAlignment="1">
      <alignment horizontal="left" wrapText="1"/>
    </xf>
    <xf numFmtId="172" fontId="0" fillId="0" borderId="0" xfId="12" applyNumberFormat="1" applyFont="1" applyFill="1" applyAlignment="1">
      <alignment horizontal="left"/>
    </xf>
    <xf numFmtId="172" fontId="6" fillId="0" borderId="0" xfId="0" applyNumberFormat="1" applyFont="1" applyFill="1" applyAlignment="1">
      <alignment horizontal="right" vertical="top"/>
    </xf>
    <xf numFmtId="172" fontId="5" fillId="0" borderId="0" xfId="0" applyNumberFormat="1" applyFont="1" applyFill="1" applyAlignment="1">
      <alignment horizontal="right" vertical="top"/>
    </xf>
    <xf numFmtId="172" fontId="5" fillId="0" borderId="4" xfId="0" applyNumberFormat="1" applyFont="1" applyFill="1" applyBorder="1" applyAlignment="1">
      <alignment horizontal="left" vertical="center"/>
    </xf>
    <xf numFmtId="172" fontId="5" fillId="0" borderId="2" xfId="0" applyNumberFormat="1" applyFont="1" applyFill="1" applyBorder="1" applyAlignment="1">
      <alignment horizontal="left" vertical="center"/>
    </xf>
    <xf numFmtId="172" fontId="5" fillId="0" borderId="2" xfId="0" applyNumberFormat="1" applyFont="1" applyFill="1" applyBorder="1" applyAlignment="1">
      <alignment horizontal="center" vertical="center"/>
    </xf>
    <xf numFmtId="172" fontId="0" fillId="0" borderId="0" xfId="0" applyNumberFormat="1" applyFill="1" applyAlignment="1">
      <alignment vertical="top"/>
    </xf>
    <xf numFmtId="172" fontId="5" fillId="0" borderId="4" xfId="0" applyNumberFormat="1" applyFont="1" applyFill="1" applyBorder="1" applyAlignment="1">
      <alignment horizontal="center" vertical="center"/>
    </xf>
    <xf numFmtId="172" fontId="5" fillId="0" borderId="4" xfId="0" applyNumberFormat="1" applyFont="1" applyFill="1" applyBorder="1" applyAlignment="1">
      <alignment vertical="top" wrapText="1"/>
    </xf>
    <xf numFmtId="172" fontId="5" fillId="0" borderId="2" xfId="13" applyNumberFormat="1" applyFont="1" applyFill="1" applyBorder="1" applyAlignment="1">
      <alignment horizontal="left" vertical="center"/>
    </xf>
    <xf numFmtId="172" fontId="5" fillId="0" borderId="4" xfId="13" applyNumberFormat="1" applyFont="1" applyFill="1" applyBorder="1" applyAlignment="1">
      <alignment horizontal="left" vertical="center"/>
    </xf>
    <xf numFmtId="172" fontId="5" fillId="0" borderId="4" xfId="0" applyNumberFormat="1" applyFont="1" applyFill="1" applyBorder="1" applyAlignment="1">
      <alignment horizontal="left" vertical="top"/>
    </xf>
    <xf numFmtId="172" fontId="5" fillId="0" borderId="4" xfId="12" applyNumberFormat="1" applyFont="1" applyFill="1" applyBorder="1" applyAlignment="1">
      <alignment horizontal="left" vertical="center"/>
    </xf>
    <xf numFmtId="49" fontId="13" fillId="0" borderId="3" xfId="0" applyNumberFormat="1" applyFont="1" applyFill="1" applyBorder="1" applyAlignment="1">
      <alignment horizontal="center" vertical="top" wrapText="1"/>
    </xf>
    <xf numFmtId="0" fontId="13" fillId="0" borderId="3" xfId="0" applyFont="1" applyFill="1" applyBorder="1" applyAlignment="1">
      <alignment horizontal="center" vertical="top" wrapText="1"/>
    </xf>
    <xf numFmtId="0" fontId="34" fillId="0" borderId="3" xfId="0" applyFont="1" applyFill="1" applyBorder="1" applyAlignment="1">
      <alignment horizontal="center" vertical="top" wrapText="1"/>
    </xf>
    <xf numFmtId="49" fontId="34" fillId="0" borderId="3" xfId="0" applyNumberFormat="1" applyFont="1" applyFill="1" applyBorder="1" applyAlignment="1">
      <alignment horizontal="center" vertical="top" wrapText="1"/>
    </xf>
    <xf numFmtId="172" fontId="6" fillId="0" borderId="0" xfId="12" applyNumberFormat="1" applyFont="1" applyFill="1" applyAlignment="1">
      <alignment horizontal="right" vertical="top"/>
    </xf>
    <xf numFmtId="172" fontId="5" fillId="0" borderId="0" xfId="12" applyNumberFormat="1" applyFont="1" applyFill="1" applyAlignment="1">
      <alignment horizontal="right" vertical="top"/>
    </xf>
    <xf numFmtId="172" fontId="5" fillId="0" borderId="4" xfId="12" applyNumberFormat="1" applyFont="1" applyFill="1" applyBorder="1" applyAlignment="1">
      <alignment horizontal="right" vertical="center"/>
    </xf>
    <xf numFmtId="172" fontId="13" fillId="0" borderId="4" xfId="12" applyNumberFormat="1" applyFont="1" applyFill="1" applyBorder="1" applyAlignment="1">
      <alignment horizontal="left" vertical="center"/>
    </xf>
    <xf numFmtId="172" fontId="13" fillId="0" borderId="4" xfId="12" applyNumberFormat="1" applyFont="1" applyFill="1" applyBorder="1" applyAlignment="1">
      <alignment horizontal="right" vertical="center"/>
    </xf>
    <xf numFmtId="172" fontId="34" fillId="0" borderId="4" xfId="12" applyNumberFormat="1" applyFont="1" applyFill="1" applyBorder="1" applyAlignment="1">
      <alignment horizontal="left" vertical="center"/>
    </xf>
    <xf numFmtId="172" fontId="13" fillId="0" borderId="2" xfId="12" applyNumberFormat="1" applyFont="1" applyFill="1" applyBorder="1" applyAlignment="1">
      <alignment horizontal="left" vertical="center"/>
    </xf>
    <xf numFmtId="172" fontId="11" fillId="0" borderId="0" xfId="12" applyNumberFormat="1" applyFont="1" applyFill="1" applyAlignment="1">
      <alignment horizontal="right" vertical="top"/>
    </xf>
    <xf numFmtId="172" fontId="13" fillId="0" borderId="0" xfId="12" applyNumberFormat="1" applyFont="1" applyFill="1" applyAlignment="1">
      <alignment horizontal="right" vertical="top"/>
    </xf>
    <xf numFmtId="172" fontId="13" fillId="0" borderId="2" xfId="12" applyNumberFormat="1" applyFont="1" applyFill="1" applyBorder="1" applyAlignment="1">
      <alignment horizontal="center" vertical="top" wrapText="1"/>
    </xf>
    <xf numFmtId="172" fontId="4" fillId="0" borderId="0" xfId="12" applyNumberFormat="1" applyFont="1" applyFill="1"/>
    <xf numFmtId="172" fontId="0" fillId="0" borderId="0" xfId="12" applyNumberFormat="1" applyFont="1" applyFill="1" applyAlignment="1">
      <alignment vertical="top"/>
    </xf>
    <xf numFmtId="172" fontId="38" fillId="0" borderId="0" xfId="12" applyNumberFormat="1" applyFont="1" applyAlignment="1">
      <alignment horizontal="right" vertical="top"/>
    </xf>
    <xf numFmtId="172" fontId="39" fillId="0" borderId="0" xfId="12" applyNumberFormat="1" applyFont="1" applyAlignment="1">
      <alignment horizontal="right" vertical="top"/>
    </xf>
    <xf numFmtId="172" fontId="39" fillId="0" borderId="2" xfId="12" applyNumberFormat="1" applyFont="1" applyBorder="1" applyAlignment="1">
      <alignment horizontal="center" vertical="top" wrapText="1"/>
    </xf>
    <xf numFmtId="172" fontId="39" fillId="0" borderId="4" xfId="12" applyNumberFormat="1" applyFont="1" applyBorder="1" applyAlignment="1">
      <alignment horizontal="left" vertical="center"/>
    </xf>
    <xf numFmtId="172" fontId="39" fillId="0" borderId="2" xfId="12" applyNumberFormat="1" applyFont="1" applyBorder="1" applyAlignment="1">
      <alignment horizontal="left" vertical="center"/>
    </xf>
    <xf numFmtId="172" fontId="37" fillId="0" borderId="0" xfId="12" applyNumberFormat="1" applyFont="1"/>
    <xf numFmtId="172" fontId="0" fillId="0" borderId="0" xfId="12" applyNumberFormat="1" applyFont="1" applyAlignment="1">
      <alignment vertical="top"/>
    </xf>
    <xf numFmtId="172" fontId="15" fillId="0" borderId="0" xfId="12" applyNumberFormat="1" applyFont="1" applyFill="1"/>
    <xf numFmtId="172" fontId="18" fillId="0" borderId="0" xfId="12" applyNumberFormat="1" applyFont="1" applyFill="1"/>
    <xf numFmtId="172" fontId="6" fillId="0" borderId="0" xfId="7" applyNumberFormat="1" applyFont="1" applyFill="1" applyAlignment="1">
      <alignment horizontal="right" vertical="top"/>
    </xf>
    <xf numFmtId="172" fontId="5" fillId="0" borderId="0" xfId="7" applyNumberFormat="1" applyFont="1" applyFill="1" applyAlignment="1">
      <alignment horizontal="right" vertical="top"/>
    </xf>
    <xf numFmtId="172" fontId="5" fillId="0" borderId="6" xfId="7" applyNumberFormat="1" applyFont="1" applyFill="1" applyBorder="1" applyAlignment="1">
      <alignment horizontal="center" vertical="top" wrapText="1"/>
    </xf>
    <xf numFmtId="172" fontId="13" fillId="0" borderId="6" xfId="8" applyNumberFormat="1" applyFont="1" applyFill="1" applyBorder="1" applyAlignment="1">
      <alignment horizontal="left" vertical="center"/>
    </xf>
    <xf numFmtId="172" fontId="13" fillId="0" borderId="3" xfId="8" applyNumberFormat="1" applyFont="1" applyFill="1" applyBorder="1" applyAlignment="1">
      <alignment horizontal="left" vertical="center"/>
    </xf>
    <xf numFmtId="172" fontId="13" fillId="0" borderId="3" xfId="9" applyNumberFormat="1" applyFont="1" applyFill="1" applyBorder="1" applyAlignment="1">
      <alignment horizontal="left" vertical="center"/>
    </xf>
    <xf numFmtId="172" fontId="5" fillId="0" borderId="2" xfId="7" applyNumberFormat="1" applyFont="1" applyFill="1" applyBorder="1" applyAlignment="1">
      <alignment horizontal="left" vertical="center"/>
    </xf>
    <xf numFmtId="172" fontId="5" fillId="0" borderId="0" xfId="7" applyNumberFormat="1" applyFont="1" applyFill="1" applyAlignment="1">
      <alignment horizontal="center" vertical="top"/>
    </xf>
    <xf numFmtId="172" fontId="5" fillId="0" borderId="2" xfId="7" applyNumberFormat="1" applyFont="1" applyFill="1" applyBorder="1" applyAlignment="1">
      <alignment horizontal="center" vertical="top" wrapText="1"/>
    </xf>
    <xf numFmtId="172" fontId="5" fillId="0" borderId="0" xfId="7" applyNumberFormat="1" applyFont="1" applyFill="1" applyAlignment="1">
      <alignment horizontal="left" vertical="top"/>
    </xf>
    <xf numFmtId="172" fontId="5" fillId="0" borderId="2" xfId="7" applyNumberFormat="1" applyFont="1" applyFill="1" applyBorder="1" applyAlignment="1">
      <alignment horizontal="left" vertical="top"/>
    </xf>
    <xf numFmtId="172" fontId="18" fillId="0" borderId="0" xfId="8" applyNumberFormat="1" applyFont="1" applyFill="1"/>
    <xf numFmtId="172" fontId="5" fillId="0" borderId="6" xfId="12" applyNumberFormat="1" applyFont="1" applyFill="1" applyBorder="1" applyAlignment="1">
      <alignment horizontal="center" vertical="top" wrapText="1"/>
    </xf>
    <xf numFmtId="172" fontId="5" fillId="0" borderId="2" xfId="12" applyNumberFormat="1" applyFont="1" applyFill="1" applyBorder="1" applyAlignment="1">
      <alignment horizontal="right" vertical="center"/>
    </xf>
    <xf numFmtId="172" fontId="5" fillId="0" borderId="7" xfId="12" applyNumberFormat="1" applyFont="1" applyFill="1" applyBorder="1" applyAlignment="1">
      <alignment horizontal="left" vertical="center"/>
    </xf>
    <xf numFmtId="172" fontId="5" fillId="0" borderId="3" xfId="9" applyNumberFormat="1" applyFont="1" applyFill="1" applyBorder="1" applyAlignment="1">
      <alignment horizontal="left" vertical="center"/>
    </xf>
    <xf numFmtId="172" fontId="5" fillId="0" borderId="7" xfId="9" applyNumberFormat="1" applyFont="1" applyFill="1" applyBorder="1" applyAlignment="1">
      <alignment horizontal="left" vertical="center"/>
    </xf>
    <xf numFmtId="172" fontId="5" fillId="0" borderId="6" xfId="7" applyNumberFormat="1" applyFont="1" applyFill="1" applyBorder="1" applyAlignment="1">
      <alignment horizontal="left" vertical="center"/>
    </xf>
    <xf numFmtId="172" fontId="5" fillId="0" borderId="6" xfId="9" applyNumberFormat="1" applyFont="1" applyFill="1" applyBorder="1" applyAlignment="1">
      <alignment horizontal="left" vertical="center"/>
    </xf>
    <xf numFmtId="172" fontId="15" fillId="0" borderId="0" xfId="8" applyNumberFormat="1" applyFont="1" applyFill="1"/>
    <xf numFmtId="172" fontId="5" fillId="0" borderId="8" xfId="12" applyNumberFormat="1" applyFont="1" applyFill="1" applyBorder="1" applyAlignment="1">
      <alignment horizontal="left" vertical="center"/>
    </xf>
    <xf numFmtId="172" fontId="0" fillId="0" borderId="0" xfId="12" applyNumberFormat="1" applyFont="1" applyFill="1"/>
    <xf numFmtId="172" fontId="5" fillId="0" borderId="6" xfId="12" applyNumberFormat="1" applyFont="1" applyFill="1" applyBorder="1" applyAlignment="1">
      <alignment horizontal="left" vertical="center"/>
    </xf>
    <xf numFmtId="172" fontId="5" fillId="0" borderId="8" xfId="12" applyNumberFormat="1" applyFont="1" applyFill="1" applyBorder="1" applyAlignment="1">
      <alignment horizontal="left" vertical="center" wrapText="1"/>
    </xf>
    <xf numFmtId="172" fontId="5" fillId="0" borderId="8" xfId="12" applyNumberFormat="1" applyFont="1" applyFill="1" applyBorder="1" applyAlignment="1">
      <alignment horizontal="center" vertical="center"/>
    </xf>
    <xf numFmtId="172" fontId="5" fillId="0" borderId="3" xfId="12" applyNumberFormat="1" applyFont="1" applyFill="1" applyBorder="1" applyAlignment="1">
      <alignment horizontal="center" vertical="center"/>
    </xf>
    <xf numFmtId="172" fontId="5" fillId="0" borderId="7" xfId="12" applyNumberFormat="1" applyFont="1" applyFill="1" applyBorder="1" applyAlignment="1">
      <alignment horizontal="center" vertical="center"/>
    </xf>
    <xf numFmtId="172" fontId="6" fillId="0" borderId="0" xfId="12" applyNumberFormat="1" applyFont="1" applyFill="1" applyAlignment="1">
      <alignment horizontal="right"/>
    </xf>
    <xf numFmtId="0" fontId="5" fillId="0" borderId="4" xfId="0" applyFont="1" applyFill="1" applyBorder="1" applyAlignment="1">
      <alignment vertical="top" wrapText="1"/>
    </xf>
    <xf numFmtId="0" fontId="5" fillId="0" borderId="1" xfId="0" applyFont="1" applyFill="1" applyBorder="1" applyAlignment="1">
      <alignment horizontal="center" vertical="top" wrapText="1"/>
    </xf>
    <xf numFmtId="49" fontId="5" fillId="0" borderId="4" xfId="0" applyNumberFormat="1" applyFont="1" applyFill="1" applyBorder="1" applyAlignment="1">
      <alignment horizontal="left" vertical="top" wrapText="1"/>
    </xf>
    <xf numFmtId="0" fontId="5" fillId="0" borderId="3" xfId="0" applyFont="1" applyFill="1" applyBorder="1" applyAlignment="1">
      <alignment horizontal="center" vertical="top" wrapText="1"/>
    </xf>
    <xf numFmtId="49" fontId="5" fillId="0" borderId="3" xfId="0" applyNumberFormat="1" applyFont="1" applyFill="1" applyBorder="1" applyAlignment="1">
      <alignment horizontal="center" vertical="top" wrapText="1"/>
    </xf>
    <xf numFmtId="0" fontId="5" fillId="0" borderId="1" xfId="0" applyFont="1" applyFill="1" applyBorder="1" applyAlignment="1">
      <alignment horizontal="left" vertical="center"/>
    </xf>
    <xf numFmtId="0" fontId="0" fillId="0" borderId="0" xfId="0" applyFont="1" applyFill="1" applyAlignment="1">
      <alignment vertical="top"/>
    </xf>
    <xf numFmtId="0" fontId="0" fillId="0" borderId="0" xfId="0" applyFont="1" applyFill="1" applyAlignment="1">
      <alignment horizontal="center" vertical="top"/>
    </xf>
    <xf numFmtId="172" fontId="0" fillId="0" borderId="0" xfId="0" applyNumberFormat="1" applyFont="1" applyFill="1" applyAlignment="1">
      <alignment vertical="top"/>
    </xf>
    <xf numFmtId="0" fontId="5" fillId="2" borderId="0" xfId="0" applyFont="1" applyFill="1" applyAlignment="1">
      <alignment vertical="top" wrapText="1"/>
    </xf>
    <xf numFmtId="0" fontId="5" fillId="0" borderId="0" xfId="7" applyFont="1" applyFill="1" applyAlignment="1">
      <alignment horizontal="center"/>
    </xf>
    <xf numFmtId="0" fontId="40" fillId="0" borderId="0" xfId="7" applyFont="1" applyFill="1"/>
    <xf numFmtId="0" fontId="5" fillId="0" borderId="6" xfId="7" applyFont="1" applyFill="1" applyBorder="1" applyAlignment="1">
      <alignment vertical="top" wrapText="1"/>
    </xf>
    <xf numFmtId="0" fontId="5" fillId="0" borderId="6" xfId="7" applyFont="1" applyFill="1" applyBorder="1" applyAlignment="1">
      <alignment horizontal="center" vertical="center"/>
    </xf>
    <xf numFmtId="171" fontId="5" fillId="0" borderId="6" xfId="7" applyNumberFormat="1" applyFont="1" applyFill="1" applyBorder="1" applyAlignment="1">
      <alignment horizontal="left" vertical="center"/>
    </xf>
    <xf numFmtId="0" fontId="5" fillId="0" borderId="3" xfId="7" applyFont="1" applyFill="1" applyBorder="1" applyAlignment="1">
      <alignment horizontal="center" vertical="top" wrapText="1"/>
    </xf>
    <xf numFmtId="0" fontId="22" fillId="0" borderId="3" xfId="7" applyFont="1" applyFill="1" applyBorder="1" applyAlignment="1">
      <alignment vertical="top" wrapText="1"/>
    </xf>
    <xf numFmtId="0" fontId="22" fillId="0" borderId="3" xfId="7" applyFont="1" applyFill="1" applyBorder="1" applyAlignment="1">
      <alignment horizontal="center" vertical="top" wrapText="1"/>
    </xf>
    <xf numFmtId="171" fontId="5" fillId="0" borderId="3" xfId="7" applyNumberFormat="1" applyFont="1" applyFill="1" applyBorder="1" applyAlignment="1">
      <alignment horizontal="left" vertical="center"/>
    </xf>
    <xf numFmtId="0" fontId="6" fillId="0" borderId="3" xfId="7" applyFont="1" applyFill="1" applyBorder="1" applyAlignment="1">
      <alignment vertical="top" wrapText="1"/>
    </xf>
    <xf numFmtId="0" fontId="6" fillId="0" borderId="3" xfId="7" applyFont="1" applyFill="1" applyBorder="1" applyAlignment="1">
      <alignment horizontal="center" vertical="top" wrapText="1"/>
    </xf>
    <xf numFmtId="168" fontId="5" fillId="0" borderId="3" xfId="7" applyNumberFormat="1" applyFont="1" applyFill="1" applyBorder="1" applyAlignment="1">
      <alignment horizontal="center" vertical="center" wrapText="1"/>
    </xf>
    <xf numFmtId="171" fontId="15" fillId="0" borderId="3" xfId="7" applyNumberFormat="1" applyFont="1" applyFill="1" applyBorder="1" applyAlignment="1">
      <alignment horizontal="left" vertical="center"/>
    </xf>
    <xf numFmtId="0" fontId="5" fillId="0" borderId="3" xfId="7" applyFont="1" applyFill="1" applyBorder="1" applyAlignment="1">
      <alignment horizontal="right" vertical="top" wrapText="1"/>
    </xf>
    <xf numFmtId="168" fontId="5" fillId="0" borderId="3" xfId="7" applyNumberFormat="1" applyFont="1" applyFill="1" applyBorder="1" applyAlignment="1">
      <alignment horizontal="center" vertical="top" wrapText="1"/>
    </xf>
    <xf numFmtId="0" fontId="5" fillId="0" borderId="3" xfId="7" quotePrefix="1" applyFont="1" applyFill="1" applyBorder="1" applyAlignment="1">
      <alignment horizontal="center" vertical="top" wrapText="1"/>
    </xf>
    <xf numFmtId="0" fontId="5" fillId="0" borderId="3" xfId="7" applyFont="1" applyFill="1" applyBorder="1"/>
    <xf numFmtId="0" fontId="5" fillId="0" borderId="3" xfId="7" applyFont="1" applyFill="1" applyBorder="1" applyAlignment="1">
      <alignment horizontal="center"/>
    </xf>
    <xf numFmtId="0" fontId="15" fillId="0" borderId="3" xfId="7" applyFont="1" applyFill="1" applyBorder="1"/>
    <xf numFmtId="0" fontId="15" fillId="0" borderId="3" xfId="7" applyFont="1" applyFill="1" applyBorder="1" applyAlignment="1">
      <alignment horizontal="center"/>
    </xf>
    <xf numFmtId="0" fontId="15" fillId="0" borderId="3" xfId="7" applyFont="1" applyFill="1" applyBorder="1" applyAlignment="1">
      <alignment horizontal="center" vertical="center"/>
    </xf>
    <xf numFmtId="0" fontId="5" fillId="0" borderId="3" xfId="7" applyFont="1" applyFill="1" applyBorder="1" applyAlignment="1">
      <alignment horizontal="justify" vertical="top" wrapText="1"/>
    </xf>
    <xf numFmtId="0" fontId="5" fillId="0" borderId="3" xfId="7" applyFont="1" applyFill="1" applyBorder="1" applyAlignment="1">
      <alignment horizontal="left" vertical="top" wrapText="1" indent="1"/>
    </xf>
    <xf numFmtId="2" fontId="5" fillId="0" borderId="3" xfId="7" applyNumberFormat="1" applyFont="1" applyFill="1" applyBorder="1" applyAlignment="1">
      <alignment horizontal="center" vertical="top" wrapText="1"/>
    </xf>
    <xf numFmtId="0" fontId="5" fillId="0" borderId="3" xfId="7" applyFont="1" applyFill="1" applyBorder="1" applyAlignment="1">
      <alignment horizontal="center" wrapText="1"/>
    </xf>
    <xf numFmtId="2" fontId="5" fillId="0" borderId="3" xfId="7" quotePrefix="1" applyNumberFormat="1" applyFont="1" applyFill="1" applyBorder="1" applyAlignment="1">
      <alignment horizontal="center" vertical="top" wrapText="1"/>
    </xf>
    <xf numFmtId="0" fontId="8" fillId="0" borderId="0" xfId="7" applyFont="1" applyFill="1" applyAlignment="1">
      <alignment horizontal="center"/>
    </xf>
    <xf numFmtId="0" fontId="8" fillId="0" borderId="0" xfId="7" applyFont="1" applyFill="1"/>
    <xf numFmtId="167" fontId="8" fillId="0" borderId="0" xfId="7" applyNumberFormat="1" applyFont="1" applyFill="1"/>
    <xf numFmtId="172" fontId="8" fillId="0" borderId="4" xfId="12" applyNumberFormat="1" applyFont="1" applyFill="1" applyBorder="1"/>
    <xf numFmtId="172" fontId="5" fillId="0" borderId="3" xfId="1" applyNumberFormat="1" applyFont="1" applyFill="1" applyBorder="1" applyAlignment="1">
      <alignment horizontal="left" vertical="center"/>
    </xf>
    <xf numFmtId="172" fontId="5" fillId="0" borderId="3" xfId="12" applyNumberFormat="1" applyFont="1" applyFill="1" applyBorder="1" applyAlignment="1">
      <alignment horizontal="left"/>
    </xf>
    <xf numFmtId="172" fontId="5" fillId="0" borderId="6" xfId="12" applyNumberFormat="1" applyFont="1" applyFill="1" applyBorder="1"/>
    <xf numFmtId="172" fontId="13" fillId="0" borderId="3" xfId="12" applyNumberFormat="1" applyFont="1" applyFill="1" applyBorder="1" applyAlignment="1">
      <alignment horizontal="center" vertical="top"/>
    </xf>
    <xf numFmtId="172" fontId="5" fillId="0" borderId="6" xfId="1" applyNumberFormat="1" applyFont="1" applyFill="1" applyBorder="1" applyAlignment="1">
      <alignment horizontal="left" vertical="center"/>
    </xf>
    <xf numFmtId="172" fontId="5" fillId="0" borderId="3" xfId="1" applyNumberFormat="1" applyFont="1" applyFill="1" applyBorder="1" applyAlignment="1">
      <alignment horizontal="left" vertical="center" wrapText="1"/>
    </xf>
    <xf numFmtId="172" fontId="6" fillId="0" borderId="0" xfId="12" applyNumberFormat="1" applyFont="1" applyFill="1" applyAlignment="1">
      <alignment horizontal="left"/>
    </xf>
    <xf numFmtId="172" fontId="5" fillId="0" borderId="3" xfId="1" applyNumberFormat="1" applyFont="1" applyFill="1" applyBorder="1" applyAlignment="1">
      <alignment horizontal="center" vertical="center"/>
    </xf>
    <xf numFmtId="172" fontId="5" fillId="0" borderId="3" xfId="1" applyNumberFormat="1" applyFont="1" applyFill="1" applyBorder="1" applyAlignment="1">
      <alignment horizontal="right"/>
    </xf>
    <xf numFmtId="172" fontId="5" fillId="0" borderId="8" xfId="12" applyNumberFormat="1" applyFont="1" applyFill="1" applyBorder="1" applyAlignment="1">
      <alignment horizontal="right" vertical="center"/>
    </xf>
    <xf numFmtId="172" fontId="5" fillId="0" borderId="8" xfId="13" applyNumberFormat="1" applyFont="1" applyFill="1" applyBorder="1" applyAlignment="1">
      <alignment horizontal="left" vertical="center"/>
    </xf>
    <xf numFmtId="172" fontId="5" fillId="0" borderId="3" xfId="13" applyNumberFormat="1" applyFont="1" applyFill="1" applyBorder="1" applyAlignment="1">
      <alignment horizontal="left" vertical="center"/>
    </xf>
    <xf numFmtId="0" fontId="17" fillId="0" borderId="3" xfId="1" quotePrefix="1" applyFont="1" applyFill="1" applyBorder="1" applyAlignment="1">
      <alignment horizontal="center" vertical="center"/>
    </xf>
    <xf numFmtId="0" fontId="17" fillId="0" borderId="3" xfId="1" applyFont="1" applyFill="1" applyBorder="1" applyAlignment="1">
      <alignment horizontal="center" vertical="center"/>
    </xf>
    <xf numFmtId="0" fontId="17" fillId="0" borderId="0" xfId="1" applyFont="1" applyFill="1"/>
    <xf numFmtId="0" fontId="5" fillId="0" borderId="4" xfId="0" applyFont="1" applyFill="1" applyBorder="1" applyAlignment="1">
      <alignment vertical="top" wrapText="1"/>
    </xf>
    <xf numFmtId="49" fontId="5" fillId="0" borderId="4" xfId="0" applyNumberFormat="1" applyFont="1" applyFill="1" applyBorder="1" applyAlignment="1">
      <alignment horizontal="left" vertical="top" wrapText="1"/>
    </xf>
    <xf numFmtId="0" fontId="5" fillId="0" borderId="3" xfId="0" applyFont="1" applyFill="1" applyBorder="1" applyAlignment="1">
      <alignment horizontal="center" vertical="top" wrapText="1"/>
    </xf>
    <xf numFmtId="49" fontId="5" fillId="0" borderId="3" xfId="0" applyNumberFormat="1" applyFont="1" applyFill="1" applyBorder="1" applyAlignment="1">
      <alignment horizontal="center" vertical="top" wrapText="1"/>
    </xf>
    <xf numFmtId="171" fontId="5" fillId="2" borderId="4" xfId="0" quotePrefix="1" applyNumberFormat="1" applyFont="1" applyFill="1" applyBorder="1" applyAlignment="1" applyProtection="1">
      <alignment horizontal="right" vertical="center"/>
      <protection locked="0"/>
    </xf>
    <xf numFmtId="0" fontId="13" fillId="0" borderId="7" xfId="5" applyFont="1" applyFill="1" applyBorder="1" applyAlignment="1">
      <alignment horizontal="center" vertical="top"/>
    </xf>
    <xf numFmtId="0" fontId="13" fillId="0" borderId="14" xfId="5" applyFont="1" applyFill="1" applyBorder="1" applyAlignment="1">
      <alignment vertical="top"/>
    </xf>
    <xf numFmtId="0" fontId="13" fillId="0" borderId="7" xfId="5" applyFont="1" applyFill="1" applyBorder="1" applyAlignment="1">
      <alignment wrapText="1"/>
    </xf>
    <xf numFmtId="0" fontId="13" fillId="0" borderId="7" xfId="5" applyFont="1" applyFill="1" applyBorder="1" applyAlignment="1">
      <alignment horizontal="center" vertical="center"/>
    </xf>
    <xf numFmtId="171" fontId="13" fillId="0" borderId="7" xfId="5" applyNumberFormat="1" applyFont="1" applyFill="1" applyBorder="1" applyAlignment="1">
      <alignment horizontal="left" vertical="center"/>
    </xf>
    <xf numFmtId="172" fontId="13" fillId="0" borderId="7" xfId="12" applyNumberFormat="1" applyFont="1" applyFill="1" applyBorder="1" applyAlignment="1">
      <alignment horizontal="left" vertical="center"/>
    </xf>
    <xf numFmtId="172" fontId="5" fillId="0" borderId="3" xfId="12" applyNumberFormat="1" applyFont="1" applyFill="1" applyBorder="1" applyAlignment="1">
      <alignment horizontal="left" vertical="center" wrapText="1"/>
    </xf>
    <xf numFmtId="172" fontId="6" fillId="0" borderId="7" xfId="13" applyNumberFormat="1" applyFont="1" applyFill="1" applyBorder="1" applyAlignment="1">
      <alignment horizontal="left" vertical="center"/>
    </xf>
    <xf numFmtId="172" fontId="5" fillId="0" borderId="7" xfId="13" applyNumberFormat="1" applyFont="1" applyFill="1" applyBorder="1" applyAlignment="1">
      <alignment horizontal="left" vertical="center"/>
    </xf>
    <xf numFmtId="0" fontId="5" fillId="0" borderId="5" xfId="0" applyFont="1" applyFill="1" applyBorder="1" applyAlignment="1">
      <alignment horizontal="center" vertical="center" wrapText="1"/>
    </xf>
    <xf numFmtId="0" fontId="5" fillId="0" borderId="1" xfId="0" applyFont="1" applyFill="1" applyBorder="1" applyAlignment="1">
      <alignment horizontal="left" vertical="center"/>
    </xf>
    <xf numFmtId="0" fontId="13" fillId="0" borderId="3" xfId="1" quotePrefix="1" applyFont="1" applyFill="1" applyBorder="1" applyAlignment="1">
      <alignment horizontal="center" vertical="center"/>
    </xf>
    <xf numFmtId="0" fontId="13" fillId="0" borderId="3" xfId="1" applyFont="1" applyFill="1" applyBorder="1" applyAlignment="1">
      <alignment wrapText="1"/>
    </xf>
    <xf numFmtId="171" fontId="13" fillId="0" borderId="3" xfId="1" applyNumberFormat="1" applyFont="1" applyFill="1" applyBorder="1" applyAlignment="1">
      <alignment horizontal="left" vertical="center"/>
    </xf>
    <xf numFmtId="0" fontId="11" fillId="0" borderId="3" xfId="1" applyFont="1" applyFill="1" applyBorder="1" applyAlignment="1">
      <alignment wrapText="1"/>
    </xf>
    <xf numFmtId="49" fontId="5" fillId="0" borderId="4" xfId="0" applyNumberFormat="1" applyFont="1" applyFill="1" applyBorder="1" applyAlignment="1">
      <alignment horizontal="left" vertical="top" wrapText="1"/>
    </xf>
    <xf numFmtId="49" fontId="5" fillId="0" borderId="3" xfId="0" applyNumberFormat="1" applyFont="1" applyFill="1" applyBorder="1" applyAlignment="1">
      <alignment horizontal="center" vertical="top" wrapText="1"/>
    </xf>
    <xf numFmtId="0" fontId="5" fillId="0" borderId="0" xfId="14" applyFont="1"/>
    <xf numFmtId="44" fontId="6" fillId="0" borderId="0" xfId="12" applyFont="1" applyFill="1" applyAlignment="1">
      <alignment horizontal="right" vertical="top"/>
    </xf>
    <xf numFmtId="0" fontId="15" fillId="0" borderId="0" xfId="8" applyFont="1"/>
    <xf numFmtId="44" fontId="5" fillId="0" borderId="0" xfId="12" applyFont="1" applyFill="1" applyAlignment="1">
      <alignment horizontal="right" vertical="top"/>
    </xf>
    <xf numFmtId="0" fontId="13" fillId="0" borderId="3" xfId="8" applyFont="1" applyBorder="1" applyAlignment="1">
      <alignment horizontal="center" vertical="top" wrapText="1"/>
    </xf>
    <xf numFmtId="0" fontId="11" fillId="0" borderId="3" xfId="8" applyFont="1" applyBorder="1" applyAlignment="1">
      <alignment vertical="top" wrapText="1"/>
    </xf>
    <xf numFmtId="4" fontId="13" fillId="0" borderId="3" xfId="8" applyNumberFormat="1" applyFont="1" applyBorder="1" applyAlignment="1">
      <alignment horizontal="center" vertical="center" wrapText="1"/>
    </xf>
    <xf numFmtId="171" fontId="13" fillId="0" borderId="3" xfId="8" applyNumberFormat="1" applyFont="1" applyBorder="1" applyAlignment="1">
      <alignment horizontal="left" vertical="center"/>
    </xf>
    <xf numFmtId="0" fontId="16" fillId="0" borderId="3" xfId="8" applyFont="1" applyBorder="1" applyAlignment="1">
      <alignment vertical="top" wrapText="1"/>
    </xf>
    <xf numFmtId="0" fontId="11" fillId="0" borderId="3" xfId="8" applyFont="1" applyBorder="1" applyAlignment="1">
      <alignment horizontal="center" vertical="top" wrapText="1"/>
    </xf>
    <xf numFmtId="0" fontId="13" fillId="0" borderId="3" xfId="8" applyFont="1" applyBorder="1" applyAlignment="1">
      <alignment horizontal="center" vertical="center" wrapText="1"/>
    </xf>
    <xf numFmtId="0" fontId="13" fillId="0" borderId="3" xfId="8" applyFont="1" applyBorder="1" applyAlignment="1">
      <alignment horizontal="center" vertical="center"/>
    </xf>
    <xf numFmtId="0" fontId="12" fillId="0" borderId="3" xfId="8" applyFont="1" applyBorder="1" applyAlignment="1">
      <alignment vertical="top" wrapText="1"/>
    </xf>
    <xf numFmtId="0" fontId="13" fillId="0" borderId="3" xfId="8" applyFont="1" applyBorder="1" applyAlignment="1">
      <alignment vertical="top" wrapText="1"/>
    </xf>
    <xf numFmtId="0" fontId="15" fillId="0" borderId="0" xfId="8" applyFont="1" applyAlignment="1">
      <alignment vertical="center"/>
    </xf>
    <xf numFmtId="171" fontId="5" fillId="0" borderId="3" xfId="8" applyNumberFormat="1" applyFont="1" applyBorder="1" applyAlignment="1">
      <alignment horizontal="left" vertical="center"/>
    </xf>
    <xf numFmtId="0" fontId="5" fillId="0" borderId="1" xfId="14" applyFont="1" applyBorder="1" applyAlignment="1">
      <alignment vertical="center"/>
    </xf>
    <xf numFmtId="0" fontId="5" fillId="0" borderId="5" xfId="14" applyFont="1" applyBorder="1" applyAlignment="1">
      <alignment vertical="center"/>
    </xf>
    <xf numFmtId="0" fontId="5" fillId="0" borderId="5" xfId="14" applyFont="1" applyBorder="1" applyAlignment="1">
      <alignment horizontal="center" vertical="center"/>
    </xf>
    <xf numFmtId="171" fontId="5" fillId="0" borderId="5" xfId="14" applyNumberFormat="1" applyFont="1" applyBorder="1" applyAlignment="1">
      <alignment horizontal="left" vertical="center"/>
    </xf>
    <xf numFmtId="0" fontId="5" fillId="0" borderId="0" xfId="14" applyFont="1" applyAlignment="1">
      <alignment vertical="center" wrapText="1"/>
    </xf>
    <xf numFmtId="0" fontId="15" fillId="0" borderId="0" xfId="8" applyFont="1" applyAlignment="1">
      <alignment horizontal="center"/>
    </xf>
    <xf numFmtId="0" fontId="15" fillId="0" borderId="0" xfId="8" applyFont="1" applyAlignment="1">
      <alignment vertical="top"/>
    </xf>
    <xf numFmtId="4" fontId="15" fillId="0" borderId="0" xfId="8" applyNumberFormat="1" applyFont="1"/>
    <xf numFmtId="44" fontId="15" fillId="0" borderId="0" xfId="12" applyFont="1" applyFill="1"/>
    <xf numFmtId="171" fontId="5" fillId="0" borderId="3" xfId="8" applyNumberFormat="1" applyFont="1" applyFill="1" applyBorder="1" applyAlignment="1">
      <alignment horizontal="left" vertical="center"/>
    </xf>
    <xf numFmtId="0" fontId="13" fillId="0" borderId="13" xfId="8" applyFont="1" applyFill="1" applyBorder="1" applyAlignment="1">
      <alignment horizontal="center" vertical="top" wrapText="1"/>
    </xf>
    <xf numFmtId="0" fontId="4" fillId="0" borderId="0" xfId="14" applyFont="1" applyFill="1"/>
    <xf numFmtId="0" fontId="4" fillId="0" borderId="0" xfId="14" applyFont="1" applyFill="1" applyAlignment="1">
      <alignment vertical="center"/>
    </xf>
    <xf numFmtId="44" fontId="6" fillId="0" borderId="0" xfId="12" applyFont="1" applyFill="1" applyAlignment="1">
      <alignment horizontal="right" vertical="center"/>
    </xf>
    <xf numFmtId="44" fontId="5" fillId="0" borderId="0" xfId="12" applyFont="1" applyFill="1" applyAlignment="1">
      <alignment horizontal="right" vertical="center"/>
    </xf>
    <xf numFmtId="4" fontId="13" fillId="0" borderId="7" xfId="5" applyNumberFormat="1" applyFont="1" applyFill="1" applyBorder="1" applyAlignment="1">
      <alignment horizontal="right" vertical="center"/>
    </xf>
    <xf numFmtId="172" fontId="13" fillId="0" borderId="7" xfId="5" applyNumberFormat="1" applyFont="1" applyFill="1" applyBorder="1" applyAlignment="1">
      <alignment horizontal="right" vertical="center"/>
    </xf>
    <xf numFmtId="49" fontId="6" fillId="0" borderId="3" xfId="0" applyNumberFormat="1" applyFont="1" applyFill="1" applyBorder="1" applyAlignment="1">
      <alignment horizontal="center" vertical="top" wrapText="1"/>
    </xf>
    <xf numFmtId="0" fontId="5" fillId="0" borderId="4" xfId="0" applyFont="1" applyFill="1" applyBorder="1" applyAlignment="1">
      <alignment vertical="top" wrapText="1"/>
    </xf>
    <xf numFmtId="0" fontId="5" fillId="0" borderId="1" xfId="0" applyFont="1" applyFill="1" applyBorder="1" applyAlignment="1">
      <alignment horizontal="center" vertical="top" wrapText="1"/>
    </xf>
    <xf numFmtId="49" fontId="5" fillId="0" borderId="4" xfId="0" applyNumberFormat="1" applyFont="1" applyFill="1" applyBorder="1" applyAlignment="1">
      <alignment horizontal="left" vertical="top" wrapText="1"/>
    </xf>
    <xf numFmtId="0" fontId="5" fillId="0" borderId="4" xfId="0" applyFont="1" applyFill="1" applyBorder="1" applyAlignment="1">
      <alignment vertical="top" wrapText="1"/>
    </xf>
    <xf numFmtId="49" fontId="5" fillId="0" borderId="4" xfId="0" applyNumberFormat="1" applyFont="1" applyFill="1" applyBorder="1" applyAlignment="1">
      <alignment horizontal="left" vertical="top" wrapText="1"/>
    </xf>
    <xf numFmtId="49" fontId="5" fillId="0" borderId="3" xfId="0" applyNumberFormat="1" applyFont="1" applyFill="1" applyBorder="1" applyAlignment="1">
      <alignment horizontal="center" vertical="top" wrapText="1"/>
    </xf>
    <xf numFmtId="44" fontId="13" fillId="2" borderId="3" xfId="12" applyFont="1" applyFill="1" applyBorder="1" applyAlignment="1" applyProtection="1">
      <alignment vertical="center"/>
      <protection locked="0"/>
    </xf>
    <xf numFmtId="172" fontId="13" fillId="2" borderId="3" xfId="12" applyNumberFormat="1" applyFont="1" applyFill="1" applyBorder="1" applyAlignment="1" applyProtection="1">
      <alignment vertical="center"/>
      <protection locked="0"/>
    </xf>
    <xf numFmtId="9" fontId="13" fillId="2" borderId="3" xfId="13" applyFont="1" applyFill="1" applyBorder="1" applyAlignment="1" applyProtection="1">
      <alignment horizontal="center" vertical="center"/>
      <protection locked="0"/>
    </xf>
    <xf numFmtId="171" fontId="13" fillId="2" borderId="3" xfId="5" applyNumberFormat="1" applyFont="1" applyFill="1" applyBorder="1" applyAlignment="1" applyProtection="1">
      <alignment horizontal="left" vertical="center"/>
      <protection locked="0"/>
    </xf>
    <xf numFmtId="171" fontId="13" fillId="2" borderId="3" xfId="5" applyNumberFormat="1" applyFont="1" applyFill="1" applyBorder="1" applyAlignment="1" applyProtection="1">
      <alignment horizontal="center" vertical="center"/>
      <protection locked="0"/>
    </xf>
    <xf numFmtId="171" fontId="13" fillId="2" borderId="3" xfId="12" applyNumberFormat="1" applyFont="1" applyFill="1" applyBorder="1" applyAlignment="1" applyProtection="1">
      <alignment horizontal="left" vertical="center"/>
      <protection locked="0"/>
    </xf>
    <xf numFmtId="49" fontId="5" fillId="0" borderId="4" xfId="0" applyNumberFormat="1" applyFont="1" applyFill="1" applyBorder="1" applyAlignment="1">
      <alignment horizontal="left" vertical="top" wrapText="1"/>
    </xf>
    <xf numFmtId="49" fontId="5" fillId="0" borderId="3" xfId="0" applyNumberFormat="1" applyFont="1" applyFill="1" applyBorder="1" applyAlignment="1">
      <alignment horizontal="center" vertical="top" wrapText="1"/>
    </xf>
    <xf numFmtId="49" fontId="5" fillId="0" borderId="4" xfId="0" applyNumberFormat="1" applyFont="1" applyFill="1" applyBorder="1" applyAlignment="1">
      <alignment horizontal="center" vertical="top" wrapText="1"/>
    </xf>
    <xf numFmtId="49" fontId="42" fillId="0" borderId="4" xfId="0" applyNumberFormat="1" applyFont="1" applyFill="1" applyBorder="1" applyAlignment="1">
      <alignment horizontal="left" vertical="top" wrapText="1"/>
    </xf>
    <xf numFmtId="171" fontId="5" fillId="2" borderId="3" xfId="8" applyNumberFormat="1" applyFont="1" applyFill="1" applyBorder="1" applyAlignment="1" applyProtection="1">
      <alignment horizontal="left" vertical="center"/>
      <protection locked="0"/>
    </xf>
    <xf numFmtId="0" fontId="13" fillId="2" borderId="3" xfId="8" applyFont="1" applyFill="1" applyBorder="1" applyAlignment="1" applyProtection="1">
      <alignment vertical="top" wrapText="1"/>
      <protection locked="0"/>
    </xf>
    <xf numFmtId="171" fontId="13" fillId="2" borderId="3" xfId="9" applyNumberFormat="1" applyFont="1" applyFill="1" applyBorder="1" applyAlignment="1" applyProtection="1">
      <alignment horizontal="left" vertical="center"/>
      <protection locked="0"/>
    </xf>
    <xf numFmtId="0" fontId="13" fillId="2" borderId="3" xfId="7" applyFont="1" applyFill="1" applyBorder="1" applyAlignment="1" applyProtection="1">
      <alignment vertical="center"/>
      <protection locked="0"/>
    </xf>
    <xf numFmtId="0" fontId="13" fillId="2" borderId="3" xfId="7" applyFont="1" applyFill="1" applyBorder="1" applyAlignment="1" applyProtection="1">
      <alignment wrapText="1"/>
      <protection locked="0"/>
    </xf>
    <xf numFmtId="171" fontId="5" fillId="2" borderId="3" xfId="9" applyNumberFormat="1" applyFont="1" applyFill="1" applyBorder="1" applyAlignment="1" applyProtection="1">
      <alignment horizontal="left" vertical="center"/>
      <protection locked="0"/>
    </xf>
    <xf numFmtId="0" fontId="13" fillId="2" borderId="3" xfId="7" applyFont="1" applyFill="1" applyBorder="1" applyAlignment="1" applyProtection="1">
      <alignment vertical="center" wrapText="1"/>
      <protection locked="0"/>
    </xf>
    <xf numFmtId="0" fontId="13" fillId="2" borderId="3" xfId="7" applyFont="1" applyFill="1" applyBorder="1" applyAlignment="1" applyProtection="1">
      <alignment horizontal="left" vertical="top" wrapText="1"/>
      <protection locked="0"/>
    </xf>
    <xf numFmtId="171" fontId="13" fillId="2" borderId="3" xfId="8" applyNumberFormat="1" applyFont="1" applyFill="1" applyBorder="1" applyAlignment="1" applyProtection="1">
      <alignment horizontal="left" vertical="center"/>
      <protection locked="0"/>
    </xf>
    <xf numFmtId="171" fontId="5" fillId="2" borderId="3" xfId="7" applyNumberFormat="1" applyFont="1" applyFill="1" applyBorder="1" applyAlignment="1" applyProtection="1">
      <alignment horizontal="left" vertical="center"/>
      <protection locked="0"/>
    </xf>
    <xf numFmtId="171" fontId="5" fillId="2" borderId="3" xfId="1" applyNumberFormat="1" applyFont="1" applyFill="1" applyBorder="1" applyAlignment="1" applyProtection="1">
      <alignment horizontal="left" vertical="center" wrapText="1"/>
      <protection locked="0"/>
    </xf>
    <xf numFmtId="171" fontId="13" fillId="2" borderId="3" xfId="1" applyNumberFormat="1" applyFont="1" applyFill="1" applyBorder="1" applyAlignment="1" applyProtection="1">
      <alignment horizontal="left" vertical="center" wrapText="1"/>
      <protection locked="0"/>
    </xf>
    <xf numFmtId="171" fontId="5" fillId="2" borderId="3" xfId="1" applyNumberFormat="1" applyFont="1" applyFill="1" applyBorder="1" applyAlignment="1" applyProtection="1">
      <alignment horizontal="left" vertical="center"/>
      <protection locked="0"/>
    </xf>
    <xf numFmtId="171" fontId="5" fillId="2" borderId="3" xfId="1" applyNumberFormat="1" applyFont="1" applyFill="1" applyBorder="1" applyAlignment="1" applyProtection="1">
      <alignment horizontal="center" vertical="center"/>
      <protection locked="0"/>
    </xf>
    <xf numFmtId="171" fontId="5" fillId="2" borderId="7" xfId="1" applyNumberFormat="1" applyFont="1" applyFill="1" applyBorder="1" applyAlignment="1" applyProtection="1">
      <alignment horizontal="left" vertical="center" wrapText="1"/>
      <protection locked="0"/>
    </xf>
    <xf numFmtId="171" fontId="5" fillId="2" borderId="3" xfId="13" applyNumberFormat="1" applyFont="1" applyFill="1" applyBorder="1" applyAlignment="1" applyProtection="1">
      <alignment horizontal="left" vertical="center"/>
      <protection locked="0"/>
    </xf>
    <xf numFmtId="0" fontId="5" fillId="0" borderId="4" xfId="0" applyFont="1" applyFill="1" applyBorder="1" applyAlignment="1">
      <alignment vertical="top" wrapText="1"/>
    </xf>
    <xf numFmtId="49" fontId="5" fillId="0" borderId="4" xfId="0" applyNumberFormat="1" applyFont="1" applyFill="1" applyBorder="1" applyAlignment="1">
      <alignment horizontal="left" vertical="top" wrapText="1"/>
    </xf>
    <xf numFmtId="0" fontId="5" fillId="0" borderId="3" xfId="0" applyFont="1" applyFill="1" applyBorder="1" applyAlignment="1">
      <alignment horizontal="center" vertical="top" wrapText="1"/>
    </xf>
    <xf numFmtId="49" fontId="5" fillId="0" borderId="3" xfId="0" applyNumberFormat="1" applyFont="1" applyFill="1" applyBorder="1" applyAlignment="1">
      <alignment horizontal="center" vertical="top" wrapText="1"/>
    </xf>
    <xf numFmtId="0" fontId="6" fillId="0" borderId="4" xfId="0" applyFont="1" applyFill="1" applyBorder="1" applyAlignment="1">
      <alignment horizontal="center" vertical="center"/>
    </xf>
    <xf numFmtId="171" fontId="6" fillId="0" borderId="4" xfId="0" applyNumberFormat="1" applyFont="1" applyFill="1" applyBorder="1" applyAlignment="1">
      <alignment horizontal="left" vertical="center"/>
    </xf>
    <xf numFmtId="172" fontId="6" fillId="0" borderId="4" xfId="0" applyNumberFormat="1" applyFont="1" applyFill="1" applyBorder="1" applyAlignment="1">
      <alignment horizontal="left" vertical="center"/>
    </xf>
    <xf numFmtId="49" fontId="6" fillId="0" borderId="4" xfId="0" applyNumberFormat="1" applyFont="1" applyFill="1" applyBorder="1" applyAlignment="1">
      <alignment horizontal="center" vertical="center"/>
    </xf>
    <xf numFmtId="165" fontId="6" fillId="0" borderId="4" xfId="0" applyNumberFormat="1" applyFont="1" applyFill="1" applyBorder="1" applyAlignment="1">
      <alignment horizontal="center" vertical="center"/>
    </xf>
    <xf numFmtId="171" fontId="6" fillId="0" borderId="4" xfId="13" applyNumberFormat="1" applyFont="1" applyFill="1" applyBorder="1" applyAlignment="1">
      <alignment horizontal="left" vertical="center"/>
    </xf>
    <xf numFmtId="172" fontId="6" fillId="0" borderId="4" xfId="13" applyNumberFormat="1" applyFont="1" applyFill="1" applyBorder="1" applyAlignment="1">
      <alignment horizontal="left" vertical="center"/>
    </xf>
    <xf numFmtId="166" fontId="6" fillId="0" borderId="4" xfId="0" applyNumberFormat="1" applyFont="1" applyFill="1" applyBorder="1" applyAlignment="1">
      <alignment horizontal="center" vertical="center"/>
    </xf>
    <xf numFmtId="171" fontId="6" fillId="0" borderId="4" xfId="12" applyNumberFormat="1" applyFont="1" applyFill="1" applyBorder="1" applyAlignment="1">
      <alignment horizontal="left" vertical="center"/>
    </xf>
    <xf numFmtId="172" fontId="6" fillId="0" borderId="4" xfId="12" applyNumberFormat="1" applyFont="1" applyFill="1" applyBorder="1" applyAlignment="1">
      <alignment horizontal="left" vertical="center"/>
    </xf>
    <xf numFmtId="49" fontId="6" fillId="0" borderId="3" xfId="0" applyNumberFormat="1" applyFont="1" applyBorder="1" applyAlignment="1">
      <alignment horizontal="center" vertical="top" wrapText="1"/>
    </xf>
    <xf numFmtId="49" fontId="6" fillId="0" borderId="4" xfId="0" applyNumberFormat="1" applyFont="1" applyBorder="1" applyAlignment="1">
      <alignment horizontal="left" vertical="top" wrapText="1"/>
    </xf>
    <xf numFmtId="0" fontId="6" fillId="0" borderId="4" xfId="0" applyFont="1" applyBorder="1" applyAlignment="1">
      <alignment horizontal="center" vertical="center"/>
    </xf>
    <xf numFmtId="171" fontId="6" fillId="0" borderId="4" xfId="0" applyNumberFormat="1" applyFont="1" applyBorder="1" applyAlignment="1">
      <alignment horizontal="left" vertical="center"/>
    </xf>
    <xf numFmtId="172" fontId="6" fillId="0" borderId="4" xfId="12" applyNumberFormat="1" applyFont="1" applyBorder="1" applyAlignment="1">
      <alignment horizontal="left" vertical="center"/>
    </xf>
    <xf numFmtId="49" fontId="6" fillId="0" borderId="4" xfId="0" applyNumberFormat="1" applyFont="1" applyBorder="1" applyAlignment="1">
      <alignment horizontal="center" vertical="center"/>
    </xf>
    <xf numFmtId="165" fontId="6" fillId="0" borderId="4" xfId="0" applyNumberFormat="1" applyFont="1" applyBorder="1" applyAlignment="1">
      <alignment horizontal="center" vertical="center"/>
    </xf>
    <xf numFmtId="166" fontId="6" fillId="0" borderId="4" xfId="0" applyNumberFormat="1" applyFont="1" applyBorder="1" applyAlignment="1">
      <alignment horizontal="center" vertical="center"/>
    </xf>
    <xf numFmtId="0" fontId="5" fillId="0" borderId="3" xfId="0" applyNumberFormat="1" applyFont="1" applyFill="1" applyBorder="1" applyAlignment="1">
      <alignment horizontal="center" vertical="top" wrapText="1"/>
    </xf>
    <xf numFmtId="2" fontId="5" fillId="0" borderId="3" xfId="0" applyNumberFormat="1" applyFont="1" applyFill="1" applyBorder="1" applyAlignment="1">
      <alignment horizontal="center" vertical="top" wrapText="1"/>
    </xf>
    <xf numFmtId="0" fontId="6" fillId="0" borderId="1" xfId="0" applyFont="1" applyFill="1" applyBorder="1" applyAlignment="1">
      <alignment horizontal="center" vertical="center" wrapText="1"/>
    </xf>
    <xf numFmtId="49" fontId="17" fillId="0" borderId="4" xfId="0" applyNumberFormat="1" applyFont="1" applyFill="1" applyBorder="1" applyAlignment="1">
      <alignment horizontal="left" vertical="top" wrapText="1"/>
    </xf>
    <xf numFmtId="0" fontId="0" fillId="0" borderId="0" xfId="0" applyFill="1" applyAlignment="1">
      <alignment horizontal="center" vertical="center" wrapText="1"/>
    </xf>
    <xf numFmtId="172" fontId="6" fillId="0" borderId="7" xfId="12" applyNumberFormat="1" applyFont="1" applyFill="1" applyBorder="1" applyAlignment="1">
      <alignment horizontal="left" vertical="center"/>
    </xf>
    <xf numFmtId="0" fontId="4" fillId="0" borderId="0" xfId="0" applyFont="1" applyFill="1" applyProtection="1"/>
    <xf numFmtId="0" fontId="5" fillId="0" borderId="1" xfId="0" applyFont="1" applyFill="1" applyBorder="1" applyAlignment="1" applyProtection="1">
      <alignment horizontal="center" vertical="top" wrapText="1"/>
    </xf>
    <xf numFmtId="171" fontId="6" fillId="0" borderId="4" xfId="0" applyNumberFormat="1" applyFont="1" applyFill="1" applyBorder="1" applyAlignment="1" applyProtection="1">
      <alignment horizontal="left" vertical="center"/>
    </xf>
    <xf numFmtId="171" fontId="5" fillId="0" borderId="4" xfId="0" quotePrefix="1" applyNumberFormat="1" applyFont="1" applyFill="1" applyBorder="1" applyAlignment="1" applyProtection="1">
      <alignment horizontal="left" vertical="center"/>
    </xf>
    <xf numFmtId="171" fontId="5" fillId="0" borderId="5" xfId="0" applyNumberFormat="1" applyFont="1" applyFill="1" applyBorder="1" applyAlignment="1" applyProtection="1">
      <alignment horizontal="left" vertical="center"/>
    </xf>
    <xf numFmtId="171" fontId="5" fillId="0" borderId="5" xfId="0" applyNumberFormat="1" applyFont="1" applyFill="1" applyBorder="1" applyAlignment="1" applyProtection="1">
      <alignment horizontal="center" vertical="center"/>
    </xf>
    <xf numFmtId="171" fontId="13" fillId="0" borderId="4" xfId="0" applyNumberFormat="1" applyFont="1" applyFill="1" applyBorder="1" applyAlignment="1" applyProtection="1">
      <alignment horizontal="left" vertical="center"/>
    </xf>
    <xf numFmtId="171" fontId="34" fillId="0" borderId="4" xfId="0" applyNumberFormat="1" applyFont="1" applyFill="1" applyBorder="1" applyAlignment="1" applyProtection="1">
      <alignment horizontal="left" vertical="center"/>
    </xf>
    <xf numFmtId="171" fontId="13" fillId="0" borderId="5" xfId="0" applyNumberFormat="1" applyFont="1" applyFill="1" applyBorder="1" applyAlignment="1" applyProtection="1">
      <alignment horizontal="left" vertical="center"/>
    </xf>
    <xf numFmtId="0" fontId="36" fillId="0" borderId="0" xfId="0" applyFont="1" applyFill="1" applyProtection="1"/>
    <xf numFmtId="0" fontId="13" fillId="0" borderId="1" xfId="0" applyFont="1" applyFill="1" applyBorder="1" applyAlignment="1" applyProtection="1">
      <alignment horizontal="center" vertical="top" wrapText="1"/>
    </xf>
    <xf numFmtId="0" fontId="5" fillId="0" borderId="4" xfId="0" applyFont="1" applyFill="1" applyBorder="1" applyAlignment="1" applyProtection="1">
      <alignment horizontal="left" vertical="top" wrapText="1"/>
    </xf>
    <xf numFmtId="0" fontId="5" fillId="0" borderId="4" xfId="0" applyFont="1" applyFill="1" applyBorder="1" applyAlignment="1" applyProtection="1">
      <alignment vertical="top" wrapText="1"/>
    </xf>
    <xf numFmtId="0" fontId="5" fillId="0" borderId="5" xfId="0" applyFont="1" applyFill="1" applyBorder="1" applyAlignment="1" applyProtection="1">
      <alignment horizontal="left" vertical="center" wrapText="1"/>
    </xf>
    <xf numFmtId="0" fontId="0" fillId="0" borderId="0" xfId="0" applyFill="1" applyAlignment="1" applyProtection="1">
      <alignment vertical="top"/>
    </xf>
    <xf numFmtId="49" fontId="5" fillId="2" borderId="4" xfId="0" applyNumberFormat="1" applyFont="1" applyFill="1" applyBorder="1" applyAlignment="1" applyProtection="1">
      <alignment horizontal="left" vertical="top" wrapText="1"/>
      <protection locked="0"/>
    </xf>
    <xf numFmtId="0" fontId="5" fillId="0" borderId="4" xfId="0" applyFont="1" applyFill="1" applyBorder="1" applyAlignment="1">
      <alignment vertical="top" wrapText="1"/>
    </xf>
    <xf numFmtId="0" fontId="5" fillId="0" borderId="3" xfId="0" applyFont="1" applyFill="1" applyBorder="1" applyAlignment="1">
      <alignment horizontal="center" vertical="top" wrapText="1"/>
    </xf>
    <xf numFmtId="0" fontId="5" fillId="0" borderId="4" xfId="0" applyFont="1" applyFill="1" applyBorder="1" applyAlignment="1">
      <alignment vertical="top" wrapText="1"/>
    </xf>
    <xf numFmtId="49" fontId="5" fillId="0" borderId="4" xfId="0" applyNumberFormat="1" applyFont="1" applyFill="1" applyBorder="1" applyAlignment="1">
      <alignment horizontal="left" vertical="top" wrapText="1"/>
    </xf>
    <xf numFmtId="0" fontId="5" fillId="0" borderId="3" xfId="0" applyFont="1" applyFill="1" applyBorder="1" applyAlignment="1">
      <alignment horizontal="center" vertical="top" wrapText="1"/>
    </xf>
    <xf numFmtId="49" fontId="5" fillId="0" borderId="3" xfId="0" applyNumberFormat="1" applyFont="1" applyFill="1" applyBorder="1" applyAlignment="1">
      <alignment horizontal="center" vertical="top" wrapText="1"/>
    </xf>
    <xf numFmtId="165" fontId="5" fillId="0" borderId="4" xfId="0" applyNumberFormat="1" applyFont="1" applyFill="1" applyBorder="1" applyAlignment="1">
      <alignment horizontal="center" vertical="top"/>
    </xf>
    <xf numFmtId="0" fontId="5" fillId="0" borderId="4" xfId="0" applyFont="1" applyFill="1" applyBorder="1" applyAlignment="1">
      <alignment horizontal="center" vertical="top"/>
    </xf>
    <xf numFmtId="166" fontId="5" fillId="0" borderId="4" xfId="0" applyNumberFormat="1" applyFont="1" applyFill="1" applyBorder="1" applyAlignment="1">
      <alignment horizontal="center" vertical="top"/>
    </xf>
    <xf numFmtId="9" fontId="5" fillId="2" borderId="3" xfId="13" applyFont="1" applyFill="1" applyBorder="1" applyAlignment="1" applyProtection="1">
      <alignment horizontal="center" vertical="center" wrapText="1"/>
      <protection locked="0"/>
    </xf>
    <xf numFmtId="171" fontId="13" fillId="0" borderId="3" xfId="5" applyNumberFormat="1" applyFont="1" applyFill="1" applyBorder="1" applyAlignment="1" applyProtection="1">
      <alignment horizontal="left" vertical="center"/>
    </xf>
    <xf numFmtId="44" fontId="13" fillId="0" borderId="3" xfId="12" applyFont="1" applyFill="1" applyBorder="1" applyAlignment="1" applyProtection="1">
      <alignment vertical="center"/>
    </xf>
    <xf numFmtId="0" fontId="6" fillId="0" borderId="1"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17"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1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8" xfId="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quotePrefix="1" applyFont="1" applyFill="1" applyBorder="1" applyAlignment="1">
      <alignment horizontal="center" vertical="center" wrapText="1"/>
    </xf>
    <xf numFmtId="0" fontId="5" fillId="0" borderId="4" xfId="0" quotePrefix="1" applyFont="1" applyFill="1" applyBorder="1" applyAlignment="1">
      <alignment horizontal="center" vertical="center" wrapText="1"/>
    </xf>
    <xf numFmtId="0" fontId="5" fillId="0" borderId="13" xfId="0" applyFont="1" applyFill="1" applyBorder="1" applyAlignment="1">
      <alignment vertical="top" wrapText="1"/>
    </xf>
    <xf numFmtId="0" fontId="5" fillId="0" borderId="4" xfId="0" applyFont="1" applyFill="1" applyBorder="1" applyAlignment="1">
      <alignment vertical="top" wrapText="1"/>
    </xf>
    <xf numFmtId="0" fontId="5" fillId="0" borderId="1" xfId="0" applyFont="1" applyFill="1" applyBorder="1" applyAlignment="1">
      <alignment horizontal="center" vertical="top" wrapText="1"/>
    </xf>
    <xf numFmtId="0" fontId="5" fillId="0" borderId="8" xfId="0" applyFont="1" applyFill="1" applyBorder="1" applyAlignment="1">
      <alignment horizontal="center" vertical="top" wrapText="1"/>
    </xf>
    <xf numFmtId="49" fontId="5" fillId="0" borderId="11" xfId="0" applyNumberFormat="1" applyFont="1" applyFill="1" applyBorder="1" applyAlignment="1">
      <alignment horizontal="left" vertical="top" wrapText="1"/>
    </xf>
    <xf numFmtId="49" fontId="5" fillId="0" borderId="15" xfId="0" applyNumberFormat="1" applyFont="1" applyFill="1" applyBorder="1" applyAlignment="1">
      <alignment horizontal="left" vertical="top" wrapText="1"/>
    </xf>
    <xf numFmtId="49" fontId="5" fillId="0" borderId="13" xfId="0" applyNumberFormat="1" applyFont="1" applyFill="1" applyBorder="1" applyAlignment="1">
      <alignment horizontal="left" vertical="top" wrapText="1"/>
    </xf>
    <xf numFmtId="49" fontId="5" fillId="0" borderId="4" xfId="0" applyNumberFormat="1" applyFont="1" applyFill="1" applyBorder="1" applyAlignment="1">
      <alignment horizontal="left" vertical="top" wrapText="1"/>
    </xf>
    <xf numFmtId="0" fontId="5" fillId="0" borderId="3" xfId="0" applyFont="1" applyFill="1" applyBorder="1" applyAlignment="1">
      <alignment horizontal="center" vertical="top" wrapText="1"/>
    </xf>
    <xf numFmtId="0" fontId="5" fillId="0" borderId="4" xfId="0" applyFont="1" applyFill="1" applyBorder="1" applyAlignment="1">
      <alignment horizontal="center" vertical="top" wrapText="1"/>
    </xf>
    <xf numFmtId="49" fontId="5" fillId="0" borderId="3" xfId="0" applyNumberFormat="1" applyFont="1" applyFill="1" applyBorder="1" applyAlignment="1">
      <alignment horizontal="center" vertical="top" wrapText="1"/>
    </xf>
    <xf numFmtId="49" fontId="5" fillId="0" borderId="4" xfId="0" applyNumberFormat="1" applyFont="1" applyFill="1" applyBorder="1" applyAlignment="1">
      <alignment horizontal="center" vertical="top" wrapText="1"/>
    </xf>
    <xf numFmtId="0" fontId="5" fillId="0" borderId="9" xfId="0" applyFont="1" applyFill="1" applyBorder="1" applyAlignment="1">
      <alignment horizontal="center" vertical="top" wrapText="1"/>
    </xf>
    <xf numFmtId="0" fontId="5" fillId="0" borderId="14" xfId="0" applyFont="1" applyFill="1" applyBorder="1" applyAlignment="1">
      <alignment horizontal="center" vertical="top" wrapText="1"/>
    </xf>
    <xf numFmtId="0" fontId="5" fillId="0" borderId="9" xfId="0" applyFont="1" applyFill="1" applyBorder="1" applyAlignment="1">
      <alignment vertical="top" wrapText="1"/>
    </xf>
    <xf numFmtId="0" fontId="5" fillId="0" borderId="14" xfId="0" applyFont="1" applyFill="1" applyBorder="1" applyAlignment="1">
      <alignment vertical="top" wrapText="1"/>
    </xf>
    <xf numFmtId="49" fontId="39" fillId="0" borderId="3" xfId="0" applyNumberFormat="1" applyFont="1" applyBorder="1" applyAlignment="1">
      <alignment horizontal="center" vertical="top" wrapText="1"/>
    </xf>
    <xf numFmtId="49" fontId="39" fillId="0" borderId="4" xfId="0" applyNumberFormat="1" applyFont="1" applyBorder="1" applyAlignment="1">
      <alignment horizontal="center" vertical="top" wrapText="1"/>
    </xf>
    <xf numFmtId="0" fontId="39" fillId="0" borderId="1" xfId="0" applyFont="1" applyBorder="1" applyAlignment="1">
      <alignment horizontal="center" vertical="top" wrapText="1"/>
    </xf>
    <xf numFmtId="0" fontId="39" fillId="0" borderId="8" xfId="0" applyFont="1" applyBorder="1" applyAlignment="1">
      <alignment horizontal="center" vertical="top" wrapText="1"/>
    </xf>
    <xf numFmtId="49" fontId="39" fillId="0" borderId="6" xfId="0" applyNumberFormat="1" applyFont="1" applyBorder="1" applyAlignment="1">
      <alignment horizontal="center" vertical="top" wrapText="1"/>
    </xf>
    <xf numFmtId="49" fontId="39" fillId="0" borderId="15" xfId="0" applyNumberFormat="1" applyFont="1" applyBorder="1" applyAlignment="1">
      <alignment horizontal="center" vertical="top" wrapText="1"/>
    </xf>
    <xf numFmtId="0" fontId="39" fillId="0" borderId="3" xfId="0" applyFont="1" applyBorder="1" applyAlignment="1">
      <alignment horizontal="center" vertical="top" wrapText="1"/>
    </xf>
    <xf numFmtId="0" fontId="39" fillId="0" borderId="4" xfId="0" applyFont="1" applyBorder="1" applyAlignment="1">
      <alignment horizontal="center" vertical="top" wrapText="1"/>
    </xf>
    <xf numFmtId="0" fontId="39" fillId="0" borderId="7" xfId="0" applyFont="1" applyBorder="1" applyAlignment="1">
      <alignment horizontal="center" vertical="top" wrapText="1"/>
    </xf>
    <xf numFmtId="0" fontId="39" fillId="0" borderId="14" xfId="0" applyFont="1" applyBorder="1" applyAlignment="1">
      <alignment horizontal="center" vertical="top" wrapText="1"/>
    </xf>
    <xf numFmtId="0" fontId="5" fillId="0" borderId="1" xfId="0" applyFont="1" applyFill="1" applyBorder="1" applyAlignment="1">
      <alignment horizontal="left" vertical="center"/>
    </xf>
    <xf numFmtId="0" fontId="5" fillId="0" borderId="5" xfId="0" applyFont="1" applyFill="1" applyBorder="1" applyAlignment="1">
      <alignment horizontal="left" vertical="center"/>
    </xf>
    <xf numFmtId="0" fontId="5" fillId="0" borderId="8" xfId="0" applyFont="1" applyFill="1" applyBorder="1" applyAlignment="1">
      <alignment horizontal="left" vertical="center"/>
    </xf>
    <xf numFmtId="0" fontId="13" fillId="0" borderId="13" xfId="5" applyFont="1" applyFill="1" applyBorder="1" applyAlignment="1">
      <alignment horizontal="center"/>
    </xf>
    <xf numFmtId="0" fontId="13" fillId="0" borderId="4" xfId="5" applyFont="1" applyFill="1" applyBorder="1" applyAlignment="1">
      <alignment horizontal="center"/>
    </xf>
    <xf numFmtId="0" fontId="13" fillId="0" borderId="13" xfId="5" applyFont="1" applyFill="1" applyBorder="1" applyAlignment="1">
      <alignment horizontal="center" vertical="center"/>
    </xf>
    <xf numFmtId="0" fontId="13" fillId="0" borderId="4" xfId="5" applyFont="1" applyFill="1" applyBorder="1" applyAlignment="1">
      <alignment horizontal="center" vertical="center"/>
    </xf>
    <xf numFmtId="0" fontId="13" fillId="0" borderId="13" xfId="5" applyFont="1" applyFill="1" applyBorder="1" applyAlignment="1">
      <alignment horizontal="center" vertical="top"/>
    </xf>
    <xf numFmtId="0" fontId="13" fillId="0" borderId="4" xfId="5" applyFont="1" applyFill="1" applyBorder="1" applyAlignment="1">
      <alignment horizontal="center" vertical="top"/>
    </xf>
    <xf numFmtId="0" fontId="13" fillId="0" borderId="11" xfId="5" applyFont="1" applyFill="1" applyBorder="1" applyAlignment="1">
      <alignment horizontal="center" vertical="top"/>
    </xf>
    <xf numFmtId="0" fontId="13" fillId="0" borderId="15" xfId="5" applyFont="1" applyFill="1" applyBorder="1" applyAlignment="1">
      <alignment horizontal="center" vertical="top"/>
    </xf>
    <xf numFmtId="49" fontId="5" fillId="0" borderId="1" xfId="0" applyNumberFormat="1" applyFont="1" applyFill="1" applyBorder="1" applyAlignment="1">
      <alignment horizontal="left" vertical="center"/>
    </xf>
    <xf numFmtId="49" fontId="13" fillId="0" borderId="13" xfId="5" applyNumberFormat="1" applyFont="1" applyFill="1" applyBorder="1" applyAlignment="1">
      <alignment horizontal="center" vertical="top"/>
    </xf>
    <xf numFmtId="49" fontId="13" fillId="0" borderId="4" xfId="5" applyNumberFormat="1" applyFont="1" applyFill="1" applyBorder="1" applyAlignment="1">
      <alignment horizontal="center" vertical="top"/>
    </xf>
    <xf numFmtId="49" fontId="5" fillId="0" borderId="1" xfId="0" applyNumberFormat="1" applyFont="1" applyFill="1" applyBorder="1" applyAlignment="1">
      <alignment horizontal="center" vertical="top" wrapText="1"/>
    </xf>
  </cellXfs>
  <cellStyles count="15">
    <cellStyle name="Currency" xfId="12" builtinId="4"/>
    <cellStyle name="Currency 2" xfId="6" xr:uid="{00000000-0005-0000-0000-000001000000}"/>
    <cellStyle name="Currency 2 2" xfId="9" xr:uid="{00000000-0005-0000-0000-000002000000}"/>
    <cellStyle name="Normal" xfId="0" builtinId="0"/>
    <cellStyle name="Normal 2" xfId="1" xr:uid="{00000000-0005-0000-0000-000004000000}"/>
    <cellStyle name="Normal 2 2" xfId="3" xr:uid="{00000000-0005-0000-0000-000005000000}"/>
    <cellStyle name="Normal 2 2 2" xfId="10" xr:uid="{00000000-0005-0000-0000-000006000000}"/>
    <cellStyle name="Normal 3" xfId="5" xr:uid="{00000000-0005-0000-0000-000007000000}"/>
    <cellStyle name="Normal 3 2" xfId="7" xr:uid="{00000000-0005-0000-0000-000008000000}"/>
    <cellStyle name="Normal 3 2 2" xfId="14" xr:uid="{00000000-0005-0000-0000-000009000000}"/>
    <cellStyle name="Normal 4 2" xfId="2" xr:uid="{00000000-0005-0000-0000-00000A000000}"/>
    <cellStyle name="Normal 4 2 2" xfId="8" xr:uid="{00000000-0005-0000-0000-00000B000000}"/>
    <cellStyle name="Normal 5" xfId="4" xr:uid="{00000000-0005-0000-0000-00000C000000}"/>
    <cellStyle name="Normal 5 2" xfId="11" xr:uid="{00000000-0005-0000-0000-00000D000000}"/>
    <cellStyle name="Percent" xfId="13"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1" defaultTableStyle="TableStyleMedium2" defaultPivotStyle="PivotStyleLight16">
    <tableStyle name="Table Style 1" pivot="0" count="0" xr9:uid="{00000000-0011-0000-FFFF-FFFF00000000}"/>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47"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 Id="rId46"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theme" Target="theme/theme1.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SDV%20Server\Sustainable%20Engineering\Elgin%20Village\Cost%20Estimate\Pre%20Tender%20Estim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0.254\Data\37c\Desktop\BBF%20mass%20balance%20and%20equipment%20lis\PFD%20and%20Mass%20balanc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Projects\02%20-%20Active%20Projects\W1790%20-%20Cape%20Flats%20BBF\2.0%20Detailed%20Engineering\2.1%20Process\Schedules%20and%20Lists\Superceded\Equipment%20List%20AH%20Comme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D"/>
      <sheetName val="Db"/>
      <sheetName val="Dk"/>
      <sheetName val="Dm"/>
      <sheetName val="L"/>
      <sheetName val="Lb"/>
      <sheetName val="Lc"/>
      <sheetName val="Ld"/>
      <sheetName val="Le"/>
      <sheetName val="Lf"/>
      <sheetName val="Me"/>
      <sheetName val="Mf"/>
      <sheetName val="Mg"/>
      <sheetName val="Mh"/>
      <sheetName val="Mj"/>
      <sheetName val="Mk"/>
      <sheetName val="Mm"/>
      <sheetName val="Summary"/>
      <sheetName val="Calc of Tender"/>
      <sheetName val="Comparis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1-Cape Flats WWTP PFD"/>
      <sheetName val="Option 2-Cape Flats WWTP PF "/>
      <sheetName val="80 tons per day Solids"/>
      <sheetName val="80 tons per day Solids (2)"/>
      <sheetName val="110 tons per day Solids "/>
      <sheetName val="Cambi Mass Balance"/>
      <sheetName val="Typical Biogas Qaulity"/>
      <sheetName val="Pumps"/>
      <sheetName val="Chemical Consumption"/>
      <sheetName val="Sheet1"/>
    </sheetNames>
    <sheetDataSet>
      <sheetData sheetId="0"/>
      <sheetData sheetId="1"/>
      <sheetData sheetId="2">
        <row r="7">
          <cell r="B7">
            <v>0.8</v>
          </cell>
        </row>
        <row r="11">
          <cell r="B11">
            <v>101325</v>
          </cell>
        </row>
        <row r="12">
          <cell r="B12">
            <v>35</v>
          </cell>
        </row>
        <row r="13">
          <cell r="B13">
            <v>16.04</v>
          </cell>
        </row>
        <row r="14">
          <cell r="B14">
            <v>44.04</v>
          </cell>
        </row>
        <row r="15">
          <cell r="B15">
            <v>0.65</v>
          </cell>
        </row>
        <row r="16">
          <cell r="B16">
            <v>0.35</v>
          </cell>
        </row>
      </sheetData>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quipment List"/>
      <sheetName val="Cambi Mass Balance"/>
      <sheetName val="Water Consumption"/>
      <sheetName val="Pumps Datashees"/>
      <sheetName val="BFD Title blocks "/>
      <sheetName val="Sheet2"/>
    </sheetNames>
    <sheetDataSet>
      <sheetData sheetId="0">
        <row r="1">
          <cell r="A1" t="str">
            <v>Equipment Number</v>
          </cell>
        </row>
      </sheetData>
      <sheetData sheetId="1"/>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person displayName="civilsoft.co" id="{C1D2CA1C-F49F-4B2E-9ED4-39B6A37E11DA}" userId="civilsoft.co"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personId="{C1D2CA1C-F49F-4B2E-9ED4-39B6A37E11DA}" id="{BFC1CFFE-3A42-4E71-9EE9-0E56A7C9FFF4}">
    <text>Item¦Payment¦Description¦Unit¦Qty¦Rate¦Amount§1¦INLET WORKS AND DEWATERING FACILITY AT HAMMARSDALE WWTW§1¦BILL 1: PRELIMINARY AND GENERAL§SECTION A : PRELIMINARY AND GENERAL¦SECTION AB: ENGINEER'S OFFICE</text>
  </threadedComment>
  <threadedComment ref="A4" personId="{C1D2CA1C-F49F-4B2E-9ED4-39B6A37E11DA}" id="{F98FAA92-829F-403A-8FDE-2BE51711147A}">
    <text>¦1¦1¦1¦1¦1¦Null§</text>
  </threadedComment>
  <threadedComment ref="A6" personId="{C1D2CA1C-F49F-4B2E-9ED4-39B6A37E11DA}" id="{22E0C929-7715-461D-9571-035F674935EC}">
    <text>¦1¦1¦1¦2¦1¦Null§</text>
  </threadedComment>
  <threadedComment ref="A8" personId="{C1D2CA1C-F49F-4B2E-9ED4-39B6A37E11DA}" id="{29FBFB30-EFE1-4CD1-9A50-E0B2B786B469}">
    <text>¦1¦1¦1¦3¦1¦Null§</text>
  </threadedComment>
  <threadedComment ref="A10" personId="{C1D2CA1C-F49F-4B2E-9ED4-39B6A37E11DA}" id="{E8CF805C-CDE9-4541-8A31-1B5C4F0A168B}">
    <text>¦1¦1¦1¦4¦0¦Null§</text>
  </threadedComment>
  <threadedComment ref="A12" personId="{C1D2CA1C-F49F-4B2E-9ED4-39B6A37E11DA}" id="{73344733-7DEE-4C6C-83F0-DC6D625D570D}">
    <text>¦1¦1¦1¦5¦1¦Null§</text>
  </threadedComment>
  <threadedComment ref="A14" personId="{C1D2CA1C-F49F-4B2E-9ED4-39B6A37E11DA}" id="{F87E9F8C-6E89-4B37-BB2D-C7B90BC37D0F}">
    <text>¦1¦1¦1¦6¦0¦Null§</text>
  </threadedComment>
  <threadedComment ref="A16" personId="{C1D2CA1C-F49F-4B2E-9ED4-39B6A37E11DA}" id="{6DB556D7-6003-4B4A-B5D7-57D73F8EFE43}">
    <text>¦1¦1¦1¦7¦0¦Null§</text>
  </threadedComment>
  <threadedComment ref="A18" personId="{C1D2CA1C-F49F-4B2E-9ED4-39B6A37E11DA}" id="{88AE43E7-2E03-4CAD-8B10-0247FCC06F3F}">
    <text>¦1¦1¦1¦8¦0¦Null§</text>
  </threadedComment>
  <threadedComment ref="A20" personId="{C1D2CA1C-F49F-4B2E-9ED4-39B6A37E11DA}" id="{37B6A160-3C4D-4D37-8E27-9D04C88F50DF}">
    <text>¦1¦1¦1¦9¦0¦Null§</text>
  </threadedComment>
  <threadedComment ref="A22" personId="{C1D2CA1C-F49F-4B2E-9ED4-39B6A37E11DA}" id="{4DEC4B97-CCBD-4DBD-A170-0601C96D487C}">
    <text>¦1¦1¦1¦10¦0¦Null§</text>
  </threadedComment>
  <threadedComment ref="A24" personId="{C1D2CA1C-F49F-4B2E-9ED4-39B6A37E11DA}" id="{F81A2D52-F07E-423F-A9E3-0F351A6CDEB4}">
    <text>¦1¦1¦1¦11¦0¦Null§</text>
  </threadedComment>
  <threadedComment ref="A26" personId="{C1D2CA1C-F49F-4B2E-9ED4-39B6A37E11DA}" id="{EA4BBEAC-EC8C-490A-B7CA-E7AC785A19E0}">
    <text>¦1¦1¦1¦12¦0¦Null§</text>
  </threadedComment>
  <threadedComment ref="A28" personId="{C1D2CA1C-F49F-4B2E-9ED4-39B6A37E11DA}" id="{47ED7796-4170-45F2-B0D4-DF70E2C8B0D0}">
    <text>¦1¦1¦1¦13¦0¦Null§</text>
  </threadedComment>
  <threadedComment ref="A30" personId="{C1D2CA1C-F49F-4B2E-9ED4-39B6A37E11DA}" id="{A2679C19-EEF4-4AA4-B3FB-8F30DDACA716}">
    <text>¦1¦1¦1¦14¦0¦Null§</text>
  </threadedComment>
  <threadedComment ref="A32" personId="{C1D2CA1C-F49F-4B2E-9ED4-39B6A37E11DA}" id="{0FC08063-475E-4179-87E7-CAF811B64A7F}">
    <text>¦1¦1¦1¦15¦0¦Null§</text>
  </threadedComment>
  <threadedComment ref="A34" personId="{C1D2CA1C-F49F-4B2E-9ED4-39B6A37E11DA}" id="{376A3707-ED0E-4744-BC5A-CEBDD5D2FC5E}">
    <text>¦1¦1¦1¦16¦0¦Null§</text>
  </threadedComment>
  <threadedComment ref="A40" personId="{C1D2CA1C-F49F-4B2E-9ED4-39B6A37E11DA}" id="{124CDFBF-154F-42DC-A8F2-6679A634D1C2}">
    <text>¦1¦1¦1¦17¦0¦Null§</text>
  </threadedComment>
  <threadedComment ref="A42" personId="{C1D2CA1C-F49F-4B2E-9ED4-39B6A37E11DA}" id="{965379E6-F409-4CA3-9AA2-05823CFEAD21}">
    <text>¦1¦1¦1¦18¦0¦Null§</text>
  </threadedComment>
  <threadedComment ref="A44" personId="{C1D2CA1C-F49F-4B2E-9ED4-39B6A37E11DA}" id="{EB410651-D035-455D-BDC3-E1A38DB3D0AA}">
    <text>¦1¦1¦1¦19¦1¦Null§</text>
  </threadedComment>
  <threadedComment ref="A46" personId="{C1D2CA1C-F49F-4B2E-9ED4-39B6A37E11DA}" id="{2417FADB-F9ED-46D8-B799-60F8F463D059}">
    <text>¦1¦1¦1¦20¦0¦Null§</text>
  </threadedComment>
  <threadedComment ref="A48" personId="{C1D2CA1C-F49F-4B2E-9ED4-39B6A37E11DA}" id="{D0DCB263-0A1F-44E0-A9DA-80086D666A64}">
    <text>¦1¦1¦1¦21¦0¦Null§</text>
  </threadedComment>
  <threadedComment ref="A50" personId="{C1D2CA1C-F49F-4B2E-9ED4-39B6A37E11DA}" id="{EAB4D0A2-DE57-4D6C-89DD-25B60BEC1D86}">
    <text>¦1¦1¦1¦22¦0¦Null§</text>
  </threadedComment>
  <threadedComment ref="A52" personId="{C1D2CA1C-F49F-4B2E-9ED4-39B6A37E11DA}" id="{3A25E81E-091D-47D2-84C1-24C9A7B4B4BA}">
    <text>¦1¦1¦1¦23¦1¦Null§</text>
  </threadedComment>
  <threadedComment ref="A54" personId="{C1D2CA1C-F49F-4B2E-9ED4-39B6A37E11DA}" id="{E6BF76CE-90A0-477C-92F9-54975B162E3D}">
    <text>¦1¦1¦1¦24¦1¦Null§</text>
  </threadedComment>
  <threadedComment ref="A56" personId="{C1D2CA1C-F49F-4B2E-9ED4-39B6A37E11DA}" id="{F44BC0F3-25F9-424A-B8A3-9806F2A1C7DA}">
    <text>¦1¦1¦1¦25¦0¦Null§</text>
  </threadedComment>
  <threadedComment ref="A58" personId="{C1D2CA1C-F49F-4B2E-9ED4-39B6A37E11DA}" id="{ED9D5CBE-B7ED-419A-B4E8-B2282A01528F}">
    <text>¦1¦1¦1¦26¦1¦Null§</text>
  </threadedComment>
  <threadedComment ref="A60" personId="{C1D2CA1C-F49F-4B2E-9ED4-39B6A37E11DA}" id="{DB5A19BC-7C1D-4B3C-8C54-10EC3561CD09}">
    <text>¦1¦1¦1¦27¦0¦Null§</text>
  </threadedComment>
  <threadedComment ref="A62" personId="{C1D2CA1C-F49F-4B2E-9ED4-39B6A37E11DA}" id="{D04B9577-C4C9-4831-8A47-C21EA8BAA4B2}">
    <text>¦1¦1¦1¦28¦0¦Null§</text>
  </threadedComment>
  <threadedComment ref="A64" personId="{C1D2CA1C-F49F-4B2E-9ED4-39B6A37E11DA}" id="{DD4AB402-062F-4FCC-BB8C-91CA8D46FB14}">
    <text>¦1¦1¦1¦29¦0¦Null§</text>
  </threadedComment>
  <threadedComment ref="A66" personId="{C1D2CA1C-F49F-4B2E-9ED4-39B6A37E11DA}" id="{5F23DB01-3D27-4254-9984-0D188A9E2433}">
    <text>¦1¦1¦1¦30¦0¦Null§</text>
  </threadedComment>
  <threadedComment ref="A68" personId="{C1D2CA1C-F49F-4B2E-9ED4-39B6A37E11DA}" id="{52BFB9AC-F5A3-4E03-8A0D-8BE0BB06AA58}">
    <text>¦1¦1¦1¦31¦0¦Null§</text>
  </threadedComment>
  <threadedComment ref="A70" personId="{C1D2CA1C-F49F-4B2E-9ED4-39B6A37E11DA}" id="{7813D884-BD46-43D8-B2F3-3395ED4E80D4}">
    <text>¦1¦1¦1¦32¦1¦Null§</text>
  </threadedComment>
  <threadedComment ref="A72" personId="{C1D2CA1C-F49F-4B2E-9ED4-39B6A37E11DA}" id="{2EF59A27-ECC7-41FB-BC3B-3FE85A254710}">
    <text>¦1¦1¦1¦33¦0¦Null§</text>
  </threadedComment>
  <threadedComment ref="A74" personId="{C1D2CA1C-F49F-4B2E-9ED4-39B6A37E11DA}" id="{0AAADE5A-FDCB-4388-8B26-17E7F51ED416}">
    <text>¦1¦1¦1¦34¦0¦Null§</text>
  </threadedComment>
  <threadedComment ref="A76" personId="{C1D2CA1C-F49F-4B2E-9ED4-39B6A37E11DA}" id="{521D3BC6-571A-4C75-9B6A-40622F809B9B}">
    <text>¦1¦1¦1¦35¦0¦Null§</text>
  </threadedComment>
  <threadedComment ref="A78" personId="{C1D2CA1C-F49F-4B2E-9ED4-39B6A37E11DA}" id="{1401CD2C-DA8E-43C1-B2AB-435EF9AAF46C}">
    <text>¦1¦1¦1¦36¦0¦Null§</text>
  </threadedComment>
  <threadedComment ref="A80" personId="{C1D2CA1C-F49F-4B2E-9ED4-39B6A37E11DA}" id="{EB5ACC91-ACEB-4107-81C1-E0A556C498B7}">
    <text>¦1¦1¦1¦37¦0¦Null§</text>
  </threadedComment>
  <threadedComment ref="A82" personId="{C1D2CA1C-F49F-4B2E-9ED4-39B6A37E11DA}" id="{8FE1E3BE-069F-486A-93B5-B2EE8A323C76}">
    <text>¦1¦1¦1¦38¦0¦Null§</text>
  </threadedComment>
  <threadedComment ref="A84" personId="{C1D2CA1C-F49F-4B2E-9ED4-39B6A37E11DA}" id="{2487C7DC-0402-46D8-92A9-60588DAC7BA8}">
    <text>¦1¦1¦1¦39¦0¦Null§</text>
  </threadedComment>
  <threadedComment ref="A86" personId="{C1D2CA1C-F49F-4B2E-9ED4-39B6A37E11DA}" id="{A0B2973E-EC04-43BB-802A-3F43DBA68D99}">
    <text>¦1¦1¦1¦40¦0¦Null§</text>
  </threadedComment>
  <threadedComment ref="A93" personId="{C1D2CA1C-F49F-4B2E-9ED4-39B6A37E11DA}" id="{4239335D-D8EC-477E-B871-FAC9CF44CC0F}">
    <text>¦1¦1¦1¦41¦0¦Null§</text>
  </threadedComment>
  <threadedComment ref="A95" personId="{C1D2CA1C-F49F-4B2E-9ED4-39B6A37E11DA}" id="{4C842B2D-246E-4B0B-9B00-BE2FA7F3308C}">
    <text>¦1¦1¦1¦42¦0¦Null§</text>
  </threadedComment>
  <threadedComment ref="A97" personId="{C1D2CA1C-F49F-4B2E-9ED4-39B6A37E11DA}" id="{70072A9B-5106-4367-A918-CC20880D2E94}">
    <text>¦1¦1¦1¦43¦0¦Null§</text>
  </threadedComment>
  <threadedComment ref="A99" personId="{C1D2CA1C-F49F-4B2E-9ED4-39B6A37E11DA}" id="{34765E97-A4D0-403C-BB6D-A83D5D34AEF3}">
    <text>¦1¦1¦1¦44¦0¦Null§</text>
  </threadedComment>
  <threadedComment ref="A101" personId="{C1D2CA1C-F49F-4B2E-9ED4-39B6A37E11DA}" id="{0457B712-5A9A-4A58-AD38-58ECA25A0557}">
    <text>¦1¦1¦1¦45¦0¦Null§</text>
  </threadedComment>
  <threadedComment ref="A103" personId="{C1D2CA1C-F49F-4B2E-9ED4-39B6A37E11DA}" id="{76987635-E67F-4AA2-8116-2E05A01F8360}">
    <text>¦1¦1¦1¦46¦0¦Null§</text>
  </threadedComment>
  <threadedComment ref="A106" personId="{C1D2CA1C-F49F-4B2E-9ED4-39B6A37E11DA}" id="{6FFD0DC8-B490-43EE-BC70-F97170893453}">
    <text>¦1¦1¦1¦101¦1¦Null§</text>
  </threadedComment>
  <threadedComment ref="A108" personId="{C1D2CA1C-F49F-4B2E-9ED4-39B6A37E11DA}" id="{057512B5-C9BF-485F-884D-1666FCB8EBE0}">
    <text>¦1¦1¦1¦102¦0¦Null§</text>
  </threadedComment>
  <threadedComment ref="A110" personId="{C1D2CA1C-F49F-4B2E-9ED4-39B6A37E11DA}" id="{C62D0D06-B1D4-447C-B101-E69B374ECA45}">
    <text>¦1¦1¦1¦103¦1¦Null§</text>
  </threadedComment>
  <threadedComment ref="A112" personId="{C1D2CA1C-F49F-4B2E-9ED4-39B6A37E11DA}" id="{3AED4AF5-6D01-447F-AB89-ADC20472490B}">
    <text>¦1¦1¦1¦104¦1¦Null§</text>
  </threadedComment>
  <threadedComment ref="A114" personId="{C1D2CA1C-F49F-4B2E-9ED4-39B6A37E11DA}" id="{8F40E8B5-7AD5-4666-BD28-B5F2357A454B}">
    <text>¦1¦1¦1¦105¦0¦Null§</text>
  </threadedComment>
  <threadedComment ref="A116" personId="{C1D2CA1C-F49F-4B2E-9ED4-39B6A37E11DA}" id="{5634A917-B99B-42C3-8F04-822DE946ACC5}">
    <text>¦1¦1¦1¦106¦0¦Null§</text>
  </threadedComment>
  <threadedComment ref="A118" personId="{C1D2CA1C-F49F-4B2E-9ED4-39B6A37E11DA}" id="{FE5F86D0-5797-4C45-A78D-814E95A09D8C}">
    <text>¦1¦1¦1¦107¦1¦Null§</text>
  </threadedComment>
  <threadedComment ref="A120" personId="{C1D2CA1C-F49F-4B2E-9ED4-39B6A37E11DA}" id="{4AE9B9C4-B24F-48D9-92D1-F3008CA8698D}">
    <text>¦1¦1¦1¦108¦0¦Null§</text>
  </threadedComment>
  <threadedComment ref="A122" personId="{C1D2CA1C-F49F-4B2E-9ED4-39B6A37E11DA}" id="{53EA2427-5339-40F7-B3B9-987CE22711AF}">
    <text>¦1¦1¦1¦109¦0¦Null§</text>
  </threadedComment>
  <threadedComment ref="A124" personId="{C1D2CA1C-F49F-4B2E-9ED4-39B6A37E11DA}" id="{D4DEB758-61EB-416D-A53A-11B6FA0B146E}">
    <text>¦1¦1¦1¦110¦0¦Null§</text>
  </threadedComment>
  <threadedComment ref="A126" personId="{C1D2CA1C-F49F-4B2E-9ED4-39B6A37E11DA}" id="{0E18A888-98D6-4761-8FBE-ECFC0DA3A599}">
    <text>¦1¦1¦1¦111¦0¦Null§</text>
  </threadedComment>
  <threadedComment ref="A133" personId="{C1D2CA1C-F49F-4B2E-9ED4-39B6A37E11DA}" id="{F2895D39-6B69-4F51-BD64-851E31332B79}">
    <text>¦1¦1¦1¦112¦0¦Null§</text>
  </threadedComment>
  <threadedComment ref="A135" personId="{C1D2CA1C-F49F-4B2E-9ED4-39B6A37E11DA}" id="{9E57D13D-6823-4E00-8EC4-1187D975052B}">
    <text>¦1¦1¦1¦113¦0¦Null§</text>
  </threadedComment>
  <threadedComment ref="A137" personId="{C1D2CA1C-F49F-4B2E-9ED4-39B6A37E11DA}" id="{AE0A9D28-1DD3-42F0-8CDD-6EE1E4DBE6D0}">
    <text>¦1¦1¦1¦114¦0¦Null§</text>
  </threadedComment>
  <threadedComment ref="A139" personId="{C1D2CA1C-F49F-4B2E-9ED4-39B6A37E11DA}" id="{BAF15470-3DA2-423F-9901-22FA0C7AC31B}">
    <text>¦1¦1¦1¦115¦0¦Null§</text>
  </threadedComment>
  <threadedComment ref="A145" personId="{C1D2CA1C-F49F-4B2E-9ED4-39B6A37E11DA}" id="{A23D3D16-54AC-4EBC-B2FD-F3A303DDD689}">
    <text>¦1¦1¦2¦1¦1¦Null§</text>
  </threadedComment>
  <threadedComment ref="A147" personId="{C1D2CA1C-F49F-4B2E-9ED4-39B6A37E11DA}" id="{CE3013CB-C3C5-45C8-831F-E85432CE0B54}">
    <text>¦1¦1¦2¦2¦1¦Null§</text>
  </threadedComment>
  <threadedComment ref="A149" personId="{C1D2CA1C-F49F-4B2E-9ED4-39B6A37E11DA}" id="{409C257C-3BC8-46F4-88AB-351612ED0BAB}">
    <text>¦1¦1¦2¦3¦1¦Null§</text>
  </threadedComment>
  <threadedComment ref="A151" personId="{C1D2CA1C-F49F-4B2E-9ED4-39B6A37E11DA}" id="{B505062B-021D-466E-A7E8-29156A325B14}">
    <text>¦1¦1¦2¦4¦0¦Null§</text>
  </threadedComment>
  <threadedComment ref="A153" personId="{C1D2CA1C-F49F-4B2E-9ED4-39B6A37E11DA}" id="{A44D663E-7C65-4A15-91CB-7D0E7B37CE58}">
    <text>¦1¦1¦2¦5¦0¦Null§</text>
  </threadedComment>
  <threadedComment ref="A155" personId="{C1D2CA1C-F49F-4B2E-9ED4-39B6A37E11DA}" id="{935873A7-8BEC-4AC9-B865-F709CD61ED4B}">
    <text>¦1¦1¦2¦6¦0¦Null§</text>
  </threadedComment>
  <threadedComment ref="A157" personId="{C1D2CA1C-F49F-4B2E-9ED4-39B6A37E11DA}" id="{812B9611-3C60-4FAA-9A46-DD82762D041E}">
    <text>¦1¦1¦2¦7¦0¦Null§</text>
  </threadedComment>
  <threadedComment ref="A159" personId="{C1D2CA1C-F49F-4B2E-9ED4-39B6A37E11DA}" id="{4BBCA8CB-157A-4369-A236-303541170471}">
    <text>¦1¦1¦2¦8¦0¦Null§</text>
  </threadedComment>
  <threadedComment ref="A161" personId="{C1D2CA1C-F49F-4B2E-9ED4-39B6A37E11DA}" id="{A65BDE1A-C786-42BA-9767-71FEFEDFEFAE}">
    <text>¦1¦1¦2¦9¦1¦Null§</text>
  </threadedComment>
  <threadedComment ref="A163" personId="{C1D2CA1C-F49F-4B2E-9ED4-39B6A37E11DA}" id="{36B4286C-EDA4-48F2-A5A8-2BB122007EAA}">
    <text>¦1¦1¦2¦10¦0¦Null§</text>
  </threadedComment>
  <threadedComment ref="A165" personId="{C1D2CA1C-F49F-4B2E-9ED4-39B6A37E11DA}" id="{B66538AE-B9A7-4DB4-9A42-DB669A5160A0}">
    <text>¦1¦1¦2¦11¦0¦Null§</text>
  </threadedComment>
  <threadedComment ref="A167" personId="{C1D2CA1C-F49F-4B2E-9ED4-39B6A37E11DA}" id="{C587C10C-DB49-4D7C-8727-A1CA04CDE817}">
    <text>¦1¦1¦2¦12¦0¦Null§</text>
  </threadedComment>
  <threadedComment ref="A169" personId="{C1D2CA1C-F49F-4B2E-9ED4-39B6A37E11DA}" id="{52139148-3646-40F5-9189-CDC0B81DAF21}">
    <text>¦1¦1¦2¦13¦0¦Null§</text>
  </threadedComment>
  <threadedComment ref="A171" personId="{C1D2CA1C-F49F-4B2E-9ED4-39B6A37E11DA}" id="{E7E17838-B40D-4E46-B8D8-4DE3D3518D9D}">
    <text>¦1¦1¦2¦14¦0¦Null§</text>
  </threadedComment>
  <threadedComment ref="A173" personId="{C1D2CA1C-F49F-4B2E-9ED4-39B6A37E11DA}" id="{EF35F784-51B0-4EAB-91B7-1A5C0989DD49}">
    <text>¦1¦1¦2¦15¦1¦Null§</text>
  </threadedComment>
  <threadedComment ref="A175" personId="{C1D2CA1C-F49F-4B2E-9ED4-39B6A37E11DA}" id="{487ACBE2-7D45-4708-9FA5-76EF5C21A01A}">
    <text>¦1¦1¦2¦16¦0¦Null§</text>
  </threadedComment>
  <threadedComment ref="A177" personId="{C1D2CA1C-F49F-4B2E-9ED4-39B6A37E11DA}" id="{1B3BD3CC-BC15-426A-8B67-D259294222E1}">
    <text>¦1¦1¦2¦17¦0¦Null§</text>
  </threadedComment>
  <threadedComment ref="A179" personId="{C1D2CA1C-F49F-4B2E-9ED4-39B6A37E11DA}" id="{B56DA2D4-0880-45DC-B1A9-CE537CACA205}">
    <text>¦1¦1¦2¦18¦1¦Null§</text>
  </threadedComment>
  <threadedComment ref="A181" personId="{C1D2CA1C-F49F-4B2E-9ED4-39B6A37E11DA}" id="{39E44A7E-3E63-44B3-9CE3-FC1161848855}">
    <text>¦1¦1¦2¦19¦1¦Null§</text>
  </threadedComment>
  <threadedComment ref="A183" personId="{C1D2CA1C-F49F-4B2E-9ED4-39B6A37E11DA}" id="{ADBED056-04C4-4EC6-AC7C-7494232125F4}">
    <text>¦1¦1¦2¦20¦0¦Null§</text>
  </threadedComment>
  <threadedComment ref="A193" personId="{C1D2CA1C-F49F-4B2E-9ED4-39B6A37E11DA}" id="{7C1C0BBA-37B3-46B4-BFC8-C12D4566A21D}">
    <text>¦1¦1¦1¦47¦1¦Null§</text>
  </threadedComment>
  <threadedComment ref="A195" personId="{C1D2CA1C-F49F-4B2E-9ED4-39B6A37E11DA}" id="{68BB58D4-6CB8-4FD2-AF80-F280FB4C1071}">
    <text>¦1¦1¦1¦48¦1¦Null§</text>
  </threadedComment>
  <threadedComment ref="A197" personId="{C1D2CA1C-F49F-4B2E-9ED4-39B6A37E11DA}" id="{B6DE756B-D134-4FC0-AD71-2209C61A0F5A}">
    <text>¦1¦1¦1¦49¦0¦Null§</text>
  </threadedComment>
  <threadedComment ref="A199" personId="{C1D2CA1C-F49F-4B2E-9ED4-39B6A37E11DA}" id="{63B1F0E4-8F51-4D8C-B565-AE38204A1DE7}">
    <text>¦1¦1¦1¦50¦2¦Null§PercPrevItem</text>
  </threadedComment>
  <threadedComment ref="A201" personId="{C1D2CA1C-F49F-4B2E-9ED4-39B6A37E11DA}" id="{81AC5127-4B05-402C-9776-0B9FB4295210}">
    <text>¦1¦1¦1¦51¦1¦Null§</text>
  </threadedComment>
  <threadedComment ref="A203" personId="{C1D2CA1C-F49F-4B2E-9ED4-39B6A37E11DA}" id="{0DBAC4BE-AB8C-4472-9591-9ECD468E4658}">
    <text>¦1¦1¦1¦52¦0¦Null§</text>
  </threadedComment>
  <threadedComment ref="A205" personId="{C1D2CA1C-F49F-4B2E-9ED4-39B6A37E11DA}" id="{C1A2AC71-7E96-4662-AA20-BE7342FA0420}">
    <text>¦1¦1¦1¦53¦2¦Null§PercPrevItem</text>
  </threadedComment>
  <threadedComment ref="A207" personId="{C1D2CA1C-F49F-4B2E-9ED4-39B6A37E11DA}" id="{75CC5278-869D-413B-AAFA-21E5AADC344D}">
    <text>¦1¦1¦1¦54¦1¦Null§</text>
  </threadedComment>
  <threadedComment ref="A209" personId="{C1D2CA1C-F49F-4B2E-9ED4-39B6A37E11DA}" id="{688042B9-F71C-4E8D-91F6-56BEBC11CAA5}">
    <text>¦1¦1¦1¦55¦0¦Null§</text>
  </threadedComment>
  <threadedComment ref="A211" personId="{C1D2CA1C-F49F-4B2E-9ED4-39B6A37E11DA}" id="{CF1B684A-49C3-4910-BD6D-4DC2BBE974A2}">
    <text>¦1¦1¦1¦56¦2¦Null§PercPrevItem</text>
  </threadedComment>
  <threadedComment ref="A213" personId="{C1D2CA1C-F49F-4B2E-9ED4-39B6A37E11DA}" id="{01AB9962-9197-4EF2-BB18-2D7A531CCE69}">
    <text>¦1¦1¦1¦54¦1¦Null§</text>
  </threadedComment>
  <threadedComment ref="A215" personId="{C1D2CA1C-F49F-4B2E-9ED4-39B6A37E11DA}" id="{A9F457F9-E1B4-4EF8-B7EB-C74547474257}">
    <text>¦1¦1¦1¦55¦0¦Null§</text>
  </threadedComment>
  <threadedComment ref="A217" personId="{C1D2CA1C-F49F-4B2E-9ED4-39B6A37E11DA}" id="{B8CB4167-7FBF-4F70-8DB2-C945B2044C59}">
    <text>¦1¦1¦1¦56¦2¦Null§PercPrevItem</text>
  </threadedComment>
  <threadedComment ref="A219" personId="{C1D2CA1C-F49F-4B2E-9ED4-39B6A37E11DA}" id="{F1ACD6C5-1503-4BC1-A011-9EA0085ABE12}">
    <text>¦1¦1¦1¦54¦1¦Null§</text>
  </threadedComment>
  <threadedComment ref="A221" personId="{C1D2CA1C-F49F-4B2E-9ED4-39B6A37E11DA}" id="{36325F9F-5944-412D-9CDC-C3368F203F07}">
    <text>¦1¦1¦1¦55¦0¦Null§</text>
  </threadedComment>
  <threadedComment ref="A223" personId="{C1D2CA1C-F49F-4B2E-9ED4-39B6A37E11DA}" id="{9987741F-079D-4BEE-B7A4-A407CC3E9846}">
    <text>¦1¦1¦1¦56¦2¦Null§PercPrevItem</text>
  </threadedComment>
  <threadedComment ref="A225" personId="{C1D2CA1C-F49F-4B2E-9ED4-39B6A37E11DA}" id="{E2F792FE-02AD-48CB-A2E6-F965B2039571}">
    <text>¦1¦1¦1¦54¦1¦Null§</text>
  </threadedComment>
  <threadedComment ref="A227" personId="{C1D2CA1C-F49F-4B2E-9ED4-39B6A37E11DA}" id="{E3E8BB8F-39C5-448C-A105-007F11D63E67}">
    <text>¦1¦1¦1¦55¦0¦Null§</text>
  </threadedComment>
  <threadedComment ref="A229" personId="{C1D2CA1C-F49F-4B2E-9ED4-39B6A37E11DA}" id="{23962525-72A3-47BB-8B14-81E0794DEA38}">
    <text>¦1¦1¦1¦56¦2¦Null§PercPrevItem</text>
  </threadedComment>
  <threadedComment ref="A235" personId="{C1D2CA1C-F49F-4B2E-9ED4-39B6A37E11DA}" id="{D140F398-43A5-4654-B12F-835D3BC06A37}">
    <text>¦1¦1¦1¦57¦1¦Null§</text>
  </threadedComment>
  <threadedComment ref="A237" personId="{C1D2CA1C-F49F-4B2E-9ED4-39B6A37E11DA}" id="{1EF2BEBD-4807-4BD6-9ECD-E78F03886851}">
    <text>¦1¦1¦1¦58¦1¦Null§</text>
  </threadedComment>
  <threadedComment ref="A239" personId="{C1D2CA1C-F49F-4B2E-9ED4-39B6A37E11DA}" id="{13FB7F96-90C2-44C5-839C-65A3EFD417BA}">
    <text>¦1¦1¦1¦59¦1¦Null§</text>
  </threadedComment>
  <threadedComment ref="A241" personId="{C1D2CA1C-F49F-4B2E-9ED4-39B6A37E11DA}" id="{8A51C8BF-6ABB-4105-9A80-FC328E5A3350}">
    <text>¦1¦1¦1¦60¦1¦Null§</text>
  </threadedComment>
  <threadedComment ref="A243" personId="{C1D2CA1C-F49F-4B2E-9ED4-39B6A37E11DA}" id="{AED3AA13-D99A-457E-9EBF-9F4BA4F524E5}">
    <text>¦1¦1¦1¦61¦0¦Null§</text>
  </threadedComment>
  <threadedComment ref="A245" personId="{C1D2CA1C-F49F-4B2E-9ED4-39B6A37E11DA}" id="{7756E43B-87F4-4DCA-8DE6-1D45EA810107}">
    <text>¦1¦1¦1¦62¦0¦Null§</text>
  </threadedComment>
  <threadedComment ref="A247" personId="{C1D2CA1C-F49F-4B2E-9ED4-39B6A37E11DA}" id="{AB3089C3-0BCB-4763-A276-33DD23A64AB8}">
    <text>¦1¦1¦1¦63¦0¦Null§</text>
  </threadedComment>
  <threadedComment ref="A248" personId="{C1D2CA1C-F49F-4B2E-9ED4-39B6A37E11DA}" id="{B7BEFE83-E1D0-4BE1-8504-6C69853BDBEA}">
    <text>¦1¦1¦1¦64¦0¦Null§</text>
  </threadedComment>
  <threadedComment ref="A250" personId="{C1D2CA1C-F49F-4B2E-9ED4-39B6A37E11DA}" id="{45F30179-5FB1-4ADB-96BB-FF5050548719}">
    <text>¦1¦1¦1¦65¦0¦Null§</text>
  </threadedComment>
  <threadedComment ref="A252" personId="{C1D2CA1C-F49F-4B2E-9ED4-39B6A37E11DA}" id="{D0812404-3198-4F68-A08E-A125BBBAA1C4}">
    <text>¦1¦1¦1¦66¦0¦Null§</text>
  </threadedComment>
  <threadedComment ref="A254" personId="{C1D2CA1C-F49F-4B2E-9ED4-39B6A37E11DA}" id="{A4E3B563-292D-4F56-AFCF-85F7FF30243B}">
    <text>¦1¦1¦1¦67¦1¦Null§</text>
  </threadedComment>
  <threadedComment ref="A256" personId="{C1D2CA1C-F49F-4B2E-9ED4-39B6A37E11DA}" id="{023BED26-B3A3-45BD-8805-6F58FCFCC5F6}">
    <text>¦1¦1¦1¦68¦1¦Null§</text>
  </threadedComment>
  <threadedComment ref="A258" personId="{C1D2CA1C-F49F-4B2E-9ED4-39B6A37E11DA}" id="{1CA2BC71-4190-49A8-94CA-6416AB505264}">
    <text>¦1¦1¦1¦69¦0¦Null§</text>
  </threadedComment>
  <threadedComment ref="A260" personId="{C1D2CA1C-F49F-4B2E-9ED4-39B6A37E11DA}" id="{4B22D3D4-FB02-4317-8334-C8013B246E8E}">
    <text>¦1¦1¦1¦70¦0¦Null§</text>
  </threadedComment>
  <threadedComment ref="A262" personId="{C1D2CA1C-F49F-4B2E-9ED4-39B6A37E11DA}" id="{E09D88BB-7CF3-43F8-AD71-342C85F2590E}">
    <text>¦1¦1¦1¦71¦0¦Null§</text>
  </threadedComment>
  <threadedComment ref="A264" personId="{C1D2CA1C-F49F-4B2E-9ED4-39B6A37E11DA}" id="{5D395BC1-A78E-435A-9897-5F5D9C7C604F}">
    <text>¦1¦1¦1¦72¦0¦Null§</text>
  </threadedComment>
  <threadedComment ref="A266" personId="{C1D2CA1C-F49F-4B2E-9ED4-39B6A37E11DA}" id="{7A7CCBE7-7428-4433-925E-B92BF817EB4D}">
    <text>¦1¦1¦1¦73¦0¦Null§</text>
  </threadedComment>
  <threadedComment ref="A268" personId="{C1D2CA1C-F49F-4B2E-9ED4-39B6A37E11DA}" id="{227B489B-78E4-40DC-BEBE-DDEA4D09D217}">
    <text>¦1¦1¦1¦74¦0¦Null§</text>
  </threadedComment>
  <threadedComment ref="A270" personId="{C1D2CA1C-F49F-4B2E-9ED4-39B6A37E11DA}" id="{8F84DC75-8AD0-4555-9FC4-9D7EA4491D29}">
    <text>¦1¦1¦1¦75¦1¦Null§</text>
  </threadedComment>
  <threadedComment ref="A272" personId="{C1D2CA1C-F49F-4B2E-9ED4-39B6A37E11DA}" id="{430DD205-EC5D-4318-8FC2-B7F523BE09F1}">
    <text>¦1¦1¦1¦76¦0¦Null§</text>
  </threadedComment>
  <threadedComment ref="A274" personId="{C1D2CA1C-F49F-4B2E-9ED4-39B6A37E11DA}" id="{3BAF4B24-6A4F-4D9E-AE9D-6AFE6D8DBACB}">
    <text>¦1¦1¦1¦77¦0¦Null§</text>
  </threadedComment>
  <threadedComment ref="A276" personId="{C1D2CA1C-F49F-4B2E-9ED4-39B6A37E11DA}" id="{9E59D93B-2744-4513-8262-055E69CEA327}">
    <text>¦1¦1¦1¦78¦0¦Null§</text>
  </threadedComment>
  <threadedComment ref="A278" personId="{C1D2CA1C-F49F-4B2E-9ED4-39B6A37E11DA}" id="{4E5724FB-2575-4A1C-BBCF-0AD87DDA301B}">
    <text>¦1¦1¦1¦79¦1¦Null§</text>
  </threadedComment>
  <threadedComment ref="A280" personId="{C1D2CA1C-F49F-4B2E-9ED4-39B6A37E11DA}" id="{68A41E4E-C80F-410E-BA43-D33BF7F325F5}">
    <text>¦1¦1¦1¦80¦0¦Null§</text>
  </threadedComment>
  <threadedComment ref="A282" personId="{C1D2CA1C-F49F-4B2E-9ED4-39B6A37E11DA}" id="{2D0D75E3-B38A-465A-B8A2-2AD5FE7B386F}">
    <text>¦1¦1¦1¦81¦0¦Null§</text>
  </threadedComment>
  <threadedComment ref="A284" personId="{C1D2CA1C-F49F-4B2E-9ED4-39B6A37E11DA}" id="{B275A7C7-FCF1-4294-9855-E6D22DB405A8}">
    <text>¦1¦1¦1¦82¦0¦Null§</text>
  </threadedComment>
  <threadedComment ref="A286" personId="{C1D2CA1C-F49F-4B2E-9ED4-39B6A37E11DA}" id="{572F3B59-EE65-4716-92C7-2703718E31DD}">
    <text>¦1¦1¦1¦83¦0¦Null§</text>
  </threadedComment>
  <threadedComment ref="A288" personId="{C1D2CA1C-F49F-4B2E-9ED4-39B6A37E11DA}" id="{55263775-C4DC-4EC2-BE65-6BB0061E2C7B}">
    <text>¦1¦1¦1¦84¦0¦Null§</text>
  </threadedComment>
  <threadedComment ref="A290" personId="{C1D2CA1C-F49F-4B2E-9ED4-39B6A37E11DA}" id="{04ACCBD4-6C02-4B8C-AD36-D01E013FAED6}">
    <text>¦1¦1¦1¦85¦1¦Null§</text>
  </threadedComment>
  <threadedComment ref="A297" personId="{C1D2CA1C-F49F-4B2E-9ED4-39B6A37E11DA}" id="{0F854C9C-E886-4B89-B63E-63018F7443A9}">
    <text>¦1¦1¦1¦86¦0¦Null§</text>
  </threadedComment>
  <threadedComment ref="A299" personId="{C1D2CA1C-F49F-4B2E-9ED4-39B6A37E11DA}" id="{9FDCE34A-E94A-44D4-A39B-88D87CA43462}">
    <text>¦1¦1¦1¦87¦0¦Null§</text>
  </threadedComment>
  <threadedComment ref="A301" personId="{C1D2CA1C-F49F-4B2E-9ED4-39B6A37E11DA}" id="{B2DE1029-4594-47DD-B20A-14500EDDD9A5}">
    <text>¦1¦1¦1¦88¦1¦Null§</text>
  </threadedComment>
  <threadedComment ref="A303" personId="{C1D2CA1C-F49F-4B2E-9ED4-39B6A37E11DA}" id="{99270C93-C801-4B29-BE48-743F89F7203B}">
    <text>¦1¦1¦1¦89¦0¦Null§</text>
  </threadedComment>
  <threadedComment ref="A305" personId="{C1D2CA1C-F49F-4B2E-9ED4-39B6A37E11DA}" id="{674713D4-C02B-4E01-9950-DC7BCE8694EF}">
    <text>¦1¦1¦1¦90¦0¦Null§</text>
  </threadedComment>
  <threadedComment ref="A307" personId="{C1D2CA1C-F49F-4B2E-9ED4-39B6A37E11DA}" id="{A15746D8-2762-4FBD-A4BB-72F7A9230D3A}">
    <text>¦1¦1¦1¦91¦1¦Null§</text>
  </threadedComment>
  <threadedComment ref="A309" personId="{C1D2CA1C-F49F-4B2E-9ED4-39B6A37E11DA}" id="{2782AFB4-BC75-4B67-A888-B3F0AF6A81FD}">
    <text>¦1¦1¦1¦92¦0¦Null§</text>
  </threadedComment>
  <threadedComment ref="A311" personId="{C1D2CA1C-F49F-4B2E-9ED4-39B6A37E11DA}" id="{9ACCEB50-89AE-414B-86D6-D5F6F825A6FC}">
    <text>¦1¦1¦1¦93¦0¦Null§</text>
  </threadedComment>
  <threadedComment ref="A313" personId="{C1D2CA1C-F49F-4B2E-9ED4-39B6A37E11DA}" id="{28B2C1FC-2767-45C7-9766-E5BA610406A3}">
    <text>¦1¦1¦1¦94¦1¦Null§</text>
  </threadedComment>
  <threadedComment ref="A315" personId="{C1D2CA1C-F49F-4B2E-9ED4-39B6A37E11DA}" id="{299CF031-B22E-4F0F-B928-9E419DFC8363}">
    <text>¦1¦1¦1¦95¦0¦Null§</text>
  </threadedComment>
  <threadedComment ref="A317" personId="{C1D2CA1C-F49F-4B2E-9ED4-39B6A37E11DA}" id="{23DEEC1F-EFD9-4104-B987-0ADC7E22BC30}">
    <text>¦1¦1¦1¦96¦0¦Null§</text>
  </threadedComment>
  <threadedComment ref="A319" personId="{C1D2CA1C-F49F-4B2E-9ED4-39B6A37E11DA}" id="{1768D993-B022-4DDF-A554-2353328A39BA}">
    <text>¦1¦1¦1¦97¦0¦Null§</text>
  </threadedComment>
  <threadedComment ref="A321" personId="{C1D2CA1C-F49F-4B2E-9ED4-39B6A37E11DA}" id="{BB333C52-9F37-43FF-9164-11E4756DC7C7}">
    <text>¦1¦1¦1¦98¦0¦Null§</text>
  </threadedComment>
  <threadedComment ref="A323" personId="{C1D2CA1C-F49F-4B2E-9ED4-39B6A37E11DA}" id="{B44446A5-0946-4BB9-B7C2-F21FE57D4421}">
    <text>¦1¦1¦1¦99¦0¦Null§</text>
  </threadedComment>
  <threadedComment ref="A325" personId="{C1D2CA1C-F49F-4B2E-9ED4-39B6A37E11DA}" id="{56BCF61E-0D2C-4904-8571-6AB1B35543D2}">
    <text>¦1¦1¦1¦100¦1¦Null§</text>
  </threadedComment>
</ThreadedComments>
</file>

<file path=xl/threadedComments/threadedComment2.xml><?xml version="1.0" encoding="utf-8"?>
<ThreadedComments xmlns="http://schemas.microsoft.com/office/spreadsheetml/2018/threadedcomments" xmlns:x="http://schemas.openxmlformats.org/spreadsheetml/2006/main">
  <threadedComment ref="A1" personId="{C1D2CA1C-F49F-4B2E-9ED4-39B6A37E11DA}" id="{43E7ECC3-3E69-41C7-8F7B-941117392651}">
    <text>Item¦Payment¦Description¦Unit¦Qty¦Rate¦Amount§1¦INLET WORKS AND DEWATERING FACILITY AT HAMMARSDALE WWTW§2¦BILL 2: INLET WORKS AND SECOND CLASS WATER PUMP STATION§SECTION C : SITE CLEARANCE¦SECTION D: EARTHWORKS¦SECTION DB: EARTHWORKS PIPE TRENCHES¦SECTION DK: GABIONS AND PITCHING¦SECTION DM: EARTHWORKS (ROADS, SUBGRADE)¦SECTION G: CONCRETE (STRUCTURAL)¦SECTION H: STRUCTURAL STEELWORK¦SECTION HA: STRUCTURAL STEELWORK (SUNDRY ITEMS)¦SECTION HB: CLADDING AND SHEETING¦SECTION HC: COROSSION PROTECTION OF STRUCTURAL STREELWORK¦SECTION L: MEDIUM-PRESSURE PIPE LINES¦SECTION LB: BEDDING (PIPES)¦SECTION LC: CABLE DUCTS¦SECTION LD: SEWERS¦SECTION LE: STORMWATER DRAINAGE¦SECTION ME: SUBBASE¦SECTION MJ: SEGMENTED PAVING¦SECTION MK: KERBING AND CHANNELING¦SECTION AF: FENCING</text>
  </threadedComment>
  <threadedComment ref="A4" personId="{C1D2CA1C-F49F-4B2E-9ED4-39B6A37E11DA}" id="{873AF827-82F4-4D07-BFCF-0D234EA1D3E1}">
    <text>¦1¦2¦1¦1¦0¦Null§SubSection</text>
  </threadedComment>
  <threadedComment ref="A6" personId="{C1D2CA1C-F49F-4B2E-9ED4-39B6A37E11DA}" id="{A5DF5F51-CF3D-491A-9324-BE0629382287}">
    <text>¦1¦2¦1¦2¦1¦Null§</text>
  </threadedComment>
  <threadedComment ref="A8" personId="{C1D2CA1C-F49F-4B2E-9ED4-39B6A37E11DA}" id="{9F8D5730-1D94-48A8-B9B4-A7A1917BDC64}">
    <text>¦1¦2¦1¦3¦0¦Null§</text>
  </threadedComment>
  <threadedComment ref="A10" personId="{C1D2CA1C-F49F-4B2E-9ED4-39B6A37E11DA}" id="{125379E7-6316-4301-A987-9462B18DBFC7}">
    <text>¦1¦2¦1¦4¦0¦Null§</text>
  </threadedComment>
  <threadedComment ref="A12" personId="{C1D2CA1C-F49F-4B2E-9ED4-39B6A37E11DA}" id="{84117F6B-1F3D-4A5E-A8AC-A30EB21468F4}">
    <text>¦1¦2¦1¦5¦0¦Null§</text>
  </threadedComment>
  <threadedComment ref="A14" personId="{C1D2CA1C-F49F-4B2E-9ED4-39B6A37E11DA}" id="{53EF75A1-8B36-4683-B633-A0D6B1AF0719}">
    <text>¦1¦2¦1¦6¦0¦Null§</text>
  </threadedComment>
  <threadedComment ref="A16" personId="{C1D2CA1C-F49F-4B2E-9ED4-39B6A37E11DA}" id="{FDBC407B-5F59-4F0B-BD90-5256DF03A301}">
    <text>¦1¦2¦1¦7¦0¦Null§</text>
  </threadedComment>
  <threadedComment ref="A18" personId="{C1D2CA1C-F49F-4B2E-9ED4-39B6A37E11DA}" id="{FC1F7F63-FC95-4A94-B710-3478ABF6C265}">
    <text>¦1¦2¦1¦8¦0¦Null§</text>
  </threadedComment>
  <threadedComment ref="A20" personId="{C1D2CA1C-F49F-4B2E-9ED4-39B6A37E11DA}" id="{2661D9F6-D037-4151-8E42-9F5874B4D966}">
    <text>¦1¦2¦1¦9¦0¦Null§</text>
  </threadedComment>
  <threadedComment ref="A22" personId="{C1D2CA1C-F49F-4B2E-9ED4-39B6A37E11DA}" id="{37141429-2BCB-41EE-8585-947EDC915263}">
    <text>¦1¦2¦1¦10¦0¦Null§</text>
  </threadedComment>
  <threadedComment ref="A24" personId="{C1D2CA1C-F49F-4B2E-9ED4-39B6A37E11DA}" id="{3612CE02-D69C-4151-9E88-0E1097229E0A}">
    <text>¦1¦2¦1¦11¦0¦Null§</text>
  </threadedComment>
  <threadedComment ref="A26" personId="{C1D2CA1C-F49F-4B2E-9ED4-39B6A37E11DA}" id="{FEA79179-3A0B-4E0E-B00E-E3ED43587812}">
    <text>¦1¦2¦1¦12¦1¦Null§</text>
  </threadedComment>
  <threadedComment ref="A28" personId="{C1D2CA1C-F49F-4B2E-9ED4-39B6A37E11DA}" id="{9F59B6DB-8D5F-45CC-94DC-02ED02ACBB43}">
    <text>¦1¦2¦1¦13¦0¦Null§</text>
  </threadedComment>
  <threadedComment ref="A30" personId="{C1D2CA1C-F49F-4B2E-9ED4-39B6A37E11DA}" id="{1D7B193A-3283-4620-838B-8FBC19266E4C}">
    <text>¦1¦2¦1¦14¦0¦Null§</text>
  </threadedComment>
  <threadedComment ref="A32" personId="{C1D2CA1C-F49F-4B2E-9ED4-39B6A37E11DA}" id="{AD811F3C-D433-4822-B61E-C79CDFABEEDD}">
    <text>¦1¦2¦1¦15¦0¦Null§</text>
  </threadedComment>
  <threadedComment ref="A34" personId="{C1D2CA1C-F49F-4B2E-9ED4-39B6A37E11DA}" id="{456488C9-3BAD-4239-891D-1C3AD72E5D4D}">
    <text>¦1¦2¦1¦16¦0¦Null§</text>
  </threadedComment>
  <threadedComment ref="A36" personId="{C1D2CA1C-F49F-4B2E-9ED4-39B6A37E11DA}" id="{DAA94786-3B37-4D47-8771-E02BE1B99188}">
    <text>¦1¦2¦1¦17¦0¦Null§</text>
  </threadedComment>
  <threadedComment ref="A38" personId="{C1D2CA1C-F49F-4B2E-9ED4-39B6A37E11DA}" id="{8624020E-E89F-48C7-A803-3B1081518910}">
    <text>¦1¦2¦1¦18¦0¦Null§</text>
  </threadedComment>
  <threadedComment ref="A40" personId="{C1D2CA1C-F49F-4B2E-9ED4-39B6A37E11DA}" id="{C14CE3D9-BDAD-4420-B634-3BDB1AA910AD}">
    <text>¦1¦2¦1¦19¦1¦Null§</text>
  </threadedComment>
  <threadedComment ref="A42" personId="{C1D2CA1C-F49F-4B2E-9ED4-39B6A37E11DA}" id="{F72BDB72-A739-492B-94C2-074DC847A850}">
    <text>¦1¦2¦1¦20¦0¦Null§</text>
  </threadedComment>
  <threadedComment ref="A44" personId="{C1D2CA1C-F49F-4B2E-9ED4-39B6A37E11DA}" id="{378C7791-0F06-4967-B76A-B45058735D02}">
    <text>¦1¦2¦1¦21¦0¦Null§</text>
  </threadedComment>
  <threadedComment ref="A46" personId="{C1D2CA1C-F49F-4B2E-9ED4-39B6A37E11DA}" id="{35480647-4750-42C7-B73F-F45D133BDEAE}">
    <text>¦1¦2¦1¦22¦0¦Null§</text>
  </threadedComment>
  <threadedComment ref="A48" personId="{C1D2CA1C-F49F-4B2E-9ED4-39B6A37E11DA}" id="{7BDEE46D-E747-4896-A3D7-D32B24E61D76}">
    <text>¦1¦2¦1¦23¦0¦Null§</text>
  </threadedComment>
  <threadedComment ref="A50" personId="{C1D2CA1C-F49F-4B2E-9ED4-39B6A37E11DA}" id="{B37CC1F2-57D2-4176-93B3-37BD6F3CFE2A}">
    <text>¦1¦2¦1¦24¦0¦Null§</text>
  </threadedComment>
  <threadedComment ref="A57" personId="{C1D2CA1C-F49F-4B2E-9ED4-39B6A37E11DA}" id="{DB5F10CD-FC09-4FCE-AB26-020E849EDDA9}">
    <text>¦1¦2¦1¦25¦0¦Null§</text>
  </threadedComment>
  <threadedComment ref="A59" personId="{C1D2CA1C-F49F-4B2E-9ED4-39B6A37E11DA}" id="{F56947C3-78E0-45F1-8EE1-9063F439A6AF}">
    <text>¦1¦2¦1¦26¦1¦Null§</text>
  </threadedComment>
  <threadedComment ref="A61" personId="{C1D2CA1C-F49F-4B2E-9ED4-39B6A37E11DA}" id="{81D96A00-68F9-4CAD-9886-AB14E2174161}">
    <text>¦1¦2¦1¦27¦0¦Null§</text>
  </threadedComment>
  <threadedComment ref="A63" personId="{C1D2CA1C-F49F-4B2E-9ED4-39B6A37E11DA}" id="{D45F6DD2-3EEB-4A72-8175-6BE0FD30B77C}">
    <text>¦1¦2¦1¦28¦0¦Null§</text>
  </threadedComment>
  <threadedComment ref="A65" personId="{C1D2CA1C-F49F-4B2E-9ED4-39B6A37E11DA}" id="{CC865E62-54F0-4BDF-AC04-32B1DF781C24}">
    <text>¦1¦2¦1¦29¦0¦Null§</text>
  </threadedComment>
  <threadedComment ref="A67" personId="{C1D2CA1C-F49F-4B2E-9ED4-39B6A37E11DA}" id="{3B9111B8-7A03-4E63-B61B-8CB34C8FC9E0}">
    <text>¦1¦2¦1¦30¦0¦Null§</text>
  </threadedComment>
  <threadedComment ref="A69" personId="{C1D2CA1C-F49F-4B2E-9ED4-39B6A37E11DA}" id="{A431BA4B-7821-46B7-982B-A0D541A1BB98}">
    <text>¦1¦2¦1¦31¦0¦Null§</text>
  </threadedComment>
  <threadedComment ref="A71" personId="{C1D2CA1C-F49F-4B2E-9ED4-39B6A37E11DA}" id="{AF226D75-E79C-47F0-8E68-D39931B20D82}">
    <text>¦1¦2¦1¦32¦1¦Null§</text>
  </threadedComment>
  <threadedComment ref="A73" personId="{C1D2CA1C-F49F-4B2E-9ED4-39B6A37E11DA}" id="{AA731A87-2AA6-4267-B50D-4FE605C79B18}">
    <text>¦1¦2¦1¦33¦0¦Null§</text>
  </threadedComment>
  <threadedComment ref="A75" personId="{C1D2CA1C-F49F-4B2E-9ED4-39B6A37E11DA}" id="{FF6DDD5B-9C2D-461B-9060-CBA06AD360BC}">
    <text>¦1¦2¦1¦34¦0¦Null§</text>
  </threadedComment>
  <threadedComment ref="A77" personId="{C1D2CA1C-F49F-4B2E-9ED4-39B6A37E11DA}" id="{58712B5E-0939-4605-A9D7-292F2B93E5DA}">
    <text>¦1¦2¦1¦35¦0¦Null§</text>
  </threadedComment>
  <threadedComment ref="A79" personId="{C1D2CA1C-F49F-4B2E-9ED4-39B6A37E11DA}" id="{8108681E-9B9A-444C-AB22-32F1F0A76F8E}">
    <text>¦1¦2¦1¦36¦1¦Null§</text>
  </threadedComment>
  <threadedComment ref="A81" personId="{C1D2CA1C-F49F-4B2E-9ED4-39B6A37E11DA}" id="{E7B101E1-962E-4849-AE7B-33E7EE8075FE}">
    <text>¦1¦2¦1¦37¦0¦Null§</text>
  </threadedComment>
  <threadedComment ref="A83" personId="{C1D2CA1C-F49F-4B2E-9ED4-39B6A37E11DA}" id="{1EFADBCC-2AD3-44B6-8E4D-30F186E7776F}">
    <text>¦1¦2¦1¦38¦0¦Null§</text>
  </threadedComment>
  <threadedComment ref="A85" personId="{C1D2CA1C-F49F-4B2E-9ED4-39B6A37E11DA}" id="{D0AE2BA0-3768-48E0-9F12-C10D470FCAFE}">
    <text>¦1¦2¦1¦39¦0¦Null§</text>
  </threadedComment>
  <threadedComment ref="A87" personId="{C1D2CA1C-F49F-4B2E-9ED4-39B6A37E11DA}" id="{FDDAA8AC-53C6-48C5-AA56-E498BD0E659A}">
    <text>¦1¦2¦1¦40¦0¦Null§</text>
  </threadedComment>
  <threadedComment ref="A89" personId="{C1D2CA1C-F49F-4B2E-9ED4-39B6A37E11DA}" id="{D5536A18-E2D8-47E8-9E87-9616E7478E43}">
    <text>¦1¦2¦1¦41¦0¦Null§</text>
  </threadedComment>
  <threadedComment ref="A91" personId="{C1D2CA1C-F49F-4B2E-9ED4-39B6A37E11DA}" id="{E0F9ACDF-6B8C-4FCE-83E8-24A112A985AD}">
    <text>¦1¦2¦1¦42¦1¦Null§</text>
  </threadedComment>
  <threadedComment ref="A93" personId="{C1D2CA1C-F49F-4B2E-9ED4-39B6A37E11DA}" id="{53F0E496-5059-4981-812F-D65E9A28AD10}">
    <text>¦1¦2¦1¦43¦1¦Null§</text>
  </threadedComment>
  <threadedComment ref="A95" personId="{C1D2CA1C-F49F-4B2E-9ED4-39B6A37E11DA}" id="{DEA9D079-F8F0-47B7-AADC-0B4AA1F832D4}">
    <text>¦1¦2¦1¦44¦0¦Null§</text>
  </threadedComment>
  <threadedComment ref="A97" personId="{C1D2CA1C-F49F-4B2E-9ED4-39B6A37E11DA}" id="{87A94FDB-DD9B-4097-BFD5-D0C5B649F5D7}">
    <text>¦1¦2¦1¦45¦0¦Null§</text>
  </threadedComment>
  <threadedComment ref="A99" personId="{C1D2CA1C-F49F-4B2E-9ED4-39B6A37E11DA}" id="{5983A7F2-EBA8-46A0-BA69-303C4B6107FE}">
    <text>¦1¦2¦1¦46¦0¦Null§</text>
  </threadedComment>
  <threadedComment ref="A101" personId="{C1D2CA1C-F49F-4B2E-9ED4-39B6A37E11DA}" id="{69DEFDC3-B971-47BE-B760-CC01DC46B03A}">
    <text>¦1¦2¦1¦47¦0¦Null§</text>
  </threadedComment>
  <threadedComment ref="A109" personId="{C1D2CA1C-F49F-4B2E-9ED4-39B6A37E11DA}" id="{E9E6AA8E-9669-4ACE-B03B-3D2F41B203E8}">
    <text>¦1¦2¦1¦48¦0¦Null§</text>
  </threadedComment>
  <threadedComment ref="A111" personId="{C1D2CA1C-F49F-4B2E-9ED4-39B6A37E11DA}" id="{EFCB064C-720E-4744-8108-F4016B4089FE}">
    <text>¦1¦2¦1¦49¦1¦Null§</text>
  </threadedComment>
  <threadedComment ref="A113" personId="{C1D2CA1C-F49F-4B2E-9ED4-39B6A37E11DA}" id="{6D6A4721-A8E5-4B90-A17B-F685CF308EB7}">
    <text>¦1¦2¦1¦50¦0¦Null§</text>
  </threadedComment>
  <threadedComment ref="A115" personId="{C1D2CA1C-F49F-4B2E-9ED4-39B6A37E11DA}" id="{F268FB27-A25F-48FC-9448-8CF34EF05023}">
    <text>¦1¦2¦1¦51¦0¦Null§</text>
  </threadedComment>
  <threadedComment ref="A117" personId="{C1D2CA1C-F49F-4B2E-9ED4-39B6A37E11DA}" id="{F7FF2DC5-5940-4C29-873C-10B243E2EEEE}">
    <text>¦1¦2¦1¦52¦0¦Null§</text>
  </threadedComment>
  <threadedComment ref="A119" personId="{C1D2CA1C-F49F-4B2E-9ED4-39B6A37E11DA}" id="{84C572A5-C071-43CB-A4D6-9B5BC822CE9C}">
    <text>¦1¦2¦1¦53¦1¦Null§</text>
  </threadedComment>
  <threadedComment ref="A121" personId="{C1D2CA1C-F49F-4B2E-9ED4-39B6A37E11DA}" id="{7BFA5BE8-E19B-4D91-A998-AE09BC95CA95}">
    <text>¦1¦2¦1¦54¦0¦Null§</text>
  </threadedComment>
  <threadedComment ref="A123" personId="{C1D2CA1C-F49F-4B2E-9ED4-39B6A37E11DA}" id="{36C3F6EE-F3BD-447E-8659-C3055D763DA6}">
    <text>¦1¦2¦1¦55¦0¦Null§</text>
  </threadedComment>
  <threadedComment ref="A125" personId="{C1D2CA1C-F49F-4B2E-9ED4-39B6A37E11DA}" id="{6BB9D0D2-EA80-4C81-ABCA-A312AC880007}">
    <text>¦1¦2¦1¦56¦0¦Null§</text>
  </threadedComment>
  <threadedComment ref="A127" personId="{C1D2CA1C-F49F-4B2E-9ED4-39B6A37E11DA}" id="{EBDA7F25-EDED-4B6B-BF86-88FF58451801}">
    <text>¦1¦2¦1¦57¦0¦Null§</text>
  </threadedComment>
  <threadedComment ref="A129" personId="{C1D2CA1C-F49F-4B2E-9ED4-39B6A37E11DA}" id="{73A68BAA-8920-40CE-927D-EDBF1B8DAF1B}">
    <text>¦1¦2¦1¦58¦1¦Null§</text>
  </threadedComment>
  <threadedComment ref="A131" personId="{C1D2CA1C-F49F-4B2E-9ED4-39B6A37E11DA}" id="{02DDFDFC-3D72-4D51-932D-32DAA7841656}">
    <text>¦1¦2¦1¦59¦1¦Null§</text>
  </threadedComment>
  <threadedComment ref="A133" personId="{C1D2CA1C-F49F-4B2E-9ED4-39B6A37E11DA}" id="{C4B4608F-58D9-4A28-8563-B4A29168957E}">
    <text>¦1¦2¦1¦60¦0¦Null§</text>
  </threadedComment>
  <threadedComment ref="A135" personId="{C1D2CA1C-F49F-4B2E-9ED4-39B6A37E11DA}" id="{18AC624D-55FA-44AD-B855-74F6F8B51CC0}">
    <text>¦1¦2¦1¦61¦0¦Null§</text>
  </threadedComment>
  <threadedComment ref="A137" personId="{C1D2CA1C-F49F-4B2E-9ED4-39B6A37E11DA}" id="{970ECC05-66D1-4C34-B25D-96D6E837FFB6}">
    <text>¦1¦2¦1¦62¦1¦Null§</text>
  </threadedComment>
  <threadedComment ref="A139" personId="{C1D2CA1C-F49F-4B2E-9ED4-39B6A37E11DA}" id="{CBF38EBB-D47B-42C9-9A78-9166B605CDA7}">
    <text>¦1¦2¦1¦63¦0¦Null§</text>
  </threadedComment>
  <threadedComment ref="A141" personId="{C1D2CA1C-F49F-4B2E-9ED4-39B6A37E11DA}" id="{0DA24F59-5598-424D-BE73-1F3D85A4FC5D}">
    <text>¦1¦2¦1¦64¦0¦Null§</text>
  </threadedComment>
  <threadedComment ref="A143" personId="{C1D2CA1C-F49F-4B2E-9ED4-39B6A37E11DA}" id="{EAA89E79-229A-4ACD-8BB3-51C36E54B5FA}">
    <text>¦1¦2¦1¦65¦1¦Null§</text>
  </threadedComment>
  <threadedComment ref="A145" personId="{C1D2CA1C-F49F-4B2E-9ED4-39B6A37E11DA}" id="{319D74F2-F500-4815-A5F6-E802AE2609E7}">
    <text>¦1¦2¦1¦66¦0¦Null§</text>
  </threadedComment>
  <threadedComment ref="A165" personId="{C1D2CA1C-F49F-4B2E-9ED4-39B6A37E11DA}" id="{1B1FE703-A23E-4864-BC0E-58017ECD91D3}">
    <text>¦1¦2¦2¦1¦1¦Null§</text>
  </threadedComment>
  <threadedComment ref="A167" personId="{C1D2CA1C-F49F-4B2E-9ED4-39B6A37E11DA}" id="{AAC4D040-D2A0-4A77-8671-5D3BD921B35A}">
    <text>¦1¦2¦2¦2¦0¦Null§</text>
  </threadedComment>
  <threadedComment ref="A169" personId="{C1D2CA1C-F49F-4B2E-9ED4-39B6A37E11DA}" id="{8FF62BD1-39F6-41C2-9B90-91A2BB253678}">
    <text>¦1¦2¦2¦3¦1¦Null§</text>
  </threadedComment>
  <threadedComment ref="A171" personId="{C1D2CA1C-F49F-4B2E-9ED4-39B6A37E11DA}" id="{A42BA25F-81D3-4F49-8C19-097477412CFF}">
    <text>¦1¦2¦2¦4¦0¦Null§</text>
  </threadedComment>
  <threadedComment ref="A173" personId="{C1D2CA1C-F49F-4B2E-9ED4-39B6A37E11DA}" id="{BA018CE4-2289-4D89-BFD1-5E184CDADF0A}">
    <text>¦1¦2¦2¦5¦0¦Null§</text>
  </threadedComment>
  <threadedComment ref="A175" personId="{C1D2CA1C-F49F-4B2E-9ED4-39B6A37E11DA}" id="{CA72B6E9-7D84-4477-9009-CB6C59058E12}">
    <text>¦1¦2¦2¦6¦0¦Null§</text>
  </threadedComment>
  <threadedComment ref="A177" personId="{C1D2CA1C-F49F-4B2E-9ED4-39B6A37E11DA}" id="{08A871E0-F682-4521-9BAC-1698ECD69A19}">
    <text>¦1¦2¦2¦7¦0¦Null§</text>
  </threadedComment>
  <threadedComment ref="A179" personId="{C1D2CA1C-F49F-4B2E-9ED4-39B6A37E11DA}" id="{D0A057BB-A726-4FBE-A0A0-A59304A7451F}">
    <text>¦1¦2¦2¦8¦0¦Null§</text>
  </threadedComment>
  <threadedComment ref="A181" personId="{C1D2CA1C-F49F-4B2E-9ED4-39B6A37E11DA}" id="{70B9C361-BA64-4B4F-B5B3-A98B7BD3FE12}">
    <text>¦1¦2¦2¦9¦0¦Null§</text>
  </threadedComment>
  <threadedComment ref="A183" personId="{C1D2CA1C-F49F-4B2E-9ED4-39B6A37E11DA}" id="{6BD6A3B3-676A-4231-B5DD-0693FFB6C7F0}">
    <text>¦1¦2¦2¦10¦0¦Null§</text>
  </threadedComment>
  <threadedComment ref="A185" personId="{C1D2CA1C-F49F-4B2E-9ED4-39B6A37E11DA}" id="{775A8114-EF71-4FC1-A440-00BC613B1299}">
    <text>¦1¦2¦2¦11¦0¦Null§</text>
  </threadedComment>
  <threadedComment ref="A187" personId="{C1D2CA1C-F49F-4B2E-9ED4-39B6A37E11DA}" id="{A2AC788E-ECE6-4245-9031-EB02E5679FE3}">
    <text>¦1¦2¦2¦12¦0¦Null§</text>
  </threadedComment>
  <threadedComment ref="A189" personId="{C1D2CA1C-F49F-4B2E-9ED4-39B6A37E11DA}" id="{69D5692F-1648-4D1F-8930-C7F1C183D54E}">
    <text>¦1¦2¦2¦13¦0¦Null§</text>
  </threadedComment>
  <threadedComment ref="A191" personId="{C1D2CA1C-F49F-4B2E-9ED4-39B6A37E11DA}" id="{5DA2FD1A-E201-47F1-9566-BECD077DEF21}">
    <text>¦1¦2¦2¦14¦0¦Null§</text>
  </threadedComment>
  <threadedComment ref="A193" personId="{C1D2CA1C-F49F-4B2E-9ED4-39B6A37E11DA}" id="{07232CC7-3EAF-4A40-BCBD-FEEC349EC2C0}">
    <text>¦1¦2¦2¦15¦1¦Null§</text>
  </threadedComment>
  <threadedComment ref="A195" personId="{C1D2CA1C-F49F-4B2E-9ED4-39B6A37E11DA}" id="{6ECF81F5-7D8A-465C-BE8D-CD99BD882031}">
    <text>¦1¦2¦2¦16¦0¦Null§</text>
  </threadedComment>
  <threadedComment ref="A197" personId="{C1D2CA1C-F49F-4B2E-9ED4-39B6A37E11DA}" id="{5D512587-169B-4E12-A44D-95C3E8B7D9AA}">
    <text>¦1¦2¦2¦17¦0¦Null§</text>
  </threadedComment>
  <threadedComment ref="A199" personId="{C1D2CA1C-F49F-4B2E-9ED4-39B6A37E11DA}" id="{7365C22D-3788-4154-A2F1-7625A8F84250}">
    <text>¦1¦2¦2¦18¦0¦Null§</text>
  </threadedComment>
  <threadedComment ref="A201" personId="{C1D2CA1C-F49F-4B2E-9ED4-39B6A37E11DA}" id="{C016E002-5D5E-4CC4-B8E6-FA40912BD2D9}">
    <text>¦1¦2¦2¦19¦0¦Null§</text>
  </threadedComment>
  <threadedComment ref="A203" personId="{C1D2CA1C-F49F-4B2E-9ED4-39B6A37E11DA}" id="{59441AC4-C28A-4E0F-8BA7-8154F7BC24CE}">
    <text>¦1¦2¦2¦20¦0¦Null§</text>
  </threadedComment>
  <threadedComment ref="A205" personId="{C1D2CA1C-F49F-4B2E-9ED4-39B6A37E11DA}" id="{2396B98B-2F26-492D-9391-D38CDB540A62}">
    <text>¦1¦2¦2¦21¦0¦Null§</text>
  </threadedComment>
  <threadedComment ref="A207" personId="{C1D2CA1C-F49F-4B2E-9ED4-39B6A37E11DA}" id="{281DD18C-5D78-45B9-A7E4-F1228AE246AB}">
    <text>¦1¦2¦2¦22¦0¦Null§</text>
  </threadedComment>
  <threadedComment ref="A209" personId="{C1D2CA1C-F49F-4B2E-9ED4-39B6A37E11DA}" id="{FA8968B4-9CD8-4B53-A5F2-CFEA74453419}">
    <text>¦1¦2¦2¦23¦0¦Null§</text>
  </threadedComment>
  <threadedComment ref="A211" personId="{C1D2CA1C-F49F-4B2E-9ED4-39B6A37E11DA}" id="{5F7DCCB4-F906-4996-B050-397D7BEB5268}">
    <text>¦1¦2¦2¦24¦0¦Null§</text>
  </threadedComment>
  <threadedComment ref="A217" personId="{C1D2CA1C-F49F-4B2E-9ED4-39B6A37E11DA}" id="{C6B4202C-A667-4F61-A87A-6514C907C42A}">
    <text>¦1¦2¦2¦25¦0¦Null§</text>
  </threadedComment>
  <threadedComment ref="A219" personId="{C1D2CA1C-F49F-4B2E-9ED4-39B6A37E11DA}" id="{B2247C81-3D15-4375-B00B-8B3BFA95D5C9}">
    <text>¦1¦2¦2¦26¦0¦Null§</text>
  </threadedComment>
  <threadedComment ref="A221" personId="{C1D2CA1C-F49F-4B2E-9ED4-39B6A37E11DA}" id="{669B19E2-E333-4194-BE38-97B437E388AC}">
    <text>¦1¦2¦2¦27¦0¦Null§</text>
  </threadedComment>
  <threadedComment ref="A223" personId="{C1D2CA1C-F49F-4B2E-9ED4-39B6A37E11DA}" id="{650056FE-95B6-48AD-AAA9-144E54163C19}">
    <text>¦1¦2¦2¦28¦0¦Null§</text>
  </threadedComment>
  <threadedComment ref="A225" personId="{C1D2CA1C-F49F-4B2E-9ED4-39B6A37E11DA}" id="{56D120C9-499A-4AEB-A69C-A13AED3B075F}">
    <text>¦1¦2¦2¦29¦0¦Null§</text>
  </threadedComment>
  <threadedComment ref="A227" personId="{C1D2CA1C-F49F-4B2E-9ED4-39B6A37E11DA}" id="{7C97891C-0CA3-44A9-9484-7976ED8DC860}">
    <text>¦1¦2¦2¦30¦0¦Null§</text>
  </threadedComment>
  <threadedComment ref="A229" personId="{C1D2CA1C-F49F-4B2E-9ED4-39B6A37E11DA}" id="{34FBBAB5-1F3B-4B9D-BEC0-31A59EAC4AA8}">
    <text>¦1¦2¦2¦31¦0¦Null§</text>
  </threadedComment>
  <threadedComment ref="A231" personId="{C1D2CA1C-F49F-4B2E-9ED4-39B6A37E11DA}" id="{57ECF50A-B4FC-43B5-B9AC-9C8C293F9E52}">
    <text>¦1¦2¦2¦32¦0¦Null§</text>
  </threadedComment>
  <threadedComment ref="A233" personId="{C1D2CA1C-F49F-4B2E-9ED4-39B6A37E11DA}" id="{10EBE2FA-AD46-4907-9472-E5DC37E80B11}">
    <text>¦1¦2¦2¦33¦0¦Null§</text>
  </threadedComment>
  <threadedComment ref="A235" personId="{C1D2CA1C-F49F-4B2E-9ED4-39B6A37E11DA}" id="{FB597B26-F698-4488-BCFA-858462955501}">
    <text>¦1¦2¦2¦34¦0¦Null§</text>
  </threadedComment>
  <threadedComment ref="A237" personId="{C1D2CA1C-F49F-4B2E-9ED4-39B6A37E11DA}" id="{F32C8D3B-640B-4903-9D52-CD874CFD20C6}">
    <text>¦1¦2¦2¦35¦1¦Null§</text>
  </threadedComment>
  <threadedComment ref="A239" personId="{C1D2CA1C-F49F-4B2E-9ED4-39B6A37E11DA}" id="{E0FCB2E8-C355-4F2D-A83E-D2B3A4AD4AAB}">
    <text>¦1¦2¦2¦36¦0¦Null§</text>
  </threadedComment>
  <threadedComment ref="A241" personId="{C1D2CA1C-F49F-4B2E-9ED4-39B6A37E11DA}" id="{7311D76A-8943-4A4C-AFFA-C691ED941A9E}">
    <text>¦1¦2¦2¦37¦0¦Null§</text>
  </threadedComment>
  <threadedComment ref="A243" personId="{C1D2CA1C-F49F-4B2E-9ED4-39B6A37E11DA}" id="{FF32AF8E-8B14-4493-A4AF-F2FCC6CBC1F5}">
    <text>¦1¦2¦2¦38¦0¦Null§</text>
  </threadedComment>
  <threadedComment ref="A245" personId="{C1D2CA1C-F49F-4B2E-9ED4-39B6A37E11DA}" id="{1BAB6642-74EE-4F9F-B2AC-EC2FD6067602}">
    <text>¦1¦2¦2¦39¦0¦Null§</text>
  </threadedComment>
  <threadedComment ref="A247" personId="{C1D2CA1C-F49F-4B2E-9ED4-39B6A37E11DA}" id="{7A3DE08B-CC7C-41B0-889B-48F45674894A}">
    <text>¦1¦2¦2¦40¦0¦Null§</text>
  </threadedComment>
  <threadedComment ref="A249" personId="{C1D2CA1C-F49F-4B2E-9ED4-39B6A37E11DA}" id="{EB74C661-D832-4140-A68E-341F7B7913EA}">
    <text>¦1¦2¦2¦41¦0¦Null§</text>
  </threadedComment>
  <threadedComment ref="A251" personId="{C1D2CA1C-F49F-4B2E-9ED4-39B6A37E11DA}" id="{FFAA8693-0B97-4F68-A088-6CE0D995F343}">
    <text>¦1¦2¦2¦42¦0¦Null§</text>
  </threadedComment>
  <threadedComment ref="A253" personId="{C1D2CA1C-F49F-4B2E-9ED4-39B6A37E11DA}" id="{739C91BF-9052-4FDB-85C1-C330816F44D5}">
    <text>¦1¦2¦2¦43¦0¦Null§</text>
  </threadedComment>
  <threadedComment ref="A255" personId="{C1D2CA1C-F49F-4B2E-9ED4-39B6A37E11DA}" id="{BF8D415E-F95F-4617-9847-E91E9629EB9A}">
    <text>¦1¦2¦2¦44¦0¦Null§</text>
  </threadedComment>
  <threadedComment ref="A257" personId="{C1D2CA1C-F49F-4B2E-9ED4-39B6A37E11DA}" id="{4726FD7D-0DBC-4675-9B97-99CBA247C02F}">
    <text>¦1¦2¦2¦45¦1¦Null§</text>
  </threadedComment>
  <threadedComment ref="A259" personId="{C1D2CA1C-F49F-4B2E-9ED4-39B6A37E11DA}" id="{CA7D1FB2-1B0F-40FE-8D0B-EA36F486E457}">
    <text>¦1¦2¦2¦46¦0¦Null§</text>
  </threadedComment>
  <threadedComment ref="A261" personId="{C1D2CA1C-F49F-4B2E-9ED4-39B6A37E11DA}" id="{0D2AAB51-2471-43B3-B3AD-C8244C6F59C0}">
    <text>¦1¦2¦2¦47¦0¦Null§</text>
  </threadedComment>
  <threadedComment ref="A263" personId="{C1D2CA1C-F49F-4B2E-9ED4-39B6A37E11DA}" id="{735D6858-615B-4F94-8CB3-55E986115306}">
    <text>¦1¦2¦2¦48¦0¦Null§</text>
  </threadedComment>
  <threadedComment ref="A265" personId="{C1D2CA1C-F49F-4B2E-9ED4-39B6A37E11DA}" id="{7A7CBD4A-2CA9-4DE7-9E03-E29EB67C89D0}">
    <text>¦1¦2¦2¦49¦1¦Null§</text>
  </threadedComment>
  <threadedComment ref="A267" personId="{C1D2CA1C-F49F-4B2E-9ED4-39B6A37E11DA}" id="{A5F3E258-3590-450B-A3D1-31D2CDA0A34C}">
    <text>¦1¦2¦2¦50¦0¦Null§</text>
  </threadedComment>
  <threadedComment ref="A269" personId="{C1D2CA1C-F49F-4B2E-9ED4-39B6A37E11DA}" id="{B30FA135-53BE-475C-B534-8EC181EFA038}">
    <text>¦1¦2¦2¦51¦1¦Null§</text>
  </threadedComment>
  <threadedComment ref="A276" personId="{C1D2CA1C-F49F-4B2E-9ED4-39B6A37E11DA}" id="{6BC78891-172C-48CC-BB06-25F069CDCB27}">
    <text>¦1¦2¦2¦52¦0¦Null§</text>
  </threadedComment>
  <threadedComment ref="A278" personId="{C1D2CA1C-F49F-4B2E-9ED4-39B6A37E11DA}" id="{AF750B4C-E524-464D-B4B1-30FADEDA346B}">
    <text>¦1¦2¦2¦53¦0¦Null§</text>
  </threadedComment>
  <threadedComment ref="A280" personId="{C1D2CA1C-F49F-4B2E-9ED4-39B6A37E11DA}" id="{80F0FF1F-F2F4-40DB-AA0A-969799B43696}">
    <text>¦1¦2¦2¦54¦0¦Null§</text>
  </threadedComment>
  <threadedComment ref="A282" personId="{C1D2CA1C-F49F-4B2E-9ED4-39B6A37E11DA}" id="{43F2C989-7521-465F-A386-DFFFBA751798}">
    <text>¦1¦2¦2¦55¦1¦Null§</text>
  </threadedComment>
  <threadedComment ref="A284" personId="{C1D2CA1C-F49F-4B2E-9ED4-39B6A37E11DA}" id="{BFB13585-30F3-4ED2-80D7-A832E2B56774}">
    <text>¦1¦2¦2¦56¦0¦Null§</text>
  </threadedComment>
  <threadedComment ref="A286" personId="{C1D2CA1C-F49F-4B2E-9ED4-39B6A37E11DA}" id="{1B8DA5C1-4593-4AB7-A78D-BB85FFFCE34A}">
    <text>¦1¦2¦2¦57¦0¦Null§</text>
  </threadedComment>
  <threadedComment ref="A341" personId="{C1D2CA1C-F49F-4B2E-9ED4-39B6A37E11DA}" id="{2C857ED1-582D-448F-836D-D693E271F8C4}">
    <text>¦1¦2¦3¦1¦1¦Null§SubSection</text>
  </threadedComment>
  <threadedComment ref="A343" personId="{C1D2CA1C-F49F-4B2E-9ED4-39B6A37E11DA}" id="{C014B4F1-0186-4BAD-BB5D-C96EB88BDFB1}">
    <text>¦1¦2¦3¦2¦0¦Null§</text>
  </threadedComment>
  <threadedComment ref="A345" personId="{C1D2CA1C-F49F-4B2E-9ED4-39B6A37E11DA}" id="{231DF83E-CD97-4525-8419-AF7F5CFACABF}">
    <text>¦1¦2¦3¦3¦1¦Null§</text>
  </threadedComment>
  <threadedComment ref="A347" personId="{C1D2CA1C-F49F-4B2E-9ED4-39B6A37E11DA}" id="{0596DA31-ED7E-441F-A6EB-E2C2E1A293A8}">
    <text>¦1¦2¦3¦4¦0¦Null§</text>
  </threadedComment>
  <threadedComment ref="A349" personId="{C1D2CA1C-F49F-4B2E-9ED4-39B6A37E11DA}" id="{28245040-8FFF-499B-BBAD-3110A689D757}">
    <text>¦1¦2¦3¦5¦0¦Null§</text>
  </threadedComment>
  <threadedComment ref="A351" personId="{C1D2CA1C-F49F-4B2E-9ED4-39B6A37E11DA}" id="{AA3DF95E-0062-46DA-8988-4176618CCDC4}">
    <text>¦1¦2¦3¦6¦0¦Null§</text>
  </threadedComment>
  <threadedComment ref="A353" personId="{C1D2CA1C-F49F-4B2E-9ED4-39B6A37E11DA}" id="{6A8C1FBD-954D-4D71-88FE-A5BF3A52E9FB}">
    <text>¦1¦2¦3¦7¦0¦Null§</text>
  </threadedComment>
  <threadedComment ref="A355" personId="{C1D2CA1C-F49F-4B2E-9ED4-39B6A37E11DA}" id="{C588E636-E3F3-4E7D-A599-BABA83AC5C0C}">
    <text>¦1¦2¦3¦8¦0¦Null§</text>
  </threadedComment>
  <threadedComment ref="A357" personId="{C1D2CA1C-F49F-4B2E-9ED4-39B6A37E11DA}" id="{F360BE56-A7A2-4896-98A8-89B5490AD839}">
    <text>¦1¦2¦3¦9¦0¦Null§</text>
  </threadedComment>
  <threadedComment ref="A359" personId="{C1D2CA1C-F49F-4B2E-9ED4-39B6A37E11DA}" id="{B52FF541-63B0-4ABD-A7B7-63C6ED211C38}">
    <text>¦1¦2¦3¦10¦0¦Null§</text>
  </threadedComment>
  <threadedComment ref="A361" personId="{C1D2CA1C-F49F-4B2E-9ED4-39B6A37E11DA}" id="{C0531D26-B03A-43E3-A14B-A8DAF819AAD6}">
    <text>¦1¦2¦3¦11¦0¦Null§</text>
  </threadedComment>
  <threadedComment ref="A363" personId="{C1D2CA1C-F49F-4B2E-9ED4-39B6A37E11DA}" id="{3AF3712D-8705-423B-837D-3123D868D061}">
    <text>¦1¦2¦3¦12¦0¦Null§</text>
  </threadedComment>
  <threadedComment ref="A365" personId="{C1D2CA1C-F49F-4B2E-9ED4-39B6A37E11DA}" id="{1B8D330F-0605-49B2-BC0C-08ADE91EA4E8}">
    <text>¦1¦2¦3¦13¦0¦Null§</text>
  </threadedComment>
  <threadedComment ref="A367" personId="{C1D2CA1C-F49F-4B2E-9ED4-39B6A37E11DA}" id="{C31F8DEF-B28E-4CDA-ADFD-D311868B1D5E}">
    <text>¦1¦2¦3¦14¦0¦Null§</text>
  </threadedComment>
  <threadedComment ref="A369" personId="{C1D2CA1C-F49F-4B2E-9ED4-39B6A37E11DA}" id="{06DA86D6-4817-4C0E-B655-190572E435A9}">
    <text>¦1¦2¦3¦15¦0¦Null§</text>
  </threadedComment>
  <threadedComment ref="A371" personId="{C1D2CA1C-F49F-4B2E-9ED4-39B6A37E11DA}" id="{2EA02AE2-1250-47E1-A2C3-93B54F95AF56}">
    <text>¦1¦2¦3¦16¦0¦Null§</text>
  </threadedComment>
  <threadedComment ref="A373" personId="{C1D2CA1C-F49F-4B2E-9ED4-39B6A37E11DA}" id="{45DA5131-B480-44F2-A93B-5E0B4B5713C5}">
    <text>¦1¦2¦3¦17¦0¦Null§</text>
  </threadedComment>
  <threadedComment ref="A375" personId="{C1D2CA1C-F49F-4B2E-9ED4-39B6A37E11DA}" id="{2C402AE2-FB38-41BA-B6B0-819041D6962E}">
    <text>¦1¦2¦3¦18¦0¦Null§</text>
  </threadedComment>
  <threadedComment ref="A377" personId="{C1D2CA1C-F49F-4B2E-9ED4-39B6A37E11DA}" id="{83F5718C-2D64-4489-B93C-63EBC008380B}">
    <text>¦1¦2¦3¦19¦0¦Null§</text>
  </threadedComment>
  <threadedComment ref="A379" personId="{C1D2CA1C-F49F-4B2E-9ED4-39B6A37E11DA}" id="{4325EC5C-3130-4E23-A516-18336CC0E8B2}">
    <text>¦1¦2¦3¦20¦0¦Null§</text>
  </threadedComment>
  <threadedComment ref="A381" personId="{C1D2CA1C-F49F-4B2E-9ED4-39B6A37E11DA}" id="{060B33D4-1652-4119-B60D-71382887DF78}">
    <text>¦1¦2¦3¦21¦0¦Null§</text>
  </threadedComment>
  <threadedComment ref="A383" personId="{C1D2CA1C-F49F-4B2E-9ED4-39B6A37E11DA}" id="{3CFC995A-AB48-49A8-980E-2A477AD1A051}">
    <text>¦1¦2¦3¦22¦0¦Null§</text>
  </threadedComment>
  <threadedComment ref="A385" personId="{C1D2CA1C-F49F-4B2E-9ED4-39B6A37E11DA}" id="{AC795656-DC83-4E2A-B463-2FFB6FD8489F}">
    <text>¦1¦2¦3¦23¦0¦Null§</text>
  </threadedComment>
  <threadedComment ref="A387" personId="{C1D2CA1C-F49F-4B2E-9ED4-39B6A37E11DA}" id="{12600BAA-8940-4426-97CC-6ABEA9C1A829}">
    <text>¦1¦2¦3¦24¦0¦Null§</text>
  </threadedComment>
  <threadedComment ref="A389" personId="{C1D2CA1C-F49F-4B2E-9ED4-39B6A37E11DA}" id="{0FBDB38D-87FA-49BE-8BAC-D6AA7D365B46}">
    <text>¦1¦2¦3¦25¦0¦Null§</text>
  </threadedComment>
  <threadedComment ref="A391" personId="{C1D2CA1C-F49F-4B2E-9ED4-39B6A37E11DA}" id="{23EBC516-7170-400C-9099-9BA8EC1ADBFB}">
    <text>¦1¦2¦3¦26¦0¦Null§</text>
  </threadedComment>
  <threadedComment ref="A393" personId="{C1D2CA1C-F49F-4B2E-9ED4-39B6A37E11DA}" id="{A78C6577-0D07-4B13-836F-6C83B10508F2}">
    <text>¦1¦2¦3¦27¦1¦Null§</text>
  </threadedComment>
  <threadedComment ref="A399" personId="{C1D2CA1C-F49F-4B2E-9ED4-39B6A37E11DA}" id="{4C37ABBB-A9CB-4EDD-BDA1-78C8AEB8983C}">
    <text>¦1¦2¦3¦28¦0¦Null§</text>
  </threadedComment>
  <threadedComment ref="A401" personId="{C1D2CA1C-F49F-4B2E-9ED4-39B6A37E11DA}" id="{ED275632-82E7-44BC-859E-424A63559085}">
    <text>¦1¦2¦3¦29¦0¦Null§</text>
  </threadedComment>
  <threadedComment ref="A403" personId="{C1D2CA1C-F49F-4B2E-9ED4-39B6A37E11DA}" id="{22E601AA-FE9D-4D4F-B655-3C5684CC32B8}">
    <text>¦1¦2¦3¦30¦0¦Null§</text>
  </threadedComment>
  <threadedComment ref="A405" personId="{C1D2CA1C-F49F-4B2E-9ED4-39B6A37E11DA}" id="{614A0CFE-9256-4D06-B968-1511228957B7}">
    <text>¦1¦2¦3¦31¦0¦Null§</text>
  </threadedComment>
  <threadedComment ref="A407" personId="{C1D2CA1C-F49F-4B2E-9ED4-39B6A37E11DA}" id="{4A147940-93CF-4483-8304-760F0F377B38}">
    <text>¦1¦2¦3¦32¦0¦Null§</text>
  </threadedComment>
  <threadedComment ref="A409" personId="{C1D2CA1C-F49F-4B2E-9ED4-39B6A37E11DA}" id="{F15EBC26-BE2D-4533-9C11-0DD574ECCBE6}">
    <text>¦1¦2¦3¦33¦0¦Null§</text>
  </threadedComment>
  <threadedComment ref="A411" personId="{C1D2CA1C-F49F-4B2E-9ED4-39B6A37E11DA}" id="{DE283A19-AEBC-473F-8360-A4FA7E8C0988}">
    <text>¦1¦2¦3¦34¦0¦Null§</text>
  </threadedComment>
  <threadedComment ref="A413" personId="{C1D2CA1C-F49F-4B2E-9ED4-39B6A37E11DA}" id="{C87D74E3-FDCD-497F-912D-C36B1DD93D0B}">
    <text>¦1¦2¦3¦35¦0¦Null§</text>
  </threadedComment>
  <threadedComment ref="A415" personId="{C1D2CA1C-F49F-4B2E-9ED4-39B6A37E11DA}" id="{091B6B3D-805E-414D-AC36-CCE6988C1156}">
    <text>¦1¦2¦3¦36¦0¦Null§</text>
  </threadedComment>
  <threadedComment ref="A417" personId="{C1D2CA1C-F49F-4B2E-9ED4-39B6A37E11DA}" id="{EE24EED5-D5A4-4B58-8C92-642A1AD44093}">
    <text>¦1¦2¦3¦37¦0¦Null§</text>
  </threadedComment>
  <threadedComment ref="A419" personId="{C1D2CA1C-F49F-4B2E-9ED4-39B6A37E11DA}" id="{285D7FDF-3215-422C-AA0D-BAB299335FAE}">
    <text>¦1¦2¦3¦38¦0¦Null§</text>
  </threadedComment>
  <threadedComment ref="A421" personId="{C1D2CA1C-F49F-4B2E-9ED4-39B6A37E11DA}" id="{65F65F02-AE9C-4929-915B-158ECD7725FB}">
    <text>¦1¦2¦3¦39¦0¦Null§</text>
  </threadedComment>
  <threadedComment ref="A423" personId="{C1D2CA1C-F49F-4B2E-9ED4-39B6A37E11DA}" id="{5E324FBE-EA6A-43AA-BBE0-5F6C1FA20FB3}">
    <text>¦1¦2¦3¦40¦0¦Null§</text>
  </threadedComment>
  <threadedComment ref="A425" personId="{C1D2CA1C-F49F-4B2E-9ED4-39B6A37E11DA}" id="{457D305F-2552-43E0-971E-B67EEE308613}">
    <text>¦1¦2¦3¦41¦0¦Null§</text>
  </threadedComment>
  <threadedComment ref="A427" personId="{C1D2CA1C-F49F-4B2E-9ED4-39B6A37E11DA}" id="{EF23498D-D0A7-45C4-9E7E-3B174F4E7C0E}">
    <text>¦1¦2¦3¦42¦0¦Null§</text>
  </threadedComment>
  <threadedComment ref="A429" personId="{C1D2CA1C-F49F-4B2E-9ED4-39B6A37E11DA}" id="{F921D767-185A-43D5-B430-AEAC847FC936}">
    <text>¦1¦2¦3¦43¦0¦Null§</text>
  </threadedComment>
  <threadedComment ref="A431" personId="{C1D2CA1C-F49F-4B2E-9ED4-39B6A37E11DA}" id="{73C4BC58-9A28-49B9-83B2-29D3D316CD01}">
    <text>¦1¦2¦3¦44¦0¦Null§</text>
  </threadedComment>
  <threadedComment ref="A433" personId="{C1D2CA1C-F49F-4B2E-9ED4-39B6A37E11DA}" id="{8E879883-2E2F-48A9-8A1D-B993E12A4519}">
    <text>¦1¦2¦3¦45¦0¦Null§</text>
  </threadedComment>
  <threadedComment ref="A435" personId="{C1D2CA1C-F49F-4B2E-9ED4-39B6A37E11DA}" id="{D1A7C499-1BAB-4C8D-9FAB-55649AF788D8}">
    <text>¦1¦2¦3¦46¦0¦Null§</text>
  </threadedComment>
  <threadedComment ref="A437" personId="{C1D2CA1C-F49F-4B2E-9ED4-39B6A37E11DA}" id="{8C436E78-E68E-4AF9-A321-893377FDF49B}">
    <text>¦1¦2¦3¦47¦0¦Null§</text>
  </threadedComment>
  <threadedComment ref="A439" personId="{C1D2CA1C-F49F-4B2E-9ED4-39B6A37E11DA}" id="{A9632D9C-FF96-4ED5-B9E8-7F5F5DA50E22}">
    <text>¦1¦2¦3¦48¦0¦Null§</text>
  </threadedComment>
  <threadedComment ref="A441" personId="{C1D2CA1C-F49F-4B2E-9ED4-39B6A37E11DA}" id="{5688EBC8-B021-4EF9-8F10-6CFCDD5775F0}">
    <text>¦1¦2¦3¦49¦0¦Null§</text>
  </threadedComment>
  <threadedComment ref="A443" personId="{C1D2CA1C-F49F-4B2E-9ED4-39B6A37E11DA}" id="{A125605A-88A5-4D0E-9958-6BC5E232C876}">
    <text>¦1¦2¦3¦50¦0¦Null§</text>
  </threadedComment>
  <threadedComment ref="A445" personId="{C1D2CA1C-F49F-4B2E-9ED4-39B6A37E11DA}" id="{10493889-2D64-4433-8A93-4076B5CEA881}">
    <text>¦1¦2¦3¦51¦0¦Null§</text>
  </threadedComment>
  <threadedComment ref="A447" personId="{C1D2CA1C-F49F-4B2E-9ED4-39B6A37E11DA}" id="{E31EB7FE-FA51-44E7-9BE4-18A322E57D9A}">
    <text>¦1¦2¦3¦52¦0¦Null§</text>
  </threadedComment>
  <threadedComment ref="A449" personId="{C1D2CA1C-F49F-4B2E-9ED4-39B6A37E11DA}" id="{E618D1AB-4B0A-4ED2-AEF8-362D4F4CC58D}">
    <text>¦1¦2¦3¦53¦0¦Null§</text>
  </threadedComment>
  <threadedComment ref="A451" personId="{C1D2CA1C-F49F-4B2E-9ED4-39B6A37E11DA}" id="{7DEF3707-9118-4B13-8D5C-7028257806D3}">
    <text>¦1¦2¦3¦54¦0¦Null§</text>
  </threadedComment>
  <threadedComment ref="A453" personId="{C1D2CA1C-F49F-4B2E-9ED4-39B6A37E11DA}" id="{CDD85D13-2297-4E3E-8CB0-91F34180037B}">
    <text>¦1¦2¦3¦55¦0¦Null§</text>
  </threadedComment>
  <threadedComment ref="A459" personId="{C1D2CA1C-F49F-4B2E-9ED4-39B6A37E11DA}" id="{0B7738B1-40AE-433F-BDBF-E45FB680A506}">
    <text>¦1¦2¦3¦56¦0¦Null§</text>
  </threadedComment>
  <threadedComment ref="A461" personId="{C1D2CA1C-F49F-4B2E-9ED4-39B6A37E11DA}" id="{A0F07135-AD1F-47C4-A647-5F6F1F111726}">
    <text>¦1¦2¦3¦57¦0¦Null§</text>
  </threadedComment>
  <threadedComment ref="A463" personId="{C1D2CA1C-F49F-4B2E-9ED4-39B6A37E11DA}" id="{EC99495D-BD7E-4BAD-86B9-C2E45FD03EA8}">
    <text>¦1¦2¦3¦58¦0¦Null§</text>
  </threadedComment>
  <threadedComment ref="A465" personId="{C1D2CA1C-F49F-4B2E-9ED4-39B6A37E11DA}" id="{0F5C15CA-5B37-4E0B-AB3D-15AF44FC0383}">
    <text>¦1¦2¦3¦59¦0¦Null§</text>
  </threadedComment>
  <threadedComment ref="A467" personId="{C1D2CA1C-F49F-4B2E-9ED4-39B6A37E11DA}" id="{9090FD40-91BC-4D67-A2D6-1FE35D9A4385}">
    <text>¦1¦2¦3¦60¦0¦Null§</text>
  </threadedComment>
  <threadedComment ref="A524" personId="{C1D2CA1C-F49F-4B2E-9ED4-39B6A37E11DA}" id="{60AB6361-D069-4699-9BBE-E685A197EBD0}">
    <text>¦1¦2¦4¦1¦1¦Null§</text>
  </threadedComment>
  <threadedComment ref="A526" personId="{C1D2CA1C-F49F-4B2E-9ED4-39B6A37E11DA}" id="{1C30D262-C783-42FD-9112-23E57336D114}">
    <text>¦1¦2¦4¦2¦1¦Null§</text>
  </threadedComment>
  <threadedComment ref="A528" personId="{C1D2CA1C-F49F-4B2E-9ED4-39B6A37E11DA}" id="{F6500517-249A-4F30-AFC1-A0C92C61E4BB}">
    <text>¦1¦2¦4¦3¦0¦Null§</text>
  </threadedComment>
  <threadedComment ref="A530" personId="{C1D2CA1C-F49F-4B2E-9ED4-39B6A37E11DA}" id="{06615F43-6E97-4A34-828E-EAB795ABC3AB}">
    <text>¦1¦2¦4¦4¦1¦Null§</text>
  </threadedComment>
  <threadedComment ref="A532" personId="{C1D2CA1C-F49F-4B2E-9ED4-39B6A37E11DA}" id="{C7905C96-1B05-423E-91A3-7B5AD6086903}">
    <text>¦1¦2¦4¦5¦0¦Null§</text>
  </threadedComment>
  <threadedComment ref="A590" personId="{C1D2CA1C-F49F-4B2E-9ED4-39B6A37E11DA}" id="{D7E5BD03-F65E-4C05-BB95-9E7CC59F722E}">
    <text>¦1¦2¦5¦1¦1¦Null§</text>
  </threadedComment>
  <threadedComment ref="A592" personId="{C1D2CA1C-F49F-4B2E-9ED4-39B6A37E11DA}" id="{448E9668-B2FE-4B0A-A23F-262F6DCE9317}">
    <text>¦1¦2¦5¦2¦1¦Null§</text>
  </threadedComment>
  <threadedComment ref="A594" personId="{C1D2CA1C-F49F-4B2E-9ED4-39B6A37E11DA}" id="{547796A2-A3AF-4DB6-A17B-173438D5B8C1}">
    <text>¦1¦2¦5¦3¦1¦Null§</text>
  </threadedComment>
  <threadedComment ref="A596" personId="{C1D2CA1C-F49F-4B2E-9ED4-39B6A37E11DA}" id="{40FED123-0764-44C7-B24D-CF953CE85060}">
    <text>¦1¦2¦5¦4¦0¦Null§</text>
  </threadedComment>
  <threadedComment ref="A598" personId="{C1D2CA1C-F49F-4B2E-9ED4-39B6A37E11DA}" id="{07EDFCC5-21E7-45B9-8829-A9739CD1C374}">
    <text>¦1¦2¦5¦5¦0¦Null§</text>
  </threadedComment>
  <threadedComment ref="A600" personId="{C1D2CA1C-F49F-4B2E-9ED4-39B6A37E11DA}" id="{0E65AF3D-1BA6-4463-9CC9-10A903D0FF48}">
    <text>¦1¦2¦5¦6¦0¦Null§</text>
  </threadedComment>
  <threadedComment ref="A602" personId="{C1D2CA1C-F49F-4B2E-9ED4-39B6A37E11DA}" id="{01C7560D-AEA0-4AE1-A809-F53F11137C9F}">
    <text>¦1¦2¦5¦7¦0¦Null§</text>
  </threadedComment>
  <threadedComment ref="A604" personId="{C1D2CA1C-F49F-4B2E-9ED4-39B6A37E11DA}" id="{05BB23CA-9AE8-458E-B5CE-0716EDF976F1}">
    <text>¦1¦2¦5¦8¦1¦Null§</text>
  </threadedComment>
  <threadedComment ref="A606" personId="{C1D2CA1C-F49F-4B2E-9ED4-39B6A37E11DA}" id="{FE2B7849-8CAA-4759-A252-4A500A5F78F6}">
    <text>¦1¦2¦5¦9¦1¦Null§</text>
  </threadedComment>
  <threadedComment ref="A608" personId="{C1D2CA1C-F49F-4B2E-9ED4-39B6A37E11DA}" id="{3640576C-AF32-4BEB-911C-1249D0703957}">
    <text>¦1¦2¦5¦10¦0¦Null§</text>
  </threadedComment>
  <threadedComment ref="A610" personId="{C1D2CA1C-F49F-4B2E-9ED4-39B6A37E11DA}" id="{0AED498D-E9CA-4996-8F24-12DC5999EFF3}">
    <text>¦1¦2¦5¦11¦1¦Null§</text>
  </threadedComment>
  <threadedComment ref="A612" personId="{C1D2CA1C-F49F-4B2E-9ED4-39B6A37E11DA}" id="{6A426BAF-D4B2-42E9-9E02-03704DAC4C20}">
    <text>¦1¦2¦5¦12¦1¦Null§</text>
  </threadedComment>
  <threadedComment ref="A614" personId="{C1D2CA1C-F49F-4B2E-9ED4-39B6A37E11DA}" id="{4B1D33DC-5D92-4085-ADC4-4FE38DF488FE}">
    <text>¦1¦2¦5¦13¦0¦Null§</text>
  </threadedComment>
  <threadedComment ref="A616" personId="{C1D2CA1C-F49F-4B2E-9ED4-39B6A37E11DA}" id="{76A721D8-6D6A-46FB-8A50-6EC1B39FA456}">
    <text>¦1¦2¦5¦14¦1¦Null§</text>
  </threadedComment>
  <threadedComment ref="A618" personId="{C1D2CA1C-F49F-4B2E-9ED4-39B6A37E11DA}" id="{23AF7AC9-BB18-4B7E-BFD4-7278728D9229}">
    <text>¦1¦2¦5¦15¦0¦Null§</text>
  </threadedComment>
  <threadedComment ref="A620" personId="{C1D2CA1C-F49F-4B2E-9ED4-39B6A37E11DA}" id="{9581CC35-261A-4689-96C7-51DA5326699C}">
    <text>¦1¦2¦5¦16¦0¦Null§</text>
  </threadedComment>
  <threadedComment ref="A646" personId="{C1D2CA1C-F49F-4B2E-9ED4-39B6A37E11DA}" id="{3CEA0776-6050-4859-A7A5-03786F30E41E}">
    <text>¦1¦2¦6¦1¦1¦Null§</text>
  </threadedComment>
  <threadedComment ref="A648" personId="{C1D2CA1C-F49F-4B2E-9ED4-39B6A37E11DA}" id="{D2902D44-C014-4701-B9AA-82B687B9386E}">
    <text>¦1¦2¦6¦2¦1¦Null§</text>
  </threadedComment>
  <threadedComment ref="A650" personId="{C1D2CA1C-F49F-4B2E-9ED4-39B6A37E11DA}" id="{1C8F46B8-BD64-4769-92A1-F99D4E81AAF6}">
    <text>¦1¦2¦6¦3¦1¦Null§</text>
  </threadedComment>
  <threadedComment ref="A652" personId="{C1D2CA1C-F49F-4B2E-9ED4-39B6A37E11DA}" id="{2F327F81-22B3-40FC-BE0B-B1CF1232C11A}">
    <text>¦1¦2¦6¦4¦1¦Null§</text>
  </threadedComment>
  <threadedComment ref="A654" personId="{C1D2CA1C-F49F-4B2E-9ED4-39B6A37E11DA}" id="{0237E372-C091-4B00-9DE5-6414F4CA5CA6}">
    <text>¦1¦2¦6¦5¦1¦Null§</text>
  </threadedComment>
  <threadedComment ref="A656" personId="{C1D2CA1C-F49F-4B2E-9ED4-39B6A37E11DA}" id="{2A61A6C1-2776-46F0-ABF5-1E9F2261BF51}">
    <text>¦1¦2¦6¦6¦0¦Null§</text>
  </threadedComment>
  <threadedComment ref="A658" personId="{C1D2CA1C-F49F-4B2E-9ED4-39B6A37E11DA}" id="{28C6D028-A8F2-446B-89AF-4F08A769DFF6}">
    <text>¦1¦2¦6¦7¦0¦Null§</text>
  </threadedComment>
  <threadedComment ref="A660" personId="{C1D2CA1C-F49F-4B2E-9ED4-39B6A37E11DA}" id="{839D43BA-4023-4185-8240-D331742488BE}">
    <text>¦1¦2¦6¦8¦0¦Null§</text>
  </threadedComment>
  <threadedComment ref="A662" personId="{C1D2CA1C-F49F-4B2E-9ED4-39B6A37E11DA}" id="{B53B6BAE-BF11-48F8-9D29-46481BD8A3A2}">
    <text>¦1¦2¦6¦9¦0¦Null§</text>
  </threadedComment>
  <threadedComment ref="A664" personId="{C1D2CA1C-F49F-4B2E-9ED4-39B6A37E11DA}" id="{0896C16B-222B-4309-A0D6-CA82AD31CE60}">
    <text>¦1¦2¦6¦10¦1¦Null§</text>
  </threadedComment>
  <threadedComment ref="A666" personId="{C1D2CA1C-F49F-4B2E-9ED4-39B6A37E11DA}" id="{769E23DF-66BE-4DB1-B305-DFF6F4C36A08}">
    <text>¦1¦2¦6¦11¦0¦Null§</text>
  </threadedComment>
  <threadedComment ref="A668" personId="{C1D2CA1C-F49F-4B2E-9ED4-39B6A37E11DA}" id="{0A8862E6-D6D3-4F3C-A324-D799F24EAD9D}">
    <text>¦1¦2¦6¦12¦0¦Null§</text>
  </threadedComment>
  <threadedComment ref="A670" personId="{C1D2CA1C-F49F-4B2E-9ED4-39B6A37E11DA}" id="{DDDEDA91-5A48-4D3D-8E55-595EC17E2A4E}">
    <text>¦1¦2¦6¦13¦0¦Null§</text>
  </threadedComment>
  <threadedComment ref="A672" personId="{C1D2CA1C-F49F-4B2E-9ED4-39B6A37E11DA}" id="{3A2642E2-0174-43D6-9414-2C8C9ECE6B4A}">
    <text>¦1¦2¦6¦14¦0¦Null§</text>
  </threadedComment>
  <threadedComment ref="A674" personId="{C1D2CA1C-F49F-4B2E-9ED4-39B6A37E11DA}" id="{3E2689FB-E1B7-4F03-9978-C10B2556DAEF}">
    <text>¦1¦2¦6¦15¦1¦Null§</text>
  </threadedComment>
  <threadedComment ref="A676" personId="{C1D2CA1C-F49F-4B2E-9ED4-39B6A37E11DA}" id="{B1D7EEE9-9B9B-4F20-9DA9-B0CCE16F5BA2}">
    <text>¦1¦2¦6¦16¦0¦Null§</text>
  </threadedComment>
  <threadedComment ref="A678" personId="{C1D2CA1C-F49F-4B2E-9ED4-39B6A37E11DA}" id="{B6ADDE1D-517F-4B6E-8AA6-23DB6A4EF0C3}">
    <text>¦1¦2¦6¦17¦0¦Null§</text>
  </threadedComment>
  <threadedComment ref="A680" personId="{C1D2CA1C-F49F-4B2E-9ED4-39B6A37E11DA}" id="{DCF888BA-EA7C-40D8-86A3-0D5EC1B4E9B9}">
    <text>¦1¦2¦6¦18¦0¦Null§</text>
  </threadedComment>
  <threadedComment ref="A682" personId="{C1D2CA1C-F49F-4B2E-9ED4-39B6A37E11DA}" id="{488926BA-EF51-46E7-910B-B9B0DED01B27}">
    <text>¦1¦2¦6¦19¦0¦Null§</text>
  </threadedComment>
  <threadedComment ref="A684" personId="{C1D2CA1C-F49F-4B2E-9ED4-39B6A37E11DA}" id="{5F9E48B7-E113-4554-AB8C-0627E1717193}">
    <text>¦1¦2¦6¦20¦0¦Null§</text>
  </threadedComment>
  <threadedComment ref="A686" personId="{C1D2CA1C-F49F-4B2E-9ED4-39B6A37E11DA}" id="{9A9931C9-9DE3-4F7F-9D81-884C92C6DB7E}">
    <text>¦1¦2¦6¦21¦0¦Null§</text>
  </threadedComment>
  <threadedComment ref="A688" personId="{C1D2CA1C-F49F-4B2E-9ED4-39B6A37E11DA}" id="{4BD6EEF2-6269-4C8B-922E-F435BFA764AB}">
    <text>¦1¦2¦6¦22¦0¦Null§</text>
  </threadedComment>
  <threadedComment ref="A690" personId="{C1D2CA1C-F49F-4B2E-9ED4-39B6A37E11DA}" id="{E677ABE1-4FF9-401D-B33F-1C9EF278A3DB}">
    <text>¦1¦2¦6¦23¦1¦Null§</text>
  </threadedComment>
  <threadedComment ref="A692" personId="{C1D2CA1C-F49F-4B2E-9ED4-39B6A37E11DA}" id="{40D38793-1D4F-4737-92AB-3D8853757144}">
    <text>¦1¦2¦6¦24¦0¦Null§</text>
  </threadedComment>
  <threadedComment ref="A694" personId="{C1D2CA1C-F49F-4B2E-9ED4-39B6A37E11DA}" id="{88293D88-BB72-4A7B-9E0A-012A4C9D46EF}">
    <text>¦1¦2¦6¦25¦0¦Null§</text>
  </threadedComment>
  <threadedComment ref="A696" personId="{C1D2CA1C-F49F-4B2E-9ED4-39B6A37E11DA}" id="{4D040ED8-FF6D-4AAB-B4F7-274D77450335}">
    <text>¦1¦2¦6¦26¦0¦Null§</text>
  </threadedComment>
  <threadedComment ref="A698" personId="{C1D2CA1C-F49F-4B2E-9ED4-39B6A37E11DA}" id="{60C6DAA6-6C14-4672-BB73-3864022878D2}">
    <text>¦1¦2¦6¦27¦1¦Null§</text>
  </threadedComment>
  <threadedComment ref="A700" personId="{C1D2CA1C-F49F-4B2E-9ED4-39B6A37E11DA}" id="{8EA2D1E7-4C5E-4627-8075-E8029051F94D}">
    <text>¦1¦2¦6¦28¦1¦Null§</text>
  </threadedComment>
  <threadedComment ref="A702" personId="{C1D2CA1C-F49F-4B2E-9ED4-39B6A37E11DA}" id="{86DE2C78-5099-4D32-9889-C99A5BE2C20A}">
    <text>¦1¦2¦6¦29¦0¦Null§</text>
  </threadedComment>
  <threadedComment ref="A708" personId="{C1D2CA1C-F49F-4B2E-9ED4-39B6A37E11DA}" id="{952C2849-C123-4E7E-9B66-383E2BC9A003}">
    <text>¦1¦2¦6¦30¦0¦Null§</text>
  </threadedComment>
  <threadedComment ref="A710" personId="{C1D2CA1C-F49F-4B2E-9ED4-39B6A37E11DA}" id="{A99531D6-9ACD-47FF-8882-73387A66B2A6}">
    <text>¦1¦2¦6¦31¦0¦Null§</text>
  </threadedComment>
  <threadedComment ref="A712" personId="{C1D2CA1C-F49F-4B2E-9ED4-39B6A37E11DA}" id="{A317CCB7-4131-4C02-98A8-B54782DFA0EF}">
    <text>¦1¦2¦6¦32¦1¦Null§</text>
  </threadedComment>
  <threadedComment ref="A714" personId="{C1D2CA1C-F49F-4B2E-9ED4-39B6A37E11DA}" id="{B19BAFB8-7A3A-4891-A7A1-F07847EEB620}">
    <text>¦1¦2¦6¦33¦1¦Null§</text>
  </threadedComment>
  <threadedComment ref="A716" personId="{C1D2CA1C-F49F-4B2E-9ED4-39B6A37E11DA}" id="{2CC95318-B362-4CF9-A392-2E605DBE1035}">
    <text>¦1¦2¦6¦34¦1¦Null§</text>
  </threadedComment>
  <threadedComment ref="A718" personId="{C1D2CA1C-F49F-4B2E-9ED4-39B6A37E11DA}" id="{A797E553-D164-4568-BCDD-3120D6858E71}">
    <text>¦1¦2¦6¦35¦0¦Null§</text>
  </threadedComment>
  <threadedComment ref="A720" personId="{C1D2CA1C-F49F-4B2E-9ED4-39B6A37E11DA}" id="{013E0CBE-0598-4811-B025-0238B3D16C9E}">
    <text>¦1¦2¦6¦36¦0¦Null§</text>
  </threadedComment>
  <threadedComment ref="A722" personId="{C1D2CA1C-F49F-4B2E-9ED4-39B6A37E11DA}" id="{B9B0495E-49ED-4A78-80EC-3FF34D8B04C3}">
    <text>¦1¦2¦6¦37¦1¦Null§</text>
  </threadedComment>
  <threadedComment ref="A724" personId="{C1D2CA1C-F49F-4B2E-9ED4-39B6A37E11DA}" id="{F6E25A4D-CFB2-4D37-9561-2964CCF9CF5C}">
    <text>¦1¦2¦6¦38¦1¦Null§</text>
  </threadedComment>
  <threadedComment ref="A726" personId="{C1D2CA1C-F49F-4B2E-9ED4-39B6A37E11DA}" id="{703DF75D-CF27-442A-B325-50D87502DE06}">
    <text>¦1¦2¦6¦39¦0¦Null§</text>
  </threadedComment>
  <threadedComment ref="A728" personId="{C1D2CA1C-F49F-4B2E-9ED4-39B6A37E11DA}" id="{A128695C-766A-4418-9BF1-E50CE636A1AC}">
    <text>¦1¦2¦6¦40¦1¦Null§</text>
  </threadedComment>
  <threadedComment ref="A730" personId="{C1D2CA1C-F49F-4B2E-9ED4-39B6A37E11DA}" id="{2D56F159-6053-4819-82C3-4F2AE2611956}">
    <text>¦1¦2¦6¦41¦0¦Null§</text>
  </threadedComment>
  <threadedComment ref="A732" personId="{C1D2CA1C-F49F-4B2E-9ED4-39B6A37E11DA}" id="{51B0F03B-2D45-4786-A68D-60045213BA25}">
    <text>¦1¦2¦6¦42¦0¦Null§</text>
  </threadedComment>
  <threadedComment ref="A734" personId="{C1D2CA1C-F49F-4B2E-9ED4-39B6A37E11DA}" id="{F43DE0B1-6F3A-4796-8C07-69EBDF869368}">
    <text>¦1¦2¦6¦43¦0¦Null§</text>
  </threadedComment>
  <threadedComment ref="A736" personId="{C1D2CA1C-F49F-4B2E-9ED4-39B6A37E11DA}" id="{6C368043-8C49-470D-A2E0-14DE829A4377}">
    <text>¦1¦2¦6¦44¦0¦Null§</text>
  </threadedComment>
  <threadedComment ref="A738" personId="{C1D2CA1C-F49F-4B2E-9ED4-39B6A37E11DA}" id="{CA49BA3B-D831-42B9-9F81-FBBF172A8656}">
    <text>¦1¦2¦6¦45¦0¦Null§</text>
  </threadedComment>
  <threadedComment ref="A740" personId="{C1D2CA1C-F49F-4B2E-9ED4-39B6A37E11DA}" id="{27784974-3309-4386-A5A0-06D1E7085654}">
    <text>¦1¦2¦6¦46¦0¦Null§</text>
  </threadedComment>
  <threadedComment ref="A742" personId="{C1D2CA1C-F49F-4B2E-9ED4-39B6A37E11DA}" id="{F29527D2-7C9B-4DEB-B798-246716AF5E37}">
    <text>¦1¦2¦6¦47¦0¦Null§</text>
  </threadedComment>
  <threadedComment ref="A744" personId="{C1D2CA1C-F49F-4B2E-9ED4-39B6A37E11DA}" id="{3B2CDB23-3827-43CB-B49D-D9FFCC49A359}">
    <text>¦1¦2¦6¦48¦1¦Null§</text>
  </threadedComment>
  <threadedComment ref="A746" personId="{C1D2CA1C-F49F-4B2E-9ED4-39B6A37E11DA}" id="{35DFD257-930C-4616-97C4-5DADD1A53404}">
    <text>¦1¦2¦6¦49¦0¦Null§</text>
  </threadedComment>
  <threadedComment ref="A748" personId="{C1D2CA1C-F49F-4B2E-9ED4-39B6A37E11DA}" id="{9848D24C-F38A-4C65-AC3C-ABC587B8C0B0}">
    <text>¦1¦2¦6¦50¦1¦Null§</text>
  </threadedComment>
  <threadedComment ref="A750" personId="{C1D2CA1C-F49F-4B2E-9ED4-39B6A37E11DA}" id="{4FC85470-09EF-489E-991D-78DEF3F3EB89}">
    <text>¦1¦2¦6¦51¦0¦Null§</text>
  </threadedComment>
  <threadedComment ref="A752" personId="{C1D2CA1C-F49F-4B2E-9ED4-39B6A37E11DA}" id="{4CC308E8-674E-4609-B819-FAFB70AAF796}">
    <text>¦1¦2¦6¦52¦0¦Null§</text>
  </threadedComment>
  <threadedComment ref="A754" personId="{C1D2CA1C-F49F-4B2E-9ED4-39B6A37E11DA}" id="{F2A3E5F7-2E29-4356-8A21-F9DC6495AFDD}">
    <text>¦1¦2¦6¦53¦1¦Null§</text>
  </threadedComment>
  <threadedComment ref="A756" personId="{C1D2CA1C-F49F-4B2E-9ED4-39B6A37E11DA}" id="{1E663DC3-6D66-436E-B790-ABA5A050638B}">
    <text>¦1¦2¦6¦54¦0¦Null§</text>
  </threadedComment>
  <threadedComment ref="A758" personId="{C1D2CA1C-F49F-4B2E-9ED4-39B6A37E11DA}" id="{FF73903C-06E5-4DA7-9C71-CAB75BF95935}">
    <text>¦1¦2¦6¦55¦0¦Null§</text>
  </threadedComment>
  <threadedComment ref="A760" personId="{C1D2CA1C-F49F-4B2E-9ED4-39B6A37E11DA}" id="{5B5D75A9-97B6-4BC8-8799-68BD899BE545}">
    <text>¦1¦2¦6¦56¦0¦Null§</text>
  </threadedComment>
  <threadedComment ref="A762" personId="{C1D2CA1C-F49F-4B2E-9ED4-39B6A37E11DA}" id="{ECCFCD32-A29C-4BD2-BD38-F8321FDA078D}">
    <text>¦1¦2¦6¦57¦1¦Null§</text>
  </threadedComment>
  <threadedComment ref="A764" personId="{C1D2CA1C-F49F-4B2E-9ED4-39B6A37E11DA}" id="{B35E68C7-1038-471C-8209-900DD3CBC4B7}">
    <text>¦1¦2¦6¦58¦1¦Null§</text>
  </threadedComment>
  <threadedComment ref="A766" personId="{C1D2CA1C-F49F-4B2E-9ED4-39B6A37E11DA}" id="{31FF0C50-1362-4A43-B187-A89D1135D096}">
    <text>¦1¦2¦6¦59¦0¦Null§</text>
  </threadedComment>
  <threadedComment ref="A772" personId="{C1D2CA1C-F49F-4B2E-9ED4-39B6A37E11DA}" id="{76630722-2B32-4370-84C4-26E900713D5E}">
    <text>¦1¦2¦6¦60¦1¦Null§</text>
  </threadedComment>
  <threadedComment ref="A774" personId="{C1D2CA1C-F49F-4B2E-9ED4-39B6A37E11DA}" id="{663F8FEF-B282-4E7B-AF40-0D7181BBF688}">
    <text>¦1¦2¦6¦61¦0¦Null§</text>
  </threadedComment>
  <threadedComment ref="A776" personId="{C1D2CA1C-F49F-4B2E-9ED4-39B6A37E11DA}" id="{2F1879B3-0356-449D-9D87-5A17B90FEC17}">
    <text>¦1¦2¦6¦62¦0¦Null§</text>
  </threadedComment>
  <threadedComment ref="A778" personId="{C1D2CA1C-F49F-4B2E-9ED4-39B6A37E11DA}" id="{28FF77D9-0BF0-4D8A-AF41-A8418708650B}">
    <text>¦1¦2¦6¦63¦1¦Null§</text>
  </threadedComment>
  <threadedComment ref="A780" personId="{C1D2CA1C-F49F-4B2E-9ED4-39B6A37E11DA}" id="{24ACEC23-2E3B-43F4-BE97-49B2C7B5EE29}">
    <text>¦1¦2¦6¦64¦0¦Null§</text>
  </threadedComment>
  <threadedComment ref="A782" personId="{C1D2CA1C-F49F-4B2E-9ED4-39B6A37E11DA}" id="{DC2852BE-B237-48FE-AAB2-ABFD421869B8}">
    <text>¦1¦2¦6¦65¦0¦Null§</text>
  </threadedComment>
  <threadedComment ref="A784" personId="{C1D2CA1C-F49F-4B2E-9ED4-39B6A37E11DA}" id="{4A47DD9F-D8C4-4920-8D11-D4099A51F614}">
    <text>¦1¦2¦6¦66¦0¦Null§</text>
  </threadedComment>
  <threadedComment ref="A786" personId="{C1D2CA1C-F49F-4B2E-9ED4-39B6A37E11DA}" id="{72707704-F4FC-4991-BB5B-A238AB15AE10}">
    <text>¦1¦2¦6¦67¦1¦Null§</text>
  </threadedComment>
  <threadedComment ref="A788" personId="{C1D2CA1C-F49F-4B2E-9ED4-39B6A37E11DA}" id="{99A8A740-3985-41C3-B0CE-01EFC67445AE}">
    <text>¦1¦2¦6¦68¦1¦Null§</text>
  </threadedComment>
  <threadedComment ref="A790" personId="{C1D2CA1C-F49F-4B2E-9ED4-39B6A37E11DA}" id="{9FB4B477-DA07-4D92-BDDD-82C3EEDF02EA}">
    <text>¦1¦2¦6¦69¦1¦Null§</text>
  </threadedComment>
  <threadedComment ref="A792" personId="{C1D2CA1C-F49F-4B2E-9ED4-39B6A37E11DA}" id="{A73A68A5-FDD3-4D6D-B579-14F49C25DF0C}">
    <text>¦1¦2¦6¦70¦1¦Null§</text>
  </threadedComment>
  <threadedComment ref="A794" personId="{C1D2CA1C-F49F-4B2E-9ED4-39B6A37E11DA}" id="{E2C9DB7B-2BD2-4FA0-AB95-CECC93D564E5}">
    <text>¦1¦2¦6¦71¦1¦Null§</text>
  </threadedComment>
  <threadedComment ref="A796" personId="{C1D2CA1C-F49F-4B2E-9ED4-39B6A37E11DA}" id="{99EBF437-0211-4542-A863-2B6C70A9E2EC}">
    <text>¦1¦2¦6¦72¦0¦Null§</text>
  </threadedComment>
  <threadedComment ref="A798" personId="{C1D2CA1C-F49F-4B2E-9ED4-39B6A37E11DA}" id="{35EB4B7D-818F-4B12-A376-FE9A7C105C21}">
    <text>¦1¦2¦6¦73¦0¦Null§</text>
  </threadedComment>
  <threadedComment ref="A800" personId="{C1D2CA1C-F49F-4B2E-9ED4-39B6A37E11DA}" id="{C96EF584-9E57-4BC9-9524-B68A1D365F76}">
    <text>¦1¦2¦6¦74¦0¦Null§</text>
  </threadedComment>
  <threadedComment ref="A802" personId="{C1D2CA1C-F49F-4B2E-9ED4-39B6A37E11DA}" id="{EE53F06F-57DB-4410-8CE3-04ECB9744CBA}">
    <text>¦1¦2¦6¦75¦0¦Null§</text>
  </threadedComment>
  <threadedComment ref="A804" personId="{C1D2CA1C-F49F-4B2E-9ED4-39B6A37E11DA}" id="{3DEE3B86-A598-49F2-AADF-614DCAC444DB}">
    <text>¦1¦2¦6¦76¦0¦Null§</text>
  </threadedComment>
  <threadedComment ref="A806" personId="{C1D2CA1C-F49F-4B2E-9ED4-39B6A37E11DA}" id="{A698A090-A269-41CE-858A-351E0A738EB3}">
    <text>¦1¦2¦6¦77¦1¦Null§</text>
  </threadedComment>
  <threadedComment ref="A808" personId="{C1D2CA1C-F49F-4B2E-9ED4-39B6A37E11DA}" id="{7AE577C5-8B6B-44CF-BDEF-7A70B9A1C372}">
    <text>¦1¦2¦6¦78¦1¦Null§</text>
  </threadedComment>
  <threadedComment ref="A810" personId="{C1D2CA1C-F49F-4B2E-9ED4-39B6A37E11DA}" id="{063E187F-7101-46DD-92A9-432B3324A66E}">
    <text>¦1¦2¦6¦79¦0¦Null§</text>
  </threadedComment>
  <threadedComment ref="A812" personId="{C1D2CA1C-F49F-4B2E-9ED4-39B6A37E11DA}" id="{B7749FDE-57F0-4D6A-B892-EB75A0FB6FB6}">
    <text>¦1¦2¦6¦80¦0¦Null§</text>
  </threadedComment>
  <threadedComment ref="A814" personId="{C1D2CA1C-F49F-4B2E-9ED4-39B6A37E11DA}" id="{E58F4C9D-AA56-4342-B663-795EF901F57A}">
    <text>¦1¦2¦6¦81¦0¦Null§</text>
  </threadedComment>
  <threadedComment ref="A816" personId="{C1D2CA1C-F49F-4B2E-9ED4-39B6A37E11DA}" id="{C9121813-5FDF-43B0-A9E4-9BF42313B6FA}">
    <text>¦1¦2¦6¦82¦0¦Null§</text>
  </threadedComment>
  <threadedComment ref="A818" personId="{C1D2CA1C-F49F-4B2E-9ED4-39B6A37E11DA}" id="{1723291B-CC23-42F5-A3D7-2D7EC75EE965}">
    <text>¦1¦2¦6¦83¦0¦Null§</text>
  </threadedComment>
  <threadedComment ref="A820" personId="{C1D2CA1C-F49F-4B2E-9ED4-39B6A37E11DA}" id="{66C6882D-DDD5-4E39-86F5-382C9142AE69}">
    <text>¦1¦2¦6¦84¦0¦Null§</text>
  </threadedComment>
  <threadedComment ref="A828" personId="{C1D2CA1C-F49F-4B2E-9ED4-39B6A37E11DA}" id="{1DF1F0FA-6415-4457-BCB8-D0217EE53F2C}">
    <text>¦1¦2¦6¦85¦0¦Null§</text>
  </threadedComment>
  <threadedComment ref="A830" personId="{C1D2CA1C-F49F-4B2E-9ED4-39B6A37E11DA}" id="{941CC201-9A8F-4C88-9935-E50ECCF25F8F}">
    <text>¦1¦2¦6¦86¦1¦Null§</text>
  </threadedComment>
  <threadedComment ref="A832" personId="{C1D2CA1C-F49F-4B2E-9ED4-39B6A37E11DA}" id="{B2CF652E-C305-4113-8A3F-2837EF05519F}">
    <text>¦1¦2¦6¦87¦0¦Null§</text>
  </threadedComment>
  <threadedComment ref="A834" personId="{C1D2CA1C-F49F-4B2E-9ED4-39B6A37E11DA}" id="{B0CF621D-9871-4CE4-8344-6497FC91B770}">
    <text>¦1¦2¦6¦88¦0¦Null§</text>
  </threadedComment>
  <threadedComment ref="A836" personId="{C1D2CA1C-F49F-4B2E-9ED4-39B6A37E11DA}" id="{1ED3E214-DC3F-44F7-B704-11053412D47B}">
    <text>¦1¦2¦6¦89¦1¦Null§</text>
  </threadedComment>
  <threadedComment ref="A838" personId="{C1D2CA1C-F49F-4B2E-9ED4-39B6A37E11DA}" id="{FCFE6C6E-F006-4CFA-85B8-D051C8A92686}">
    <text>¦1¦2¦6¦90¦1¦Null§</text>
  </threadedComment>
  <threadedComment ref="A840" personId="{C1D2CA1C-F49F-4B2E-9ED4-39B6A37E11DA}" id="{5E07CE0D-7C91-47D8-A399-2572275CCDD8}">
    <text>¦1¦2¦6¦91¦0¦Null§</text>
  </threadedComment>
  <threadedComment ref="A842" personId="{C1D2CA1C-F49F-4B2E-9ED4-39B6A37E11DA}" id="{E8970A60-1626-4C2E-8B06-9EBE1B00335D}">
    <text>¦1¦2¦6¦92¦0¦Null§</text>
  </threadedComment>
  <threadedComment ref="A844" personId="{C1D2CA1C-F49F-4B2E-9ED4-39B6A37E11DA}" id="{EC37B7C9-346E-4808-AAD2-E78685A0B4E7}">
    <text>¦1¦2¦6¦93¦0¦Null§</text>
  </threadedComment>
  <threadedComment ref="A846" personId="{C1D2CA1C-F49F-4B2E-9ED4-39B6A37E11DA}" id="{F7C5DBFF-69FD-4563-AD1B-C44B0BD51CD1}">
    <text>¦1¦2¦6¦94¦1¦Null§</text>
  </threadedComment>
  <threadedComment ref="A848" personId="{C1D2CA1C-F49F-4B2E-9ED4-39B6A37E11DA}" id="{9EB14C22-F45C-4649-A379-8A32CC325488}">
    <text>¦1¦2¦6¦95¦0¦Null§</text>
  </threadedComment>
  <threadedComment ref="A850" personId="{C1D2CA1C-F49F-4B2E-9ED4-39B6A37E11DA}" id="{40425900-F732-4FB2-9C3B-30ACC48B5AEA}">
    <text>¦1¦2¦6¦96¦0¦Null§</text>
  </threadedComment>
  <threadedComment ref="A852" personId="{C1D2CA1C-F49F-4B2E-9ED4-39B6A37E11DA}" id="{69FE0FBB-5F1D-4F46-9E66-00C4F89E8345}">
    <text>¦1¦2¦6¦97¦1¦Null§</text>
  </threadedComment>
  <threadedComment ref="A854" personId="{C1D2CA1C-F49F-4B2E-9ED4-39B6A37E11DA}" id="{7C8CB021-EFF8-4BEC-8862-37889BFEFCFE}">
    <text>¦1¦2¦6¦98¦0¦Null§</text>
  </threadedComment>
  <threadedComment ref="A856" personId="{C1D2CA1C-F49F-4B2E-9ED4-39B6A37E11DA}" id="{0B455400-0966-424F-8394-2CF0940E60C4}">
    <text>¦1¦2¦6¦99¦1¦Null§</text>
  </threadedComment>
  <threadedComment ref="A858" personId="{C1D2CA1C-F49F-4B2E-9ED4-39B6A37E11DA}" id="{1309EDC3-862B-4A9F-B008-86653B50F746}">
    <text>¦1¦2¦6¦100¦1¦Null§</text>
  </threadedComment>
  <threadedComment ref="A860" personId="{C1D2CA1C-F49F-4B2E-9ED4-39B6A37E11DA}" id="{5D756DB7-53C2-453C-A69A-6FC8E2E2ED50}">
    <text>¦1¦2¦6¦101¦0¦Null§</text>
  </threadedComment>
  <threadedComment ref="A862" personId="{C1D2CA1C-F49F-4B2E-9ED4-39B6A37E11DA}" id="{10DDF55F-DB9E-40CA-8A6E-77B48AD1B7FE}">
    <text>¦1¦2¦6¦102¦1¦Null§</text>
  </threadedComment>
  <threadedComment ref="A864" personId="{C1D2CA1C-F49F-4B2E-9ED4-39B6A37E11DA}" id="{859A1E65-116E-41D8-A7D5-6CCA71F12540}">
    <text>¦1¦2¦6¦103¦0¦Null§</text>
  </threadedComment>
  <threadedComment ref="A866" personId="{C1D2CA1C-F49F-4B2E-9ED4-39B6A37E11DA}" id="{C2B1E508-1336-473E-898D-9C27B03D102B}">
    <text>¦1¦2¦6¦104¦0¦Null§</text>
  </threadedComment>
  <threadedComment ref="A868" personId="{C1D2CA1C-F49F-4B2E-9ED4-39B6A37E11DA}" id="{EB54F5D3-4C66-49D6-8FD2-F6AFF3395EB9}">
    <text>¦1¦2¦6¦105¦0¦Null§</text>
  </threadedComment>
  <threadedComment ref="A870" personId="{C1D2CA1C-F49F-4B2E-9ED4-39B6A37E11DA}" id="{29CA890A-8056-4D0A-AA50-62B45C3BBEF0}">
    <text>¦1¦2¦6¦106¦0¦Null§</text>
  </threadedComment>
  <threadedComment ref="A872" personId="{C1D2CA1C-F49F-4B2E-9ED4-39B6A37E11DA}" id="{4AB0DF9A-F559-4734-9B9E-1A770E9A78B2}">
    <text>¦1¦2¦6¦107¦0¦Null§</text>
  </threadedComment>
  <threadedComment ref="A874" personId="{C1D2CA1C-F49F-4B2E-9ED4-39B6A37E11DA}" id="{695D42EE-CDE1-4ACF-A556-2A9D3CB027C8}">
    <text>¦1¦2¦6¦108¦0¦Null§</text>
  </threadedComment>
  <threadedComment ref="A876" personId="{C1D2CA1C-F49F-4B2E-9ED4-39B6A37E11DA}" id="{077538F7-435D-4D21-B1A7-31BF012F34A3}">
    <text>¦1¦2¦6¦109¦0¦Null§</text>
  </threadedComment>
  <threadedComment ref="A878" personId="{C1D2CA1C-F49F-4B2E-9ED4-39B6A37E11DA}" id="{00AE069E-B61D-4ABE-ABC7-5413BE034030}">
    <text>¦1¦2¦6¦110¦0¦Null§</text>
  </threadedComment>
  <threadedComment ref="A880" personId="{C1D2CA1C-F49F-4B2E-9ED4-39B6A37E11DA}" id="{B92043A5-2F44-4806-A42D-93459ED2D0A8}">
    <text>¦1¦2¦6¦111¦0¦Null§</text>
  </threadedComment>
  <threadedComment ref="A882" personId="{C1D2CA1C-F49F-4B2E-9ED4-39B6A37E11DA}" id="{5470210B-700B-4823-BF84-DEC87B1142D2}">
    <text>¦1¦2¦6¦112¦1¦Null§</text>
  </threadedComment>
  <threadedComment ref="A884" personId="{C1D2CA1C-F49F-4B2E-9ED4-39B6A37E11DA}" id="{5C9328FC-7728-487B-830F-5A3D1ED6D352}">
    <text>¦1¦2¦6¦113¦0¦Null§</text>
  </threadedComment>
  <threadedComment ref="A886" personId="{C1D2CA1C-F49F-4B2E-9ED4-39B6A37E11DA}" id="{078147A8-5A2A-4DAB-838D-C8B0AFC65182}">
    <text>¦1¦2¦6¦114¦0¦Null§</text>
  </threadedComment>
  <threadedComment ref="A894" personId="{C1D2CA1C-F49F-4B2E-9ED4-39B6A37E11DA}" id="{137B93D6-692B-4BED-863A-912F1103E3B5}">
    <text>¦1¦2¦6¦115¦1¦Null§</text>
  </threadedComment>
  <threadedComment ref="A896" personId="{C1D2CA1C-F49F-4B2E-9ED4-39B6A37E11DA}" id="{4471B7B0-340A-44B4-B448-0770A65D71C5}">
    <text>¦1¦2¦6¦116¦0¦Null§</text>
  </threadedComment>
  <threadedComment ref="A898" personId="{C1D2CA1C-F49F-4B2E-9ED4-39B6A37E11DA}" id="{C1A78FDA-2F4B-4A75-814A-B89A23281ECB}">
    <text>¦1¦2¦6¦117¦1¦Null§</text>
  </threadedComment>
  <threadedComment ref="A900" personId="{C1D2CA1C-F49F-4B2E-9ED4-39B6A37E11DA}" id="{1687948C-B05A-458C-B8B5-4E2A3D9292B1}">
    <text>¦1¦2¦6¦118¦0¦Null§</text>
  </threadedComment>
  <threadedComment ref="A902" personId="{C1D2CA1C-F49F-4B2E-9ED4-39B6A37E11DA}" id="{027CC67B-D421-4F16-9953-638223CA4DEA}">
    <text>¦1¦2¦6¦119¦0¦Null§</text>
  </threadedComment>
  <threadedComment ref="A904" personId="{C1D2CA1C-F49F-4B2E-9ED4-39B6A37E11DA}" id="{194BF17C-3F2B-4A7F-A698-3D0B41BE6414}">
    <text>¦1¦2¦6¦120¦0¦Null§</text>
  </threadedComment>
  <threadedComment ref="A906" personId="{C1D2CA1C-F49F-4B2E-9ED4-39B6A37E11DA}" id="{871BD647-0B73-4BFA-ACE2-564466AE8827}">
    <text>¦1¦2¦6¦121¦0¦Null§</text>
  </threadedComment>
  <threadedComment ref="A908" personId="{C1D2CA1C-F49F-4B2E-9ED4-39B6A37E11DA}" id="{F27A455C-15A5-4AD7-A1E5-19A617E23A4B}">
    <text>¦1¦2¦6¦122¦0¦Null§</text>
  </threadedComment>
  <threadedComment ref="A910" personId="{C1D2CA1C-F49F-4B2E-9ED4-39B6A37E11DA}" id="{28BDBD5A-5309-4CAA-84CE-618EE4A9BB32}">
    <text>¦1¦2¦6¦123¦0¦Null§</text>
  </threadedComment>
  <threadedComment ref="A912" personId="{C1D2CA1C-F49F-4B2E-9ED4-39B6A37E11DA}" id="{999F70C2-AF96-4ABE-8DA1-31C2627AEF9B}">
    <text>¦1¦2¦6¦124¦0¦Null§</text>
  </threadedComment>
  <threadedComment ref="A914" personId="{C1D2CA1C-F49F-4B2E-9ED4-39B6A37E11DA}" id="{3C0B2020-F9F0-47AC-B3DC-ECEE3B2FD7EE}">
    <text>¦1¦2¦6¦125¦0¦Null§</text>
  </threadedComment>
  <threadedComment ref="A916" personId="{C1D2CA1C-F49F-4B2E-9ED4-39B6A37E11DA}" id="{9EF474F2-9E17-4F54-8BDD-3059392AE231}">
    <text>¦1¦2¦6¦126¦0¦Null§</text>
  </threadedComment>
  <threadedComment ref="A918" personId="{C1D2CA1C-F49F-4B2E-9ED4-39B6A37E11DA}" id="{0B3D2B65-E4B7-48AF-8869-AE05CB17DB28}">
    <text>¦1¦2¦6¦127¦0¦Null§</text>
  </threadedComment>
  <threadedComment ref="A920" personId="{C1D2CA1C-F49F-4B2E-9ED4-39B6A37E11DA}" id="{F624B17B-94D6-4AD9-A774-BE4BD2490360}">
    <text>¦1¦2¦6¦128¦0¦Null§</text>
  </threadedComment>
  <threadedComment ref="A922" personId="{C1D2CA1C-F49F-4B2E-9ED4-39B6A37E11DA}" id="{5EE90A27-4277-4924-9B41-7918CB24D964}">
    <text>¦1¦2¦6¦129¦0¦Null§</text>
  </threadedComment>
  <threadedComment ref="A924" personId="{C1D2CA1C-F49F-4B2E-9ED4-39B6A37E11DA}" id="{68CB6079-5978-4B78-A142-39A13C7AE304}">
    <text>¦1¦2¦6¦130¦0¦Null§</text>
  </threadedComment>
  <threadedComment ref="A926" personId="{C1D2CA1C-F49F-4B2E-9ED4-39B6A37E11DA}" id="{A0B2ADE6-1559-47D1-B5DB-CF960E17082C}">
    <text>¦1¦2¦6¦131¦0¦Null§</text>
  </threadedComment>
  <threadedComment ref="A928" personId="{C1D2CA1C-F49F-4B2E-9ED4-39B6A37E11DA}" id="{204215E3-0AFE-4C8F-A4F6-A7AE884D0F1D}">
    <text>¦1¦2¦6¦132¦1¦Null§</text>
  </threadedComment>
  <threadedComment ref="A930" personId="{C1D2CA1C-F49F-4B2E-9ED4-39B6A37E11DA}" id="{FA80606E-190C-4551-A637-12870CEFCF5C}">
    <text>¦1¦2¦6¦133¦0¦Null§</text>
  </threadedComment>
  <threadedComment ref="A932" personId="{C1D2CA1C-F49F-4B2E-9ED4-39B6A37E11DA}" id="{A79F4F5F-2DC8-4239-A957-7E590F18729F}">
    <text>¦1¦2¦6¦134¦0¦Null§</text>
  </threadedComment>
  <threadedComment ref="A934" personId="{C1D2CA1C-F49F-4B2E-9ED4-39B6A37E11DA}" id="{E37B3395-D3B6-49CB-91C9-5F7645E2055D}">
    <text>¦1¦2¦6¦135¦1¦Null§</text>
  </threadedComment>
  <threadedComment ref="A936" personId="{C1D2CA1C-F49F-4B2E-9ED4-39B6A37E11DA}" id="{319234CE-6085-4B61-96E5-323CE5008F45}">
    <text>¦1¦2¦6¦136¦0¦Null§</text>
  </threadedComment>
  <threadedComment ref="A938" personId="{C1D2CA1C-F49F-4B2E-9ED4-39B6A37E11DA}" id="{74A11BF1-BB48-4F12-9543-F67F9FFDC9BF}">
    <text>¦1¦2¦6¦137¦0¦Null§</text>
  </threadedComment>
  <threadedComment ref="A940" personId="{C1D2CA1C-F49F-4B2E-9ED4-39B6A37E11DA}" id="{85102EE3-0E2C-4C4C-9E42-0B5FAC6FCCDB}">
    <text>¦1¦2¦6¦138¦1¦Null§</text>
  </threadedComment>
  <threadedComment ref="A942" personId="{C1D2CA1C-F49F-4B2E-9ED4-39B6A37E11DA}" id="{6FDC2D4A-9B92-486F-9161-CAFCC4FD6717}">
    <text>¦1¦2¦6¦139¦1¦Null§</text>
  </threadedComment>
  <threadedComment ref="A948" personId="{C1D2CA1C-F49F-4B2E-9ED4-39B6A37E11DA}" id="{35BC7187-3D23-431E-8077-57C96A9B48B4}">
    <text>¦1¦2¦6¦140¦1¦Null§</text>
  </threadedComment>
  <threadedComment ref="A950" personId="{C1D2CA1C-F49F-4B2E-9ED4-39B6A37E11DA}" id="{C34960DF-3BE2-4930-A5DE-637DAE7D456F}">
    <text>¦1¦2¦6¦141¦0¦Null§</text>
  </threadedComment>
  <threadedComment ref="A952" personId="{C1D2CA1C-F49F-4B2E-9ED4-39B6A37E11DA}" id="{306D3E28-0659-4884-B2E0-8937B5529B19}">
    <text>¦1¦2¦6¦142¦1¦Null§</text>
  </threadedComment>
  <threadedComment ref="A954" personId="{C1D2CA1C-F49F-4B2E-9ED4-39B6A37E11DA}" id="{2EC9B6C1-05DB-4C2B-B628-AC71590365CD}">
    <text>¦1¦2¦6¦143¦1¦Null§</text>
  </threadedComment>
  <threadedComment ref="A956" personId="{C1D2CA1C-F49F-4B2E-9ED4-39B6A37E11DA}" id="{911EE508-3754-42C4-9704-EA9B70275A94}">
    <text>¦1¦2¦6¦144¦0¦Null§</text>
  </threadedComment>
  <threadedComment ref="A958" personId="{C1D2CA1C-F49F-4B2E-9ED4-39B6A37E11DA}" id="{B30FF247-AE97-4694-A89E-5FC8D1DC09A4}">
    <text>¦1¦2¦6¦145¦1¦Null§</text>
  </threadedComment>
  <threadedComment ref="A960" personId="{C1D2CA1C-F49F-4B2E-9ED4-39B6A37E11DA}" id="{4A9FFF4D-DB97-4C4D-B6DB-6421A887BAF0}">
    <text>¦1¦2¦6¦146¦1¦Null§</text>
  </threadedComment>
  <threadedComment ref="A962" personId="{C1D2CA1C-F49F-4B2E-9ED4-39B6A37E11DA}" id="{D773BF46-516D-493D-A9A4-E3CE171CFEEF}">
    <text>¦1¦2¦6¦147¦1¦Null§</text>
  </threadedComment>
  <threadedComment ref="A964" personId="{C1D2CA1C-F49F-4B2E-9ED4-39B6A37E11DA}" id="{ED40731C-422E-44AB-ACA1-818AE9B984D6}">
    <text>¦1¦2¦6¦148¦1¦Null§</text>
  </threadedComment>
  <threadedComment ref="A966" personId="{C1D2CA1C-F49F-4B2E-9ED4-39B6A37E11DA}" id="{DD5E2C6C-A467-4D9E-A920-3B793F720716}">
    <text>¦1¦2¦6¦149¦0¦Null§</text>
  </threadedComment>
  <threadedComment ref="A968" personId="{C1D2CA1C-F49F-4B2E-9ED4-39B6A37E11DA}" id="{79695DAC-859B-44B0-B3E9-339AF9EDBCF4}">
    <text>¦1¦2¦6¦150¦1¦Null§</text>
  </threadedComment>
  <threadedComment ref="A970" personId="{C1D2CA1C-F49F-4B2E-9ED4-39B6A37E11DA}" id="{1D63EDE8-2883-4962-A5BA-3AD1FC53500D}">
    <text>¦1¦2¦6¦151¦0¦Null§</text>
  </threadedComment>
  <threadedComment ref="A972" personId="{C1D2CA1C-F49F-4B2E-9ED4-39B6A37E11DA}" id="{14B9644B-4A23-42DB-8C56-03184F1FD5C0}">
    <text>¦1¦2¦6¦152¦1¦Null§</text>
  </threadedComment>
  <threadedComment ref="A974" personId="{C1D2CA1C-F49F-4B2E-9ED4-39B6A37E11DA}" id="{63C5676A-B3F3-4FAE-937F-3B85524DC19C}">
    <text>¦1¦2¦6¦153¦1¦Null§</text>
  </threadedComment>
  <threadedComment ref="A976" personId="{C1D2CA1C-F49F-4B2E-9ED4-39B6A37E11DA}" id="{3DBC4BA3-F503-45F7-BC24-BFE2C092F74D}">
    <text>¦1¦2¦6¦154¦1¦Null§</text>
  </threadedComment>
  <threadedComment ref="A978" personId="{C1D2CA1C-F49F-4B2E-9ED4-39B6A37E11DA}" id="{BF2D36AB-891D-445F-ACD8-215189D280BC}">
    <text>¦1¦2¦6¦155¦0¦Null§</text>
  </threadedComment>
  <threadedComment ref="A980" personId="{C1D2CA1C-F49F-4B2E-9ED4-39B6A37E11DA}" id="{FC55BA69-8C37-4C47-BABE-D7225E2CF8EF}">
    <text>¦1¦2¦6¦156¦1¦Null§</text>
  </threadedComment>
  <threadedComment ref="A982" personId="{C1D2CA1C-F49F-4B2E-9ED4-39B6A37E11DA}" id="{2ED9AD42-E52B-46D3-9A0F-D8DE27A3562E}">
    <text>¦1¦2¦6¦157¦1¦Null§</text>
  </threadedComment>
  <threadedComment ref="A984" personId="{C1D2CA1C-F49F-4B2E-9ED4-39B6A37E11DA}" id="{C35817FF-5255-4739-B397-FC0FC357F4AC}">
    <text>¦1¦2¦6¦158¦0¦Null§</text>
  </threadedComment>
  <threadedComment ref="A986" personId="{C1D2CA1C-F49F-4B2E-9ED4-39B6A37E11DA}" id="{BF804A5E-2EF8-4AA3-B807-2449FAAF67CB}">
    <text>¦1¦2¦6¦159¦1¦Null§</text>
  </threadedComment>
  <threadedComment ref="A988" personId="{C1D2CA1C-F49F-4B2E-9ED4-39B6A37E11DA}" id="{DEEE2EB1-3D70-4742-812A-BBCD83278AF0}">
    <text>¦1¦2¦6¦160¦1¦Null§</text>
  </threadedComment>
  <threadedComment ref="A990" personId="{C1D2CA1C-F49F-4B2E-9ED4-39B6A37E11DA}" id="{4B3E7B89-6A34-421B-A02B-4DA5441A8884}">
    <text>¦1¦2¦6¦161¦1¦Null§</text>
  </threadedComment>
  <threadedComment ref="A992" personId="{C1D2CA1C-F49F-4B2E-9ED4-39B6A37E11DA}" id="{8C6ED380-2BAC-4557-9CC7-019343264DC2}">
    <text>¦1¦2¦6¦162¦0¦Null§</text>
  </threadedComment>
  <threadedComment ref="A994" personId="{C1D2CA1C-F49F-4B2E-9ED4-39B6A37E11DA}" id="{A720A6C8-F507-4FFE-AA22-C758323498CA}">
    <text>¦1¦2¦6¦163¦1¦Null§</text>
  </threadedComment>
  <threadedComment ref="A996" personId="{C1D2CA1C-F49F-4B2E-9ED4-39B6A37E11DA}" id="{E3296706-1D8F-40C4-9599-B9BC68435BFF}">
    <text>¦1¦2¦6¦164¦0¦Null§</text>
  </threadedComment>
  <threadedComment ref="A998" personId="{C1D2CA1C-F49F-4B2E-9ED4-39B6A37E11DA}" id="{B00479AA-E9D1-4F57-A51B-7E588BFB81CF}">
    <text>¦1¦2¦6¦165¦1¦Null§</text>
  </threadedComment>
  <threadedComment ref="A1000" personId="{C1D2CA1C-F49F-4B2E-9ED4-39B6A37E11DA}" id="{3513382F-5308-439F-8FDD-48213679016A}">
    <text>¦1¦2¦6¦166¦0¦Null§</text>
  </threadedComment>
  <threadedComment ref="A1002" personId="{C1D2CA1C-F49F-4B2E-9ED4-39B6A37E11DA}" id="{96D7D9FB-8EAA-446C-8203-781BB004C41B}">
    <text>¦1¦2¦6¦167¦1¦Null§</text>
  </threadedComment>
  <threadedComment ref="A1004" personId="{C1D2CA1C-F49F-4B2E-9ED4-39B6A37E11DA}" id="{824A6091-1FE1-4A5E-B55D-C841186623F0}">
    <text>¦1¦2¦6¦168¦0¦Null§</text>
  </threadedComment>
  <threadedComment ref="A1012" personId="{C1D2CA1C-F49F-4B2E-9ED4-39B6A37E11DA}" id="{9B3538C0-3592-4FC6-B804-C1F45952A696}">
    <text>¦1¦2¦6¦169¦1¦Null§</text>
  </threadedComment>
  <threadedComment ref="A1014" personId="{C1D2CA1C-F49F-4B2E-9ED4-39B6A37E11DA}" id="{C387DFEB-7F45-4662-A7A1-B46B475A2464}">
    <text>¦1¦2¦6¦170¦1¦Null§</text>
  </threadedComment>
  <threadedComment ref="A1016" personId="{C1D2CA1C-F49F-4B2E-9ED4-39B6A37E11DA}" id="{1AF5E139-DE0D-4C9E-9E4C-214FFB8E8DD4}">
    <text>¦1¦2¦6¦171¦1¦Null§</text>
  </threadedComment>
  <threadedComment ref="A1018" personId="{C1D2CA1C-F49F-4B2E-9ED4-39B6A37E11DA}" id="{C1E466E7-BD1C-4181-9F1D-A88EB1898B16}">
    <text>¦1¦2¦6¦172¦1¦Null§</text>
  </threadedComment>
  <threadedComment ref="A1020" personId="{C1D2CA1C-F49F-4B2E-9ED4-39B6A37E11DA}" id="{5DB2F39D-4A46-4F40-A7E3-6479E49BF9AC}">
    <text>¦1¦2¦6¦173¦0¦Null§</text>
  </threadedComment>
  <threadedComment ref="A1022" personId="{C1D2CA1C-F49F-4B2E-9ED4-39B6A37E11DA}" id="{312D16DC-2939-479D-B694-91EB1CC6A754}">
    <text>¦1¦2¦6¦174¦1¦Null§</text>
  </threadedComment>
  <threadedComment ref="A1024" personId="{C1D2CA1C-F49F-4B2E-9ED4-39B6A37E11DA}" id="{8AF3D9E3-DD4A-4077-8522-CAE9DFF5358C}">
    <text>¦1¦2¦6¦175¦0¦Null§</text>
  </threadedComment>
  <threadedComment ref="A1026" personId="{C1D2CA1C-F49F-4B2E-9ED4-39B6A37E11DA}" id="{BDE0E006-C6C5-42E4-A9A7-A9C6BD2A67E5}">
    <text>¦1¦2¦6¦176¦1¦Null§</text>
  </threadedComment>
  <threadedComment ref="A1028" personId="{C1D2CA1C-F49F-4B2E-9ED4-39B6A37E11DA}" id="{C1194EBA-FDFB-408F-BA13-85E5B7B89A39}">
    <text>¦1¦2¦6¦177¦0¦Null§</text>
  </threadedComment>
  <threadedComment ref="A1030" personId="{C1D2CA1C-F49F-4B2E-9ED4-39B6A37E11DA}" id="{30CC7BA7-5891-4414-A044-4DF4CA2C453E}">
    <text>¦1¦2¦6¦178¦0¦Null§</text>
  </threadedComment>
  <threadedComment ref="A1032" personId="{C1D2CA1C-F49F-4B2E-9ED4-39B6A37E11DA}" id="{C8341E6A-12AD-4C3B-87C2-71502B63CC61}">
    <text>¦1¦2¦6¦179¦1¦Null§</text>
  </threadedComment>
  <threadedComment ref="A1034" personId="{C1D2CA1C-F49F-4B2E-9ED4-39B6A37E11DA}" id="{AEB34A12-C566-469F-B200-C5ED50F655E1}">
    <text>¦1¦2¦6¦180¦0¦Null§</text>
  </threadedComment>
  <threadedComment ref="A1036" personId="{C1D2CA1C-F49F-4B2E-9ED4-39B6A37E11DA}" id="{3FB27154-FDDB-4593-B57C-4A7A53DAA5CE}">
    <text>¦1¦2¦6¦181¦1¦Null§</text>
  </threadedComment>
  <threadedComment ref="A1038" personId="{C1D2CA1C-F49F-4B2E-9ED4-39B6A37E11DA}" id="{68CB4687-3064-458E-9B52-E6F6A0C75514}">
    <text>¦1¦2¦6¦182¦1¦Null§</text>
  </threadedComment>
  <threadedComment ref="A1040" personId="{C1D2CA1C-F49F-4B2E-9ED4-39B6A37E11DA}" id="{4E4F107E-452A-4117-8BDD-C2AAEF55DFCF}">
    <text>¦1¦2¦6¦183¦1¦Null§</text>
  </threadedComment>
  <threadedComment ref="A1042" personId="{C1D2CA1C-F49F-4B2E-9ED4-39B6A37E11DA}" id="{B2738EAB-0E05-4CD0-B2B8-AE7167BF1B8B}">
    <text>¦1¦2¦6¦184¦1¦Null§</text>
  </threadedComment>
  <threadedComment ref="A1044" personId="{C1D2CA1C-F49F-4B2E-9ED4-39B6A37E11DA}" id="{57FFA344-6150-42F4-9668-759E9077E46B}">
    <text>¦1¦2¦6¦185¦1¦Null§</text>
  </threadedComment>
  <threadedComment ref="A1046" personId="{C1D2CA1C-F49F-4B2E-9ED4-39B6A37E11DA}" id="{33C66692-E2DB-4129-A73F-235B1F22434A}">
    <text>¦1¦2¦6¦186¦0¦Null§</text>
  </threadedComment>
  <threadedComment ref="A1048" personId="{C1D2CA1C-F49F-4B2E-9ED4-39B6A37E11DA}" id="{D79D967F-D43C-4D6A-9AB5-7DC41A3B759C}">
    <text>¦1¦2¦6¦187¦1¦Null§</text>
  </threadedComment>
  <threadedComment ref="A1050" personId="{C1D2CA1C-F49F-4B2E-9ED4-39B6A37E11DA}" id="{5D91C262-0696-4A97-899A-21BD81B6DEB1}">
    <text>¦1¦2¦6¦188¦1¦Null§</text>
  </threadedComment>
  <threadedComment ref="A1052" personId="{C1D2CA1C-F49F-4B2E-9ED4-39B6A37E11DA}" id="{940F518E-1904-4D11-BA52-C707BF5AE6DD}">
    <text>¦1¦2¦6¦189¦0¦Null§</text>
  </threadedComment>
  <threadedComment ref="A1054" personId="{C1D2CA1C-F49F-4B2E-9ED4-39B6A37E11DA}" id="{C73B7266-541E-421E-941E-F8EA0FA0E1CE}">
    <text>¦1¦2¦6¦190¦0¦Null§</text>
  </threadedComment>
  <threadedComment ref="A1056" personId="{C1D2CA1C-F49F-4B2E-9ED4-39B6A37E11DA}" id="{70D219A1-F0D9-4898-B782-D210926C5AE3}">
    <text>¦1¦2¦6¦191¦0¦Null§</text>
  </threadedComment>
  <threadedComment ref="A1058" personId="{C1D2CA1C-F49F-4B2E-9ED4-39B6A37E11DA}" id="{2D31EE33-741A-4D7F-AA28-D93E95FFF9B4}">
    <text>¦1¦2¦6¦192¦0¦Null§</text>
  </threadedComment>
  <threadedComment ref="A1060" personId="{C1D2CA1C-F49F-4B2E-9ED4-39B6A37E11DA}" id="{A8862CFB-A99F-4CDF-B979-F7F8B8C9010B}">
    <text>¦1¦2¦6¦193¦1¦Null§</text>
  </threadedComment>
  <threadedComment ref="A1062" personId="{C1D2CA1C-F49F-4B2E-9ED4-39B6A37E11DA}" id="{759DD612-52CE-4437-9DBA-8B3F22C4DB10}">
    <text>¦1¦2¦6¦194¦0¦Null§</text>
  </threadedComment>
  <threadedComment ref="A1064" personId="{C1D2CA1C-F49F-4B2E-9ED4-39B6A37E11DA}" id="{CC67A6C3-729B-4B3E-8E0B-1282EBB090EA}">
    <text>¦1¦2¦6¦195¦0¦Null§</text>
  </threadedComment>
  <threadedComment ref="A1066" personId="{C1D2CA1C-F49F-4B2E-9ED4-39B6A37E11DA}" id="{E86427E4-04FA-4A1A-9133-263230D3F5F3}">
    <text>¦1¦2¦6¦196¦1¦Null§</text>
  </threadedComment>
  <threadedComment ref="A1068" personId="{C1D2CA1C-F49F-4B2E-9ED4-39B6A37E11DA}" id="{99FB1D2C-2E89-46FB-AA76-A3E762CBFF05}">
    <text>¦1¦2¦6¦197¦0¦Null§</text>
  </threadedComment>
  <threadedComment ref="A1075" personId="{C1D2CA1C-F49F-4B2E-9ED4-39B6A37E11DA}" id="{D9AE937D-7A35-4FCD-BEF5-A5321C3C10DF}">
    <text>¦1¦2¦6¦198¦0¦Null§</text>
  </threadedComment>
  <threadedComment ref="A1077" personId="{C1D2CA1C-F49F-4B2E-9ED4-39B6A37E11DA}" id="{87E2E467-A7DC-42B7-A78C-7364721B8A3F}">
    <text>¦1¦2¦6¦199¦1¦Null§</text>
  </threadedComment>
  <threadedComment ref="A1079" personId="{C1D2CA1C-F49F-4B2E-9ED4-39B6A37E11DA}" id="{CF6CB28D-7634-4AF0-B03C-BBBA21E923B5}">
    <text>¦1¦2¦6¦200¦0¦Null§</text>
  </threadedComment>
  <threadedComment ref="A1081" personId="{C1D2CA1C-F49F-4B2E-9ED4-39B6A37E11DA}" id="{EB0C9FDE-014B-45B7-AA13-E278D62E77C9}">
    <text>¦1¦2¦6¦201¦0¦Null§</text>
  </threadedComment>
  <threadedComment ref="A1083" personId="{C1D2CA1C-F49F-4B2E-9ED4-39B6A37E11DA}" id="{64AB6701-A078-4BB3-A70B-FA5B79208B14}">
    <text>¦1¦2¦6¦202¦1¦Null§</text>
  </threadedComment>
  <threadedComment ref="A1085" personId="{C1D2CA1C-F49F-4B2E-9ED4-39B6A37E11DA}" id="{3A9D21FD-AF18-409A-9A26-5A7CB0182AFB}">
    <text>¦1¦2¦6¦203¦0¦Null§</text>
  </threadedComment>
  <threadedComment ref="A1087" personId="{C1D2CA1C-F49F-4B2E-9ED4-39B6A37E11DA}" id="{4E0CE5D0-1073-462B-8D31-0EBAC6AB92D5}">
    <text>¦1¦2¦6¦204¦1¦Null§</text>
  </threadedComment>
  <threadedComment ref="A1089" personId="{C1D2CA1C-F49F-4B2E-9ED4-39B6A37E11DA}" id="{F3D0ECD9-6255-4F58-A2B9-B0447E625E47}">
    <text>¦1¦2¦6¦205¦1¦Null§</text>
  </threadedComment>
  <threadedComment ref="A1091" personId="{C1D2CA1C-F49F-4B2E-9ED4-39B6A37E11DA}" id="{8677E69A-EB70-4B46-B970-0888F25FA72A}">
    <text>¦1¦2¦6¦206¦1¦Null§</text>
  </threadedComment>
  <threadedComment ref="A1093" personId="{C1D2CA1C-F49F-4B2E-9ED4-39B6A37E11DA}" id="{F94D2A0F-047F-4B9F-804E-036AA2D4BBB1}">
    <text>¦1¦2¦6¦207¦0¦Null§</text>
  </threadedComment>
  <threadedComment ref="A1095" personId="{C1D2CA1C-F49F-4B2E-9ED4-39B6A37E11DA}" id="{9D7E9A61-D631-4EDE-9B68-4ACBCA375244}">
    <text>¦1¦2¦6¦208¦1¦Null§</text>
  </threadedComment>
  <threadedComment ref="A1097" personId="{C1D2CA1C-F49F-4B2E-9ED4-39B6A37E11DA}" id="{86C0E292-F4E4-4985-9754-1BA19449EC12}">
    <text>¦1¦2¦6¦209¦1¦Null§</text>
  </threadedComment>
  <threadedComment ref="A1099" personId="{C1D2CA1C-F49F-4B2E-9ED4-39B6A37E11DA}" id="{AB75BBA1-1E47-48DB-B554-F48DE105312E}">
    <text>¦1¦2¦6¦210¦0¦Null§</text>
  </threadedComment>
  <threadedComment ref="A1101" personId="{C1D2CA1C-F49F-4B2E-9ED4-39B6A37E11DA}" id="{F70571A0-4BD8-42EF-A120-FF09BEC98238}">
    <text>¦1¦2¦6¦211¦1¦Null§</text>
  </threadedComment>
  <threadedComment ref="A1103" personId="{C1D2CA1C-F49F-4B2E-9ED4-39B6A37E11DA}" id="{9D847751-63F0-4835-85DA-BF0FC91DD9AF}">
    <text>¦1¦2¦6¦212¦1¦Null§</text>
  </threadedComment>
  <threadedComment ref="A1105" personId="{C1D2CA1C-F49F-4B2E-9ED4-39B6A37E11DA}" id="{730C4E35-EF3A-44A1-9F42-FC9158E8912E}">
    <text>¦1¦2¦6¦213¦0¦Null§</text>
  </threadedComment>
  <threadedComment ref="A1107" personId="{C1D2CA1C-F49F-4B2E-9ED4-39B6A37E11DA}" id="{F9B3B260-97C4-4DA5-8CB9-E518B5BC8A59}">
    <text>¦1¦2¦6¦214¦1¦Null§</text>
  </threadedComment>
  <threadedComment ref="A1109" personId="{C1D2CA1C-F49F-4B2E-9ED4-39B6A37E11DA}" id="{59DD27C1-FEF9-4190-BD43-8779E4E4F4B1}">
    <text>¦1¦2¦6¦215¦0¦Null§</text>
  </threadedComment>
  <threadedComment ref="A1111" personId="{C1D2CA1C-F49F-4B2E-9ED4-39B6A37E11DA}" id="{35DA05AB-39ED-459B-8978-5CD1A34B4D80}">
    <text>¦1¦2¦6¦216¦1¦Null§</text>
  </threadedComment>
  <threadedComment ref="A1113" personId="{C1D2CA1C-F49F-4B2E-9ED4-39B6A37E11DA}" id="{D4C5CB16-EDDF-4130-8455-7E1F1ABA5E8C}">
    <text>¦1¦2¦6¦217¦0¦Null§</text>
  </threadedComment>
  <threadedComment ref="A1115" personId="{C1D2CA1C-F49F-4B2E-9ED4-39B6A37E11DA}" id="{9BBFCACF-F7A8-4545-9634-EAE88FDBBD24}">
    <text>¦1¦2¦6¦218¦1¦Null§</text>
  </threadedComment>
  <threadedComment ref="A1117" personId="{C1D2CA1C-F49F-4B2E-9ED4-39B6A37E11DA}" id="{6E65F7C6-1FAD-44FA-AEA6-491346B6209D}">
    <text>¦1¦2¦6¦219¦1¦Null§</text>
  </threadedComment>
  <threadedComment ref="A1119" personId="{C1D2CA1C-F49F-4B2E-9ED4-39B6A37E11DA}" id="{8A1A8134-459B-45D3-850D-E607FDBCFE65}">
    <text>¦1¦2¦6¦220¦1¦Null§</text>
  </threadedComment>
  <threadedComment ref="A1121" personId="{C1D2CA1C-F49F-4B2E-9ED4-39B6A37E11DA}" id="{A093F261-4920-4BBE-8450-AAA69F39CEBA}">
    <text>¦1¦2¦6¦221¦1¦Null§</text>
  </threadedComment>
  <threadedComment ref="A1123" personId="{C1D2CA1C-F49F-4B2E-9ED4-39B6A37E11DA}" id="{7F11E99B-758F-44D0-BD14-6A472073E527}">
    <text>¦1¦2¦6¦222¦0¦Null§</text>
  </threadedComment>
  <threadedComment ref="A1125" personId="{C1D2CA1C-F49F-4B2E-9ED4-39B6A37E11DA}" id="{60DA9D7C-A84A-4BEC-9908-054AC417F2D9}">
    <text>¦1¦2¦6¦223¦0¦Null§</text>
  </threadedComment>
  <threadedComment ref="A1127" personId="{C1D2CA1C-F49F-4B2E-9ED4-39B6A37E11DA}" id="{BB8F46EB-09B8-465E-8AC7-30656A2DABFE}">
    <text>¦1¦2¦6¦224¦0¦Null§</text>
  </threadedComment>
  <threadedComment ref="A1134" personId="{C1D2CA1C-F49F-4B2E-9ED4-39B6A37E11DA}" id="{2E88F239-7E6E-47B6-8C19-4EF0E9C9FE91}">
    <text>¦1¦2¦6¦225¦0¦Null§</text>
  </threadedComment>
  <threadedComment ref="A1201" personId="{C1D2CA1C-F49F-4B2E-9ED4-39B6A37E11DA}" id="{E7C0CB99-D25E-44B3-8A89-9C81800E6BAF}">
    <text>¦1¦2¦7¦1¦1¦Null§</text>
  </threadedComment>
  <threadedComment ref="A1203" personId="{C1D2CA1C-F49F-4B2E-9ED4-39B6A37E11DA}" id="{4E197AFB-43C8-413B-9CD5-3092034DDE96}">
    <text>¦1¦2¦7¦2¦1¦Null§</text>
  </threadedComment>
  <threadedComment ref="A1205" personId="{C1D2CA1C-F49F-4B2E-9ED4-39B6A37E11DA}" id="{60A07047-BCD1-4109-9C44-A1EC9C17E462}">
    <text>¦1¦2¦7¦3¦1¦Null§</text>
  </threadedComment>
  <threadedComment ref="A1207" personId="{C1D2CA1C-F49F-4B2E-9ED4-39B6A37E11DA}" id="{59085FAB-E4F2-479B-8A61-118061856BDB}">
    <text>¦1¦2¦7¦4¦0¦Null§</text>
  </threadedComment>
  <threadedComment ref="A1209" personId="{C1D2CA1C-F49F-4B2E-9ED4-39B6A37E11DA}" id="{1B1B387B-30BC-4F2F-B543-383672F24283}">
    <text>¦1¦2¦7¦5¦1¦Null§</text>
  </threadedComment>
  <threadedComment ref="A1211" personId="{C1D2CA1C-F49F-4B2E-9ED4-39B6A37E11DA}" id="{B648EFF2-CE8D-4403-8D77-46DCCD1E3F1F}">
    <text>¦1¦2¦7¦6¦1¦Null§</text>
  </threadedComment>
  <threadedComment ref="A1213" personId="{C1D2CA1C-F49F-4B2E-9ED4-39B6A37E11DA}" id="{116D2C16-1001-4B0C-8986-35ABCD7B7483}">
    <text>¦1¦2¦7¦7¦1¦Null§</text>
  </threadedComment>
  <threadedComment ref="A1215" personId="{C1D2CA1C-F49F-4B2E-9ED4-39B6A37E11DA}" id="{7786B817-9414-4608-8157-15AE510B7C38}">
    <text>¦1¦2¦7¦8¦1¦Null§</text>
  </threadedComment>
  <threadedComment ref="A1217" personId="{C1D2CA1C-F49F-4B2E-9ED4-39B6A37E11DA}" id="{98E17B43-7037-40F9-9AB6-525DB12FA946}">
    <text>¦1¦2¦7¦9¦1¦Null§</text>
  </threadedComment>
  <threadedComment ref="A1219" personId="{C1D2CA1C-F49F-4B2E-9ED4-39B6A37E11DA}" id="{8361B71A-B5FF-4699-B69D-AEEE3F6D09B7}">
    <text>¦1¦2¦7¦10¦1¦Null§</text>
  </threadedComment>
  <threadedComment ref="A1221" personId="{C1D2CA1C-F49F-4B2E-9ED4-39B6A37E11DA}" id="{A4682CB3-F240-48E5-B0DC-63BE9CD22C3A}">
    <text>¦1¦2¦7¦11¦1¦Null§</text>
  </threadedComment>
  <threadedComment ref="A1223" personId="{C1D2CA1C-F49F-4B2E-9ED4-39B6A37E11DA}" id="{175C7C99-1008-42F5-939D-24C512974822}">
    <text>¦1¦2¦7¦12¦1¦Null§</text>
  </threadedComment>
  <threadedComment ref="A1225" personId="{C1D2CA1C-F49F-4B2E-9ED4-39B6A37E11DA}" id="{0F64E80B-7F40-461C-9EE9-E337B8C71C69}">
    <text>¦1¦2¦7¦13¦1¦Null§</text>
  </threadedComment>
  <threadedComment ref="A1227" personId="{C1D2CA1C-F49F-4B2E-9ED4-39B6A37E11DA}" id="{63C2FBD5-CBBD-4260-A7FC-3903D80D8EEA}">
    <text>¦1¦2¦7¦14¦1¦Null§</text>
  </threadedComment>
  <threadedComment ref="A1229" personId="{C1D2CA1C-F49F-4B2E-9ED4-39B6A37E11DA}" id="{4B870C5A-DBB1-4E62-B8B5-E2D27093D649}">
    <text>¦1¦2¦7¦15¦1¦Null§</text>
  </threadedComment>
  <threadedComment ref="A1231" personId="{C1D2CA1C-F49F-4B2E-9ED4-39B6A37E11DA}" id="{C303A913-6823-452F-8C15-1C783618DFE4}">
    <text>¦1¦2¦7¦16¦1¦Null§</text>
  </threadedComment>
  <threadedComment ref="A1233" personId="{C1D2CA1C-F49F-4B2E-9ED4-39B6A37E11DA}" id="{920CA350-BDC0-4EE8-9AF4-D1485A2579EE}">
    <text>¦1¦2¦7¦17¦1¦Null§</text>
  </threadedComment>
  <threadedComment ref="A1235" personId="{C1D2CA1C-F49F-4B2E-9ED4-39B6A37E11DA}" id="{1D4D58F2-46BC-4CE4-8434-67E83B9873C1}">
    <text>¦1¦2¦7¦18¦0¦Null§</text>
  </threadedComment>
  <threadedComment ref="A1237" personId="{C1D2CA1C-F49F-4B2E-9ED4-39B6A37E11DA}" id="{5F7001C9-E1D4-463B-AE37-0D0C0AC02A69}">
    <text>¦1¦2¦7¦19¦0¦Null§</text>
  </threadedComment>
  <threadedComment ref="A1239" personId="{C1D2CA1C-F49F-4B2E-9ED4-39B6A37E11DA}" id="{1C090C6E-2656-4E4C-92E4-09449DB7181F}">
    <text>¦1¦2¦7¦20¦1¦Null§</text>
  </threadedComment>
  <threadedComment ref="A1241" personId="{C1D2CA1C-F49F-4B2E-9ED4-39B6A37E11DA}" id="{CA54D726-D3F5-4E2A-9A73-B8AADFFA0001}">
    <text>¦1¦2¦7¦21¦1¦Null§</text>
  </threadedComment>
  <threadedComment ref="A1243" personId="{C1D2CA1C-F49F-4B2E-9ED4-39B6A37E11DA}" id="{5F929F36-6AC4-4E07-AE90-F5F32095117F}">
    <text>¦1¦2¦7¦22¦1¦Null§</text>
  </threadedComment>
  <threadedComment ref="A1245" personId="{C1D2CA1C-F49F-4B2E-9ED4-39B6A37E11DA}" id="{57F567EF-D2C3-4435-B16D-C208614FFAEB}">
    <text>¦1¦2¦7¦23¦0¦Null§</text>
  </threadedComment>
  <threadedComment ref="A1247" personId="{C1D2CA1C-F49F-4B2E-9ED4-39B6A37E11DA}" id="{66A6FCF9-708D-4A2B-ABEF-4ABEE1D00A91}">
    <text>¦1¦2¦7¦24¦1¦Null§</text>
  </threadedComment>
  <threadedComment ref="A1249" personId="{C1D2CA1C-F49F-4B2E-9ED4-39B6A37E11DA}" id="{5301CBDF-EA7B-4B9D-8DF5-0834B95D64B8}">
    <text>¦1¦2¦7¦25¦0¦Null§</text>
  </threadedComment>
  <threadedComment ref="A1251" personId="{C1D2CA1C-F49F-4B2E-9ED4-39B6A37E11DA}" id="{C2F2366D-AFD9-4568-8E77-B9682DA9BC0C}">
    <text>¦1¦2¦7¦26¦1¦Null§</text>
  </threadedComment>
  <threadedComment ref="A1257" personId="{C1D2CA1C-F49F-4B2E-9ED4-39B6A37E11DA}" id="{807955CE-8DC4-473B-9313-2F09629341E8}">
    <text>¦1¦2¦7¦27¦1¦Null§</text>
  </threadedComment>
  <threadedComment ref="A1259" personId="{C1D2CA1C-F49F-4B2E-9ED4-39B6A37E11DA}" id="{B5FBE367-C083-44AE-968F-14226D32C7AA}">
    <text>¦1¦2¦7¦28¦0¦Null§</text>
  </threadedComment>
  <threadedComment ref="A1261" personId="{C1D2CA1C-F49F-4B2E-9ED4-39B6A37E11DA}" id="{D57F8F2C-42EE-4AD8-92A0-05F55C27D0A0}">
    <text>¦1¦2¦7¦29¦1¦Null§</text>
  </threadedComment>
  <threadedComment ref="A1263" personId="{C1D2CA1C-F49F-4B2E-9ED4-39B6A37E11DA}" id="{9DD29B60-0B40-479F-BACA-DF547D1F7370}">
    <text>¦1¦2¦7¦30¦1¦Null§</text>
  </threadedComment>
  <threadedComment ref="A1265" personId="{C1D2CA1C-F49F-4B2E-9ED4-39B6A37E11DA}" id="{04749C22-E90E-4939-8199-0D245B1528DA}">
    <text>¦1¦2¦7¦31¦1¦Null§</text>
  </threadedComment>
  <threadedComment ref="A1267" personId="{C1D2CA1C-F49F-4B2E-9ED4-39B6A37E11DA}" id="{1CFB6078-E352-4004-A55D-C0900C0B213E}">
    <text>¦1¦2¦7¦32¦1¦Null§</text>
  </threadedComment>
  <threadedComment ref="A1269" personId="{C1D2CA1C-F49F-4B2E-9ED4-39B6A37E11DA}" id="{519E6533-1DD4-4065-A1BF-AF45320EA9B2}">
    <text>¦1¦2¦7¦33¦1¦Null§</text>
  </threadedComment>
  <threadedComment ref="A1271" personId="{C1D2CA1C-F49F-4B2E-9ED4-39B6A37E11DA}" id="{B446E5D6-F8A8-4CB2-AE8E-C62153F7981D}">
    <text>¦1¦2¦7¦34¦1¦Null§</text>
  </threadedComment>
  <threadedComment ref="A1273" personId="{C1D2CA1C-F49F-4B2E-9ED4-39B6A37E11DA}" id="{1CC37EE0-E3F4-4934-AF7E-6E5381B7E402}">
    <text>¦1¦2¦7¦35¦1¦Null§</text>
  </threadedComment>
  <threadedComment ref="A1275" personId="{C1D2CA1C-F49F-4B2E-9ED4-39B6A37E11DA}" id="{A856ACB1-FC23-4B41-8CD0-817DF8115B05}">
    <text>¦1¦2¦7¦36¦0¦Null§</text>
  </threadedComment>
  <threadedComment ref="A1277" personId="{C1D2CA1C-F49F-4B2E-9ED4-39B6A37E11DA}" id="{F1F8801E-6D0E-4F59-B3E0-5411E75D7F88}">
    <text>¦1¦2¦7¦37¦0¦Null§</text>
  </threadedComment>
  <threadedComment ref="A1279" personId="{C1D2CA1C-F49F-4B2E-9ED4-39B6A37E11DA}" id="{C4634EFA-8C6D-4272-A556-00987B2DF872}">
    <text>¦1¦2¦7¦38¦1¦Null§</text>
  </threadedComment>
  <threadedComment ref="A1281" personId="{C1D2CA1C-F49F-4B2E-9ED4-39B6A37E11DA}" id="{21F71418-5C00-4CD7-B011-8BCA22391AF8}">
    <text>¦1¦2¦7¦39¦0¦Null§</text>
  </threadedComment>
  <threadedComment ref="A1283" personId="{C1D2CA1C-F49F-4B2E-9ED4-39B6A37E11DA}" id="{823E485A-1834-4D38-A9BE-1DF5EF297BD3}">
    <text>¦1¦2¦7¦40¦1¦Null§</text>
  </threadedComment>
  <threadedComment ref="A1285" personId="{C1D2CA1C-F49F-4B2E-9ED4-39B6A37E11DA}" id="{A36F6C5E-5945-43C7-86FC-89AF2DE0EB74}">
    <text>¦1¦2¦7¦41¦0¦Null§</text>
  </threadedComment>
  <threadedComment ref="A1287" personId="{C1D2CA1C-F49F-4B2E-9ED4-39B6A37E11DA}" id="{E88B01FC-3E28-4496-8CBD-B391DFB88947}">
    <text>¦1¦2¦7¦42¦0¦Null§</text>
  </threadedComment>
  <threadedComment ref="A1314" personId="{C1D2CA1C-F49F-4B2E-9ED4-39B6A37E11DA}" id="{D05EBFA5-8CEE-474B-9D85-42971A1E3FD7}">
    <text>¦1¦2¦8¦1¦1¦Null§</text>
  </threadedComment>
  <threadedComment ref="A1316" personId="{C1D2CA1C-F49F-4B2E-9ED4-39B6A37E11DA}" id="{536BA099-75B3-4CA8-8CAD-20C76627837D}">
    <text>¦1¦2¦8¦2¦0¦Null§</text>
  </threadedComment>
  <threadedComment ref="A1318" personId="{C1D2CA1C-F49F-4B2E-9ED4-39B6A37E11DA}" id="{E1DC9A47-9976-4256-A1A1-5D2E11718C13}">
    <text>¦1¦2¦8¦3¦0¦Null§</text>
  </threadedComment>
  <threadedComment ref="A1320" personId="{C1D2CA1C-F49F-4B2E-9ED4-39B6A37E11DA}" id="{5E04A02A-2339-428A-8C6E-75DDE39B80A8}">
    <text>¦1¦2¦8¦4¦0¦Null§</text>
  </threadedComment>
  <threadedComment ref="A1322" personId="{C1D2CA1C-F49F-4B2E-9ED4-39B6A37E11DA}" id="{F6DE39AA-8BD1-482C-919A-37A31E4FAF6D}">
    <text>¦1¦2¦8¦5¦0¦Null§</text>
  </threadedComment>
  <threadedComment ref="A1324" personId="{C1D2CA1C-F49F-4B2E-9ED4-39B6A37E11DA}" id="{0282CE1C-4ADF-4D7C-A712-FA351AE96478}">
    <text>¦1¦2¦8¦6¦1¦Null§</text>
  </threadedComment>
  <threadedComment ref="A1326" personId="{C1D2CA1C-F49F-4B2E-9ED4-39B6A37E11DA}" id="{B74E493E-4115-41B2-B5EE-110B6CEC5612}">
    <text>¦1¦2¦8¦7¦1¦Null§</text>
  </threadedComment>
  <threadedComment ref="A1328" personId="{C1D2CA1C-F49F-4B2E-9ED4-39B6A37E11DA}" id="{345B0F0F-7AFE-4C59-A786-B2CEE8B6DE81}">
    <text>¦1¦2¦8¦8¦0¦Null§</text>
  </threadedComment>
  <threadedComment ref="A1330" personId="{C1D2CA1C-F49F-4B2E-9ED4-39B6A37E11DA}" id="{4951D9D1-D653-45D8-A943-2DC1A3204942}">
    <text>¦1¦2¦8¦9¦0¦Null§</text>
  </threadedComment>
  <threadedComment ref="A1332" personId="{C1D2CA1C-F49F-4B2E-9ED4-39B6A37E11DA}" id="{7D484427-C467-4EB1-8A4B-F1E2915D0053}">
    <text>¦1¦2¦8¦10¦0¦Null§</text>
  </threadedComment>
  <threadedComment ref="A1334" personId="{C1D2CA1C-F49F-4B2E-9ED4-39B6A37E11DA}" id="{5C0190B2-92C5-4388-AE5B-77C168F66A82}">
    <text>¦1¦2¦8¦11¦0¦Null§</text>
  </threadedComment>
  <threadedComment ref="A1373" personId="{C1D2CA1C-F49F-4B2E-9ED4-39B6A37E11DA}" id="{BD36F65A-A761-4F83-B723-C393E964A659}">
    <text>¦1¦2¦9¦1¦1¦Null§</text>
  </threadedComment>
  <threadedComment ref="A1375" personId="{C1D2CA1C-F49F-4B2E-9ED4-39B6A37E11DA}" id="{FCDF6034-1C44-44C7-9E9A-8F84883C628D}">
    <text>¦1¦2¦9¦2¦1¦Null§</text>
  </threadedComment>
  <threadedComment ref="A1377" personId="{C1D2CA1C-F49F-4B2E-9ED4-39B6A37E11DA}" id="{A8144A83-B9DA-4AF2-9F1D-4C6F335A280E}">
    <text>¦1¦2¦9¦3¦1¦Null§</text>
  </threadedComment>
  <threadedComment ref="A1379" personId="{C1D2CA1C-F49F-4B2E-9ED4-39B6A37E11DA}" id="{78090133-20B5-4546-812C-6C6B7CD7249C}">
    <text>¦1¦2¦9¦4¦0¦Null§</text>
  </threadedComment>
  <threadedComment ref="A1381" personId="{C1D2CA1C-F49F-4B2E-9ED4-39B6A37E11DA}" id="{2923B517-AC9B-4188-A5A4-E834B9CEA979}">
    <text>¦1¦2¦9¦5¦0¦Null§</text>
  </threadedComment>
  <threadedComment ref="A1383" personId="{C1D2CA1C-F49F-4B2E-9ED4-39B6A37E11DA}" id="{284F78BD-097A-4D15-BCEE-DF73418BA7B5}">
    <text>¦1¦2¦9¦6¦1¦Null§</text>
  </threadedComment>
  <threadedComment ref="A1385" personId="{C1D2CA1C-F49F-4B2E-9ED4-39B6A37E11DA}" id="{BF795CA1-56B4-4A6C-94D9-CAF00C338864}">
    <text>¦1¦2¦9¦7¦0¦Null§</text>
  </threadedComment>
  <threadedComment ref="A1387" personId="{C1D2CA1C-F49F-4B2E-9ED4-39B6A37E11DA}" id="{0C8F0827-2D9B-48DE-9D3D-FB272E2FB7C1}">
    <text>¦1¦2¦9¦8¦0¦Null§</text>
  </threadedComment>
  <threadedComment ref="A1389" personId="{C1D2CA1C-F49F-4B2E-9ED4-39B6A37E11DA}" id="{60102B8E-A4DC-41F3-BA46-0DB2F2CEDD86}">
    <text>¦1¦2¦9¦9¦1¦Null§</text>
  </threadedComment>
  <threadedComment ref="A1391" personId="{C1D2CA1C-F49F-4B2E-9ED4-39B6A37E11DA}" id="{270A500B-F58A-4ABB-A315-448503C4371D}">
    <text>¦1¦2¦9¦10¦0¦Null§</text>
  </threadedComment>
  <threadedComment ref="A1393" personId="{C1D2CA1C-F49F-4B2E-9ED4-39B6A37E11DA}" id="{FBE1DB3F-1729-48A4-893E-D08EC933EFED}">
    <text>¦1¦2¦9¦11¦0¦Null§</text>
  </threadedComment>
  <threadedComment ref="A1395" personId="{C1D2CA1C-F49F-4B2E-9ED4-39B6A37E11DA}" id="{41539A37-C6B8-4AD6-BDA2-D1FEE5C0A6B1}">
    <text>¦1¦2¦9¦12¦0¦Null§</text>
  </threadedComment>
  <threadedComment ref="A1397" personId="{C1D2CA1C-F49F-4B2E-9ED4-39B6A37E11DA}" id="{046A1221-A07A-4317-8626-F7DE0D9C23F8}">
    <text>¦1¦2¦9¦13¦0¦Null§</text>
  </threadedComment>
  <threadedComment ref="A1399" personId="{C1D2CA1C-F49F-4B2E-9ED4-39B6A37E11DA}" id="{F9ECCBC0-5480-4E9E-BCDF-1FDE206E7247}">
    <text>¦1¦2¦9¦14¦1¦Null§</text>
  </threadedComment>
  <threadedComment ref="A1401" personId="{C1D2CA1C-F49F-4B2E-9ED4-39B6A37E11DA}" id="{B3F8BA8B-B6CA-4BAE-BCC0-74CEB07228DB}">
    <text>¦1¦2¦9¦15¦0¦Null§</text>
  </threadedComment>
  <threadedComment ref="A1403" personId="{C1D2CA1C-F49F-4B2E-9ED4-39B6A37E11DA}" id="{AB70A0F0-FE7F-4C5E-9AC2-3E8D8D51FDD1}">
    <text>¦1¦2¦9¦16¦0¦Null§</text>
  </threadedComment>
  <threadedComment ref="A1405" personId="{C1D2CA1C-F49F-4B2E-9ED4-39B6A37E11DA}" id="{C72A0E8C-7633-4DAF-AA01-1AA7390BE165}">
    <text>¦1¦2¦9¦17¦0¦Null§</text>
  </threadedComment>
  <threadedComment ref="A1407" personId="{C1D2CA1C-F49F-4B2E-9ED4-39B6A37E11DA}" id="{333AFF00-F1D8-4277-8416-52E6A90BE0EF}">
    <text>¦1¦2¦9¦18¦0¦Null§</text>
  </threadedComment>
  <threadedComment ref="A1427" personId="{C1D2CA1C-F49F-4B2E-9ED4-39B6A37E11DA}" id="{324E2F8D-DA5F-4405-A972-2779D0657C4A}">
    <text>¦1¦2¦10¦1¦1¦Null§</text>
  </threadedComment>
  <threadedComment ref="A1429" personId="{C1D2CA1C-F49F-4B2E-9ED4-39B6A37E11DA}" id="{4A027EF7-9644-4AE6-AA4C-1CBDF8520945}">
    <text>¦1¦2¦10¦2¦1¦Null§</text>
  </threadedComment>
  <threadedComment ref="A1431" personId="{C1D2CA1C-F49F-4B2E-9ED4-39B6A37E11DA}" id="{437E7340-1CF8-4E7D-B56D-49F59366774B}">
    <text>¦1¦2¦10¦3¦1¦Null§</text>
  </threadedComment>
  <threadedComment ref="A1433" personId="{C1D2CA1C-F49F-4B2E-9ED4-39B6A37E11DA}" id="{0C982535-CD01-4376-85F2-296BFE855DDD}">
    <text>¦1¦2¦10¦4¦1¦Null§</text>
  </threadedComment>
  <threadedComment ref="A1492" personId="{C1D2CA1C-F49F-4B2E-9ED4-39B6A37E11DA}" id="{ACC85107-527F-4F14-820D-BB9581529B50}">
    <text>¦1¦2¦11¦1¦1¦Null§</text>
  </threadedComment>
  <threadedComment ref="A1494" personId="{C1D2CA1C-F49F-4B2E-9ED4-39B6A37E11DA}" id="{E8AA840B-747B-4137-8307-03B84E0B6129}">
    <text>¦1¦2¦11¦2¦0¦Null§</text>
  </threadedComment>
  <threadedComment ref="A1496" personId="{C1D2CA1C-F49F-4B2E-9ED4-39B6A37E11DA}" id="{8B5789E5-5632-4BDD-9B09-005A7A22EC56}">
    <text>¦1¦2¦11¦3¦0¦Null§</text>
  </threadedComment>
  <threadedComment ref="A1498" personId="{C1D2CA1C-F49F-4B2E-9ED4-39B6A37E11DA}" id="{86BE0653-C2C5-4782-9ADC-6D034C34529D}">
    <text>¦1¦2¦11¦4¦0¦Null§</text>
  </threadedComment>
  <threadedComment ref="A1500" personId="{C1D2CA1C-F49F-4B2E-9ED4-39B6A37E11DA}" id="{B4C5A440-C5B6-4EB1-8B8E-09A1F3B2DC66}">
    <text>¦1¦2¦11¦5¦0¦Null§</text>
  </threadedComment>
  <threadedComment ref="A1502" personId="{C1D2CA1C-F49F-4B2E-9ED4-39B6A37E11DA}" id="{65771B37-4DE1-48D6-89CD-3D8AD005F0B8}">
    <text>¦1¦2¦11¦6¦0¦Null§</text>
  </threadedComment>
  <threadedComment ref="A1504" personId="{C1D2CA1C-F49F-4B2E-9ED4-39B6A37E11DA}" id="{32BE4867-7462-49E5-BB05-6C34A283F24C}">
    <text>¦1¦2¦11¦7¦1¦Null§</text>
  </threadedComment>
  <threadedComment ref="A1506" personId="{C1D2CA1C-F49F-4B2E-9ED4-39B6A37E11DA}" id="{D82A92D0-A426-40A8-9155-D5FB9404B5B1}">
    <text>¦1¦2¦11¦8¦0¦Null§</text>
  </threadedComment>
  <threadedComment ref="A1508" personId="{C1D2CA1C-F49F-4B2E-9ED4-39B6A37E11DA}" id="{A2FFBD57-A941-4AF1-8904-E418CB261C0A}">
    <text>¦1¦2¦11¦9¦0¦Null§</text>
  </threadedComment>
  <threadedComment ref="A1510" personId="{C1D2CA1C-F49F-4B2E-9ED4-39B6A37E11DA}" id="{51E9771D-51C8-4891-AFE5-0ED02F394FE0}">
    <text>¦1¦2¦14¦5¦1¦Null§</text>
  </threadedComment>
  <threadedComment ref="A1512" personId="{C1D2CA1C-F49F-4B2E-9ED4-39B6A37E11DA}" id="{7A09C144-0E1E-428F-A617-5CFA2B7F3772}">
    <text>¦1¦2¦14¦6¦0¦Null§</text>
  </threadedComment>
  <threadedComment ref="A1514" personId="{C1D2CA1C-F49F-4B2E-9ED4-39B6A37E11DA}" id="{81421180-35AC-47F0-87EB-1D7307F7E5B1}">
    <text>¦1¦2¦14¦7¦0¦Null§</text>
  </threadedComment>
  <threadedComment ref="A1516" personId="{C1D2CA1C-F49F-4B2E-9ED4-39B6A37E11DA}" id="{E3C1C67D-D5E8-433C-A15C-C22403E1F285}">
    <text>¦1¦2¦11¦10¦1¦Null§</text>
  </threadedComment>
  <threadedComment ref="A1518" personId="{C1D2CA1C-F49F-4B2E-9ED4-39B6A37E11DA}" id="{07A6FFB0-D500-4CB6-B65A-B5BD9233D321}">
    <text>¦1¦2¦11¦11¦1¦Null§</text>
  </threadedComment>
  <threadedComment ref="A1520" personId="{C1D2CA1C-F49F-4B2E-9ED4-39B6A37E11DA}" id="{B8942027-7E8F-4FD6-B9F4-AEB91757E098}">
    <text>¦1¦2¦11¦12¦0¦Null§</text>
  </threadedComment>
  <threadedComment ref="A1522" personId="{C1D2CA1C-F49F-4B2E-9ED4-39B6A37E11DA}" id="{2EAFBB79-B29B-4A23-8361-3C94E0D827A3}">
    <text>¦1¦2¦11¦13¦0¦Null§</text>
  </threadedComment>
  <threadedComment ref="A1524" personId="{C1D2CA1C-F49F-4B2E-9ED4-39B6A37E11DA}" id="{7E70075D-77F5-4B6C-801F-FF424E5C0397}">
    <text>¦1¦2¦11¦14¦0¦Null§</text>
  </threadedComment>
  <threadedComment ref="A1526" personId="{C1D2CA1C-F49F-4B2E-9ED4-39B6A37E11DA}" id="{08A097F8-9F26-4D04-B7BE-E851EFCCFFA9}">
    <text>¦1¦2¦11¦15¦0¦Null§</text>
  </threadedComment>
  <threadedComment ref="A1528" personId="{C1D2CA1C-F49F-4B2E-9ED4-39B6A37E11DA}" id="{4DEA1A5B-7EF0-4E28-A63E-74147C7AF779}">
    <text>¦1¦2¦11¦16¦0¦Null§</text>
  </threadedComment>
  <threadedComment ref="A1530" personId="{C1D2CA1C-F49F-4B2E-9ED4-39B6A37E11DA}" id="{3F8D06A6-6AD0-45BF-802F-2A269978671E}">
    <text>¦1¦2¦11¦17¦0¦Null§</text>
  </threadedComment>
  <threadedComment ref="A1532" personId="{C1D2CA1C-F49F-4B2E-9ED4-39B6A37E11DA}" id="{BDDB8E81-F4A6-4E27-A05F-ECA37C9A53F1}">
    <text>¦1¦2¦11¦18¦0¦Null§</text>
  </threadedComment>
  <threadedComment ref="A1534" personId="{C1D2CA1C-F49F-4B2E-9ED4-39B6A37E11DA}" id="{8DA2D15A-600E-426F-AF6C-AB0539A92E9A}">
    <text>¦1¦2¦11¦19¦0¦Null§</text>
  </threadedComment>
  <threadedComment ref="A1536" personId="{C1D2CA1C-F49F-4B2E-9ED4-39B6A37E11DA}" id="{37A2B70E-70B1-41DE-ABA7-A837CC40A878}">
    <text>¦1¦2¦11¦20¦0¦Null§</text>
  </threadedComment>
  <threadedComment ref="A1538" personId="{C1D2CA1C-F49F-4B2E-9ED4-39B6A37E11DA}" id="{61CEB7B2-57E5-417D-8CA8-6CE41A080986}">
    <text>¦1¦2¦11¦21¦0¦Null§</text>
  </threadedComment>
  <threadedComment ref="A1540" personId="{C1D2CA1C-F49F-4B2E-9ED4-39B6A37E11DA}" id="{32F6B2F7-86BA-4040-A215-566C636D0853}">
    <text>¦1¦2¦11¦22¦0¦Null§</text>
  </threadedComment>
  <threadedComment ref="A1542" personId="{C1D2CA1C-F49F-4B2E-9ED4-39B6A37E11DA}" id="{72CC70CF-217D-47C1-A880-6D6AE255A688}">
    <text>¦1¦2¦11¦23¦1¦Null§</text>
  </threadedComment>
  <threadedComment ref="A1544" personId="{C1D2CA1C-F49F-4B2E-9ED4-39B6A37E11DA}" id="{F81E7049-965E-4220-895A-F0595127F343}">
    <text>¦1¦2¦11¦24¦0¦Null§</text>
  </threadedComment>
  <threadedComment ref="A1546" personId="{C1D2CA1C-F49F-4B2E-9ED4-39B6A37E11DA}" id="{746A828C-06B2-4702-BCD6-B2C4C7CCC697}">
    <text>¦1¦2¦11¦25¦0¦Null§</text>
  </threadedComment>
  <threadedComment ref="A1553" personId="{C1D2CA1C-F49F-4B2E-9ED4-39B6A37E11DA}" id="{AF14DCC3-B3DA-4741-82D1-D13CD1D54EDC}">
    <text>¦1¦2¦11¦26¦0¦Null§</text>
  </threadedComment>
  <threadedComment ref="A1555" personId="{C1D2CA1C-F49F-4B2E-9ED4-39B6A37E11DA}" id="{E05E6789-612C-4DF0-918C-CDB98D4613E2}">
    <text>¦1¦2¦11¦27¦0¦Null§</text>
  </threadedComment>
  <threadedComment ref="A1556" personId="{C1D2CA1C-F49F-4B2E-9ED4-39B6A37E11DA}" id="{F0961C02-B793-4C7F-85E1-AEFDECCBC4F1}">
    <text>¦1¦2¦11¦28¦0¦Null§</text>
  </threadedComment>
  <threadedComment ref="A1558" personId="{C1D2CA1C-F49F-4B2E-9ED4-39B6A37E11DA}" id="{90977467-6EC3-4BC8-8B54-1DE8302BDA10}">
    <text>¦1¦2¦11¦29¦0¦Null§</text>
  </threadedComment>
  <threadedComment ref="A1560" personId="{C1D2CA1C-F49F-4B2E-9ED4-39B6A37E11DA}" id="{20C2F442-C6F6-483C-8F0A-5944D0C5AF48}">
    <text>¦1¦2¦11¦30¦0¦Null§</text>
  </threadedComment>
  <threadedComment ref="A1562" personId="{C1D2CA1C-F49F-4B2E-9ED4-39B6A37E11DA}" id="{C6ECA285-DE0D-4A15-B4E2-8836F4F2CC00}">
    <text>¦1¦2¦11¦31¦1¦Null§</text>
  </threadedComment>
  <threadedComment ref="A1564" personId="{C1D2CA1C-F49F-4B2E-9ED4-39B6A37E11DA}" id="{CAA2C611-F12E-4AC3-AE46-D41820A7AF26}">
    <text>¦1¦2¦11¦32¦1¦Null§</text>
  </threadedComment>
  <threadedComment ref="A1566" personId="{C1D2CA1C-F49F-4B2E-9ED4-39B6A37E11DA}" id="{B9759051-CAD0-4E12-BCB3-D351E194381D}">
    <text>¦1¦2¦11¦33¦0¦Null§</text>
  </threadedComment>
  <threadedComment ref="A1568" personId="{C1D2CA1C-F49F-4B2E-9ED4-39B6A37E11DA}" id="{7C3A891B-031A-486C-806E-9DF18C9DB42F}">
    <text>¦1¦2¦11¦34¦1¦Null§</text>
  </threadedComment>
  <threadedComment ref="A1570" personId="{C1D2CA1C-F49F-4B2E-9ED4-39B6A37E11DA}" id="{B82A5CB3-7F4D-4182-AC9E-0CEE0B257E48}">
    <text>¦1¦2¦11¦35¦0¦Null§</text>
  </threadedComment>
  <threadedComment ref="A1572" personId="{C1D2CA1C-F49F-4B2E-9ED4-39B6A37E11DA}" id="{E8210D09-862D-4767-B663-6F8DF6528E18}">
    <text>¦1¦2¦11¦36¦0¦Null§</text>
  </threadedComment>
  <threadedComment ref="A1574" personId="{C1D2CA1C-F49F-4B2E-9ED4-39B6A37E11DA}" id="{9888C0B2-62B6-4CF7-8DB2-F3706C5EA19E}">
    <text>¦1¦2¦11¦37¦1¦Null§</text>
  </threadedComment>
  <threadedComment ref="A1576" personId="{C1D2CA1C-F49F-4B2E-9ED4-39B6A37E11DA}" id="{F0C4042B-E5DA-40EC-9D45-10165091511D}">
    <text>¦1¦2¦11¦38¦0¦Null§</text>
  </threadedComment>
  <threadedComment ref="A1578" personId="{C1D2CA1C-F49F-4B2E-9ED4-39B6A37E11DA}" id="{113B69D6-6592-468B-A875-EB67746C1BCD}">
    <text>¦1¦2¦11¦39¦0¦Null§</text>
  </threadedComment>
  <threadedComment ref="A1580" personId="{C1D2CA1C-F49F-4B2E-9ED4-39B6A37E11DA}" id="{D2065FB5-3E18-48F9-8765-650D3AA32A0A}">
    <text>¦1¦2¦11¦39¦0¦Null§</text>
  </threadedComment>
  <threadedComment ref="A1582" personId="{C1D2CA1C-F49F-4B2E-9ED4-39B6A37E11DA}" id="{9AEA97B6-1CA5-4CE8-AED9-E2FF85AC6663}">
    <text>¦1¦2¦11¦39¦0¦Null§</text>
  </threadedComment>
  <threadedComment ref="A1584" personId="{C1D2CA1C-F49F-4B2E-9ED4-39B6A37E11DA}" id="{8E4BCB3B-0ABE-45C3-B178-90FBF6A27B57}">
    <text>¦1¦2¦11¦40¦1¦Null§</text>
  </threadedComment>
  <threadedComment ref="A1586" personId="{C1D2CA1C-F49F-4B2E-9ED4-39B6A37E11DA}" id="{F77FDDA4-EE9D-4340-8CF6-770947A9CBDA}">
    <text>¦1¦2¦11¦41¦0¦Null§</text>
  </threadedComment>
  <threadedComment ref="A1588" personId="{C1D2CA1C-F49F-4B2E-9ED4-39B6A37E11DA}" id="{90F3C5E5-3E49-47EE-B2F6-4D3C75233789}">
    <text>¦1¦2¦11¦42¦1¦Null§</text>
  </threadedComment>
  <threadedComment ref="A1590" personId="{C1D2CA1C-F49F-4B2E-9ED4-39B6A37E11DA}" id="{D7C596B4-2F7C-4804-BAFB-10FB1E2555B2}">
    <text>¦1¦2¦11¦43¦0¦Null§</text>
  </threadedComment>
  <threadedComment ref="A1592" personId="{C1D2CA1C-F49F-4B2E-9ED4-39B6A37E11DA}" id="{0F5B6F02-3E45-4552-91AC-58D983A72D08}">
    <text>¦1¦2¦11¦44¦0¦Null§</text>
  </threadedComment>
  <threadedComment ref="A1594" personId="{C1D2CA1C-F49F-4B2E-9ED4-39B6A37E11DA}" id="{46AB0D5F-3A35-4F2D-BE5E-2B314AB5D0FD}">
    <text>¦1¦2¦11¦45¦1¦Null§</text>
  </threadedComment>
  <threadedComment ref="A1596" personId="{C1D2CA1C-F49F-4B2E-9ED4-39B6A37E11DA}" id="{D4C663E2-B4AE-4CA5-AC20-5F608C9F6147}">
    <text>¦1¦2¦11¦46¦0¦Null§</text>
  </threadedComment>
  <threadedComment ref="A1598" personId="{C1D2CA1C-F49F-4B2E-9ED4-39B6A37E11DA}" id="{4CBCF645-4A3B-490C-B6EA-5115B446C908}">
    <text>¦1¦2¦11¦47¦0¦Null§</text>
  </threadedComment>
  <threadedComment ref="A1600" personId="{C1D2CA1C-F49F-4B2E-9ED4-39B6A37E11DA}" id="{EAA4BECB-1CE6-41EB-B984-A6E1CBFBE4CB}">
    <text>¦1¦2¦11¦48¦1¦Null§</text>
  </threadedComment>
  <threadedComment ref="A1607" personId="{C1D2CA1C-F49F-4B2E-9ED4-39B6A37E11DA}" id="{0AF5498F-8091-4E41-A0B6-50CF181518E5}">
    <text>¦1¦2¦11¦49¦0¦Null§</text>
  </threadedComment>
  <threadedComment ref="A1609" personId="{C1D2CA1C-F49F-4B2E-9ED4-39B6A37E11DA}" id="{32E6EC2F-D53D-4182-8B5E-CF2B647B52F9}">
    <text>¦1¦2¦11¦50¦0¦Null§</text>
  </threadedComment>
  <threadedComment ref="A1611" personId="{C1D2CA1C-F49F-4B2E-9ED4-39B6A37E11DA}" id="{E1948EA4-AE67-4D37-B9A4-1AAA60582AE7}">
    <text>¦1¦2¦11¦51¦0¦Null§</text>
  </threadedComment>
  <threadedComment ref="A1613" personId="{C1D2CA1C-F49F-4B2E-9ED4-39B6A37E11DA}" id="{307E5A99-2A8F-459F-B61A-14CFC1E66211}">
    <text>¦1¦2¦11¦52¦0¦Null§</text>
  </threadedComment>
  <threadedComment ref="A1615" personId="{C1D2CA1C-F49F-4B2E-9ED4-39B6A37E11DA}" id="{9C1B941E-051E-4923-B36C-4E758A77DBDC}">
    <text>¦1¦1¦1¦56¦2¦Null§PercPrevItem</text>
  </threadedComment>
  <threadedComment ref="A1620" personId="{C1D2CA1C-F49F-4B2E-9ED4-39B6A37E11DA}" id="{40D0CB88-1845-4957-8256-A768130A087F}">
    <text>¦1¦2¦12¦1¦1¦Null§</text>
  </threadedComment>
  <threadedComment ref="A1622" personId="{C1D2CA1C-F49F-4B2E-9ED4-39B6A37E11DA}" id="{C961E6C1-8F30-42A8-84D2-73CFEC2707C8}">
    <text>¦1¦2¦12¦2¦0¦Null§</text>
  </threadedComment>
  <threadedComment ref="A1624" personId="{C1D2CA1C-F49F-4B2E-9ED4-39B6A37E11DA}" id="{525F4296-0326-4E45-9EAB-4DB917A7ABEC}">
    <text>¦1¦2¦12¦3¦0¦Null§</text>
  </threadedComment>
  <threadedComment ref="A1626" personId="{C1D2CA1C-F49F-4B2E-9ED4-39B6A37E11DA}" id="{B26D0B96-AB30-4EB7-9594-88F1100F045C}">
    <text>¦1¦2¦12¦4¦0¦Null§</text>
  </threadedComment>
  <threadedComment ref="A1628" personId="{C1D2CA1C-F49F-4B2E-9ED4-39B6A37E11DA}" id="{EEAC24B5-5580-4299-B9AE-4A972BB87C2C}">
    <text>¦1¦2¦12¦5¦0¦Null§</text>
  </threadedComment>
  <threadedComment ref="A1630" personId="{C1D2CA1C-F49F-4B2E-9ED4-39B6A37E11DA}" id="{DC906926-FBED-4DF3-8497-A7DB5A0DA503}">
    <text>¦1¦2¦12¦6¦0¦Null§</text>
  </threadedComment>
  <threadedComment ref="A1632" personId="{C1D2CA1C-F49F-4B2E-9ED4-39B6A37E11DA}" id="{0583A5ED-352C-474A-A717-9ACB70D9B7CB}">
    <text>¦1¦2¦12¦7¦0¦Null§</text>
  </threadedComment>
  <threadedComment ref="A1634" personId="{C1D2CA1C-F49F-4B2E-9ED4-39B6A37E11DA}" id="{65BE7ACF-9AAE-4B1A-9A3A-F5C6C40A1DEC}">
    <text>¦1¦2¦12¦8¦0¦Null§</text>
  </threadedComment>
  <threadedComment ref="A1636" personId="{C1D2CA1C-F49F-4B2E-9ED4-39B6A37E11DA}" id="{EB12EEF3-9701-446A-AE03-FDADD4E3D78A}">
    <text>¦1¦2¦12¦9¦0¦Null§</text>
  </threadedComment>
  <threadedComment ref="A1638" personId="{C1D2CA1C-F49F-4B2E-9ED4-39B6A37E11DA}" id="{8E81653E-8DA5-4138-8456-DDAE4E6A215B}">
    <text>¦1¦2¦12¦10¦0¦Null§</text>
  </threadedComment>
  <threadedComment ref="A1640" personId="{C1D2CA1C-F49F-4B2E-9ED4-39B6A37E11DA}" id="{63E279C2-899B-4AAD-92E9-D58456F9E200}">
    <text>¦1¦2¦12¦11¦0¦Null§</text>
  </threadedComment>
  <threadedComment ref="A1642" personId="{C1D2CA1C-F49F-4B2E-9ED4-39B6A37E11DA}" id="{877AC916-7B73-49D0-BB29-D73C73328B53}">
    <text>¦1¦2¦12¦12¦0¦Null§</text>
  </threadedComment>
  <threadedComment ref="A1644" personId="{C1D2CA1C-F49F-4B2E-9ED4-39B6A37E11DA}" id="{CCD51EDD-3631-4978-B160-3E8466F3EEF8}">
    <text>¦1¦2¦12¦13¦0¦Null§</text>
  </threadedComment>
  <threadedComment ref="A1646" personId="{C1D2CA1C-F49F-4B2E-9ED4-39B6A37E11DA}" id="{8BFDF1D5-A867-4A9A-A9F1-454E678EBA0C}">
    <text>¦1¦2¦12¦14¦0¦Null§</text>
  </threadedComment>
  <threadedComment ref="A1685" personId="{C1D2CA1C-F49F-4B2E-9ED4-39B6A37E11DA}" id="{C2ABB900-8A7F-4A05-8C32-4D6E60C89083}">
    <text>¦1¦2¦13¦1¦1¦Null§</text>
  </threadedComment>
  <threadedComment ref="A1687" personId="{C1D2CA1C-F49F-4B2E-9ED4-39B6A37E11DA}" id="{EA1C5E88-E8AA-433B-89D1-1D2927523CD1}">
    <text>¦1¦2¦13¦2¦1¦Null§</text>
  </threadedComment>
  <threadedComment ref="A1689" personId="{C1D2CA1C-F49F-4B2E-9ED4-39B6A37E11DA}" id="{4C7420DC-75B6-406D-9D8F-42876A8D0C7A}">
    <text>¦1¦2¦13¦3¦1¦Null§</text>
  </threadedComment>
  <threadedComment ref="A1691" personId="{C1D2CA1C-F49F-4B2E-9ED4-39B6A37E11DA}" id="{620CCEC6-D6B5-4AA7-B08D-CB7081DA9FF8}">
    <text>¦1¦2¦13¦4¦0¦Null§</text>
  </threadedComment>
  <threadedComment ref="A1693" personId="{C1D2CA1C-F49F-4B2E-9ED4-39B6A37E11DA}" id="{D3DF75BA-8F22-493F-900B-0649BA5734A3}">
    <text>¦1¦2¦13¦5¦0¦Null§</text>
  </threadedComment>
  <threadedComment ref="A1695" personId="{C1D2CA1C-F49F-4B2E-9ED4-39B6A37E11DA}" id="{63109A0A-9A6B-47B0-AE3D-00A71721D55E}">
    <text>¦1¦2¦13¦6¦1¦Null§</text>
  </threadedComment>
  <threadedComment ref="A1697" personId="{C1D2CA1C-F49F-4B2E-9ED4-39B6A37E11DA}" id="{4270340C-3EE5-4EFE-8805-099CC3812FC9}">
    <text>¦1¦2¦13¦7¦1¦Null§</text>
  </threadedComment>
  <threadedComment ref="A1699" personId="{C1D2CA1C-F49F-4B2E-9ED4-39B6A37E11DA}" id="{75453E6C-8027-4987-A386-112D7C7DC507}">
    <text>¦1¦2¦13¦8¦0¦Null§</text>
  </threadedComment>
  <threadedComment ref="A1701" personId="{C1D2CA1C-F49F-4B2E-9ED4-39B6A37E11DA}" id="{6A9F0969-0C0F-4296-AFDF-76EC516C4FC6}">
    <text>¦1¦2¦13¦9¦1¦Null§</text>
  </threadedComment>
  <threadedComment ref="A1703" personId="{C1D2CA1C-F49F-4B2E-9ED4-39B6A37E11DA}" id="{DA2E8515-FE3E-42BC-A6B3-F4B64EAE04C2}">
    <text>¦1¦2¦13¦10¦0¦Null§</text>
  </threadedComment>
  <threadedComment ref="A1705" personId="{C1D2CA1C-F49F-4B2E-9ED4-39B6A37E11DA}" id="{07A99F4F-1F7B-4E96-BE3E-66878050008F}">
    <text>¦1¦2¦13¦11¦0¦Null§</text>
  </threadedComment>
  <threadedComment ref="A1707" personId="{C1D2CA1C-F49F-4B2E-9ED4-39B6A37E11DA}" id="{5400BCBA-52E4-4F26-AD4E-935363D54E9B}">
    <text>¦1¦2¦13¦12¦1¦Null§</text>
  </threadedComment>
  <threadedComment ref="A1709" personId="{C1D2CA1C-F49F-4B2E-9ED4-39B6A37E11DA}" id="{62ACF5E0-415C-47F3-9A54-5B777034A3AE}">
    <text>¦1¦2¦13¦13¦0¦Null§</text>
  </threadedComment>
  <threadedComment ref="A1711" personId="{C1D2CA1C-F49F-4B2E-9ED4-39B6A37E11DA}" id="{9FA97C4F-D4C1-4094-9A2A-627E4EC153CD}">
    <text>¦1¦2¦13¦14¦0¦Null§</text>
  </threadedComment>
  <threadedComment ref="A1742" personId="{C1D2CA1C-F49F-4B2E-9ED4-39B6A37E11DA}" id="{28DADFFF-FFD0-44A2-AB32-E8D2BFB9E93B}">
    <text>¦1¦2¦14¦1¦1¦Null§</text>
  </threadedComment>
  <threadedComment ref="A1744" personId="{C1D2CA1C-F49F-4B2E-9ED4-39B6A37E11DA}" id="{E909C3C3-80CB-4E07-8508-412DE98A45DD}">
    <text>¦1¦2¦14¦2¦1¦Null§</text>
  </threadedComment>
  <threadedComment ref="A1746" personId="{C1D2CA1C-F49F-4B2E-9ED4-39B6A37E11DA}" id="{8C791C6C-B43E-4801-B015-274639F3E586}">
    <text>¦1¦2¦14¦3¦1¦Null§</text>
  </threadedComment>
  <threadedComment ref="A1748" personId="{C1D2CA1C-F49F-4B2E-9ED4-39B6A37E11DA}" id="{26602063-275E-4015-B54D-7BB4F4C448B8}">
    <text>¦1¦2¦14¦4¦0¦Null§</text>
  </threadedComment>
  <threadedComment ref="A1751" personId="{C1D2CA1C-F49F-4B2E-9ED4-39B6A37E11DA}" id="{D49B2164-B9C2-4A1B-9E3D-2FFE69275300}">
    <text>¦1¦2¦14¦8¦1¦Null§</text>
  </threadedComment>
  <threadedComment ref="A1753" personId="{C1D2CA1C-F49F-4B2E-9ED4-39B6A37E11DA}" id="{C12245F0-669A-4937-9758-F47D59381008}">
    <text>¦1¦2¦14¦9¦1¦Null§</text>
  </threadedComment>
  <threadedComment ref="A1755" personId="{C1D2CA1C-F49F-4B2E-9ED4-39B6A37E11DA}" id="{2D19AA3E-5D5D-4F60-B649-06873B92E8D9}">
    <text>¦1¦2¦14¦10¦0¦Null§</text>
  </threadedComment>
  <threadedComment ref="A1757" personId="{C1D2CA1C-F49F-4B2E-9ED4-39B6A37E11DA}" id="{6E11E592-931F-4EEA-BBEA-95BC721208E2}">
    <text>¦1¦2¦14¦11¦0¦Null§</text>
  </threadedComment>
  <threadedComment ref="A1759" personId="{C1D2CA1C-F49F-4B2E-9ED4-39B6A37E11DA}" id="{FC86826C-1AFB-4702-B0B0-6665EF379FEE}">
    <text>¦1¦2¦14¦12¦0¦Null§</text>
  </threadedComment>
  <threadedComment ref="A1761" personId="{C1D2CA1C-F49F-4B2E-9ED4-39B6A37E11DA}" id="{27AEE629-17EB-45E2-8132-25938C3B93EE}">
    <text>¦1¦2¦14¦13¦0¦Null§</text>
  </threadedComment>
  <threadedComment ref="A1763" personId="{C1D2CA1C-F49F-4B2E-9ED4-39B6A37E11DA}" id="{CEDCFC80-0672-4D20-9FD5-DC0FCD040B92}">
    <text>¦1¦2¦14¦14¦0¦Null§</text>
  </threadedComment>
  <threadedComment ref="A1765" personId="{C1D2CA1C-F49F-4B2E-9ED4-39B6A37E11DA}" id="{A84B33F9-6104-49AD-8FE8-D3FD4BEFA3DE}">
    <text>¦1¦2¦14¦15¦0¦Null§</text>
  </threadedComment>
  <threadedComment ref="A1767" personId="{C1D2CA1C-F49F-4B2E-9ED4-39B6A37E11DA}" id="{0555BE9E-83E1-407F-AEF8-87191FACF8C9}">
    <text>¦1¦2¦14¦16¦1¦Null§</text>
  </threadedComment>
  <threadedComment ref="A1769" personId="{C1D2CA1C-F49F-4B2E-9ED4-39B6A37E11DA}" id="{ADD4DCE6-69A2-4117-AF83-6A21DAB30AF0}">
    <text>¦1¦2¦14¦17¦0¦Null§</text>
  </threadedComment>
  <threadedComment ref="A1771" personId="{C1D2CA1C-F49F-4B2E-9ED4-39B6A37E11DA}" id="{F75C9533-E201-454B-81AD-0AED74F1D7A4}">
    <text>¦1¦2¦14¦18¦0¦Null§</text>
  </threadedComment>
  <threadedComment ref="A1773" personId="{C1D2CA1C-F49F-4B2E-9ED4-39B6A37E11DA}" id="{7BE66DB2-FB41-411A-B507-E112759B752A}">
    <text>¦1¦2¦14¦19¦0¦Null§</text>
  </threadedComment>
  <threadedComment ref="A1775" personId="{C1D2CA1C-F49F-4B2E-9ED4-39B6A37E11DA}" id="{5F3429EE-8EF8-4AE1-83F1-41DEACD5E56E}">
    <text>¦1¦2¦14¦20¦0¦Null§</text>
  </threadedComment>
  <threadedComment ref="A1777" personId="{C1D2CA1C-F49F-4B2E-9ED4-39B6A37E11DA}" id="{AB717A69-C966-4919-B660-9EE5693E8538}">
    <text>¦1¦2¦14¦21¦0¦Null§</text>
  </threadedComment>
  <threadedComment ref="A1779" personId="{C1D2CA1C-F49F-4B2E-9ED4-39B6A37E11DA}" id="{8799B418-FB10-427F-B787-743353A78AE0}">
    <text>¦1¦2¦14¦22¦1¦Null§</text>
  </threadedComment>
  <threadedComment ref="A1781" personId="{C1D2CA1C-F49F-4B2E-9ED4-39B6A37E11DA}" id="{B4B7FEF6-55C0-4EBF-9566-642C40B0B8A3}">
    <text>¦1¦2¦14¦23¦0¦Null§</text>
  </threadedComment>
  <threadedComment ref="A1783" personId="{C1D2CA1C-F49F-4B2E-9ED4-39B6A37E11DA}" id="{F9A3B6D1-6850-4B18-870C-B3998349A514}">
    <text>¦1¦2¦14¦24¦0¦Null§</text>
  </threadedComment>
  <threadedComment ref="A1785" personId="{C1D2CA1C-F49F-4B2E-9ED4-39B6A37E11DA}" id="{FEB0929B-4DC6-4ACB-ADE9-2A37469A7847}">
    <text>¦1¦2¦14¦25¦0¦Null§</text>
  </threadedComment>
  <threadedComment ref="A1787" personId="{C1D2CA1C-F49F-4B2E-9ED4-39B6A37E11DA}" id="{82C7163F-103C-4D61-B2D0-D0483A24E436}">
    <text>¦1¦2¦14¦26¦0¦Null§</text>
  </threadedComment>
  <threadedComment ref="A1795" personId="{C1D2CA1C-F49F-4B2E-9ED4-39B6A37E11DA}" id="{C8044FB8-9560-4D9C-B02B-C9CB38C12A18}">
    <text>¦1¦2¦14¦27¦1¦Null§</text>
  </threadedComment>
  <threadedComment ref="A1797" personId="{C1D2CA1C-F49F-4B2E-9ED4-39B6A37E11DA}" id="{224A5124-05C8-4828-8F82-E412C433B35E}">
    <text>¦1¦2¦14¦28¦1¦Null§</text>
  </threadedComment>
  <threadedComment ref="A1799" personId="{C1D2CA1C-F49F-4B2E-9ED4-39B6A37E11DA}" id="{6110FB7A-14C3-4F27-93C2-5DCB4E260262}">
    <text>¦1¦2¦14¦29¦1¦Null§</text>
  </threadedComment>
  <threadedComment ref="A1801" personId="{C1D2CA1C-F49F-4B2E-9ED4-39B6A37E11DA}" id="{56DBEAB2-48C5-4E51-A711-F700B37CC17C}">
    <text>¦1¦2¦14¦30¦0¦Null§</text>
  </threadedComment>
  <threadedComment ref="A1857" personId="{C1D2CA1C-F49F-4B2E-9ED4-39B6A37E11DA}" id="{838579D8-DEB8-4C1C-BE19-B5E9B4901612}">
    <text>¦1¦2¦15¦1¦1¦Null§</text>
  </threadedComment>
  <threadedComment ref="A1859" personId="{C1D2CA1C-F49F-4B2E-9ED4-39B6A37E11DA}" id="{50E495AE-F916-4B1D-8243-181E8F37B10E}">
    <text>¦1¦2¦15¦2¦1¦Null§</text>
  </threadedComment>
  <threadedComment ref="A1861" personId="{C1D2CA1C-F49F-4B2E-9ED4-39B6A37E11DA}" id="{AA55DCCF-F6AE-4A55-A584-5D9D874A0E8A}">
    <text>¦1¦2¦15¦3¦0¦Null§</text>
  </threadedComment>
  <threadedComment ref="A1863" personId="{C1D2CA1C-F49F-4B2E-9ED4-39B6A37E11DA}" id="{80BDB1C4-67BC-4BD0-ABB8-023D29B15C7C}">
    <text>¦1¦2¦15¦4¦1¦Null§</text>
  </threadedComment>
  <threadedComment ref="A1865" personId="{C1D2CA1C-F49F-4B2E-9ED4-39B6A37E11DA}" id="{7F79BD09-6FBA-40B4-84A3-1C45F675EF74}">
    <text>¦1¦2¦15¦5¦0¦Null§</text>
  </threadedComment>
  <threadedComment ref="A1867" personId="{C1D2CA1C-F49F-4B2E-9ED4-39B6A37E11DA}" id="{4603AF8E-9F2A-48F4-BCEA-2CB400E55F1A}">
    <text>¦1¦2¦15¦6¦0¦Null§</text>
  </threadedComment>
  <threadedComment ref="A1869" personId="{C1D2CA1C-F49F-4B2E-9ED4-39B6A37E11DA}" id="{E3ABA1D7-EFD6-42EA-9393-2220A5DC9138}">
    <text>¦1¦2¦15¦7¦1¦Null§</text>
  </threadedComment>
  <threadedComment ref="A1871" personId="{C1D2CA1C-F49F-4B2E-9ED4-39B6A37E11DA}" id="{B13AB191-2663-40EF-B340-B11EBEFAFD5B}">
    <text>¦1¦2¦15¦8¦1¦Null§</text>
  </threadedComment>
  <threadedComment ref="A1873" personId="{C1D2CA1C-F49F-4B2E-9ED4-39B6A37E11DA}" id="{50CBA4AC-11B9-418D-B4A6-21B47DB8C3B3}">
    <text>¦1¦2¦15¦9¦0¦Null§</text>
  </threadedComment>
  <threadedComment ref="A1875" personId="{C1D2CA1C-F49F-4B2E-9ED4-39B6A37E11DA}" id="{507EBC56-65A5-4204-86A6-7C6B62D3C8AF}">
    <text>¦1¦2¦15¦10¦0¦Null§</text>
  </threadedComment>
  <threadedComment ref="A1877" personId="{C1D2CA1C-F49F-4B2E-9ED4-39B6A37E11DA}" id="{79CCBA3C-355D-4B97-B693-3345F3483C17}">
    <text>¦1¦2¦15¦11¦0¦Null§</text>
  </threadedComment>
  <threadedComment ref="A1879" personId="{C1D2CA1C-F49F-4B2E-9ED4-39B6A37E11DA}" id="{CACE6A22-0820-4058-BF27-0B69446C61CC}">
    <text>¦1¦2¦15¦12¦1¦Null§</text>
  </threadedComment>
  <threadedComment ref="A1881" personId="{C1D2CA1C-F49F-4B2E-9ED4-39B6A37E11DA}" id="{FFCA70AE-57B5-4E55-B70F-844BC96CAAEC}">
    <text>¦1¦2¦15¦13¦0¦Null§</text>
  </threadedComment>
  <threadedComment ref="A1883" personId="{C1D2CA1C-F49F-4B2E-9ED4-39B6A37E11DA}" id="{1FE81765-002B-4223-8A12-ED3285483CEE}">
    <text>¦1¦2¦15¦14¦0¦Null§</text>
  </threadedComment>
  <threadedComment ref="A1885" personId="{C1D2CA1C-F49F-4B2E-9ED4-39B6A37E11DA}" id="{6A40BCD6-EF3A-4CC2-BC89-E5C892264A6C}">
    <text>¦1¦2¦15¦15¦1¦Null§</text>
  </threadedComment>
  <threadedComment ref="A1887" personId="{C1D2CA1C-F49F-4B2E-9ED4-39B6A37E11DA}" id="{F8C09B83-A453-40AC-B87C-693890779F85}">
    <text>¦1¦2¦15¦16¦0¦Null§</text>
  </threadedComment>
  <threadedComment ref="A1889" personId="{C1D2CA1C-F49F-4B2E-9ED4-39B6A37E11DA}" id="{C91ED280-990E-45E8-BF28-1352054B6565}">
    <text>¦1¦2¦15¦17¦1¦Null§</text>
  </threadedComment>
  <threadedComment ref="A1891" personId="{C1D2CA1C-F49F-4B2E-9ED4-39B6A37E11DA}" id="{A079EBE7-382A-44DF-A59E-832EF2DB4424}">
    <text>¦1¦2¦15¦18¦0¦Null§</text>
  </threadedComment>
  <threadedComment ref="A1893" personId="{C1D2CA1C-F49F-4B2E-9ED4-39B6A37E11DA}" id="{0D184361-A0C2-46E9-A59A-548A3BEB363F}">
    <text>¦1¦2¦15¦19¦1¦Null§</text>
  </threadedComment>
  <threadedComment ref="A1895" personId="{C1D2CA1C-F49F-4B2E-9ED4-39B6A37E11DA}" id="{CF317771-0FCE-4FB8-8749-5E7F8766E296}">
    <text>¦1¦2¦15¦20¦0¦Null§</text>
  </threadedComment>
  <threadedComment ref="A1897" personId="{C1D2CA1C-F49F-4B2E-9ED4-39B6A37E11DA}" id="{6BBB1B8D-B687-47EA-A3CC-4E1B81B2804B}">
    <text>¦1¦2¦15¦21¦0¦Null§</text>
  </threadedComment>
  <threadedComment ref="A1899" personId="{C1D2CA1C-F49F-4B2E-9ED4-39B6A37E11DA}" id="{5190EAF3-D8EA-4B7A-9E1A-73C09F76A593}">
    <text>¦1¦2¦15¦22¦0¦Null§</text>
  </threadedComment>
  <threadedComment ref="A1901" personId="{C1D2CA1C-F49F-4B2E-9ED4-39B6A37E11DA}" id="{23E47EBE-6464-486C-BC08-63D6DA10C90C}">
    <text>¦1¦2¦15¦23¦0¦Null§</text>
  </threadedComment>
  <threadedComment ref="A1903" personId="{C1D2CA1C-F49F-4B2E-9ED4-39B6A37E11DA}" id="{671B8B84-6C4E-4515-B2F6-224A7CB6D2AC}">
    <text>¦1¦2¦15¦24¦1¦Null§</text>
  </threadedComment>
  <threadedComment ref="A1913" personId="{C1D2CA1C-F49F-4B2E-9ED4-39B6A37E11DA}" id="{97CBBCE2-B194-43E6-BB58-13129BE28485}">
    <text>¦1¦2¦15¦25¦0¦Null§</text>
  </threadedComment>
  <threadedComment ref="A1915" personId="{C1D2CA1C-F49F-4B2E-9ED4-39B6A37E11DA}" id="{A1593D6C-F817-4405-B47E-D399D54F26D2}">
    <text>¦1¦2¦15¦26¦0¦Null§</text>
  </threadedComment>
  <threadedComment ref="A1917" personId="{C1D2CA1C-F49F-4B2E-9ED4-39B6A37E11DA}" id="{5A3F547D-6071-4FE9-8637-F3BB8D917032}">
    <text>¦1¦2¦15¦27¦0¦Null§</text>
  </threadedComment>
  <threadedComment ref="A1974" personId="{C1D2CA1C-F49F-4B2E-9ED4-39B6A37E11DA}" id="{5413DDA7-4E40-40C7-8113-7D765C74CAC7}">
    <text>¦1¦2¦16¦1¦1¦Null§</text>
  </threadedComment>
  <threadedComment ref="A1976" personId="{C1D2CA1C-F49F-4B2E-9ED4-39B6A37E11DA}" id="{DB2A6905-CD17-423E-8E2D-FBE8BA60FF76}">
    <text>¦1¦2¦16¦2¦1¦Null§</text>
  </threadedComment>
  <threadedComment ref="A1978" personId="{C1D2CA1C-F49F-4B2E-9ED4-39B6A37E11DA}" id="{7C51CF69-EA05-44A8-AF17-20D1DD9EC33F}">
    <text>¦1¦2¦16¦3¦0¦Null§</text>
  </threadedComment>
  <threadedComment ref="A1980" personId="{C1D2CA1C-F49F-4B2E-9ED4-39B6A37E11DA}" id="{DE53DEB1-E15C-42AD-8752-1B7244556A9C}">
    <text>¦1¦2¦16¦4¦0¦Null§</text>
  </threadedComment>
  <threadedComment ref="A1982" personId="{C1D2CA1C-F49F-4B2E-9ED4-39B6A37E11DA}" id="{29F03ACB-A32F-46E1-8B95-1410F84765A4}">
    <text>¦1¦2¦16¦5¦0¦Null§</text>
  </threadedComment>
  <threadedComment ref="A1984" personId="{C1D2CA1C-F49F-4B2E-9ED4-39B6A37E11DA}" id="{34B77423-CD0B-41B0-866C-C5F6CE6D0040}">
    <text>¦1¦2¦16¦6¦1¦Null§</text>
  </threadedComment>
  <threadedComment ref="A1986" personId="{C1D2CA1C-F49F-4B2E-9ED4-39B6A37E11DA}" id="{7B424090-8320-4828-9342-F60970B65F60}">
    <text>¦1¦2¦16¦7¦0¦Null§</text>
  </threadedComment>
  <threadedComment ref="A1988" personId="{C1D2CA1C-F49F-4B2E-9ED4-39B6A37E11DA}" id="{F85B69E0-92C6-4B5A-974F-EE82F32620A3}">
    <text>¦1¦2¦16¦8¦0¦Null§</text>
  </threadedComment>
  <threadedComment ref="A2036" personId="{C1D2CA1C-F49F-4B2E-9ED4-39B6A37E11DA}" id="{776EE9A4-7244-45AC-86E8-10E3930AC8F2}">
    <text>¦1¦2¦17¦1¦1¦Null§</text>
  </threadedComment>
  <threadedComment ref="A2038" personId="{C1D2CA1C-F49F-4B2E-9ED4-39B6A37E11DA}" id="{B868530C-AC39-456E-947A-BC9C75BC5158}">
    <text>¦1¦2¦17¦2¦1¦Null§</text>
  </threadedComment>
  <threadedComment ref="A2040" personId="{C1D2CA1C-F49F-4B2E-9ED4-39B6A37E11DA}" id="{7E12D942-3BDD-4AE7-AD08-268878891EFE}">
    <text>¦1¦2¦17¦3¦0¦Null§</text>
  </threadedComment>
  <threadedComment ref="A2102" personId="{C1D2CA1C-F49F-4B2E-9ED4-39B6A37E11DA}" id="{E9D6D293-3CFD-4094-A782-F262DAAF2F77}">
    <text>¦1¦2¦18¦1¦1¦Null§</text>
  </threadedComment>
  <threadedComment ref="A2104" personId="{C1D2CA1C-F49F-4B2E-9ED4-39B6A37E11DA}" id="{E2D6CED2-C8BF-4B51-BA91-C17B19A818BD}">
    <text>¦1¦2¦18¦2¦1¦Null§</text>
  </threadedComment>
  <threadedComment ref="A2106" personId="{C1D2CA1C-F49F-4B2E-9ED4-39B6A37E11DA}" id="{1B6EB832-399E-4C26-8285-A72E8C88E3BA}">
    <text>¦1¦2¦18¦3¦1¦Null§</text>
  </threadedComment>
  <threadedComment ref="A2108" personId="{C1D2CA1C-F49F-4B2E-9ED4-39B6A37E11DA}" id="{1DE1B57F-7C75-46F9-B685-90CA4EC3713F}">
    <text>¦1¦2¦18¦4¦1¦Null§</text>
  </threadedComment>
  <threadedComment ref="A2110" personId="{C1D2CA1C-F49F-4B2E-9ED4-39B6A37E11DA}" id="{CE3722BA-EAFE-445B-A25D-B66667F9A389}">
    <text>¦1¦2¦18¦5¦1¦Null§</text>
  </threadedComment>
  <threadedComment ref="A2112" personId="{C1D2CA1C-F49F-4B2E-9ED4-39B6A37E11DA}" id="{12C08D6A-52FC-4D76-A918-AECB392659A8}">
    <text>¦1¦2¦18¦6¦0¦Null§</text>
  </threadedComment>
  <threadedComment ref="A2114" personId="{C1D2CA1C-F49F-4B2E-9ED4-39B6A37E11DA}" id="{8EBA4A6B-AD87-4300-BBA2-96B352AF5D21}">
    <text>¦1¦2¦18¦7¦0¦Null§</text>
  </threadedComment>
  <threadedComment ref="A2116" personId="{C1D2CA1C-F49F-4B2E-9ED4-39B6A37E11DA}" id="{1A65B72E-DCA5-4E01-8619-FBC9742D03B1}">
    <text>¦1¦2¦18¦8¦0¦Null§</text>
  </threadedComment>
  <threadedComment ref="A2118" personId="{C1D2CA1C-F49F-4B2E-9ED4-39B6A37E11DA}" id="{3E318B04-E947-4DB2-9945-D519A7614EDF}">
    <text>¦1¦2¦18¦9¦0¦Null§</text>
  </threadedComment>
  <threadedComment ref="A2120" personId="{C1D2CA1C-F49F-4B2E-9ED4-39B6A37E11DA}" id="{80617961-F621-4F39-9729-80C1B37B5CAE}">
    <text>¦1¦2¦18¦10¦1¦Null§</text>
  </threadedComment>
  <threadedComment ref="A2122" personId="{C1D2CA1C-F49F-4B2E-9ED4-39B6A37E11DA}" id="{F607571B-CEC2-48DB-A85F-9300E9B33BDB}">
    <text>¦1¦2¦18¦11¦0¦Null§</text>
  </threadedComment>
  <threadedComment ref="A2124" personId="{C1D2CA1C-F49F-4B2E-9ED4-39B6A37E11DA}" id="{39470DDC-AD77-4F24-B96B-BB3F0C33B293}">
    <text>¦1¦2¦18¦12¦0¦Null§</text>
  </threadedComment>
  <threadedComment ref="A2126" personId="{C1D2CA1C-F49F-4B2E-9ED4-39B6A37E11DA}" id="{D2AF543D-68A9-4E2D-B101-036E69C10B27}">
    <text>¦1¦2¦18¦13¦0¦Null§</text>
  </threadedComment>
  <threadedComment ref="A2128" personId="{C1D2CA1C-F49F-4B2E-9ED4-39B6A37E11DA}" id="{690AED20-F835-4E9C-BC05-0F3B42DB5A8D}">
    <text>¦1¦2¦18¦14¦1¦Null§</text>
  </threadedComment>
  <threadedComment ref="A2130" personId="{C1D2CA1C-F49F-4B2E-9ED4-39B6A37E11DA}" id="{675D3870-23F5-4C92-92ED-2E358BCD4E0D}">
    <text>¦1¦2¦18¦15¦1¦Null§</text>
  </threadedComment>
  <threadedComment ref="A2132" personId="{C1D2CA1C-F49F-4B2E-9ED4-39B6A37E11DA}" id="{C315CD16-460B-401B-9CCA-285D72743BF3}">
    <text>¦1¦2¦18¦16¦0¦Null§</text>
  </threadedComment>
  <threadedComment ref="A2134" personId="{C1D2CA1C-F49F-4B2E-9ED4-39B6A37E11DA}" id="{15677B1A-E947-4DDD-82B2-88131E4BDD9B}">
    <text>¦1¦2¦18¦17¦1¦Null§</text>
  </threadedComment>
  <threadedComment ref="A2136" personId="{C1D2CA1C-F49F-4B2E-9ED4-39B6A37E11DA}" id="{17C7BB8A-F96A-4AAE-8EDB-AB684C7A95F2}">
    <text>¦1¦2¦18¦18¦0¦Null§</text>
  </threadedComment>
  <threadedComment ref="A2138" personId="{C1D2CA1C-F49F-4B2E-9ED4-39B6A37E11DA}" id="{3DB15D79-2D04-48F2-9D41-692D15AA2D0A}">
    <text>¦1¦2¦18¦19¦0¦Null§</text>
  </threadedComment>
  <threadedComment ref="A2140" personId="{C1D2CA1C-F49F-4B2E-9ED4-39B6A37E11DA}" id="{30FD0E07-E39E-42F5-90BB-C7B83F199AE8}">
    <text>¦1¦2¦18¦20¦1¦Null§</text>
  </threadedComment>
  <threadedComment ref="A2142" personId="{C1D2CA1C-F49F-4B2E-9ED4-39B6A37E11DA}" id="{5F4E70FE-0D67-4E51-B920-F38FFCE9FDA2}">
    <text>¦1¦2¦18¦21¦0¦Null§</text>
  </threadedComment>
  <threadedComment ref="A2144" personId="{C1D2CA1C-F49F-4B2E-9ED4-39B6A37E11DA}" id="{37FB0163-0CCE-449F-9098-DBA0AED127FA}">
    <text>¦1¦2¦18¦22¦0¦Null§</text>
  </threadedComment>
  <threadedComment ref="A2146" personId="{C1D2CA1C-F49F-4B2E-9ED4-39B6A37E11DA}" id="{B1A577CF-1D74-4CE4-B3C6-31A3FAE0315C}">
    <text>¦1¦2¦18¦23¦0¦Null§</text>
  </threadedComment>
  <threadedComment ref="A2148" personId="{C1D2CA1C-F49F-4B2E-9ED4-39B6A37E11DA}" id="{1773B43D-F8F4-42E3-A740-54CF4B640D92}">
    <text>¦1¦2¦18¦24¦1¦Null§</text>
  </threadedComment>
  <threadedComment ref="A2150" personId="{C1D2CA1C-F49F-4B2E-9ED4-39B6A37E11DA}" id="{208FBCB8-1C37-4E4A-944F-CBF951B50E50}">
    <text>¦1¦2¦18¦25¦1¦Null§</text>
  </threadedComment>
  <threadedComment ref="A2152" personId="{C1D2CA1C-F49F-4B2E-9ED4-39B6A37E11DA}" id="{D378AC8E-265D-46E0-9FE4-D41C64122426}">
    <text>¦1¦2¦18¦26¦0¦Null§</text>
  </threadedComment>
  <threadedComment ref="A2154" personId="{C1D2CA1C-F49F-4B2E-9ED4-39B6A37E11DA}" id="{483B32FF-46E2-4B7B-B985-22F42B7C912B}">
    <text>¦1¦2¦18¦27¦1¦Null§</text>
  </threadedComment>
  <threadedComment ref="A2156" personId="{C1D2CA1C-F49F-4B2E-9ED4-39B6A37E11DA}" id="{EF824A6C-76FF-46F7-97CC-C502ACC94D98}">
    <text>¦1¦2¦18¦28¦1¦Null§</text>
  </threadedComment>
  <threadedComment ref="A2158" personId="{C1D2CA1C-F49F-4B2E-9ED4-39B6A37E11DA}" id="{ED85578C-BC17-4E6E-8994-F8BE896E5709}">
    <text>¦1¦2¦18¦29¦0¦Null§</text>
  </threadedComment>
  <threadedComment ref="A2160" personId="{C1D2CA1C-F49F-4B2E-9ED4-39B6A37E11DA}" id="{A9A5C168-67CF-4875-B429-9F7767236888}">
    <text>¦1¦2¦18¦30¦0¦Null§</text>
  </threadedComment>
  <threadedComment ref="A2162" personId="{C1D2CA1C-F49F-4B2E-9ED4-39B6A37E11DA}" id="{1DA50CFF-2C24-44C7-A545-13FD84EBC7D6}">
    <text>¦1¦2¦18¦31¦0¦Null§</text>
  </threadedComment>
  <threadedComment ref="A2168" personId="{C1D2CA1C-F49F-4B2E-9ED4-39B6A37E11DA}" id="{D93D9C38-9A74-4978-A107-6D8AA6E4ED01}">
    <text>¦1¦2¦18¦32¦0¦Null§</text>
  </threadedComment>
  <threadedComment ref="A2234" personId="{C1D2CA1C-F49F-4B2E-9ED4-39B6A37E11DA}" id="{5CF7733F-3E6D-4906-A44F-59E9B06D3889}">
    <text>¦1¦2¦19¦1¦1¦Null§</text>
  </threadedComment>
  <threadedComment ref="A2236" personId="{C1D2CA1C-F49F-4B2E-9ED4-39B6A37E11DA}" id="{0B6474EF-415A-4A0D-A73E-1D68E53B9686}">
    <text>¦1¦2¦19¦2¦1¦Null§</text>
  </threadedComment>
  <threadedComment ref="A2238" personId="{C1D2CA1C-F49F-4B2E-9ED4-39B6A37E11DA}" id="{48E87CD4-036B-4028-A708-071A83BFD60A}">
    <text>¦1¦2¦19¦3¦0¦Null§</text>
  </threadedComment>
  <threadedComment ref="A2240" personId="{C1D2CA1C-F49F-4B2E-9ED4-39B6A37E11DA}" id="{02E56243-8316-4285-9856-5CEA00D2282A}">
    <text>¦1¦2¦19¦4¦1¦Null§</text>
  </threadedComment>
  <threadedComment ref="A2242" personId="{C1D2CA1C-F49F-4B2E-9ED4-39B6A37E11DA}" id="{3E592A83-ED98-42CF-A6C6-0C4FA0E1765C}">
    <text>¦1¦2¦19¦5¦0¦Null§</text>
  </threadedComment>
  <threadedComment ref="A2244" personId="{C1D2CA1C-F49F-4B2E-9ED4-39B6A37E11DA}" id="{8A62C57E-58FF-40A7-A76E-F9FBCF9DD4FD}">
    <text>¦1¦2¦19¦6¦1¦Null§</text>
  </threadedComment>
  <threadedComment ref="A2246" personId="{C1D2CA1C-F49F-4B2E-9ED4-39B6A37E11DA}" id="{057A535D-2472-4280-8948-9D247419767A}">
    <text>¦1¦2¦19¦7¦0¦Null§</text>
  </threadedComment>
  <threadedComment ref="A2248" personId="{C1D2CA1C-F49F-4B2E-9ED4-39B6A37E11DA}" id="{6373FB9C-0F57-4EDC-90D9-16F3760D1DFA}">
    <text>¦1¦2¦19¦8¦0¦Null§</text>
  </threadedComment>
</ThreadedComments>
</file>

<file path=xl/threadedComments/threadedComment3.xml><?xml version="1.0" encoding="utf-8"?>
<ThreadedComments xmlns="http://schemas.microsoft.com/office/spreadsheetml/2018/threadedcomments" xmlns:x="http://schemas.openxmlformats.org/spreadsheetml/2006/main">
  <threadedComment ref="A1" personId="{C1D2CA1C-F49F-4B2E-9ED4-39B6A37E11DA}" id="{CB40136A-A7D5-491E-96A9-305AD74B8CAC}">
    <text>Item¦Payment¦Description¦Unit¦Qty¦Rate¦Amount§1¦INLET WORKS AND DEWATERING FACILITY AT HAMMARSDALE WWTW§3¦BILL 3: DEWATERING FACILITY§SECTION C : SITE CLEARANCE ¦SECTION D: EARTHWORKS¦SECTION DB: EARTHWORKS (PIPE TRENCHES)¦SECTION DM: EARTHWORKS (ROADS, SUBGRADE)¦SECTION G: CONCRETE (STRUCTURAL)¦SECTION L: MEDIUM-PRESSURE PIPE LINES¦SECTION LB: BEDDING (PIPES)¦SECTION LC: CABLE DUCTS¦SECTION LD: SEWERS¦SECTION LE: STORMWATER DRAINAGE¦SECTION ME: SUBBASE¦SECTION MF: BASE¦SECTION MJ: SEGMENTED PAVING¦SECTION MK: KERBING AND CHANNELING¦SECTION MM: ANCILLARY ROADWORKS¦SECTION PGE: EROSION CONTROL</text>
  </threadedComment>
  <threadedComment ref="A4" personId="{C1D2CA1C-F49F-4B2E-9ED4-39B6A37E11DA}" id="{DD4C4D56-4629-449C-A5F3-D61F12CAC085}">
    <text>¦1¦3¦1¦1¦1¦Null§</text>
  </threadedComment>
  <threadedComment ref="A6" personId="{C1D2CA1C-F49F-4B2E-9ED4-39B6A37E11DA}" id="{F2437F13-122D-4877-A6FD-3FE26B7F9ED7}">
    <text>¦1¦3¦1¦2¦1¦Null§</text>
  </threadedComment>
  <threadedComment ref="A8" personId="{C1D2CA1C-F49F-4B2E-9ED4-39B6A37E11DA}" id="{2FC6C8BC-D66C-4B7B-9423-6C39895426C5}">
    <text>¦1¦3¦1¦3¦0¦Null§</text>
  </threadedComment>
  <threadedComment ref="A10" personId="{C1D2CA1C-F49F-4B2E-9ED4-39B6A37E11DA}" id="{1700E34F-81DD-4BF8-8DDE-F0EA978AF719}">
    <text>¦1¦3¦1¦4¦0¦Null§</text>
  </threadedComment>
  <threadedComment ref="A12" personId="{C1D2CA1C-F49F-4B2E-9ED4-39B6A37E11DA}" id="{C1A3D6AD-3E7C-48B0-90A3-8799BEA449CF}">
    <text>¦1¦3¦1¦5¦0¦Null§</text>
  </threadedComment>
  <threadedComment ref="A14" personId="{C1D2CA1C-F49F-4B2E-9ED4-39B6A37E11DA}" id="{CC2E3D38-9F7C-49BC-945E-0959668C915A}">
    <text>¦1¦3¦1¦6¦0¦Null§</text>
  </threadedComment>
  <threadedComment ref="A16" personId="{C1D2CA1C-F49F-4B2E-9ED4-39B6A37E11DA}" id="{0C834AEE-F242-4A1F-ACFA-BC1C0BD2F0DA}">
    <text>¦1¦3¦1¦7¦0¦Null§</text>
  </threadedComment>
  <threadedComment ref="A18" personId="{C1D2CA1C-F49F-4B2E-9ED4-39B6A37E11DA}" id="{1E4B5199-D5B8-463E-B60E-6CB507B8101C}">
    <text>¦1¦3¦1¦8¦0¦Null§</text>
  </threadedComment>
  <threadedComment ref="A20" personId="{C1D2CA1C-F49F-4B2E-9ED4-39B6A37E11DA}" id="{92AACF26-F3DB-41D6-8D0C-D876DDA40A74}">
    <text>¦1¦3¦1¦9¦1¦Null§</text>
  </threadedComment>
  <threadedComment ref="A22" personId="{C1D2CA1C-F49F-4B2E-9ED4-39B6A37E11DA}" id="{201743DA-0D12-4468-A21B-C044722EAE14}">
    <text>¦1¦3¦1¦10¦0¦Null§</text>
  </threadedComment>
  <threadedComment ref="A24" personId="{C1D2CA1C-F49F-4B2E-9ED4-39B6A37E11DA}" id="{E7AF5BDC-4B7F-4DF5-963D-AC24FABA8EE1}">
    <text>¦1¦3¦1¦11¦0¦Null§</text>
  </threadedComment>
  <threadedComment ref="A26" personId="{C1D2CA1C-F49F-4B2E-9ED4-39B6A37E11DA}" id="{0C6C83E3-AAE4-4BF8-81D7-1BA65082EF3B}">
    <text>¦1¦3¦1¦12¦0¦Null§</text>
  </threadedComment>
  <threadedComment ref="A28" personId="{C1D2CA1C-F49F-4B2E-9ED4-39B6A37E11DA}" id="{48C34564-0CC0-4D16-A89C-CF39374333E3}">
    <text>¦1¦3¦1¦13¦0¦Null§</text>
  </threadedComment>
  <threadedComment ref="A30" personId="{C1D2CA1C-F49F-4B2E-9ED4-39B6A37E11DA}" id="{F5679BBA-20CF-46D2-8134-769260784774}">
    <text>¦1¦3¦1¦14¦0¦Null§</text>
  </threadedComment>
  <threadedComment ref="A32" personId="{C1D2CA1C-F49F-4B2E-9ED4-39B6A37E11DA}" id="{72A1F0F9-BF7F-4FB5-AE87-A717CDCF7DEA}">
    <text>¦1¦3¦1¦15¦0¦Null§</text>
  </threadedComment>
  <threadedComment ref="A34" personId="{C1D2CA1C-F49F-4B2E-9ED4-39B6A37E11DA}" id="{08F984B4-639C-48CE-8073-A21EEA024F1F}">
    <text>¦1¦3¦1¦16¦0¦Null§</text>
  </threadedComment>
  <threadedComment ref="A36" personId="{C1D2CA1C-F49F-4B2E-9ED4-39B6A37E11DA}" id="{DFAE684F-FDDB-41C6-9D48-1EEF683DECA8}">
    <text>¦1¦3¦1¦17¦0¦Null§</text>
  </threadedComment>
  <threadedComment ref="A38" personId="{C1D2CA1C-F49F-4B2E-9ED4-39B6A37E11DA}" id="{C7D37B75-EC63-4DEE-8FD2-EAB1319F9F25}">
    <text>¦1¦3¦1¦18¦0¦Null§</text>
  </threadedComment>
  <threadedComment ref="A40" personId="{C1D2CA1C-F49F-4B2E-9ED4-39B6A37E11DA}" id="{23C6B954-4F07-4B26-9769-E858E1E1ED93}">
    <text>¦1¦3¦1¦19¦1¦Null§</text>
  </threadedComment>
  <threadedComment ref="A42" personId="{C1D2CA1C-F49F-4B2E-9ED4-39B6A37E11DA}" id="{EED5CCE5-BCBE-4710-B505-153B0577414D}">
    <text>¦1¦3¦1¦20¦0¦Null§</text>
  </threadedComment>
  <threadedComment ref="A44" personId="{C1D2CA1C-F49F-4B2E-9ED4-39B6A37E11DA}" id="{E77CEA54-2415-46DA-A036-7B0AC2A38CE2}">
    <text>¦1¦3¦1¦21¦0¦Null§</text>
  </threadedComment>
  <threadedComment ref="A46" personId="{C1D2CA1C-F49F-4B2E-9ED4-39B6A37E11DA}" id="{CB96C831-72FA-4FCB-9794-47190CB85C06}">
    <text>¦1¦3¦1¦22¦1¦Null§</text>
  </threadedComment>
  <threadedComment ref="A48" personId="{C1D2CA1C-F49F-4B2E-9ED4-39B6A37E11DA}" id="{905AFF85-414F-4B49-AAB6-5ADF0CB2D92C}">
    <text>¦1¦3¦1¦23¦0¦Null§</text>
  </threadedComment>
  <threadedComment ref="A50" personId="{C1D2CA1C-F49F-4B2E-9ED4-39B6A37E11DA}" id="{8975744B-31E9-4B39-8792-B8B181855544}">
    <text>¦1¦3¦1¦24¦0¦Null§</text>
  </threadedComment>
  <threadedComment ref="A52" personId="{C1D2CA1C-F49F-4B2E-9ED4-39B6A37E11DA}" id="{77CFCC35-76FB-4DFE-B397-8E7A83C38F10}">
    <text>¦1¦3¦1¦25¦1¦Null§</text>
  </threadedComment>
  <threadedComment ref="A58" personId="{C1D2CA1C-F49F-4B2E-9ED4-39B6A37E11DA}" id="{7CB55710-F357-492C-8517-6DF7FB32B1D7}">
    <text>¦1¦3¦1¦26¦0¦Null§</text>
  </threadedComment>
  <threadedComment ref="A60" personId="{C1D2CA1C-F49F-4B2E-9ED4-39B6A37E11DA}" id="{9758B1B7-EA20-48EC-A6CF-ECF8544EFA42}">
    <text>¦1¦3¦1¦27¦0¦Null§</text>
  </threadedComment>
  <threadedComment ref="A62" personId="{C1D2CA1C-F49F-4B2E-9ED4-39B6A37E11DA}" id="{AAFB7EEE-F277-467D-BA0E-E246C9715E30}">
    <text>¦1¦3¦1¦28¦0¦Null§</text>
  </threadedComment>
  <threadedComment ref="A64" personId="{C1D2CA1C-F49F-4B2E-9ED4-39B6A37E11DA}" id="{1B258BC5-620C-4DEE-BC32-7C2FCAF7AF37}">
    <text>¦1¦3¦1¦29¦0¦Null§</text>
  </threadedComment>
  <threadedComment ref="A66" personId="{C1D2CA1C-F49F-4B2E-9ED4-39B6A37E11DA}" id="{0B405775-371F-476D-8FB2-74A2E58FF64D}">
    <text>¦1¦3¦1¦30¦1¦Null§</text>
  </threadedComment>
  <threadedComment ref="A68" personId="{C1D2CA1C-F49F-4B2E-9ED4-39B6A37E11DA}" id="{2270CAB5-F414-4B4D-98E1-48F7194F9556}">
    <text>¦1¦3¦1¦31¦1¦Null§</text>
  </threadedComment>
  <threadedComment ref="A70" personId="{C1D2CA1C-F49F-4B2E-9ED4-39B6A37E11DA}" id="{C2F53CD0-6442-4263-B62E-5C96501AB3FD}">
    <text>¦1¦3¦1¦32¦0¦Null§</text>
  </threadedComment>
  <threadedComment ref="A72" personId="{C1D2CA1C-F49F-4B2E-9ED4-39B6A37E11DA}" id="{3C376AB7-33AF-4D0B-A4B7-AE1D9592FCBA}">
    <text>¦1¦3¦1¦33¦1¦Null§</text>
  </threadedComment>
  <threadedComment ref="A74" personId="{C1D2CA1C-F49F-4B2E-9ED4-39B6A37E11DA}" id="{CDB13CB0-5094-4C75-80CD-0471101290BE}">
    <text>¦1¦3¦1¦34¦0¦Null§</text>
  </threadedComment>
  <threadedComment ref="A76" personId="{C1D2CA1C-F49F-4B2E-9ED4-39B6A37E11DA}" id="{354C8865-8EF1-4B63-8EDB-6ADEF131C35A}">
    <text>¦1¦3¦1¦35¦1¦Null§</text>
  </threadedComment>
  <threadedComment ref="A78" personId="{C1D2CA1C-F49F-4B2E-9ED4-39B6A37E11DA}" id="{ED40B84B-BDC6-49D1-A535-1D65505B9070}">
    <text>¦1¦3¦1¦36¦0¦Null§</text>
  </threadedComment>
  <threadedComment ref="A120" personId="{C1D2CA1C-F49F-4B2E-9ED4-39B6A37E11DA}" id="{AE39EDD8-1AD3-492C-BD18-FE9878351C1E}">
    <text>¦1¦3¦2¦1¦1¦Null§</text>
  </threadedComment>
  <threadedComment ref="A122" personId="{C1D2CA1C-F49F-4B2E-9ED4-39B6A37E11DA}" id="{FBF01F82-BC3F-47FA-B5D2-BCC7A668F862}">
    <text>¦1¦3¦2¦2¦1¦Null§</text>
  </threadedComment>
  <threadedComment ref="A124" personId="{C1D2CA1C-F49F-4B2E-9ED4-39B6A37E11DA}" id="{992DD78F-B22A-4085-A364-FFFBEFC475AB}">
    <text>¦1¦3¦2¦3¦0¦Null§</text>
  </threadedComment>
  <threadedComment ref="A126" personId="{C1D2CA1C-F49F-4B2E-9ED4-39B6A37E11DA}" id="{BA4A28AF-930F-4499-A3C5-FE225856056A}">
    <text>¦1¦3¦2¦4¦0¦Null§</text>
  </threadedComment>
  <threadedComment ref="A128" personId="{C1D2CA1C-F49F-4B2E-9ED4-39B6A37E11DA}" id="{2263BE64-2946-43BC-81F0-0FAE04FF153F}">
    <text>¦1¦3¦2¦5¦0¦Null§</text>
  </threadedComment>
  <threadedComment ref="A130" personId="{C1D2CA1C-F49F-4B2E-9ED4-39B6A37E11DA}" id="{F57F4498-34B5-4C61-B68D-21404242CD11}">
    <text>¦1¦3¦2¦6¦0¦Null§</text>
  </threadedComment>
  <threadedComment ref="A132" personId="{C1D2CA1C-F49F-4B2E-9ED4-39B6A37E11DA}" id="{18F53D80-A6A9-4D29-A8A7-E4CB63A92479}">
    <text>¦1¦3¦2¦7¦1¦Null§</text>
  </threadedComment>
  <threadedComment ref="A134" personId="{C1D2CA1C-F49F-4B2E-9ED4-39B6A37E11DA}" id="{90F67109-D643-4708-89F5-C06ED287DDF8}">
    <text>¦1¦3¦2¦8¦0¦Null§</text>
  </threadedComment>
  <threadedComment ref="A136" personId="{C1D2CA1C-F49F-4B2E-9ED4-39B6A37E11DA}" id="{FF26E7D0-FB75-4E68-8427-45F8F2142E03}">
    <text>¦1¦3¦2¦9¦0¦Null§</text>
  </threadedComment>
  <threadedComment ref="A138" personId="{C1D2CA1C-F49F-4B2E-9ED4-39B6A37E11DA}" id="{EAD16B31-CFE5-477F-A05B-95BF5B462BBF}">
    <text>¦1¦3¦2¦10¦2¦Null§</text>
  </threadedComment>
  <threadedComment ref="A140" personId="{C1D2CA1C-F49F-4B2E-9ED4-39B6A37E11DA}" id="{346D89EE-D31F-4EF2-BD8F-F1E0FA0791A4}">
    <text>¦1¦3¦2¦11¦2¦Null§</text>
  </threadedComment>
  <threadedComment ref="A142" personId="{C1D2CA1C-F49F-4B2E-9ED4-39B6A37E11DA}" id="{50EA2F06-B4AF-4557-855E-553F1689905D}">
    <text>¦1¦3¦2¦12¦0¦Null§</text>
  </threadedComment>
  <threadedComment ref="A144" personId="{C1D2CA1C-F49F-4B2E-9ED4-39B6A37E11DA}" id="{B249138E-A8CC-445D-AB0D-8F41EF4143EF}">
    <text>¦1¦3¦2¦13¦0¦Null§</text>
  </threadedComment>
  <threadedComment ref="A146" personId="{C1D2CA1C-F49F-4B2E-9ED4-39B6A37E11DA}" id="{49AEA660-DB1F-4B5F-A914-EB8B1239D4A0}">
    <text>¦1¦3¦2¦14¦0¦Null§</text>
  </threadedComment>
  <threadedComment ref="A148" personId="{C1D2CA1C-F49F-4B2E-9ED4-39B6A37E11DA}" id="{3A688BA9-03E4-4FF4-969D-6A213BFF498D}">
    <text>¦1¦3¦2¦15¦1¦Null§</text>
  </threadedComment>
  <threadedComment ref="A150" personId="{C1D2CA1C-F49F-4B2E-9ED4-39B6A37E11DA}" id="{4B46D356-F090-40C7-B97E-FB93F0E9C6D9}">
    <text>¦1¦3¦2¦16¦0¦Null§</text>
  </threadedComment>
  <threadedComment ref="A152" personId="{C1D2CA1C-F49F-4B2E-9ED4-39B6A37E11DA}" id="{DD1D64BE-1320-4544-A3C8-36F11492B602}">
    <text>¦1¦3¦2¦17¦0¦Null§</text>
  </threadedComment>
  <threadedComment ref="A154" personId="{C1D2CA1C-F49F-4B2E-9ED4-39B6A37E11DA}" id="{FF77D03D-61AA-476B-BAEE-19BC186AE800}">
    <text>¦1¦3¦2¦18¦0¦Null§</text>
  </threadedComment>
  <threadedComment ref="A156" personId="{C1D2CA1C-F49F-4B2E-9ED4-39B6A37E11DA}" id="{F1802326-4879-44EB-9A6D-C9C728052870}">
    <text>¦1¦3¦2¦19¦0¦Null§</text>
  </threadedComment>
  <threadedComment ref="A158" personId="{C1D2CA1C-F49F-4B2E-9ED4-39B6A37E11DA}" id="{B75BAB4E-E784-41A9-B035-39EBDB3C45BF}">
    <text>¦1¦3¦2¦20¦0¦Null§</text>
  </threadedComment>
  <threadedComment ref="A160" personId="{C1D2CA1C-F49F-4B2E-9ED4-39B6A37E11DA}" id="{64D93169-BCC7-49FD-A97F-95C6C959F861}">
    <text>¦1¦3¦2¦21¦1¦Null§</text>
  </threadedComment>
  <threadedComment ref="A162" personId="{C1D2CA1C-F49F-4B2E-9ED4-39B6A37E11DA}" id="{3127012B-7E3B-45DC-AF17-6DD7BAF61974}">
    <text>¦1¦3¦2¦22¦1¦Null§</text>
  </threadedComment>
  <threadedComment ref="A164" personId="{C1D2CA1C-F49F-4B2E-9ED4-39B6A37E11DA}" id="{BE1333E9-C82B-49A2-9A52-0856AFC0BD74}">
    <text>¦1¦3¦2¦23¦0¦Null§</text>
  </threadedComment>
  <threadedComment ref="A171" personId="{C1D2CA1C-F49F-4B2E-9ED4-39B6A37E11DA}" id="{728622EB-C99B-4D0E-8401-01E3E9805513}">
    <text>¦1¦3¦2¦24¦0¦Null§</text>
  </threadedComment>
  <threadedComment ref="A173" personId="{C1D2CA1C-F49F-4B2E-9ED4-39B6A37E11DA}" id="{DD850280-A588-43BF-89CA-980DD9DFE6A9}">
    <text>¦1¦3¦2¦25¦0¦Null§</text>
  </threadedComment>
  <threadedComment ref="A175" personId="{C1D2CA1C-F49F-4B2E-9ED4-39B6A37E11DA}" id="{24B9D6C3-052E-4C8B-9DDC-D50E9E478C18}">
    <text>¦1¦3¦2¦26¦0¦Null§</text>
  </threadedComment>
  <threadedComment ref="A177" personId="{C1D2CA1C-F49F-4B2E-9ED4-39B6A37E11DA}" id="{31F2061C-CA9A-4FB5-B562-A93C6525794F}">
    <text>¦1¦3¦2¦27¦0¦Null§</text>
  </threadedComment>
  <threadedComment ref="A179" personId="{C1D2CA1C-F49F-4B2E-9ED4-39B6A37E11DA}" id="{178158D7-D449-45B1-B75A-92D9D1FFED57}">
    <text>¦1¦3¦2¦28¦0¦Null§</text>
  </threadedComment>
  <threadedComment ref="A181" personId="{C1D2CA1C-F49F-4B2E-9ED4-39B6A37E11DA}" id="{1CDDEB69-10A4-4DAD-B9C2-FD56717E7A72}">
    <text>¦1¦3¦2¦29¦0¦Null§</text>
  </threadedComment>
  <threadedComment ref="A183" personId="{C1D2CA1C-F49F-4B2E-9ED4-39B6A37E11DA}" id="{B5776CDE-3028-4E43-8C5A-7CECA9AD6475}">
    <text>¦1¦3¦2¦30¦0¦Null§</text>
  </threadedComment>
  <threadedComment ref="A185" personId="{C1D2CA1C-F49F-4B2E-9ED4-39B6A37E11DA}" id="{95E429A8-48E7-47EB-84D5-2EF3A864C20F}">
    <text>¦1¦3¦2¦31¦0¦Null§</text>
  </threadedComment>
  <threadedComment ref="A187" personId="{C1D2CA1C-F49F-4B2E-9ED4-39B6A37E11DA}" id="{154251EF-3492-43E3-91C6-4BF95CB354C2}">
    <text>¦1¦3¦2¦32¦0¦Null§</text>
  </threadedComment>
  <threadedComment ref="A189" personId="{C1D2CA1C-F49F-4B2E-9ED4-39B6A37E11DA}" id="{74B6F5B5-BBE0-46CC-BCAC-263E74BFFF74}">
    <text>¦1¦3¦2¦33¦1¦Null§</text>
  </threadedComment>
  <threadedComment ref="A191" personId="{C1D2CA1C-F49F-4B2E-9ED4-39B6A37E11DA}" id="{08E565AC-18C2-42DA-9DE6-D07B5449931A}">
    <text>¦1¦3¦2¦34¦0¦Null§</text>
  </threadedComment>
  <threadedComment ref="A230" personId="{C1D2CA1C-F49F-4B2E-9ED4-39B6A37E11DA}" id="{6F866DF3-12CD-4A40-B5B9-79394B059844}">
    <text>¦1¦3¦3¦1¦1¦Null§</text>
  </threadedComment>
  <threadedComment ref="A232" personId="{C1D2CA1C-F49F-4B2E-9ED4-39B6A37E11DA}" id="{411370E8-1E7F-4C02-8DD3-8150F20008BB}">
    <text>¦1¦3¦3¦2¦0¦Null§</text>
  </threadedComment>
  <threadedComment ref="A234" personId="{C1D2CA1C-F49F-4B2E-9ED4-39B6A37E11DA}" id="{126A093A-C8FE-466B-96EE-D10B2E3AE059}">
    <text>¦1¦3¦3¦3¦1¦Null§</text>
  </threadedComment>
  <threadedComment ref="A236" personId="{C1D2CA1C-F49F-4B2E-9ED4-39B6A37E11DA}" id="{D9753D3C-5968-47AC-A202-A9F9F28DA760}">
    <text>¦1¦3¦3¦4¦0¦Null§</text>
  </threadedComment>
  <threadedComment ref="A238" personId="{C1D2CA1C-F49F-4B2E-9ED4-39B6A37E11DA}" id="{F8EA3EAF-6100-49AC-9E4B-D8011892BC8F}">
    <text>¦1¦3¦3¦5¦0¦Null§</text>
  </threadedComment>
  <threadedComment ref="A240" personId="{C1D2CA1C-F49F-4B2E-9ED4-39B6A37E11DA}" id="{15F6275C-4313-4BAE-8E23-3C3B6625BA05}">
    <text>¦1¦3¦3¦6¦0¦Null§</text>
  </threadedComment>
  <threadedComment ref="A242" personId="{C1D2CA1C-F49F-4B2E-9ED4-39B6A37E11DA}" id="{BB06D2FC-A18B-4CDE-9AC9-BD95471F70A0}">
    <text>¦1¦3¦3¦7¦0¦Null§</text>
  </threadedComment>
  <threadedComment ref="A244" personId="{C1D2CA1C-F49F-4B2E-9ED4-39B6A37E11DA}" id="{3210290E-520E-4060-ADB1-34F3BAFB9EB7}">
    <text>¦1¦3¦3¦8¦0¦Null§</text>
  </threadedComment>
  <threadedComment ref="A246" personId="{C1D2CA1C-F49F-4B2E-9ED4-39B6A37E11DA}" id="{C9F4B659-83C6-4BED-A24C-67533F4FA18C}">
    <text>¦1¦3¦3¦9¦0¦Null§</text>
  </threadedComment>
  <threadedComment ref="A248" personId="{C1D2CA1C-F49F-4B2E-9ED4-39B6A37E11DA}" id="{8225778E-CEED-4553-913F-37B533342BC2}">
    <text>¦1¦3¦3¦10¦0¦Null§</text>
  </threadedComment>
  <threadedComment ref="A250" personId="{C1D2CA1C-F49F-4B2E-9ED4-39B6A37E11DA}" id="{989DCC7A-DEDD-4685-A310-2344FAC8DBA4}">
    <text>¦1¦3¦3¦11¦0¦Null§</text>
  </threadedComment>
  <threadedComment ref="A252" personId="{C1D2CA1C-F49F-4B2E-9ED4-39B6A37E11DA}" id="{4D12E8C9-309C-4500-9C71-E9DF263B4983}">
    <text>¦1¦3¦3¦12¦0¦Null§</text>
  </threadedComment>
  <threadedComment ref="A254" personId="{C1D2CA1C-F49F-4B2E-9ED4-39B6A37E11DA}" id="{59A09E83-AD5C-4684-9E58-8E5CD501E89C}">
    <text>¦1¦3¦3¦13¦0¦Null§</text>
  </threadedComment>
  <threadedComment ref="A256" personId="{C1D2CA1C-F49F-4B2E-9ED4-39B6A37E11DA}" id="{63939DE3-466B-4EB9-BB63-1C7AE8809259}">
    <text>¦1¦3¦3¦14¦0¦Null§</text>
  </threadedComment>
  <threadedComment ref="A258" personId="{C1D2CA1C-F49F-4B2E-9ED4-39B6A37E11DA}" id="{1E9ED9B8-5F74-464E-8F3B-58F971260FF9}">
    <text>¦1¦3¦3¦15¦0¦Null§</text>
  </threadedComment>
  <threadedComment ref="A260" personId="{C1D2CA1C-F49F-4B2E-9ED4-39B6A37E11DA}" id="{668968AD-C684-4575-869B-D1B28414A374}">
    <text>¦1¦3¦3¦16¦0¦Null§</text>
  </threadedComment>
  <threadedComment ref="A262" personId="{C1D2CA1C-F49F-4B2E-9ED4-39B6A37E11DA}" id="{B0DBA34C-2197-4424-B4C4-93216EC4587E}">
    <text>¦1¦3¦3¦17¦0¦Null§</text>
  </threadedComment>
  <threadedComment ref="A264" personId="{C1D2CA1C-F49F-4B2E-9ED4-39B6A37E11DA}" id="{08687C2B-1020-4BEA-AD59-01CE3E8A35BD}">
    <text>¦1¦3¦3¦18¦0¦Null§</text>
  </threadedComment>
  <threadedComment ref="A266" personId="{C1D2CA1C-F49F-4B2E-9ED4-39B6A37E11DA}" id="{BA904B32-A745-494B-9306-ABE1D26FF80C}">
    <text>¦1¦3¦3¦19¦0¦Null§</text>
  </threadedComment>
  <threadedComment ref="A268" personId="{C1D2CA1C-F49F-4B2E-9ED4-39B6A37E11DA}" id="{3E8C3A78-EC1D-406F-BC85-09E456CA9123}">
    <text>¦1¦3¦3¦20¦0¦Null§</text>
  </threadedComment>
  <threadedComment ref="A270" personId="{C1D2CA1C-F49F-4B2E-9ED4-39B6A37E11DA}" id="{58818696-4D0D-4399-B5E0-830F2940DEFA}">
    <text>¦1¦3¦3¦21¦0¦Null§</text>
  </threadedComment>
  <threadedComment ref="A272" personId="{C1D2CA1C-F49F-4B2E-9ED4-39B6A37E11DA}" id="{2F04DBFE-BF3B-47E4-B8B7-EF09B1ADE66B}">
    <text>¦1¦3¦3¦22¦0¦Null§</text>
  </threadedComment>
  <threadedComment ref="A274" personId="{C1D2CA1C-F49F-4B2E-9ED4-39B6A37E11DA}" id="{8CD36369-E7A2-475E-BAFE-8920FD3DFA07}">
    <text>¦1¦3¦3¦23¦0¦Null§</text>
  </threadedComment>
  <threadedComment ref="A276" personId="{C1D2CA1C-F49F-4B2E-9ED4-39B6A37E11DA}" id="{F9E9E361-E35A-495A-B275-AACA20258CF6}">
    <text>¦1¦3¦3¦24¦0¦Null§</text>
  </threadedComment>
  <threadedComment ref="A278" personId="{C1D2CA1C-F49F-4B2E-9ED4-39B6A37E11DA}" id="{B25920CE-78FD-4C68-A2FF-3EE9D496B50E}">
    <text>¦1¦3¦3¦25¦0¦Null§</text>
  </threadedComment>
  <threadedComment ref="A285" personId="{C1D2CA1C-F49F-4B2E-9ED4-39B6A37E11DA}" id="{864C6D4B-F9C5-42CE-ADDD-5F624D3FECBB}">
    <text>¦1¦3¦3¦26¦0¦Null§</text>
  </threadedComment>
  <threadedComment ref="A287" personId="{C1D2CA1C-F49F-4B2E-9ED4-39B6A37E11DA}" id="{1FA15B39-2595-470C-A178-48EB645E89E1}">
    <text>¦1¦3¦3¦27¦0¦Null§</text>
  </threadedComment>
  <threadedComment ref="A289" personId="{C1D2CA1C-F49F-4B2E-9ED4-39B6A37E11DA}" id="{1513FEFB-6E90-4825-8E6A-AD2C706EEC67}">
    <text>¦1¦3¦3¦28¦0¦Null§</text>
  </threadedComment>
  <threadedComment ref="A291" personId="{C1D2CA1C-F49F-4B2E-9ED4-39B6A37E11DA}" id="{4B4C43D4-4A85-4186-B18E-BADD97B60F1D}">
    <text>¦1¦3¦3¦29¦0¦Null§</text>
  </threadedComment>
  <threadedComment ref="A293" personId="{C1D2CA1C-F49F-4B2E-9ED4-39B6A37E11DA}" id="{20F395DA-C61B-4371-A5B1-C8AD4A2D7FD6}">
    <text>¦1¦3¦3¦30¦0¦Null§</text>
  </threadedComment>
  <threadedComment ref="A295" personId="{C1D2CA1C-F49F-4B2E-9ED4-39B6A37E11DA}" id="{25C7DC6F-1C19-4917-9E47-3056CF3A98C7}">
    <text>¦1¦3¦3¦31¦0¦Null§</text>
  </threadedComment>
  <threadedComment ref="A297" personId="{C1D2CA1C-F49F-4B2E-9ED4-39B6A37E11DA}" id="{4312D44F-B83B-452A-989A-BE632919AE2B}">
    <text>¦1¦3¦3¦32¦0¦Null§</text>
  </threadedComment>
  <threadedComment ref="A299" personId="{C1D2CA1C-F49F-4B2E-9ED4-39B6A37E11DA}" id="{E0680DB4-3375-45D4-AC98-D4EEF4ECE071}">
    <text>¦1¦3¦3¦33¦0¦Null§</text>
  </threadedComment>
  <threadedComment ref="A301" personId="{C1D2CA1C-F49F-4B2E-9ED4-39B6A37E11DA}" id="{6A2474E3-FEAD-4AEE-BACD-7078B782BB46}">
    <text>¦1¦3¦3¦34¦0¦Null§</text>
  </threadedComment>
  <threadedComment ref="A303" personId="{C1D2CA1C-F49F-4B2E-9ED4-39B6A37E11DA}" id="{6CBEBFFA-B408-4DEB-969E-978F31501D2C}">
    <text>¦1¦3¦3¦35¦0¦Null§</text>
  </threadedComment>
  <threadedComment ref="A305" personId="{C1D2CA1C-F49F-4B2E-9ED4-39B6A37E11DA}" id="{6EC81B98-A03C-42D3-8A43-8F8DA81E2698}">
    <text>¦1¦3¦3¦36¦0¦Null§</text>
  </threadedComment>
  <threadedComment ref="A307" personId="{C1D2CA1C-F49F-4B2E-9ED4-39B6A37E11DA}" id="{7D8FD3E8-FAB8-4958-9B8D-2B4E92F46498}">
    <text>¦1¦3¦3¦37¦0¦Null§</text>
  </threadedComment>
  <threadedComment ref="A309" personId="{C1D2CA1C-F49F-4B2E-9ED4-39B6A37E11DA}" id="{36529183-A2CF-4DA4-86C6-85889907241D}">
    <text>¦1¦3¦3¦38¦0¦Null§</text>
  </threadedComment>
  <threadedComment ref="A311" personId="{C1D2CA1C-F49F-4B2E-9ED4-39B6A37E11DA}" id="{762F2529-DA12-406F-BC46-45C7D768636D}">
    <text>¦1¦3¦3¦39¦0¦Null§</text>
  </threadedComment>
  <threadedComment ref="A313" personId="{C1D2CA1C-F49F-4B2E-9ED4-39B6A37E11DA}" id="{55B8221F-6FD1-4784-B2B8-23C1C4C0E586}">
    <text>¦1¦3¦3¦40¦0¦Null§</text>
  </threadedComment>
  <threadedComment ref="A315" personId="{C1D2CA1C-F49F-4B2E-9ED4-39B6A37E11DA}" id="{681CE0AF-2E0A-493A-9760-1CD3B23FEDBC}">
    <text>¦1¦3¦3¦41¦0¦Null§</text>
  </threadedComment>
  <threadedComment ref="A317" personId="{C1D2CA1C-F49F-4B2E-9ED4-39B6A37E11DA}" id="{2843D712-7759-4F39-9072-16C6DA9BC0D7}">
    <text>¦1¦3¦3¦42¦0¦Null§</text>
  </threadedComment>
  <threadedComment ref="A319" personId="{C1D2CA1C-F49F-4B2E-9ED4-39B6A37E11DA}" id="{11C23DB5-D4AC-405D-AB08-99F9ED4BCD64}">
    <text>¦1¦3¦3¦43¦0¦Null§</text>
  </threadedComment>
  <threadedComment ref="A321" personId="{C1D2CA1C-F49F-4B2E-9ED4-39B6A37E11DA}" id="{7D783EE8-DC4C-4947-97EA-5DD1A5CB2782}">
    <text>¦1¦3¦3¦44¦0¦Null§</text>
  </threadedComment>
  <threadedComment ref="A323" personId="{C1D2CA1C-F49F-4B2E-9ED4-39B6A37E11DA}" id="{B0107E1C-887F-474D-8B88-D5657B70BC9E}">
    <text>¦1¦3¦3¦45¦0¦Null§</text>
  </threadedComment>
  <threadedComment ref="A325" personId="{C1D2CA1C-F49F-4B2E-9ED4-39B6A37E11DA}" id="{F28F5219-382F-4EAE-B2CC-41DAB72C2EC7}">
    <text>¦1¦3¦3¦46¦0¦Null§</text>
  </threadedComment>
  <threadedComment ref="A327" personId="{C1D2CA1C-F49F-4B2E-9ED4-39B6A37E11DA}" id="{61334F43-1EFA-491B-943D-0E25F27D30C7}">
    <text>¦1¦3¦3¦47¦0¦Null§</text>
  </threadedComment>
  <threadedComment ref="A329" personId="{C1D2CA1C-F49F-4B2E-9ED4-39B6A37E11DA}" id="{3E9673CC-F020-4080-96ED-8C343EDFD0A9}">
    <text>¦1¦3¦3¦48¦0¦Null§</text>
  </threadedComment>
  <threadedComment ref="A331" personId="{C1D2CA1C-F49F-4B2E-9ED4-39B6A37E11DA}" id="{62020FBC-A610-4F4A-9CF6-4EAB7FD651EE}">
    <text>¦1¦3¦3¦49¦0¦Null§</text>
  </threadedComment>
  <threadedComment ref="A333" personId="{C1D2CA1C-F49F-4B2E-9ED4-39B6A37E11DA}" id="{6040A49B-3D4D-4043-9CAE-685D43DE0D67}">
    <text>¦1¦3¦3¦50¦0¦Null§</text>
  </threadedComment>
  <threadedComment ref="A335" personId="{C1D2CA1C-F49F-4B2E-9ED4-39B6A37E11DA}" id="{617F6077-2398-405C-B615-5DA9592E0A9F}">
    <text>¦1¦3¦3¦51¦0¦Null§</text>
  </threadedComment>
  <threadedComment ref="A342" personId="{C1D2CA1C-F49F-4B2E-9ED4-39B6A37E11DA}" id="{5ACD2293-544F-480B-AF9C-9C0F2ECE798B}">
    <text>¦1¦3¦3¦52¦0¦Null§</text>
  </threadedComment>
  <threadedComment ref="A345" personId="{C1D2CA1C-F49F-4B2E-9ED4-39B6A37E11DA}" id="{5FD977F9-12C1-4598-84BD-51BCB7A96964}">
    <text>¦1¦3¦3¦53¦0¦Null§</text>
  </threadedComment>
  <threadedComment ref="A347" personId="{C1D2CA1C-F49F-4B2E-9ED4-39B6A37E11DA}" id="{BE7ED347-B4CB-4FC7-9D35-B0E632F7B9A2}">
    <text>¦1¦3¦3¦54¦0¦Null§</text>
  </threadedComment>
  <threadedComment ref="A349" personId="{C1D2CA1C-F49F-4B2E-9ED4-39B6A37E11DA}" id="{BD951EA6-5934-4028-8BF9-67ADDB0E40ED}">
    <text>¦1¦3¦3¦55¦0¦Null§</text>
  </threadedComment>
  <threadedComment ref="A351" personId="{C1D2CA1C-F49F-4B2E-9ED4-39B6A37E11DA}" id="{5BF5A275-9366-4776-A93A-E1E6420242F8}">
    <text>¦1¦3¦3¦56¦0¦Null§</text>
  </threadedComment>
  <threadedComment ref="A407" personId="{C1D2CA1C-F49F-4B2E-9ED4-39B6A37E11DA}" id="{72F5F6F3-3A78-4A81-81AA-C37C6F1BCA7D}">
    <text>¦1¦3¦4¦1¦1¦Null§</text>
  </threadedComment>
  <threadedComment ref="A409" personId="{C1D2CA1C-F49F-4B2E-9ED4-39B6A37E11DA}" id="{87265591-CF38-4D1F-9B9C-677BC562B178}">
    <text>¦1¦3¦4¦2¦1¦Null§</text>
  </threadedComment>
  <threadedComment ref="A411" personId="{C1D2CA1C-F49F-4B2E-9ED4-39B6A37E11DA}" id="{35C0B2D2-ED20-4043-83EA-CD6CA0D6FF1A}">
    <text>¦1¦3¦4¦3¦1¦Null§</text>
  </threadedComment>
  <threadedComment ref="A413" personId="{C1D2CA1C-F49F-4B2E-9ED4-39B6A37E11DA}" id="{30111606-0606-4E20-B2AA-EBD0FED5EDA9}">
    <text>¦1¦3¦4¦4¦0¦Null§</text>
  </threadedComment>
  <threadedComment ref="A415" personId="{C1D2CA1C-F49F-4B2E-9ED4-39B6A37E11DA}" id="{36C37D16-532C-4195-A906-FA0F6C38A0C8}">
    <text>¦1¦3¦4¦5¦0¦Null§</text>
  </threadedComment>
  <threadedComment ref="A417" personId="{C1D2CA1C-F49F-4B2E-9ED4-39B6A37E11DA}" id="{50A792B6-61FA-473D-86EA-EDE989F61A0E}">
    <text>¦1¦3¦4¦6¦1¦Null§</text>
  </threadedComment>
  <threadedComment ref="A419" personId="{C1D2CA1C-F49F-4B2E-9ED4-39B6A37E11DA}" id="{3FD46D47-D66A-433A-AA1D-0D20F4250B6E}">
    <text>¦1¦3¦4¦7¦0¦Null§</text>
  </threadedComment>
  <threadedComment ref="A421" personId="{C1D2CA1C-F49F-4B2E-9ED4-39B6A37E11DA}" id="{7DCA1538-C4B7-4411-92E2-5B7E117598B5}">
    <text>¦1¦3¦4¦8¦1¦Null§</text>
  </threadedComment>
  <threadedComment ref="A423" personId="{C1D2CA1C-F49F-4B2E-9ED4-39B6A37E11DA}" id="{0FE9C9BA-11B3-4CD3-8B67-A01C88AC047C}">
    <text>¦1¦3¦4¦9¦0¦Null§</text>
  </threadedComment>
  <threadedComment ref="A425" personId="{C1D2CA1C-F49F-4B2E-9ED4-39B6A37E11DA}" id="{E454A05E-AED6-4068-ABCF-40B0CE1B33BF}">
    <text>¦1¦3¦4¦10¦1¦Null§</text>
  </threadedComment>
  <threadedComment ref="A427" personId="{C1D2CA1C-F49F-4B2E-9ED4-39B6A37E11DA}" id="{95819125-3B2B-4BD2-B422-897743A83231}">
    <text>¦1¦3¦4¦11¦1¦Null§</text>
  </threadedComment>
  <threadedComment ref="A429" personId="{C1D2CA1C-F49F-4B2E-9ED4-39B6A37E11DA}" id="{D3E6BC30-D386-4462-90FA-44C668CDAB95}">
    <text>¦1¦3¦4¦12¦0¦Null§</text>
  </threadedComment>
  <threadedComment ref="A431" personId="{C1D2CA1C-F49F-4B2E-9ED4-39B6A37E11DA}" id="{F4789189-5F9A-4CF0-BB8E-8548C8FEEECC}">
    <text>¦1¦3¦4¦13¦0¦Null§</text>
  </threadedComment>
  <threadedComment ref="A433" personId="{C1D2CA1C-F49F-4B2E-9ED4-39B6A37E11DA}" id="{2C21F900-9C83-497B-8878-C259119EC98C}">
    <text>¦1¦3¦4¦14¦1¦Null§</text>
  </threadedComment>
  <threadedComment ref="A435" personId="{C1D2CA1C-F49F-4B2E-9ED4-39B6A37E11DA}" id="{B1D114F2-6267-41D6-ABB6-820C7996CA4C}">
    <text>¦1¦3¦4¦15¦1¦Null§</text>
  </threadedComment>
  <threadedComment ref="A437" personId="{C1D2CA1C-F49F-4B2E-9ED4-39B6A37E11DA}" id="{0F2F6CAA-5DC8-4419-AA0A-8EF10872D767}">
    <text>¦1¦3¦4¦16¦0¦Null§</text>
  </threadedComment>
  <threadedComment ref="A439" personId="{C1D2CA1C-F49F-4B2E-9ED4-39B6A37E11DA}" id="{F803544A-0857-4C81-854C-5CEA08715975}">
    <text>¦1¦3¦4¦17¦1¦Null§</text>
  </threadedComment>
  <threadedComment ref="A441" personId="{C1D2CA1C-F49F-4B2E-9ED4-39B6A37E11DA}" id="{BCBA736E-727B-47DB-A44F-FE6041CCF1BA}">
    <text>¦1¦3¦4¦18¦1¦Null§</text>
  </threadedComment>
  <threadedComment ref="A443" personId="{C1D2CA1C-F49F-4B2E-9ED4-39B6A37E11DA}" id="{2405116E-1EE7-43BF-9F83-41BBC080F1DB}">
    <text>¦1¦3¦4¦19¦0¦Null§</text>
  </threadedComment>
  <threadedComment ref="A445" personId="{C1D2CA1C-F49F-4B2E-9ED4-39B6A37E11DA}" id="{385B775A-B752-4E2D-9AE7-052D8C24B5A9}">
    <text>¦1¦3¦4¦20¦0¦Null§</text>
  </threadedComment>
  <threadedComment ref="A447" personId="{C1D2CA1C-F49F-4B2E-9ED4-39B6A37E11DA}" id="{4338FB5A-F886-4238-B532-3F4D3472222A}">
    <text>¦1¦3¦4¦21¦1¦Null§</text>
  </threadedComment>
  <threadedComment ref="A453" personId="{C1D2CA1C-F49F-4B2E-9ED4-39B6A37E11DA}" id="{E1454491-D10E-4841-A896-63705F79F6DB}">
    <text>¦1¦3¦4¦22¦0¦Null§</text>
  </threadedComment>
  <threadedComment ref="A455" personId="{C1D2CA1C-F49F-4B2E-9ED4-39B6A37E11DA}" id="{21C0CED4-3A9D-4DCE-A01E-A002F35DFBF5}">
    <text>¦1¦3¦4¦23¦0¦Null§</text>
  </threadedComment>
  <threadedComment ref="A457" personId="{C1D2CA1C-F49F-4B2E-9ED4-39B6A37E11DA}" id="{7C91DAF6-07AE-418D-9170-760D36E4C38E}">
    <text>¦1¦3¦4¦24¦1¦Null§</text>
  </threadedComment>
  <threadedComment ref="A459" personId="{C1D2CA1C-F49F-4B2E-9ED4-39B6A37E11DA}" id="{20A1ED7F-70B2-4315-97FD-0D4984C2CA99}">
    <text>¦1¦3¦4¦25¦1¦Null§</text>
  </threadedComment>
  <threadedComment ref="A461" personId="{C1D2CA1C-F49F-4B2E-9ED4-39B6A37E11DA}" id="{BDEF919A-AF68-4491-8E3D-B4ACADEAA8E0}">
    <text>¦1¦3¦4¦26¦0¦Null§</text>
  </threadedComment>
  <threadedComment ref="A463" personId="{C1D2CA1C-F49F-4B2E-9ED4-39B6A37E11DA}" id="{7CE21C77-F770-4606-91AA-9D2AAB7EC445}">
    <text>¦1¦3¦4¦27¦1¦Null§</text>
  </threadedComment>
  <threadedComment ref="A465" personId="{C1D2CA1C-F49F-4B2E-9ED4-39B6A37E11DA}" id="{49226088-857A-4288-AB7C-FF22922619AE}">
    <text>¦1¦3¦4¦28¦0¦Null§</text>
  </threadedComment>
  <threadedComment ref="A467" personId="{C1D2CA1C-F49F-4B2E-9ED4-39B6A37E11DA}" id="{56C041D0-C4A4-49D3-8862-E77B4AEB18A3}">
    <text>¦1¦3¦4¦29¦0¦Null§</text>
  </threadedComment>
  <threadedComment ref="A511" personId="{C1D2CA1C-F49F-4B2E-9ED4-39B6A37E11DA}" id="{B0F9BE15-8891-4F73-B540-B7DAE67221C1}">
    <text>¦1¦3¦5¦1¦1¦Null§</text>
  </threadedComment>
  <threadedComment ref="A513" personId="{C1D2CA1C-F49F-4B2E-9ED4-39B6A37E11DA}" id="{93902263-7F33-4995-9242-7BC3F32014A7}">
    <text>¦1¦3¦5¦2¦0¦Null§</text>
  </threadedComment>
  <threadedComment ref="A515" personId="{C1D2CA1C-F49F-4B2E-9ED4-39B6A37E11DA}" id="{FCE07E55-DFC3-4EB6-BC93-5E5AE539FF84}">
    <text>¦1¦3¦5¦3¦1¦Null§</text>
  </threadedComment>
  <threadedComment ref="A517" personId="{C1D2CA1C-F49F-4B2E-9ED4-39B6A37E11DA}" id="{865C6A32-A2FC-49CC-9E6E-F9F6A3E8796A}">
    <text>¦1¦3¦5¦4¦1¦Null§</text>
  </threadedComment>
  <threadedComment ref="A519" personId="{C1D2CA1C-F49F-4B2E-9ED4-39B6A37E11DA}" id="{12863B18-B7C1-4578-B32C-BFD075EE6101}">
    <text>¦1¦3¦5¦5¦1¦Null§</text>
  </threadedComment>
  <threadedComment ref="A521" personId="{C1D2CA1C-F49F-4B2E-9ED4-39B6A37E11DA}" id="{D331CE58-BF77-4A6D-80A3-6EAD66D95832}">
    <text>¦1¦3¦5¦6¦2¦Null§</text>
  </threadedComment>
  <threadedComment ref="A523" personId="{C1D2CA1C-F49F-4B2E-9ED4-39B6A37E11DA}" id="{960FA8D3-3FB0-4D27-A0B1-208BA52D7FF4}">
    <text>¦1¦3¦5¦7¦0¦Null§</text>
  </threadedComment>
  <threadedComment ref="A525" personId="{C1D2CA1C-F49F-4B2E-9ED4-39B6A37E11DA}" id="{6F37A692-67AC-46F2-9775-5B3F2DEA1A6A}">
    <text>¦1¦3¦5¦8¦1¦Null§</text>
  </threadedComment>
  <threadedComment ref="A527" personId="{C1D2CA1C-F49F-4B2E-9ED4-39B6A37E11DA}" id="{FFA2D927-37C3-4746-AAFB-B5F9A8862603}">
    <text>¦1¦3¦5¦9¦0¦Null§</text>
  </threadedComment>
  <threadedComment ref="A529" personId="{C1D2CA1C-F49F-4B2E-9ED4-39B6A37E11DA}" id="{1CBB5A9E-FDAF-41C3-ACB7-6A31D1AE1F2A}">
    <text>¦1¦3¦5¦10¦0¦Null§</text>
  </threadedComment>
  <threadedComment ref="A531" personId="{C1D2CA1C-F49F-4B2E-9ED4-39B6A37E11DA}" id="{AC111929-CC74-4F47-8FD3-779048D8D3F3}">
    <text>¦1¦3¦5¦11¦2¦Null§</text>
  </threadedComment>
  <threadedComment ref="A533" personId="{C1D2CA1C-F49F-4B2E-9ED4-39B6A37E11DA}" id="{109CF72A-E315-4360-931A-14048E74D92A}">
    <text>¦1¦3¦5¦12¦0¦Null§</text>
  </threadedComment>
  <threadedComment ref="A535" personId="{C1D2CA1C-F49F-4B2E-9ED4-39B6A37E11DA}" id="{4A81190C-4E52-4BCA-B414-3BBFAC87EBB7}">
    <text>¦1¦3¦5¦13¦1¦Null§</text>
  </threadedComment>
  <threadedComment ref="A537" personId="{C1D2CA1C-F49F-4B2E-9ED4-39B6A37E11DA}" id="{EE9911AF-3DA4-449B-A675-4C258C4403CD}">
    <text>¦1¦3¦5¦14¦1¦Null§</text>
  </threadedComment>
  <threadedComment ref="A539" personId="{C1D2CA1C-F49F-4B2E-9ED4-39B6A37E11DA}" id="{D105324E-B56A-436B-87B0-F00A6DEA9B38}">
    <text>¦1¦3¦5¦15¦1¦Null§</text>
  </threadedComment>
  <threadedComment ref="A541" personId="{C1D2CA1C-F49F-4B2E-9ED4-39B6A37E11DA}" id="{558A3277-EB68-4041-8600-8D6A057C1C11}">
    <text>¦1¦3¦5¦16¦1¦Null§</text>
  </threadedComment>
  <threadedComment ref="A543" personId="{C1D2CA1C-F49F-4B2E-9ED4-39B6A37E11DA}" id="{2709AB78-12CA-446C-A312-6059913481A4}">
    <text>¦1¦3¦5¦17¦1¦Null§</text>
  </threadedComment>
  <threadedComment ref="A545" personId="{C1D2CA1C-F49F-4B2E-9ED4-39B6A37E11DA}" id="{25932F20-62BB-4F53-8F33-F398715777A7}">
    <text>¦1¦3¦5¦18¦0¦Null§</text>
  </threadedComment>
  <threadedComment ref="A547" personId="{C1D2CA1C-F49F-4B2E-9ED4-39B6A37E11DA}" id="{249F3107-5419-4E66-97E8-8379EC511CB7}">
    <text>¦1¦3¦5¦19¦0¦Null§</text>
  </threadedComment>
  <threadedComment ref="A549" personId="{C1D2CA1C-F49F-4B2E-9ED4-39B6A37E11DA}" id="{8C4D538D-4F16-4202-A29D-AAAD04CA8C7F}">
    <text>¦1¦3¦5¦20¦0¦Null§</text>
  </threadedComment>
  <threadedComment ref="A551" personId="{C1D2CA1C-F49F-4B2E-9ED4-39B6A37E11DA}" id="{AE0AAFB2-D149-4FB8-9B69-5E258F08037E}">
    <text>¦1¦3¦5¦21¦0¦Null§</text>
  </threadedComment>
  <threadedComment ref="A553" personId="{C1D2CA1C-F49F-4B2E-9ED4-39B6A37E11DA}" id="{35EFF4A7-D258-476C-9A6E-FA955737DCC5}">
    <text>¦1¦3¦5¦22¦0¦Null§</text>
  </threadedComment>
  <threadedComment ref="A555" personId="{C1D2CA1C-F49F-4B2E-9ED4-39B6A37E11DA}" id="{C194E63A-E388-4DC0-9E6A-602AAC03DA75}">
    <text>¦1¦3¦5¦23¦0¦Null§</text>
  </threadedComment>
  <threadedComment ref="A557" personId="{C1D2CA1C-F49F-4B2E-9ED4-39B6A37E11DA}" id="{6C4B03B3-787B-4323-B384-5577E5C23FD0}">
    <text>¦1¦3¦5¦24¦1¦Null§</text>
  </threadedComment>
  <threadedComment ref="A559" personId="{C1D2CA1C-F49F-4B2E-9ED4-39B6A37E11DA}" id="{74E2CF37-8305-48D2-887E-709B1C9F9892}">
    <text>¦1¦3¦5¦25¦0¦Null§</text>
  </threadedComment>
  <threadedComment ref="A561" personId="{C1D2CA1C-F49F-4B2E-9ED4-39B6A37E11DA}" id="{8F3BDE84-4EAF-4C7F-A4B9-5EC74B906BA7}">
    <text>¦1¦3¦5¦26¦0¦Null§</text>
  </threadedComment>
  <threadedComment ref="A563" personId="{C1D2CA1C-F49F-4B2E-9ED4-39B6A37E11DA}" id="{509949D1-EA14-4C2E-A2E7-65DF2F29848C}">
    <text>¦1¦3¦5¦27¦1¦Null§</text>
  </threadedComment>
  <threadedComment ref="A565" personId="{C1D2CA1C-F49F-4B2E-9ED4-39B6A37E11DA}" id="{A66A4CC8-046E-4836-B54D-728DC485C8E1}">
    <text>¦1¦3¦5¦28¦0¦Null§</text>
  </threadedComment>
  <threadedComment ref="A574" personId="{C1D2CA1C-F49F-4B2E-9ED4-39B6A37E11DA}" id="{08909901-32FB-4151-915C-F039E76ECCB8}">
    <text>¦1¦3¦5¦29¦0¦Null§</text>
  </threadedComment>
  <threadedComment ref="A576" personId="{C1D2CA1C-F49F-4B2E-9ED4-39B6A37E11DA}" id="{4AE686F0-795C-40AD-AE6F-3A2DCA67CF99}">
    <text>¦1¦3¦5¦30¦1¦Null§</text>
  </threadedComment>
  <threadedComment ref="A578" personId="{C1D2CA1C-F49F-4B2E-9ED4-39B6A37E11DA}" id="{47EC3612-C9C9-43FB-BBC8-DB9819E27094}">
    <text>¦1¦3¦5¦31¦1¦Null§</text>
  </threadedComment>
  <threadedComment ref="A580" personId="{C1D2CA1C-F49F-4B2E-9ED4-39B6A37E11DA}" id="{7D6CB0DF-778D-4C31-BD22-6576595D8DB0}">
    <text>¦1¦3¦5¦32¦0¦Null§</text>
  </threadedComment>
  <threadedComment ref="A582" personId="{C1D2CA1C-F49F-4B2E-9ED4-39B6A37E11DA}" id="{94CCA275-CEFA-48CA-A5E8-0048C349E561}">
    <text>¦1¦3¦5¦33¦0¦Null§</text>
  </threadedComment>
  <threadedComment ref="A584" personId="{C1D2CA1C-F49F-4B2E-9ED4-39B6A37E11DA}" id="{BC43E66A-AD43-493F-BCC0-88891852F17B}">
    <text>¦1¦3¦5¦34¦1¦Null§</text>
  </threadedComment>
  <threadedComment ref="A586" personId="{C1D2CA1C-F49F-4B2E-9ED4-39B6A37E11DA}" id="{CA2A6FE4-D0AD-4F49-B87B-D8CF3D606413}">
    <text>¦1¦3¦5¦35¦1¦Null§</text>
  </threadedComment>
  <threadedComment ref="A588" personId="{C1D2CA1C-F49F-4B2E-9ED4-39B6A37E11DA}" id="{23844E03-3276-4153-8D8F-FC2B341897CC}">
    <text>¦1¦3¦5¦36¦1¦Null§</text>
  </threadedComment>
  <threadedComment ref="A590" personId="{C1D2CA1C-F49F-4B2E-9ED4-39B6A37E11DA}" id="{EA5493E9-1FB2-44BF-BF66-477BB8CFE8FD}">
    <text>¦1¦3¦5¦37¦0¦Null§</text>
  </threadedComment>
  <threadedComment ref="A592" personId="{C1D2CA1C-F49F-4B2E-9ED4-39B6A37E11DA}" id="{1CCFBF1A-8CD6-417E-A94C-A46E1A891560}">
    <text>¦1¦3¦5¦38¦1¦Null§</text>
  </threadedComment>
  <threadedComment ref="A594" personId="{C1D2CA1C-F49F-4B2E-9ED4-39B6A37E11DA}" id="{AE62FA27-D65E-4C45-A272-93C9AE41F79B}">
    <text>¦1¦3¦5¦39¦0¦Null§</text>
  </threadedComment>
  <threadedComment ref="A596" personId="{C1D2CA1C-F49F-4B2E-9ED4-39B6A37E11DA}" id="{294CE8CB-5D00-4F67-85DF-A492445DC98E}">
    <text>¦1¦3¦5¦40¦0¦Null§</text>
  </threadedComment>
  <threadedComment ref="A598" personId="{C1D2CA1C-F49F-4B2E-9ED4-39B6A37E11DA}" id="{69840E98-6AD4-4F05-B579-87C3E6BA8E4D}">
    <text>¦1¦3¦5¦41¦0¦Null§</text>
  </threadedComment>
  <threadedComment ref="A600" personId="{C1D2CA1C-F49F-4B2E-9ED4-39B6A37E11DA}" id="{57C58C8D-6CF0-4511-8FA7-3BB0FF949276}">
    <text>¦1¦3¦5¦42¦0¦Null§</text>
  </threadedComment>
  <threadedComment ref="A602" personId="{C1D2CA1C-F49F-4B2E-9ED4-39B6A37E11DA}" id="{7393BEEF-04FB-4253-892B-A8C1AD4C8766}">
    <text>¦1¦3¦5¦43¦1¦Null§</text>
  </threadedComment>
  <threadedComment ref="A604" personId="{C1D2CA1C-F49F-4B2E-9ED4-39B6A37E11DA}" id="{D32CB6C4-1F15-4A00-B989-59CCC90659A6}">
    <text>¦1¦3¦5¦44¦1¦Null§</text>
  </threadedComment>
  <threadedComment ref="A606" personId="{C1D2CA1C-F49F-4B2E-9ED4-39B6A37E11DA}" id="{4133972C-5375-4CEB-94C9-58CCEC978C50}">
    <text>¦1¦3¦5¦45¦0¦Null§</text>
  </threadedComment>
  <threadedComment ref="A608" personId="{C1D2CA1C-F49F-4B2E-9ED4-39B6A37E11DA}" id="{AA0AEF77-4DE2-47BF-B459-D5CB2A3F1346}">
    <text>¦1¦3¦5¦46¦0¦Null§</text>
  </threadedComment>
  <threadedComment ref="A610" personId="{C1D2CA1C-F49F-4B2E-9ED4-39B6A37E11DA}" id="{7F4F0787-CE1C-496C-9B1C-0CB7390FD50C}">
    <text>¦1¦3¦5¦47¦0¦Null§</text>
  </threadedComment>
  <threadedComment ref="A612" personId="{C1D2CA1C-F49F-4B2E-9ED4-39B6A37E11DA}" id="{F0444E36-036A-49C3-B2F7-21BFBF005DFB}">
    <text>¦1¦3¦5¦48¦0¦Null§</text>
  </threadedComment>
  <threadedComment ref="A614" personId="{C1D2CA1C-F49F-4B2E-9ED4-39B6A37E11DA}" id="{BECAB47C-5540-4AEA-82CD-AD4A3B63E7F9}">
    <text>¦1¦3¦5¦49¦0¦Null§</text>
  </threadedComment>
  <threadedComment ref="A616" personId="{C1D2CA1C-F49F-4B2E-9ED4-39B6A37E11DA}" id="{0EB0A500-F718-4E48-8EBC-BFCDC2AB09AB}">
    <text>¦1¦3¦5¦50¦0¦Null§</text>
  </threadedComment>
  <threadedComment ref="A618" personId="{C1D2CA1C-F49F-4B2E-9ED4-39B6A37E11DA}" id="{8C8B4C4D-3FC2-4B50-8336-EAAAD1A5634C}">
    <text>¦1¦3¦5¦51¦0¦Null§</text>
  </threadedComment>
  <threadedComment ref="A620" personId="{C1D2CA1C-F49F-4B2E-9ED4-39B6A37E11DA}" id="{119D3276-A540-4147-8556-EBA33D196A97}">
    <text>¦1¦3¦5¦52¦0¦Null§</text>
  </threadedComment>
  <threadedComment ref="A622" personId="{C1D2CA1C-F49F-4B2E-9ED4-39B6A37E11DA}" id="{E536B3F7-5219-4FE1-A3D6-276C8110054F}">
    <text>¦1¦3¦5¦53¦1¦Null§</text>
  </threadedComment>
  <threadedComment ref="A624" personId="{C1D2CA1C-F49F-4B2E-9ED4-39B6A37E11DA}" id="{8E512C6C-7E80-4D72-A8EC-0314CEF391B9}">
    <text>¦1¦3¦5¦54¦0¦Null§</text>
  </threadedComment>
  <threadedComment ref="A626" personId="{C1D2CA1C-F49F-4B2E-9ED4-39B6A37E11DA}" id="{CDA7AFBF-189E-449A-8215-D35A1C6C2C3E}">
    <text>¦1¦3¦5¦55¦0¦Null§</text>
  </threadedComment>
  <threadedComment ref="A633" personId="{C1D2CA1C-F49F-4B2E-9ED4-39B6A37E11DA}" id="{9743287F-A2DD-4047-B46D-0745034995D4}">
    <text>¦1¦3¦5¦56¦0¦Null§</text>
  </threadedComment>
  <threadedComment ref="A635" personId="{C1D2CA1C-F49F-4B2E-9ED4-39B6A37E11DA}" id="{D8635434-4F78-4954-9698-BDC325A28FB9}">
    <text>¦1¦3¦5¦2¦0¦Null§</text>
  </threadedComment>
  <threadedComment ref="A637" personId="{C1D2CA1C-F49F-4B2E-9ED4-39B6A37E11DA}" id="{E30ED2DC-BEA6-401D-9BE6-7535765E6DE0}">
    <text>¦1¦3¦5¦3¦1¦Null§</text>
  </threadedComment>
  <threadedComment ref="A639" personId="{C1D2CA1C-F49F-4B2E-9ED4-39B6A37E11DA}" id="{7906A10B-A0F9-4F0B-9474-6D58E39B6EC5}">
    <text>¦1¦3¦5¦4¦1¦Null§</text>
  </threadedComment>
  <threadedComment ref="A642" personId="{C1D2CA1C-F49F-4B2E-9ED4-39B6A37E11DA}" id="{D12ADD08-F924-4EEE-9A01-D26BB775210F}">
    <text>¦1¦3¦5¦5¦1¦Null§</text>
  </threadedComment>
  <threadedComment ref="A644" personId="{C1D2CA1C-F49F-4B2E-9ED4-39B6A37E11DA}" id="{A3DAEFE1-DEDB-4F87-B073-50D81EEB8946}">
    <text>¦1¦3¦5¦6¦2¦Null§</text>
  </threadedComment>
  <threadedComment ref="A646" personId="{C1D2CA1C-F49F-4B2E-9ED4-39B6A37E11DA}" id="{9243AB6E-3869-4A05-9D9B-9A78B6203128}">
    <text>¦1¦3¦5¦7¦0¦Null§</text>
  </threadedComment>
  <threadedComment ref="A648" personId="{C1D2CA1C-F49F-4B2E-9ED4-39B6A37E11DA}" id="{15798590-A86D-4275-8E6C-9E8F6B2AB64E}">
    <text>¦1¦3¦5¦8¦1¦Null§</text>
  </threadedComment>
  <threadedComment ref="A650" personId="{C1D2CA1C-F49F-4B2E-9ED4-39B6A37E11DA}" id="{29F8986E-93A7-4D1A-A698-AED18532CF49}">
    <text>¦1¦3¦5¦9¦0¦Null§</text>
  </threadedComment>
  <threadedComment ref="A652" personId="{C1D2CA1C-F49F-4B2E-9ED4-39B6A37E11DA}" id="{F95591B3-ED59-4FA5-8979-5CC9FE828F8E}">
    <text>¦1¦3¦5¦10¦0¦Null§</text>
  </threadedComment>
  <threadedComment ref="A654" personId="{C1D2CA1C-F49F-4B2E-9ED4-39B6A37E11DA}" id="{430BE580-8436-47EB-9471-6E29695297C6}">
    <text>¦1¦3¦5¦11¦2¦Null§</text>
  </threadedComment>
  <threadedComment ref="A656" personId="{C1D2CA1C-F49F-4B2E-9ED4-39B6A37E11DA}" id="{002F29BF-4388-4F4D-9578-C33A2100E38C}">
    <text>¦1¦3¦5¦12¦0¦Null§</text>
  </threadedComment>
  <threadedComment ref="A658" personId="{C1D2CA1C-F49F-4B2E-9ED4-39B6A37E11DA}" id="{43E81802-307E-4A49-9817-FAEFC2705993}">
    <text>¦1¦3¦5¦12¦0¦Null§</text>
  </threadedComment>
  <threadedComment ref="A660" personId="{C1D2CA1C-F49F-4B2E-9ED4-39B6A37E11DA}" id="{066C648C-42A3-4F40-9B0F-70B313B388FF}">
    <text>¦1¦3¦5¦12¦0¦Null§</text>
  </threadedComment>
  <threadedComment ref="A662" personId="{C1D2CA1C-F49F-4B2E-9ED4-39B6A37E11DA}" id="{7387C20C-22CD-49A4-9A6F-5EBCDA6B6B5B}">
    <text>¦1¦3¦5¦12¦0¦Null§</text>
  </threadedComment>
  <threadedComment ref="A664" personId="{C1D2CA1C-F49F-4B2E-9ED4-39B6A37E11DA}" id="{94C2F0C0-690D-4FDB-80A3-DE337FFD81D4}">
    <text>¦1¦3¦5¦12¦0¦Null§</text>
  </threadedComment>
  <threadedComment ref="A666" personId="{C1D2CA1C-F49F-4B2E-9ED4-39B6A37E11DA}" id="{61BF5C6A-9386-478D-B7FD-2BB5417EF058}">
    <text>¦1¦3¦5¦12¦0¦Null§</text>
  </threadedComment>
  <threadedComment ref="A668" personId="{C1D2CA1C-F49F-4B2E-9ED4-39B6A37E11DA}" id="{97F38C57-0E9A-448A-AD41-0BA55867F6A8}">
    <text>¦1¦3¦5¦12¦0¦Null§</text>
  </threadedComment>
  <threadedComment ref="A675" personId="{C1D2CA1C-F49F-4B2E-9ED4-39B6A37E11DA}" id="{F5104444-D6F4-4DA4-AE0E-C95C3D5C0DD9}">
    <text>¦1¦3¦5¦12¦0¦Null§</text>
  </threadedComment>
  <threadedComment ref="A677" personId="{C1D2CA1C-F49F-4B2E-9ED4-39B6A37E11DA}" id="{050476E3-93CC-4088-A75D-2682B0399FD2}">
    <text>¦1¦3¦5¦12¦0¦Null§</text>
  </threadedComment>
  <threadedComment ref="A679" personId="{C1D2CA1C-F49F-4B2E-9ED4-39B6A37E11DA}" id="{0F4EFA4F-8317-4CD5-9C17-FAD9AE5A3D00}">
    <text>¦1¦3¦5¦12¦0¦Null§</text>
  </threadedComment>
  <threadedComment ref="A681" personId="{C1D2CA1C-F49F-4B2E-9ED4-39B6A37E11DA}" id="{FAB57F87-4258-40EB-B23A-F0ADCDDA16D7}">
    <text>¦1¦3¦5¦12¦0¦Null§</text>
  </threadedComment>
  <threadedComment ref="A683" personId="{C1D2CA1C-F49F-4B2E-9ED4-39B6A37E11DA}" id="{9695591C-F92F-44F4-8A01-DA409C88F71A}">
    <text>¦1¦3¦5¦11¦2¦Null§</text>
  </threadedComment>
  <threadedComment ref="A685" personId="{C1D2CA1C-F49F-4B2E-9ED4-39B6A37E11DA}" id="{17CFFF7C-075A-4FB1-9994-2165AD6E0803}">
    <text>¦1¦3¦5¦12¦0¦Null§</text>
  </threadedComment>
  <threadedComment ref="A687" personId="{C1D2CA1C-F49F-4B2E-9ED4-39B6A37E11DA}" id="{8CEA0364-314A-4265-A7FE-F8BFC6655A54}">
    <text>¦1¦3¦5¦12¦0¦Null§</text>
  </threadedComment>
  <threadedComment ref="A689" personId="{C1D2CA1C-F49F-4B2E-9ED4-39B6A37E11DA}" id="{742273FE-740B-4488-AB20-BBB8C70BDF10}">
    <text>¦1¦3¦5¦12¦0¦Null§</text>
  </threadedComment>
  <threadedComment ref="A691" personId="{C1D2CA1C-F49F-4B2E-9ED4-39B6A37E11DA}" id="{8E1549F3-A203-4120-8588-4ED1AF88F96F}">
    <text>¦1¦3¦5¦12¦0¦Null§</text>
  </threadedComment>
  <threadedComment ref="A693" personId="{C1D2CA1C-F49F-4B2E-9ED4-39B6A37E11DA}" id="{F5EEF7A9-B255-4E65-BAD2-0E518D5DB334}">
    <text>¦1¦3¦5¦11¦2¦Null§</text>
  </threadedComment>
  <threadedComment ref="A695" personId="{C1D2CA1C-F49F-4B2E-9ED4-39B6A37E11DA}" id="{D2FA4F10-E820-4059-B00E-F0210A9EAD34}">
    <text>¦1¦3¦5¦12¦0¦Null§</text>
  </threadedComment>
  <threadedComment ref="A697" personId="{C1D2CA1C-F49F-4B2E-9ED4-39B6A37E11DA}" id="{3E3BBC9C-F25C-44FA-A9F4-48B408C19A38}">
    <text>¦1¦3¦5¦12¦0¦Null§</text>
  </threadedComment>
  <threadedComment ref="A699" personId="{C1D2CA1C-F49F-4B2E-9ED4-39B6A37E11DA}" id="{705D8528-3057-4C5E-A3B4-6E04C0190BBC}">
    <text>¦1¦3¦5¦12¦0¦Null§</text>
  </threadedComment>
  <threadedComment ref="A701" personId="{C1D2CA1C-F49F-4B2E-9ED4-39B6A37E11DA}" id="{39A75F2C-DF4B-4B2F-9C83-673891092E80}">
    <text>¦1¦3¦5¦11¦2¦Null§</text>
  </threadedComment>
  <threadedComment ref="A703" personId="{C1D2CA1C-F49F-4B2E-9ED4-39B6A37E11DA}" id="{3DFCFF74-9F98-4747-ADD0-C85655DE77C3}">
    <text>¦1¦3¦5¦12¦0¦Null§</text>
  </threadedComment>
  <threadedComment ref="A705" personId="{C1D2CA1C-F49F-4B2E-9ED4-39B6A37E11DA}" id="{C73974A2-00E2-40AA-9174-F699C1525334}">
    <text>¦1¦3¦5¦12¦0¦Null§</text>
  </threadedComment>
  <threadedComment ref="A707" personId="{C1D2CA1C-F49F-4B2E-9ED4-39B6A37E11DA}" id="{BA224DC8-820D-47F7-A627-580FDF68E579}">
    <text>¦1¦3¦5¦11¦2¦Null§</text>
  </threadedComment>
  <threadedComment ref="A709" personId="{C1D2CA1C-F49F-4B2E-9ED4-39B6A37E11DA}" id="{91737D3C-492F-459C-A943-0C715B84EE4D}">
    <text>¦1¦3¦5¦12¦0¦Null§</text>
  </threadedComment>
  <threadedComment ref="A711" personId="{C1D2CA1C-F49F-4B2E-9ED4-39B6A37E11DA}" id="{2C50E00D-D798-402D-8689-D172D943F8FD}">
    <text>¦1¦3¦5¦12¦0¦Null§</text>
  </threadedComment>
  <threadedComment ref="A713" personId="{C1D2CA1C-F49F-4B2E-9ED4-39B6A37E11DA}" id="{1E98D7BB-B39F-411D-869A-9091502AFEE1}">
    <text>¦1¦3¦5¦12¦0¦Null§</text>
  </threadedComment>
  <threadedComment ref="A715" personId="{C1D2CA1C-F49F-4B2E-9ED4-39B6A37E11DA}" id="{6006EE18-6E8C-42BD-B1B7-6F84C592C80F}">
    <text>¦1¦3¦5¦11¦2¦Null§</text>
  </threadedComment>
  <threadedComment ref="A722" personId="{C1D2CA1C-F49F-4B2E-9ED4-39B6A37E11DA}" id="{9824D419-29A1-48F6-8060-4B721BEB2B39}">
    <text>¦1¦3¦5¦12¦0¦Null§</text>
  </threadedComment>
  <threadedComment ref="A724" personId="{C1D2CA1C-F49F-4B2E-9ED4-39B6A37E11DA}" id="{8D795159-46F6-46F8-B9F8-6AA3D12969FE}">
    <text>¦1¦3¦5¦11¦2¦Null§</text>
  </threadedComment>
  <threadedComment ref="A726" personId="{C1D2CA1C-F49F-4B2E-9ED4-39B6A37E11DA}" id="{7E5F1C10-F0ED-4049-A67D-9E040E4C9C2C}">
    <text>¦1¦3¦5¦12¦0¦Null§</text>
  </threadedComment>
  <threadedComment ref="A728" personId="{C1D2CA1C-F49F-4B2E-9ED4-39B6A37E11DA}" id="{E8B56FC6-5E7D-48CB-AED8-38EDF8C849CF}">
    <text>¦1¦3¦5¦13¦1¦Null§</text>
  </threadedComment>
  <threadedComment ref="A730" personId="{C1D2CA1C-F49F-4B2E-9ED4-39B6A37E11DA}" id="{5CB0F7B3-0987-48F1-8926-7DB9A40CE913}">
    <text>¦1¦3¦5¦14¦1¦Null§</text>
  </threadedComment>
  <threadedComment ref="A732" personId="{C1D2CA1C-F49F-4B2E-9ED4-39B6A37E11DA}" id="{228A7C1F-84CB-46E1-ADD1-F421746EF891}">
    <text>¦1¦3¦5¦15¦1¦Null§</text>
  </threadedComment>
  <threadedComment ref="A734" personId="{C1D2CA1C-F49F-4B2E-9ED4-39B6A37E11DA}" id="{178628B0-D861-4823-B99E-16D1C3D74675}">
    <text>¦1¦3¦5¦16¦1¦Null§</text>
  </threadedComment>
  <threadedComment ref="A736" personId="{C1D2CA1C-F49F-4B2E-9ED4-39B6A37E11DA}" id="{0A466FBE-BE92-4323-8022-AE735834603B}">
    <text>¦1¦3¦5¦15¦1¦Null§</text>
  </threadedComment>
  <threadedComment ref="A738" personId="{C1D2CA1C-F49F-4B2E-9ED4-39B6A37E11DA}" id="{136362CB-B554-4B95-B056-591C1AF6F663}">
    <text>¦1¦3¦5¦16¦1¦Null§</text>
  </threadedComment>
  <threadedComment ref="A740" personId="{C1D2CA1C-F49F-4B2E-9ED4-39B6A37E11DA}" id="{484311D3-8EF6-4363-80B9-6397C1EE8B83}">
    <text>¦1¦3¦5¦15¦1¦Null§</text>
  </threadedComment>
  <threadedComment ref="A742" personId="{C1D2CA1C-F49F-4B2E-9ED4-39B6A37E11DA}" id="{105ABCEF-6E03-4113-9EE7-61C465283DA3}">
    <text>¦1¦3¦5¦16¦1¦Null§</text>
  </threadedComment>
  <threadedComment ref="A744" personId="{C1D2CA1C-F49F-4B2E-9ED4-39B6A37E11DA}" id="{DA880564-6AC0-41B4-95F9-EA0B083FCC53}">
    <text>¦1¦3¦5¦18¦0¦Null§</text>
  </threadedComment>
  <threadedComment ref="A747" personId="{C1D2CA1C-F49F-4B2E-9ED4-39B6A37E11DA}" id="{E6FCB9E9-B1D5-43C8-A359-2392E3DE3D9D}">
    <text>¦1¦3¦5¦19¦0¦Null§</text>
  </threadedComment>
  <threadedComment ref="A749" personId="{C1D2CA1C-F49F-4B2E-9ED4-39B6A37E11DA}" id="{53379AB9-94BD-4303-99D5-29361493A19B}">
    <text>¦1¦3¦5¦20¦0¦Null§</text>
  </threadedComment>
  <threadedComment ref="A753" personId="{C1D2CA1C-F49F-4B2E-9ED4-39B6A37E11DA}" id="{74CE8BDA-3927-48EE-AB44-E3207ED32CD9}">
    <text>¦1¦3¦5¦21¦0¦Null§</text>
  </threadedComment>
  <threadedComment ref="A755" personId="{C1D2CA1C-F49F-4B2E-9ED4-39B6A37E11DA}" id="{6B8F54A8-D38F-47E6-9EE3-86611C5206B0}">
    <text>¦1¦3¦5¦22¦0¦Null§</text>
  </threadedComment>
  <threadedComment ref="A757" personId="{C1D2CA1C-F49F-4B2E-9ED4-39B6A37E11DA}" id="{D49206F9-9A68-47BD-AFD0-11FCC9960FBF}">
    <text>¦1¦3¦5¦23¦0¦Null§</text>
  </threadedComment>
  <threadedComment ref="A760" personId="{C1D2CA1C-F49F-4B2E-9ED4-39B6A37E11DA}" id="{92C74B03-A084-4B8B-986C-44F472625AD1}">
    <text>¦1¦3¦5¦21¦0¦Null§</text>
  </threadedComment>
  <threadedComment ref="A762" personId="{C1D2CA1C-F49F-4B2E-9ED4-39B6A37E11DA}" id="{66BF8264-AEE2-470D-8801-95B5284A338B}">
    <text>¦1¦3¦5¦22¦0¦Null§</text>
  </threadedComment>
  <threadedComment ref="A764" personId="{C1D2CA1C-F49F-4B2E-9ED4-39B6A37E11DA}" id="{E0849970-D30B-4B5A-9ABA-E4D39B8D4C04}">
    <text>¦1¦3¦5¦23¦0¦Null§</text>
  </threadedComment>
  <threadedComment ref="A766" personId="{C1D2CA1C-F49F-4B2E-9ED4-39B6A37E11DA}" id="{72C6B38F-B996-4E1A-B123-BAB0282EACDA}">
    <text>¦1¦3¦5¦22¦0¦Null§</text>
  </threadedComment>
  <threadedComment ref="A768" personId="{C1D2CA1C-F49F-4B2E-9ED4-39B6A37E11DA}" id="{86E597D6-D3B2-4D30-8DE1-538D2D63639D}">
    <text>¦1¦3¦5¦23¦0¦Null§</text>
  </threadedComment>
  <threadedComment ref="A775" personId="{C1D2CA1C-F49F-4B2E-9ED4-39B6A37E11DA}" id="{3079CFE1-619A-4477-8384-2634D66D8938}">
    <text>¦1¦3¦5¦22¦0¦Null§</text>
  </threadedComment>
  <threadedComment ref="A777" personId="{C1D2CA1C-F49F-4B2E-9ED4-39B6A37E11DA}" id="{82091244-4767-45BB-8CE2-195F54F2A332}">
    <text>¦1¦3¦5¦23¦0¦Null§</text>
  </threadedComment>
  <threadedComment ref="A779" personId="{C1D2CA1C-F49F-4B2E-9ED4-39B6A37E11DA}" id="{9AFA9523-80D5-4F7B-8A93-256F64F47083}">
    <text>¦1¦3¦5¦22¦0¦Null§</text>
  </threadedComment>
  <threadedComment ref="A781" personId="{C1D2CA1C-F49F-4B2E-9ED4-39B6A37E11DA}" id="{49675FAC-6404-4923-B036-00495FB32EB8}">
    <text>¦1¦3¦5¦23¦0¦Null§</text>
  </threadedComment>
  <threadedComment ref="A783" personId="{C1D2CA1C-F49F-4B2E-9ED4-39B6A37E11DA}" id="{925C8520-AC1E-42A8-AC0D-5573BDB6AEFE}">
    <text>¦1¦3¦5¦22¦0¦Null§</text>
  </threadedComment>
  <threadedComment ref="A785" personId="{C1D2CA1C-F49F-4B2E-9ED4-39B6A37E11DA}" id="{FB3F615D-0630-457C-8573-DDBDFDE727DC}">
    <text>¦1¦3¦5¦23¦0¦Null§</text>
  </threadedComment>
  <threadedComment ref="A787" personId="{C1D2CA1C-F49F-4B2E-9ED4-39B6A37E11DA}" id="{DB968688-6C0D-49B5-A9CC-B629EC7AFC49}">
    <text>¦1¦3¦5¦22¦0¦Null§</text>
  </threadedComment>
  <threadedComment ref="A789" personId="{C1D2CA1C-F49F-4B2E-9ED4-39B6A37E11DA}" id="{464F4A99-7551-4744-88A2-6CD725516BC0}">
    <text>¦1¦3¦5¦23¦0¦Null§</text>
  </threadedComment>
  <threadedComment ref="A791" personId="{C1D2CA1C-F49F-4B2E-9ED4-39B6A37E11DA}" id="{38ECD001-76D1-405F-9796-16F1C5C1D49F}">
    <text>¦1¦3¦5¦24¦1¦Null§</text>
  </threadedComment>
  <threadedComment ref="A793" personId="{C1D2CA1C-F49F-4B2E-9ED4-39B6A37E11DA}" id="{1C23CA40-3685-4107-9E3E-7B9C900CB1D7}">
    <text>¦1¦3¦5¦25¦0¦Null§</text>
  </threadedComment>
  <threadedComment ref="A795" personId="{C1D2CA1C-F49F-4B2E-9ED4-39B6A37E11DA}" id="{0287A303-2817-4BA1-B5AA-1178B8D764F8}">
    <text>¦1¦3¦5¦26¦0¦Null§</text>
  </threadedComment>
  <threadedComment ref="A797" personId="{C1D2CA1C-F49F-4B2E-9ED4-39B6A37E11DA}" id="{A36AB97D-974F-4B36-A1B5-FCA1605E0AD3}">
    <text>¦1¦3¦5¦25¦0¦Null§</text>
  </threadedComment>
  <threadedComment ref="A799" personId="{C1D2CA1C-F49F-4B2E-9ED4-39B6A37E11DA}" id="{74AAC7CC-61CC-4B7A-8D5F-8F2909EBEAA5}">
    <text>¦1¦3¦5¦26¦0¦Null§</text>
  </threadedComment>
  <threadedComment ref="A801" personId="{C1D2CA1C-F49F-4B2E-9ED4-39B6A37E11DA}" id="{B5C1DEF3-CD54-46D9-B740-6D787AE14B6A}">
    <text>¦1¦3¦5¦25¦0¦Null§</text>
  </threadedComment>
  <threadedComment ref="A803" personId="{C1D2CA1C-F49F-4B2E-9ED4-39B6A37E11DA}" id="{EC14FEDC-106F-489A-A781-85405D4EB04B}">
    <text>¦1¦3¦5¦26¦0¦Null§</text>
  </threadedComment>
  <threadedComment ref="A805" personId="{C1D2CA1C-F49F-4B2E-9ED4-39B6A37E11DA}" id="{D5EA9BE6-8386-424D-9FAD-10F297364E26}">
    <text>¦1¦3¦5¦26¦0¦Null§</text>
  </threadedComment>
  <threadedComment ref="A807" personId="{C1D2CA1C-F49F-4B2E-9ED4-39B6A37E11DA}" id="{23555FD9-0822-4566-AC91-5C53CA3BF842}">
    <text>¦1¦3¦5¦25¦0¦Null§</text>
  </threadedComment>
  <threadedComment ref="A809" personId="{C1D2CA1C-F49F-4B2E-9ED4-39B6A37E11DA}" id="{280F89CB-9CE5-4154-8489-5E832B48F093}">
    <text>¦1¦3¦5¦26¦0¦Null§</text>
  </threadedComment>
  <threadedComment ref="A811" personId="{C1D2CA1C-F49F-4B2E-9ED4-39B6A37E11DA}" id="{B65FD3E2-3AB9-44A4-8D92-26A975BE6DEE}">
    <text>¦1¦3¦5¦27¦1¦Null§</text>
  </threadedComment>
  <threadedComment ref="A814" personId="{C1D2CA1C-F49F-4B2E-9ED4-39B6A37E11DA}" id="{3294BA77-9C62-4951-A31F-F5E7D400E586}">
    <text>¦1¦3¦5¦28¦0¦Null§</text>
  </threadedComment>
  <threadedComment ref="A817" personId="{C1D2CA1C-F49F-4B2E-9ED4-39B6A37E11DA}" id="{2903F52E-B860-46B9-BD45-191E8E4ABCD1}">
    <text>¦1¦3¦5¦28¦0¦Null§</text>
  </threadedComment>
  <threadedComment ref="A825" personId="{C1D2CA1C-F49F-4B2E-9ED4-39B6A37E11DA}" id="{F2B40531-C8AD-4B86-8047-6FB77FCC2D02}">
    <text>¦1¦3¦5¦28¦0¦Null§</text>
  </threadedComment>
  <threadedComment ref="A827" personId="{C1D2CA1C-F49F-4B2E-9ED4-39B6A37E11DA}" id="{B96AC3F2-9167-4868-B0CA-B477F998428F}">
    <text>¦1¦3¦5¦28¦0¦Null§</text>
  </threadedComment>
  <threadedComment ref="A829" personId="{C1D2CA1C-F49F-4B2E-9ED4-39B6A37E11DA}" id="{7401CBD7-8B7F-48F7-96CC-1A8533C51C23}">
    <text>¦1¦3¦5¦28¦0¦Null§</text>
  </threadedComment>
  <threadedComment ref="A831" personId="{C1D2CA1C-F49F-4B2E-9ED4-39B6A37E11DA}" id="{37CCC546-C0D2-4B52-860A-836FF4FD8C3A}">
    <text>¦1¦3¦5¦28¦0¦Null§</text>
  </threadedComment>
  <threadedComment ref="A874" personId="{C1D2CA1C-F49F-4B2E-9ED4-39B6A37E11DA}" id="{8AA17069-63D0-4E99-905F-22AFAE1B315E}">
    <text>¦1¦3¦6¦1¦1¦Null§</text>
  </threadedComment>
  <threadedComment ref="A876" personId="{C1D2CA1C-F49F-4B2E-9ED4-39B6A37E11DA}" id="{58FAD36B-FABB-489F-AADC-FC358EE530DD}">
    <text>¦1¦3¦6¦2¦0¦Null§</text>
  </threadedComment>
  <threadedComment ref="A878" personId="{C1D2CA1C-F49F-4B2E-9ED4-39B6A37E11DA}" id="{C154B6FA-71C3-4684-9063-1DA0CAB14C4F}">
    <text>¦1¦3¦6¦3¦0¦Null§</text>
  </threadedComment>
  <threadedComment ref="A880" personId="{C1D2CA1C-F49F-4B2E-9ED4-39B6A37E11DA}" id="{737E8E02-2C4E-4E8B-A533-12C973F5E6FA}">
    <text>¦1¦3¦6¦4¦1¦Null§</text>
  </threadedComment>
  <threadedComment ref="A882" personId="{C1D2CA1C-F49F-4B2E-9ED4-39B6A37E11DA}" id="{1FE12AD5-A037-41FD-B38B-277B0D0D4CCB}">
    <text>¦1¦3¦6¦5¦0¦Null§</text>
  </threadedComment>
  <threadedComment ref="A884" personId="{C1D2CA1C-F49F-4B2E-9ED4-39B6A37E11DA}" id="{D713CA6B-5000-4DFB-B638-4EA7B0A9F2CF}">
    <text>¦1¦3¦6¦6¦1¦Null§</text>
  </threadedComment>
  <threadedComment ref="A886" personId="{C1D2CA1C-F49F-4B2E-9ED4-39B6A37E11DA}" id="{8964530D-1F5F-4365-8B08-78C562819D3A}">
    <text>¦1¦3¦6¦7¦1¦Null§</text>
  </threadedComment>
  <threadedComment ref="A888" personId="{C1D2CA1C-F49F-4B2E-9ED4-39B6A37E11DA}" id="{988A34B5-D916-42E7-AB17-F421DA753E2F}">
    <text>¦1¦3¦6¦8¦1¦Null§</text>
  </threadedComment>
  <threadedComment ref="A890" personId="{C1D2CA1C-F49F-4B2E-9ED4-39B6A37E11DA}" id="{D400572F-9BE7-462F-B416-6CBDAC0D0719}">
    <text>¦1¦3¦6¦9¦0¦Null§</text>
  </threadedComment>
  <threadedComment ref="A892" personId="{C1D2CA1C-F49F-4B2E-9ED4-39B6A37E11DA}" id="{1A107857-B0C9-4767-B9C5-9433049F3372}">
    <text>¦1¦3¦6¦10¦0¦Null§</text>
  </threadedComment>
  <threadedComment ref="A894" personId="{C1D2CA1C-F49F-4B2E-9ED4-39B6A37E11DA}" id="{8A8B07FF-3FA2-4FA6-93A6-2F3D16920B19}">
    <text>¦1¦3¦6¦11¦1¦Null§</text>
  </threadedComment>
  <threadedComment ref="A896" personId="{C1D2CA1C-F49F-4B2E-9ED4-39B6A37E11DA}" id="{6AFACE9F-6688-4D1A-9FA8-D156583E7E56}">
    <text>¦1¦3¦6¦12¦0¦Null§</text>
  </threadedComment>
  <threadedComment ref="A898" personId="{C1D2CA1C-F49F-4B2E-9ED4-39B6A37E11DA}" id="{98F4E0AA-FA2F-4EDE-B0DB-3B3866C21B8E}">
    <text>¦1¦3¦6¦13¦0¦Null§</text>
  </threadedComment>
  <threadedComment ref="A900" personId="{C1D2CA1C-F49F-4B2E-9ED4-39B6A37E11DA}" id="{9C2DD201-3891-4032-B5A7-FEF1629DB7A4}">
    <text>¦1¦3¦6¦14¦0¦Null§</text>
  </threadedComment>
  <threadedComment ref="A902" personId="{C1D2CA1C-F49F-4B2E-9ED4-39B6A37E11DA}" id="{4B7392F2-C448-4B9D-8BD2-EB4626738C95}">
    <text>¦1¦3¦6¦15¦1¦Null§</text>
  </threadedComment>
  <threadedComment ref="A904" personId="{C1D2CA1C-F49F-4B2E-9ED4-39B6A37E11DA}" id="{C96E5E1E-2E04-4B49-A6E5-D9F505153288}">
    <text>¦1¦3¦6¦16¦1¦Null§</text>
  </threadedComment>
  <threadedComment ref="A906" personId="{C1D2CA1C-F49F-4B2E-9ED4-39B6A37E11DA}" id="{29DFADD4-F265-4437-91AD-72424419222A}">
    <text>¦1¦3¦6¦17¦1¦Null§</text>
  </threadedComment>
  <threadedComment ref="A908" personId="{C1D2CA1C-F49F-4B2E-9ED4-39B6A37E11DA}" id="{8696CEB2-E708-4C5E-B6F3-30D2BF9FA59C}">
    <text>¦1¦3¦6¦18¦0¦Null§</text>
  </threadedComment>
  <threadedComment ref="A910" personId="{C1D2CA1C-F49F-4B2E-9ED4-39B6A37E11DA}" id="{AB1DAE6F-5776-4877-B78E-DC5CF545D2BB}">
    <text>¦1¦3¦6¦19¦1¦Null§</text>
  </threadedComment>
  <threadedComment ref="A912" personId="{C1D2CA1C-F49F-4B2E-9ED4-39B6A37E11DA}" id="{D93A7925-E87F-4FF0-AE1C-03D5EAA1895D}">
    <text>¦1¦3¦6¦20¦0¦Null§</text>
  </threadedComment>
  <threadedComment ref="A914" personId="{C1D2CA1C-F49F-4B2E-9ED4-39B6A37E11DA}" id="{26D870FE-E676-47DB-BF45-651691C7448F}">
    <text>¦1¦3¦6¦21¦1¦Null§</text>
  </threadedComment>
  <threadedComment ref="A916" personId="{C1D2CA1C-F49F-4B2E-9ED4-39B6A37E11DA}" id="{00372135-0F77-4A93-8F0D-96D38A421734}">
    <text>¦1¦3¦6¦22¦0¦Null§</text>
  </threadedComment>
  <threadedComment ref="A918" personId="{C1D2CA1C-F49F-4B2E-9ED4-39B6A37E11DA}" id="{4C43C52C-8BBF-4A4E-AEFA-08D19AAEBC5B}">
    <text>¦1¦3¦6¦23¦1¦Null§</text>
  </threadedComment>
  <threadedComment ref="A920" personId="{C1D2CA1C-F49F-4B2E-9ED4-39B6A37E11DA}" id="{6D516707-B840-40E4-B92E-380E8619F17D}">
    <text>¦1¦3¦6¦24¦0¦Null§</text>
  </threadedComment>
  <threadedComment ref="A922" personId="{C1D2CA1C-F49F-4B2E-9ED4-39B6A37E11DA}" id="{89427948-2C8D-456F-ABF4-6205D3B65F2E}">
    <text>¦1¦3¦6¦25¦0¦Null§</text>
  </threadedComment>
  <threadedComment ref="A924" personId="{C1D2CA1C-F49F-4B2E-9ED4-39B6A37E11DA}" id="{30F66C0B-2BCF-4C71-8C74-3383C3805048}">
    <text>¦1¦3¦6¦26¦1¦Null§</text>
  </threadedComment>
  <threadedComment ref="A926" personId="{C1D2CA1C-F49F-4B2E-9ED4-39B6A37E11DA}" id="{4153ED0C-3A2A-421C-8AD9-83936BF3DB10}">
    <text>¦1¦3¦6¦27¦0¦Null§</text>
  </threadedComment>
  <threadedComment ref="A932" personId="{C1D2CA1C-F49F-4B2E-9ED4-39B6A37E11DA}" id="{866CA941-F94E-4029-8AFC-66498AECC0C9}">
    <text>¦1¦3¦6¦28¦1¦Null§</text>
  </threadedComment>
  <threadedComment ref="A934" personId="{C1D2CA1C-F49F-4B2E-9ED4-39B6A37E11DA}" id="{80790089-7EC5-4828-A0AF-37A785AB4AE8}">
    <text>¦1¦3¦6¦29¦0¦Null§</text>
  </threadedComment>
  <threadedComment ref="A936" personId="{C1D2CA1C-F49F-4B2E-9ED4-39B6A37E11DA}" id="{EEA22590-4FDD-4445-985A-61A1327BDF4D}">
    <text>¦1¦3¦6¦30¦0¦Null§</text>
  </threadedComment>
  <threadedComment ref="A997" personId="{C1D2CA1C-F49F-4B2E-9ED4-39B6A37E11DA}" id="{644EC861-2599-4DE1-AA77-E99D3B3A1D28}">
    <text>¦1¦3¦7¦1¦1¦Null§</text>
  </threadedComment>
  <threadedComment ref="A999" personId="{C1D2CA1C-F49F-4B2E-9ED4-39B6A37E11DA}" id="{550B1083-FA91-453B-82D7-24FFC66765C6}">
    <text>¦1¦3¦7¦2¦0¦Null§</text>
  </threadedComment>
  <threadedComment ref="A1001" personId="{C1D2CA1C-F49F-4B2E-9ED4-39B6A37E11DA}" id="{80F0037C-B5AB-46D2-AF1B-CA5A66B7152A}">
    <text>¦1¦3¦7¦3¦0¦Null§</text>
  </threadedComment>
  <threadedComment ref="A1003" personId="{C1D2CA1C-F49F-4B2E-9ED4-39B6A37E11DA}" id="{234E6525-EE4C-4DA5-86A4-33C94DFF0E76}">
    <text>¦1¦3¦7¦4¦0¦Null§</text>
  </threadedComment>
  <threadedComment ref="A1005" personId="{C1D2CA1C-F49F-4B2E-9ED4-39B6A37E11DA}" id="{B71DD582-5713-42AA-ADE8-85BEFC5B130E}">
    <text>¦1¦3¦7¦5¦0¦Null§</text>
  </threadedComment>
  <threadedComment ref="A1007" personId="{C1D2CA1C-F49F-4B2E-9ED4-39B6A37E11DA}" id="{18E6C7FE-BB1F-4C42-856D-D8F632232532}">
    <text>¦1¦3¦7¦6¦0¦Null§</text>
  </threadedComment>
  <threadedComment ref="A1009" personId="{C1D2CA1C-F49F-4B2E-9ED4-39B6A37E11DA}" id="{508EF4E2-A6C5-42EA-A632-76DCD97C944A}">
    <text>¦1¦3¦7¦7¦0¦Null§</text>
  </threadedComment>
  <threadedComment ref="A1011" personId="{C1D2CA1C-F49F-4B2E-9ED4-39B6A37E11DA}" id="{9E238A1C-19F9-4ECF-87E2-8A8A954E43F6}">
    <text>¦1¦3¦7¦8¦0¦Null§</text>
  </threadedComment>
  <threadedComment ref="A1013" personId="{C1D2CA1C-F49F-4B2E-9ED4-39B6A37E11DA}" id="{AE1BA1AA-A74E-49F5-93FA-11F14E6FEAEA}">
    <text>¦1¦3¦7¦9¦0¦Null§</text>
  </threadedComment>
  <threadedComment ref="A1015" personId="{C1D2CA1C-F49F-4B2E-9ED4-39B6A37E11DA}" id="{877D3263-F2F0-4987-800E-3B62814E3902}">
    <text>¦1¦3¦7¦10¦0¦Null§</text>
  </threadedComment>
  <threadedComment ref="A1017" personId="{C1D2CA1C-F49F-4B2E-9ED4-39B6A37E11DA}" id="{32F1A271-CD78-4414-A1CA-834E47BAFE90}">
    <text>¦1¦3¦7¦11¦0¦Null§</text>
  </threadedComment>
  <threadedComment ref="A1019" personId="{C1D2CA1C-F49F-4B2E-9ED4-39B6A37E11DA}" id="{D149279C-F522-439C-A17C-C47DECD1294F}">
    <text>¦1¦3¦7¦12¦0¦Null§</text>
  </threadedComment>
  <threadedComment ref="A1021" personId="{C1D2CA1C-F49F-4B2E-9ED4-39B6A37E11DA}" id="{5E8B8B57-D354-46A9-9577-32D34371B109}">
    <text>¦1¦3¦7¦13¦0¦Null§</text>
  </threadedComment>
  <threadedComment ref="A1063" personId="{C1D2CA1C-F49F-4B2E-9ED4-39B6A37E11DA}" id="{FE4F7BAD-3B56-45B0-AE0E-95C75A1CAB4F}">
    <text>¦1¦3¦8¦1¦1¦Null§</text>
  </threadedComment>
  <threadedComment ref="A1065" personId="{C1D2CA1C-F49F-4B2E-9ED4-39B6A37E11DA}" id="{4238B424-CB6C-40B5-AE4B-31E4CB70807D}">
    <text>¦1¦3¦8¦2¦1¦Null§</text>
  </threadedComment>
  <threadedComment ref="A1067" personId="{C1D2CA1C-F49F-4B2E-9ED4-39B6A37E11DA}" id="{DA446C13-F8FC-4996-B91A-EF6D469A0D03}">
    <text>¦1¦3¦8¦3¦1¦Null§</text>
  </threadedComment>
  <threadedComment ref="A1069" personId="{C1D2CA1C-F49F-4B2E-9ED4-39B6A37E11DA}" id="{7B7663D6-31CA-4AB7-B68C-B64CD93A435A}">
    <text>¦1¦3¦8¦4¦0¦Null§</text>
  </threadedComment>
  <threadedComment ref="A1071" personId="{C1D2CA1C-F49F-4B2E-9ED4-39B6A37E11DA}" id="{B177C78C-357A-4C08-8012-A74A882AB74B}">
    <text>¦1¦3¦8¦5¦0¦Null§</text>
  </threadedComment>
  <threadedComment ref="A1073" personId="{C1D2CA1C-F49F-4B2E-9ED4-39B6A37E11DA}" id="{D491E8DF-A750-4428-B88A-66F9E929A433}">
    <text>¦1¦3¦8¦6¦1¦Null§</text>
  </threadedComment>
  <threadedComment ref="A1075" personId="{C1D2CA1C-F49F-4B2E-9ED4-39B6A37E11DA}" id="{C8EDE932-847C-478F-B545-FEAE1B93B2E2}">
    <text>¦1¦3¦8¦7¦1¦Null§</text>
  </threadedComment>
  <threadedComment ref="A1077" personId="{C1D2CA1C-F49F-4B2E-9ED4-39B6A37E11DA}" id="{B260D4B5-4E5B-4330-A46D-3494F0DF998E}">
    <text>¦1¦3¦8¦8¦0¦Null§</text>
  </threadedComment>
  <threadedComment ref="A1079" personId="{C1D2CA1C-F49F-4B2E-9ED4-39B6A37E11DA}" id="{E9DCE60C-3827-470C-8F81-51FF0637D04F}">
    <text>¦1¦3¦8¦9¦1¦Null§</text>
  </threadedComment>
  <threadedComment ref="A1081" personId="{C1D2CA1C-F49F-4B2E-9ED4-39B6A37E11DA}" id="{5060A15A-C8A0-4118-9890-752474DA7FF6}">
    <text>¦1¦3¦8¦10¦0¦Null§</text>
  </threadedComment>
  <threadedComment ref="A1083" personId="{C1D2CA1C-F49F-4B2E-9ED4-39B6A37E11DA}" id="{79280878-B5F9-4EDC-AB32-D509DC9E7154}">
    <text>¦1¦3¦8¦11¦0¦Null§</text>
  </threadedComment>
  <threadedComment ref="A1085" personId="{C1D2CA1C-F49F-4B2E-9ED4-39B6A37E11DA}" id="{979C3623-5D73-44D3-B110-03E3085F904E}">
    <text>¦1¦3¦8¦12¦1¦Null§</text>
  </threadedComment>
  <threadedComment ref="A1087" personId="{C1D2CA1C-F49F-4B2E-9ED4-39B6A37E11DA}" id="{21CA1EB8-701E-4B18-810A-5338F028BEEB}">
    <text>¦1¦3¦8¦13¦0¦Null§</text>
  </threadedComment>
  <threadedComment ref="A1089" personId="{C1D2CA1C-F49F-4B2E-9ED4-39B6A37E11DA}" id="{E762C607-2880-433A-A090-0E478B163CFC}">
    <text>¦1¦3¦8¦14¦0¦Null§</text>
  </threadedComment>
  <threadedComment ref="A1120" personId="{C1D2CA1C-F49F-4B2E-9ED4-39B6A37E11DA}" id="{30DD4444-5B53-4860-8901-794321509ABB}">
    <text>¦1¦3¦9¦1¦1¦Null§</text>
  </threadedComment>
  <threadedComment ref="A1122" personId="{C1D2CA1C-F49F-4B2E-9ED4-39B6A37E11DA}" id="{222FA1ED-5B81-41FD-89D0-A02C58305F58}">
    <text>¦1¦3¦9¦2¦1¦Null§</text>
  </threadedComment>
  <threadedComment ref="A1124" personId="{C1D2CA1C-F49F-4B2E-9ED4-39B6A37E11DA}" id="{8C0C1584-1F5B-4D4B-9891-034ACAFF2E5E}">
    <text>¦1¦3¦9¦3¦1¦Null§</text>
  </threadedComment>
  <threadedComment ref="A1126" personId="{C1D2CA1C-F49F-4B2E-9ED4-39B6A37E11DA}" id="{4839F12E-C35D-40CB-B5B8-0B0AD036B3E8}">
    <text>¦1¦3¦9¦4¦0¦Null§</text>
  </threadedComment>
  <threadedComment ref="A1128" personId="{C1D2CA1C-F49F-4B2E-9ED4-39B6A37E11DA}" id="{43A7E160-BC10-4734-9C2B-816FA17C331D}">
    <text>¦1¦3¦9¦5¦0¦Null§</text>
  </threadedComment>
  <threadedComment ref="A1130" personId="{C1D2CA1C-F49F-4B2E-9ED4-39B6A37E11DA}" id="{5DFCCA45-63C8-448F-AA68-73388FDBA489}">
    <text>¦1¦3¦9¦6¦0¦Null§</text>
  </threadedComment>
  <threadedComment ref="A1132" personId="{C1D2CA1C-F49F-4B2E-9ED4-39B6A37E11DA}" id="{03986B65-D728-4CFF-BE0A-113728106229}">
    <text>¦1¦3¦9¦7¦1¦Null§</text>
  </threadedComment>
  <threadedComment ref="A1134" personId="{C1D2CA1C-F49F-4B2E-9ED4-39B6A37E11DA}" id="{A488B5BA-9EEC-444E-9BDD-D973F4961469}">
    <text>¦1¦3¦9¦8¦1¦Null§</text>
  </threadedComment>
  <threadedComment ref="A1136" personId="{C1D2CA1C-F49F-4B2E-9ED4-39B6A37E11DA}" id="{5FD4E16A-A6A5-4E13-8C25-5D4DAE5DF364}">
    <text>¦1¦3¦9¦9¦0¦Null§</text>
  </threadedComment>
  <threadedComment ref="A1138" personId="{C1D2CA1C-F49F-4B2E-9ED4-39B6A37E11DA}" id="{D643DE3B-F9DF-4C8D-806D-CDBAF0ED72AD}">
    <text>¦1¦3¦9¦10¦0¦Null§</text>
  </threadedComment>
  <threadedComment ref="A1140" personId="{C1D2CA1C-F49F-4B2E-9ED4-39B6A37E11DA}" id="{1633D458-A0AA-4A18-8AE1-A103F701F690}">
    <text>¦1¦3¦9¦11¦0¦Null§</text>
  </threadedComment>
  <threadedComment ref="A1142" personId="{C1D2CA1C-F49F-4B2E-9ED4-39B6A37E11DA}" id="{76F51EF9-6FE3-452E-AC10-59DDD9D1770B}">
    <text>¦1¦3¦9¦12¦1¦Null§</text>
  </threadedComment>
  <threadedComment ref="A1144" personId="{C1D2CA1C-F49F-4B2E-9ED4-39B6A37E11DA}" id="{0DD35A06-748B-43F0-B716-EA8B0416BAF5}">
    <text>¦1¦3¦9¦13¦0¦Null§</text>
  </threadedComment>
  <threadedComment ref="A1146" personId="{C1D2CA1C-F49F-4B2E-9ED4-39B6A37E11DA}" id="{C5702180-492F-4254-A7CB-03B4D9543E8F}">
    <text>¦1¦3¦9¦14¦0¦Null§</text>
  </threadedComment>
  <threadedComment ref="A1148" personId="{C1D2CA1C-F49F-4B2E-9ED4-39B6A37E11DA}" id="{08E21ABE-669F-49D7-916E-58F4739CF2FE}">
    <text>¦1¦3¦9¦15¦0¦Null§</text>
  </threadedComment>
  <threadedComment ref="A1150" personId="{C1D2CA1C-F49F-4B2E-9ED4-39B6A37E11DA}" id="{7A444BDE-083A-47D8-B07C-763D2FBF7716}">
    <text>¦1¦3¦9¦16¦0¦Null§</text>
  </threadedComment>
  <threadedComment ref="A1152" personId="{C1D2CA1C-F49F-4B2E-9ED4-39B6A37E11DA}" id="{2FF8F73A-C20F-4422-AEB8-37A4DB4B6753}">
    <text>¦1¦3¦9¦17¦0¦Null§</text>
  </threadedComment>
  <threadedComment ref="A1154" personId="{C1D2CA1C-F49F-4B2E-9ED4-39B6A37E11DA}" id="{2BBC0B96-F5CF-4D40-9CB6-A17AA382EDBB}">
    <text>¦1¦3¦9¦18¦0¦Null§</text>
  </threadedComment>
  <threadedComment ref="A1156" personId="{C1D2CA1C-F49F-4B2E-9ED4-39B6A37E11DA}" id="{838D2715-CF65-48C7-9217-098A846FC1E4}">
    <text>¦1¦3¦9¦19¦1¦Null§</text>
  </threadedComment>
  <threadedComment ref="A1158" personId="{C1D2CA1C-F49F-4B2E-9ED4-39B6A37E11DA}" id="{A0E3C5A9-301D-40D4-B024-E816E4D9FE42}">
    <text>¦1¦3¦9¦20¦0¦Null§</text>
  </threadedComment>
  <threadedComment ref="A1160" personId="{C1D2CA1C-F49F-4B2E-9ED4-39B6A37E11DA}" id="{711ADA83-B82C-4492-9D22-6DE405912D32}">
    <text>¦1¦3¦9¦21¦1¦Null§</text>
  </threadedComment>
  <threadedComment ref="A1162" personId="{C1D2CA1C-F49F-4B2E-9ED4-39B6A37E11DA}" id="{0EF8E29B-8A7B-4021-AE81-6C71EE2B4665}">
    <text>¦1¦3¦9¦22¦0¦Null§</text>
  </threadedComment>
  <threadedComment ref="A1164" personId="{C1D2CA1C-F49F-4B2E-9ED4-39B6A37E11DA}" id="{0E36F219-3E7A-4FA1-9C68-6643931BB5E0}">
    <text>¦1¦3¦9¦23¦0¦Null§</text>
  </threadedComment>
  <threadedComment ref="A1181" personId="{C1D2CA1C-F49F-4B2E-9ED4-39B6A37E11DA}" id="{E599D246-ACAA-43D3-BEF5-5F75460327E1}">
    <text>¦1¦3¦10¦1¦1¦Null§</text>
  </threadedComment>
  <threadedComment ref="A1183" personId="{C1D2CA1C-F49F-4B2E-9ED4-39B6A37E11DA}" id="{4F4DD505-D328-478F-8B91-272BBCDD24B4}">
    <text>¦1¦3¦10¦2¦1¦Null§</text>
  </threadedComment>
  <threadedComment ref="A1185" personId="{C1D2CA1C-F49F-4B2E-9ED4-39B6A37E11DA}" id="{DB2B7DC6-1864-49D5-883A-2F3AC5D78580}">
    <text>¦1¦3¦10¦3¦0¦Null§</text>
  </threadedComment>
  <threadedComment ref="A1187" personId="{C1D2CA1C-F49F-4B2E-9ED4-39B6A37E11DA}" id="{A43AFC70-4B74-4A7B-AE22-36CE1E6DE04F}">
    <text>¦1¦3¦10¦4¦1¦Null§</text>
  </threadedComment>
  <threadedComment ref="A1189" personId="{C1D2CA1C-F49F-4B2E-9ED4-39B6A37E11DA}" id="{545E23FE-0A17-4077-8730-5FE6C138A04F}">
    <text>¦1¦3¦10¦5¦0¦Null§</text>
  </threadedComment>
  <threadedComment ref="A1191" personId="{C1D2CA1C-F49F-4B2E-9ED4-39B6A37E11DA}" id="{21D188A5-CEC7-447F-ADF7-72C115B440DC}">
    <text>¦1¦3¦10¦6¦1¦Null§</text>
  </threadedComment>
  <threadedComment ref="A1193" personId="{C1D2CA1C-F49F-4B2E-9ED4-39B6A37E11DA}" id="{4DCB2984-D430-4010-9083-EDA8B7F0A51C}">
    <text>¦1¦3¦10¦7¦0¦Null§</text>
  </threadedComment>
  <threadedComment ref="A1195" personId="{C1D2CA1C-F49F-4B2E-9ED4-39B6A37E11DA}" id="{91EA80AD-F5C1-4F68-9D41-153A5032BFD4}">
    <text>¦1¦3¦10¦8¦0¦Null§</text>
  </threadedComment>
  <threadedComment ref="A1197" personId="{C1D2CA1C-F49F-4B2E-9ED4-39B6A37E11DA}" id="{6549F53E-EA19-4AAF-9230-52D1A4C76F7D}">
    <text>¦1¦3¦10¦9¦0¦Null§</text>
  </threadedComment>
  <threadedComment ref="A1199" personId="{C1D2CA1C-F49F-4B2E-9ED4-39B6A37E11DA}" id="{2A1387F3-7271-48DB-98F5-EB1062D4852E}">
    <text>¦1¦3¦10¦10¦1¦Null§</text>
  </threadedComment>
  <threadedComment ref="A1201" personId="{C1D2CA1C-F49F-4B2E-9ED4-39B6A37E11DA}" id="{DC64322B-E70B-4888-94A5-10E81FFBF7F1}">
    <text>¦1¦3¦10¦11¦0¦Null§</text>
  </threadedComment>
  <threadedComment ref="A1203" personId="{C1D2CA1C-F49F-4B2E-9ED4-39B6A37E11DA}" id="{C2AB8AF0-3CD1-45A6-9D80-94E0C0690241}">
    <text>¦1¦3¦10¦12¦1¦Null§</text>
  </threadedComment>
  <threadedComment ref="A1205" personId="{C1D2CA1C-F49F-4B2E-9ED4-39B6A37E11DA}" id="{B11432B9-7B4B-4125-9FFC-217EDB137033}">
    <text>¦1¦3¦10¦13¦1¦Null§</text>
  </threadedComment>
  <threadedComment ref="A1207" personId="{C1D2CA1C-F49F-4B2E-9ED4-39B6A37E11DA}" id="{1AF16248-617D-4A9A-8ED9-D62DA719EC14}">
    <text>¦1¦3¦10¦14¦0¦Null§</text>
  </threadedComment>
  <threadedComment ref="A1209" personId="{C1D2CA1C-F49F-4B2E-9ED4-39B6A37E11DA}" id="{AEBBBB2C-7C83-4C82-BD1D-0B2FE03205D7}">
    <text>¦1¦3¦10¦15¦1¦Null§</text>
  </threadedComment>
  <threadedComment ref="A1211" personId="{C1D2CA1C-F49F-4B2E-9ED4-39B6A37E11DA}" id="{C0D4013B-DAF6-4779-99DF-E4F859BA5096}">
    <text>¦1¦3¦10¦16¦0¦Null§</text>
  </threadedComment>
  <threadedComment ref="A1213" personId="{C1D2CA1C-F49F-4B2E-9ED4-39B6A37E11DA}" id="{C74B931F-019B-4C14-92A4-B7B14AFE9D91}">
    <text>¦1¦3¦10¦17¦1¦Null§</text>
  </threadedComment>
  <threadedComment ref="A1215" personId="{C1D2CA1C-F49F-4B2E-9ED4-39B6A37E11DA}" id="{B1AFF665-08EE-44BB-ACCF-ADF037DAF817}">
    <text>¦1¦3¦10¦18¦0¦Null§</text>
  </threadedComment>
  <threadedComment ref="A1237" personId="{C1D2CA1C-F49F-4B2E-9ED4-39B6A37E11DA}" id="{648C8ACF-1AD3-40AB-BF82-E8A2980A0630}">
    <text>¦1¦3¦11¦1¦1¦Null§</text>
  </threadedComment>
  <threadedComment ref="A1239" personId="{C1D2CA1C-F49F-4B2E-9ED4-39B6A37E11DA}" id="{4DF432AE-D046-4C3B-AB39-1CE78A6D6F3F}">
    <text>¦1¦3¦11¦2¦0¦Null§</text>
  </threadedComment>
  <threadedComment ref="A1241" personId="{C1D2CA1C-F49F-4B2E-9ED4-39B6A37E11DA}" id="{F38C862D-F34E-4CD0-9F37-5246ACC84FFA}">
    <text>¦1¦3¦11¦3¦1¦Null§</text>
  </threadedComment>
  <threadedComment ref="A1243" personId="{C1D2CA1C-F49F-4B2E-9ED4-39B6A37E11DA}" id="{71E14B20-0BA4-4940-84DA-9D32221B24A3}">
    <text>¦1¦3¦11¦4¦0¦Null§</text>
  </threadedComment>
  <threadedComment ref="A1245" personId="{C1D2CA1C-F49F-4B2E-9ED4-39B6A37E11DA}" id="{C12B33F0-B6AD-4956-890C-5FCD14961469}">
    <text>¦1¦3¦11¦5¦0¦Null§</text>
  </threadedComment>
  <threadedComment ref="A1247" personId="{C1D2CA1C-F49F-4B2E-9ED4-39B6A37E11DA}" id="{BF99E669-478E-4232-B263-6D5ED08BC11F}">
    <text>¦1¦3¦11¦6¦0¦Null§</text>
  </threadedComment>
  <threadedComment ref="A1249" personId="{C1D2CA1C-F49F-4B2E-9ED4-39B6A37E11DA}" id="{FFF9AE7C-7755-44A1-9D25-ADE3C272A30D}">
    <text>¦1¦3¦11¦7¦0¦Null§</text>
  </threadedComment>
  <threadedComment ref="A1251" personId="{C1D2CA1C-F49F-4B2E-9ED4-39B6A37E11DA}" id="{0D7FB43A-EDD3-437A-B5DE-92B01DA731F9}">
    <text>¦1¦3¦11¦8¦0¦Null§</text>
  </threadedComment>
  <threadedComment ref="A1253" personId="{C1D2CA1C-F49F-4B2E-9ED4-39B6A37E11DA}" id="{543E9312-21D5-41C0-886D-FE758C991C6E}">
    <text>¦1¦3¦11¦9¦0¦Null§</text>
  </threadedComment>
  <threadedComment ref="A1255" personId="{C1D2CA1C-F49F-4B2E-9ED4-39B6A37E11DA}" id="{4941647C-919A-41C8-8AF5-8400FD7CB9E5}">
    <text>¦1¦3¦11¦10¦1¦Null§</text>
  </threadedComment>
  <threadedComment ref="A1257" personId="{C1D2CA1C-F49F-4B2E-9ED4-39B6A37E11DA}" id="{85E228A6-7D55-42F2-94B4-4CCC27599E72}">
    <text>¦1¦3¦11¦11¦0¦Null§</text>
  </threadedComment>
  <threadedComment ref="A1259" personId="{C1D2CA1C-F49F-4B2E-9ED4-39B6A37E11DA}" id="{6DDE4723-6685-4275-AC41-9D3C6479845E}">
    <text>¦1¦3¦11¦12¦0¦Null§</text>
  </threadedComment>
  <threadedComment ref="A1293" personId="{C1D2CA1C-F49F-4B2E-9ED4-39B6A37E11DA}" id="{77594628-0647-4784-A624-9B139AEB2A54}">
    <text>¦1¦3¦12¦1¦1¦Null§</text>
  </threadedComment>
  <threadedComment ref="A1295" personId="{C1D2CA1C-F49F-4B2E-9ED4-39B6A37E11DA}" id="{4BC49B2B-C0DA-4CA8-95AB-50965F38411E}">
    <text>¦1¦3¦12¦2¦1¦Null§</text>
  </threadedComment>
  <threadedComment ref="A1297" personId="{C1D2CA1C-F49F-4B2E-9ED4-39B6A37E11DA}" id="{1975140C-6CF0-429E-9710-EED3272BE145}">
    <text>¦1¦3¦12¦3¦0¦Null§</text>
  </threadedComment>
  <threadedComment ref="A1299" personId="{C1D2CA1C-F49F-4B2E-9ED4-39B6A37E11DA}" id="{5E746A29-076E-46CC-B058-E0D52E2B7613}">
    <text>¦1¦3¦12¦4¦0¦Null§</text>
  </threadedComment>
  <threadedComment ref="A1301" personId="{C1D2CA1C-F49F-4B2E-9ED4-39B6A37E11DA}" id="{5BBC0B85-64F6-4605-865C-0928388A61B7}">
    <text>¦1¦3¦12¦5¦0¦Null§</text>
  </threadedComment>
  <threadedComment ref="A1357" personId="{C1D2CA1C-F49F-4B2E-9ED4-39B6A37E11DA}" id="{09E78E8F-B0CE-47E5-A6A0-F8D4DF38566D}">
    <text>¦1¦3¦13¦1¦1¦Null§</text>
  </threadedComment>
  <threadedComment ref="A1359" personId="{C1D2CA1C-F49F-4B2E-9ED4-39B6A37E11DA}" id="{2FD0C7B6-7DB4-4BAD-A84A-9E83F134066D}">
    <text>¦1¦3¦13¦2¦1¦Null§</text>
  </threadedComment>
  <threadedComment ref="A1361" personId="{C1D2CA1C-F49F-4B2E-9ED4-39B6A37E11DA}" id="{F6C4074F-6BA9-437B-83E3-C1A2E0859934}">
    <text>¦1¦3¦13¦3¦1¦Null§</text>
  </threadedComment>
  <threadedComment ref="A1363" personId="{C1D2CA1C-F49F-4B2E-9ED4-39B6A37E11DA}" id="{3DBB46FB-6141-46CC-A6CC-07A1B3ECBC2D}">
    <text>¦1¦3¦13¦4¦0¦Null§</text>
  </threadedComment>
  <threadedComment ref="A1365" personId="{C1D2CA1C-F49F-4B2E-9ED4-39B6A37E11DA}" id="{791DB3F9-357E-438B-9BC4-B0F25BEB2CCD}">
    <text>¦1¦3¦13¦5¦0¦Null§</text>
  </threadedComment>
  <threadedComment ref="A1423" personId="{C1D2CA1C-F49F-4B2E-9ED4-39B6A37E11DA}" id="{13E20E87-3828-41EB-B6B9-2580CF942417}">
    <text>¦1¦3¦14¦1¦1¦Null§</text>
  </threadedComment>
  <threadedComment ref="A1425" personId="{C1D2CA1C-F49F-4B2E-9ED4-39B6A37E11DA}" id="{CF008DDE-481B-4FA0-B8FE-E1BCEAE755FF}">
    <text>¦1¦3¦14¦2¦1¦Null§</text>
  </threadedComment>
  <threadedComment ref="A1427" personId="{C1D2CA1C-F49F-4B2E-9ED4-39B6A37E11DA}" id="{F6600959-5C82-45D8-91A4-FF7F278764CE}">
    <text>¦1¦3¦14¦3¦1¦Null§</text>
  </threadedComment>
  <threadedComment ref="A1429" personId="{C1D2CA1C-F49F-4B2E-9ED4-39B6A37E11DA}" id="{1B2756CE-57B5-4FB4-95DB-A2686AA4FC1E}">
    <text>¦1¦3¦14¦4¦1¦Null§</text>
  </threadedComment>
  <threadedComment ref="A1431" personId="{C1D2CA1C-F49F-4B2E-9ED4-39B6A37E11DA}" id="{AD7F2686-92E0-4781-9F89-7E0A98BE4ABC}">
    <text>¦1¦3¦14¦5¦1¦Null§</text>
  </threadedComment>
  <threadedComment ref="A1433" personId="{C1D2CA1C-F49F-4B2E-9ED4-39B6A37E11DA}" id="{F9517F26-DAFE-467C-B6B2-9EFFF59FEB07}">
    <text>¦1¦3¦14¦6¦0¦Null§</text>
  </threadedComment>
  <threadedComment ref="A1435" personId="{C1D2CA1C-F49F-4B2E-9ED4-39B6A37E11DA}" id="{AEDECBE1-C7A8-45C5-B3DA-272B9B09EF34}">
    <text>¦1¦3¦14¦7¦0¦Null§</text>
  </threadedComment>
  <threadedComment ref="A1437" personId="{C1D2CA1C-F49F-4B2E-9ED4-39B6A37E11DA}" id="{5739087B-C05B-44B5-992A-28953F9E2070}">
    <text>¦1¦3¦14¦8¦0¦Null§</text>
  </threadedComment>
  <threadedComment ref="A1439" personId="{C1D2CA1C-F49F-4B2E-9ED4-39B6A37E11DA}" id="{B4424B7D-9BAB-4E06-AEB1-D844BC327B11}">
    <text>¦1¦3¦14¦9¦0¦Null§</text>
  </threadedComment>
  <threadedComment ref="A1441" personId="{C1D2CA1C-F49F-4B2E-9ED4-39B6A37E11DA}" id="{F9A71280-61C8-4747-BACB-5CED64D0DA2F}">
    <text>¦1¦3¦14¦10¦1¦Null§</text>
  </threadedComment>
  <threadedComment ref="A1443" personId="{C1D2CA1C-F49F-4B2E-9ED4-39B6A37E11DA}" id="{9926FC78-8DEB-4A31-A783-271E178F223F}">
    <text>¦1¦3¦14¦11¦1¦Null§</text>
  </threadedComment>
  <threadedComment ref="A1445" personId="{C1D2CA1C-F49F-4B2E-9ED4-39B6A37E11DA}" id="{77D0C7CA-3BC5-4E65-8BCF-8BE8C834D983}">
    <text>¦1¦3¦14¦12¦0¦Null§</text>
  </threadedComment>
  <threadedComment ref="A1447" personId="{C1D2CA1C-F49F-4B2E-9ED4-39B6A37E11DA}" id="{E6B4CE1E-C3FE-436A-B04C-0DBB18428079}">
    <text>¦1¦3¦14¦13¦0¦Null§</text>
  </threadedComment>
  <threadedComment ref="A1449" personId="{C1D2CA1C-F49F-4B2E-9ED4-39B6A37E11DA}" id="{DA1FC9A1-0C77-4B28-A761-448578423562}">
    <text>¦1¦3¦14¦14¦0¦Null§</text>
  </threadedComment>
  <threadedComment ref="A1451" personId="{C1D2CA1C-F49F-4B2E-9ED4-39B6A37E11DA}" id="{780BB583-5489-4D38-97DA-37B36CE34C13}">
    <text>¦1¦3¦14¦15¦0¦Null§</text>
  </threadedComment>
  <threadedComment ref="A1453" personId="{C1D2CA1C-F49F-4B2E-9ED4-39B6A37E11DA}" id="{DADF739A-1E83-4FB4-9BBF-E1ABF5FF2D96}">
    <text>¦1¦3¦14¦16¦1¦Null§</text>
  </threadedComment>
  <threadedComment ref="A1455" personId="{C1D2CA1C-F49F-4B2E-9ED4-39B6A37E11DA}" id="{DA5A50D0-F624-43E6-8825-8B59A669D586}">
    <text>¦1¦3¦14¦17¦0¦Null§</text>
  </threadedComment>
  <threadedComment ref="A1457" personId="{C1D2CA1C-F49F-4B2E-9ED4-39B6A37E11DA}" id="{6FEDD88C-12DA-4B26-A175-6BA488D6522B}">
    <text>¦1¦3¦14¦18¦0¦Null§</text>
  </threadedComment>
  <threadedComment ref="A1459" personId="{C1D2CA1C-F49F-4B2E-9ED4-39B6A37E11DA}" id="{45176EAF-5A5F-4197-953A-807A75FF7380}">
    <text>¦1¦3¦14¦19¦1¦Null§</text>
  </threadedComment>
  <threadedComment ref="A1461" personId="{C1D2CA1C-F49F-4B2E-9ED4-39B6A37E11DA}" id="{5F21CEFA-E5B4-42F3-9A02-BB5F4A376E35}">
    <text>¦1¦3¦14¦20¦1¦Null§</text>
  </threadedComment>
  <threadedComment ref="A1463" personId="{C1D2CA1C-F49F-4B2E-9ED4-39B6A37E11DA}" id="{048DB03B-BCA2-4FF7-85D6-D590661D23C4}">
    <text>¦1¦3¦14¦21¦0¦Null§</text>
  </threadedComment>
  <threadedComment ref="A1465" personId="{C1D2CA1C-F49F-4B2E-9ED4-39B6A37E11DA}" id="{978F7226-8504-409E-BB14-C8B06E449133}">
    <text>¦1¦3¦14¦22¦1¦Null§</text>
  </threadedComment>
  <threadedComment ref="A1467" personId="{C1D2CA1C-F49F-4B2E-9ED4-39B6A37E11DA}" id="{3CA5025F-C08F-4E85-960B-87AA34772E78}">
    <text>¦1¦3¦14¦23¦1¦Null§</text>
  </threadedComment>
  <threadedComment ref="A1469" personId="{C1D2CA1C-F49F-4B2E-9ED4-39B6A37E11DA}" id="{3B85671E-3A49-47EF-9346-39D9A9524DC8}">
    <text>¦1¦3¦14¦24¦0¦Null§</text>
  </threadedComment>
  <threadedComment ref="A1471" personId="{C1D2CA1C-F49F-4B2E-9ED4-39B6A37E11DA}" id="{34ACFC7D-D532-4C86-A8B6-48B39841CBFB}">
    <text>¦1¦3¦14¦25¦0¦Null§</text>
  </threadedComment>
  <threadedComment ref="A1473" personId="{C1D2CA1C-F49F-4B2E-9ED4-39B6A37E11DA}" id="{7102F6FC-F277-44B3-AEBC-F593286D67EC}">
    <text>¦1¦3¦14¦26¦1¦Null§</text>
  </threadedComment>
  <threadedComment ref="A1475" personId="{C1D2CA1C-F49F-4B2E-9ED4-39B6A37E11DA}" id="{550B1714-B305-4A78-A4D1-E9FAF4B7CB4D}">
    <text>¦1¦3¦14¦27¦1¦Null§</text>
  </threadedComment>
  <threadedComment ref="A1477" personId="{C1D2CA1C-F49F-4B2E-9ED4-39B6A37E11DA}" id="{731ACA58-3717-4E1A-B2FC-1E8AD8D31C03}">
    <text>¦1¦3¦14¦28¦0¦Null§</text>
  </threadedComment>
  <threadedComment ref="A1479" personId="{C1D2CA1C-F49F-4B2E-9ED4-39B6A37E11DA}" id="{681EF8AB-FEA0-4778-8D10-2735034BE757}">
    <text>¦1¦3¦14¦29¦1¦Null§</text>
  </threadedComment>
  <threadedComment ref="A1486" personId="{C1D2CA1C-F49F-4B2E-9ED4-39B6A37E11DA}" id="{5262E377-77CC-46C0-B526-C32EEFD12368}">
    <text>¦1¦3¦14¦30¦0¦Null§</text>
  </threadedComment>
  <threadedComment ref="A1488" personId="{C1D2CA1C-F49F-4B2E-9ED4-39B6A37E11DA}" id="{335C7957-E5FB-4549-B54A-62D5B0649BBC}">
    <text>¦1¦3¦14¦31¦1¦Null§</text>
  </threadedComment>
  <threadedComment ref="A1490" personId="{C1D2CA1C-F49F-4B2E-9ED4-39B6A37E11DA}" id="{884A1390-A623-4F72-9EA0-254D5950FCFF}">
    <text>¦1¦3¦14¦32¦0¦Null§</text>
  </threadedComment>
  <threadedComment ref="A1492" personId="{C1D2CA1C-F49F-4B2E-9ED4-39B6A37E11DA}" id="{B5A059C6-2C55-4F71-91D1-D680A3E0B9E3}">
    <text>¦1¦3¦14¦33¦0¦Null§</text>
  </threadedComment>
  <threadedComment ref="A1494" personId="{C1D2CA1C-F49F-4B2E-9ED4-39B6A37E11DA}" id="{82FAE97E-43E2-4D2C-A17D-6D53F3A5AB23}">
    <text>¦1¦3¦14¦34¦1¦Null§</text>
  </threadedComment>
  <threadedComment ref="A1496" personId="{C1D2CA1C-F49F-4B2E-9ED4-39B6A37E11DA}" id="{0B8BDBF7-449D-4E89-922C-9399181A11AB}">
    <text>¦1¦3¦14¦35¦0¦Null§</text>
  </threadedComment>
  <threadedComment ref="A1498" personId="{C1D2CA1C-F49F-4B2E-9ED4-39B6A37E11DA}" id="{E26B4971-AA37-49F2-8EB8-45B66A71BAC1}">
    <text>¦1¦3¦14¦36¦1¦Null§</text>
  </threadedComment>
  <threadedComment ref="A1500" personId="{C1D2CA1C-F49F-4B2E-9ED4-39B6A37E11DA}" id="{54ECA71D-C82F-466B-82BD-47AA6E1546E8}">
    <text>¦1¦3¦14¦37¦0¦Null§</text>
  </threadedComment>
  <threadedComment ref="A1502" personId="{C1D2CA1C-F49F-4B2E-9ED4-39B6A37E11DA}" id="{FDF9FC6C-DD68-4753-A139-C5A1C80BAAEF}">
    <text>¦1¦3¦14¦38¦1¦Null§</text>
  </threadedComment>
  <threadedComment ref="A1504" personId="{C1D2CA1C-F49F-4B2E-9ED4-39B6A37E11DA}" id="{D4999BA5-1083-4A0D-ADD5-B944D64A47A7}">
    <text>¦1¦3¦14¦39¦1¦Null§</text>
  </threadedComment>
  <threadedComment ref="A1506" personId="{C1D2CA1C-F49F-4B2E-9ED4-39B6A37E11DA}" id="{1FE564D3-248C-4CD6-8FFF-499296BC42C1}">
    <text>¦1¦3¦14¦40¦0¦Null§</text>
  </threadedComment>
  <threadedComment ref="A1508" personId="{C1D2CA1C-F49F-4B2E-9ED4-39B6A37E11DA}" id="{CB08DA7A-3AC7-40C0-B8E3-D4283FC59835}">
    <text>¦1¦3¦14¦41¦0¦Null§</text>
  </threadedComment>
  <threadedComment ref="A1510" personId="{C1D2CA1C-F49F-4B2E-9ED4-39B6A37E11DA}" id="{D40CA521-447E-4B80-B679-CC3AF211AF3A}">
    <text>¦1¦3¦14¦42¦1¦Null§</text>
  </threadedComment>
  <threadedComment ref="A1512" personId="{C1D2CA1C-F49F-4B2E-9ED4-39B6A37E11DA}" id="{256BEA15-C6C4-4EEB-BF07-D7B9B7F27609}">
    <text>¦1¦3¦14¦43¦1¦Null§</text>
  </threadedComment>
  <threadedComment ref="A1514" personId="{C1D2CA1C-F49F-4B2E-9ED4-39B6A37E11DA}" id="{08F439D0-220F-4DE1-97A5-DD0ADEB7F612}">
    <text>¦1¦3¦14¦44¦0¦Null§</text>
  </threadedComment>
  <threadedComment ref="A1516" personId="{C1D2CA1C-F49F-4B2E-9ED4-39B6A37E11DA}" id="{2AC12770-857F-491E-83F6-5D4C2DD7AAD7}">
    <text>¦1¦3¦14¦45¦1¦Null§</text>
  </threadedComment>
  <threadedComment ref="A1518" personId="{C1D2CA1C-F49F-4B2E-9ED4-39B6A37E11DA}" id="{6C324E30-EE63-4125-B827-34D125B864A2}">
    <text>¦1¦3¦14¦46¦0¦Null§</text>
  </threadedComment>
  <threadedComment ref="A1520" personId="{C1D2CA1C-F49F-4B2E-9ED4-39B6A37E11DA}" id="{4C085630-7E4D-493B-B771-69F0F3D5B772}">
    <text>¦1¦3¦14¦47¦0¦Null§</text>
  </threadedComment>
  <threadedComment ref="A1522" personId="{C1D2CA1C-F49F-4B2E-9ED4-39B6A37E11DA}" id="{78FF24C5-0507-4AE4-A856-B8F497C67223}">
    <text>¦1¦3¦14¦48¦1¦Null§</text>
  </threadedComment>
  <threadedComment ref="A1524" personId="{C1D2CA1C-F49F-4B2E-9ED4-39B6A37E11DA}" id="{ED04C8F4-1916-4236-BC92-F94772674004}">
    <text>¦1¦3¦14¦49¦1¦Null§</text>
  </threadedComment>
  <threadedComment ref="A1526" personId="{C1D2CA1C-F49F-4B2E-9ED4-39B6A37E11DA}" id="{354D0490-6939-4312-9318-80575A2A15BC}">
    <text>¦1¦3¦14¦50¦0¦Null§</text>
  </threadedComment>
  <threadedComment ref="A1539" personId="{C1D2CA1C-F49F-4B2E-9ED4-39B6A37E11DA}" id="{60A27551-6E72-42DD-9AE0-4D968ECF699B}">
    <text>¦1¦3¦15¦1¦1¦Null§</text>
  </threadedComment>
  <threadedComment ref="A1541" personId="{C1D2CA1C-F49F-4B2E-9ED4-39B6A37E11DA}" id="{1C5C70CC-BA72-4DA0-A0E8-04B1FD6C1312}">
    <text>¦1¦3¦15¦2¦1¦Null§</text>
  </threadedComment>
  <threadedComment ref="A1543" personId="{C1D2CA1C-F49F-4B2E-9ED4-39B6A37E11DA}" id="{CEDE643B-5711-443A-9D41-7A8A81196434}">
    <text>¦1¦3¦15¦3¦1¦Null§</text>
  </threadedComment>
  <threadedComment ref="A1545" personId="{C1D2CA1C-F49F-4B2E-9ED4-39B6A37E11DA}" id="{22962946-E0D1-4574-8081-E89745299C74}">
    <text>¦1¦3¦15¦4¦0¦Null§</text>
  </threadedComment>
  <threadedComment ref="A1547" personId="{C1D2CA1C-F49F-4B2E-9ED4-39B6A37E11DA}" id="{07BDFCE1-DD7F-404D-833B-E14204594B6A}">
    <text>¦1¦3¦15¦5¦0¦Null§</text>
  </threadedComment>
  <threadedComment ref="A1549" personId="{C1D2CA1C-F49F-4B2E-9ED4-39B6A37E11DA}" id="{6A972B05-D63C-427E-ABC4-BF30A91134B4}">
    <text>¦1¦3¦15¦6¦1¦Null§</text>
  </threadedComment>
  <threadedComment ref="A1551" personId="{C1D2CA1C-F49F-4B2E-9ED4-39B6A37E11DA}" id="{9607D79C-C338-4B85-A160-B206AE850B49}">
    <text>¦1¦3¦15¦7¦0¦Null§</text>
  </threadedComment>
  <threadedComment ref="A1553" personId="{C1D2CA1C-F49F-4B2E-9ED4-39B6A37E11DA}" id="{87C0A044-E0E6-4DB0-ADBF-34EBE60A155C}">
    <text>¦1¦3¦15¦8¦0¦Null§</text>
  </threadedComment>
  <threadedComment ref="A1555" personId="{C1D2CA1C-F49F-4B2E-9ED4-39B6A37E11DA}" id="{0B7C0BE2-5D70-4A2A-A4E3-B5D01B646B6A}">
    <text>¦1¦3¦15¦9¦1¦Null§</text>
  </threadedComment>
  <threadedComment ref="A1557" personId="{C1D2CA1C-F49F-4B2E-9ED4-39B6A37E11DA}" id="{46237F92-AFE9-40E9-957D-8B742D0E79C8}">
    <text>¦1¦3¦15¦10¦1¦Null§</text>
  </threadedComment>
  <threadedComment ref="A1559" personId="{C1D2CA1C-F49F-4B2E-9ED4-39B6A37E11DA}" id="{FDF39451-70B0-488F-B122-BBC735589B53}">
    <text>¦1¦3¦15¦11¦0¦Null§</text>
  </threadedComment>
  <threadedComment ref="A1561" personId="{C1D2CA1C-F49F-4B2E-9ED4-39B6A37E11DA}" id="{6E9E702E-1CEE-43A7-AC0E-748097BA883A}">
    <text>¦1¦3¦15¦12¦1¦Null§</text>
  </threadedComment>
  <threadedComment ref="A1563" personId="{C1D2CA1C-F49F-4B2E-9ED4-39B6A37E11DA}" id="{D271C92D-7E78-44F8-BA92-FD8C1BEC5F81}">
    <text>¦1¦3¦15¦13¦0¦Null§</text>
  </threadedComment>
  <threadedComment ref="A1565" personId="{C1D2CA1C-F49F-4B2E-9ED4-39B6A37E11DA}" id="{F61997E6-94A1-4877-B9F2-2A7E52249FAB}">
    <text>¦1¦3¦15¦14¦0¦Null§</text>
  </threadedComment>
  <threadedComment ref="A1567" personId="{C1D2CA1C-F49F-4B2E-9ED4-39B6A37E11DA}" id="{D3E2E232-2D73-42D7-ABD0-721FE0DE1067}">
    <text>¦1¦3¦15¦15¦0¦Null§</text>
  </threadedComment>
  <threadedComment ref="A1601" personId="{C1D2CA1C-F49F-4B2E-9ED4-39B6A37E11DA}" id="{AA4F3959-5191-4073-BCBE-DF40CDA1D43F}">
    <text>¦1¦3¦16¦1¦1¦Null§</text>
  </threadedComment>
  <threadedComment ref="A1603" personId="{C1D2CA1C-F49F-4B2E-9ED4-39B6A37E11DA}" id="{2C97863E-33B8-4300-8658-CDF0B76D438F}">
    <text>¦1¦3¦16¦2¦1¦Null§</text>
  </threadedComment>
  <threadedComment ref="A1605" personId="{C1D2CA1C-F49F-4B2E-9ED4-39B6A37E11DA}" id="{2F1DAFC4-B96E-4BBA-AC9D-05C97DA8A277}">
    <text>¦1¦3¦16¦3¦0¦Null§</text>
  </threadedComment>
  <threadedComment ref="A1607" personId="{C1D2CA1C-F49F-4B2E-9ED4-39B6A37E11DA}" id="{9A69CB0D-F598-4FD2-B4C8-9ACC8A876680}">
    <text>¦1¦3¦16¦4¦1¦Null§</text>
  </threadedComment>
  <threadedComment ref="A1609" personId="{C1D2CA1C-F49F-4B2E-9ED4-39B6A37E11DA}" id="{C087F539-A93F-4F22-B9AA-40686E8492C6}">
    <text>¦1¦3¦16¦5¦0¦Null§</text>
  </threadedComment>
</ThreadedComments>
</file>

<file path=xl/threadedComments/threadedComment4.xml><?xml version="1.0" encoding="utf-8"?>
<ThreadedComments xmlns="http://schemas.microsoft.com/office/spreadsheetml/2018/threadedcomments" xmlns:x="http://schemas.openxmlformats.org/spreadsheetml/2006/main">
  <threadedComment ref="A1" personId="{C1D2CA1C-F49F-4B2E-9ED4-39B6A37E11DA}" id="{8818A4ED-E5F9-4773-9D82-4BC34F61C08D}">
    <text>Item¦Payment¦Description¦Unit¦Qty¦Rate¦Amount§1¦HAMMARSDALE WWTW IMPROVEMENTS TO LIQUID AND SOLIDS TREATMENT FACILITIES§3¦BILL 4: SERVICES POTABLE WATER &amp; SECOND CLASS WATER§SECTION C: SITE CLEARANCE¦SECTION D: EARTHWORKS¦SECTION DB: EARTHWORKS (PIPE TRENCHES)¦SECTION G: CONCRETE (STRUCTURAL)¦SECTION H: STRUCTURAL STEELWORK¦SECTION HA: STRUCTURAL STEELWORK (SUNDRY ITEMS)¦SECTION HB: CLADDING AND SHEETING¦SECTION HC: COROSSION PROTECTION OF STRUCTURAL STREELWORK¦SECTION L: MEDIUM-PRESSURE PIPELINES¦SECTION LB : BEDDING (PIPES)¦SECTION MK: KERBING AND CHANNELING</text>
  </threadedComment>
  <threadedComment ref="A4" personId="{C1D2CA1C-F49F-4B2E-9ED4-39B6A37E11DA}" id="{7AAFFAED-AF0F-4C41-BD39-43A968646815}">
    <text>¦1¦3¦1¦1¦1¦Null§</text>
  </threadedComment>
  <threadedComment ref="A6" personId="{C1D2CA1C-F49F-4B2E-9ED4-39B6A37E11DA}" id="{3776F892-888E-4D8D-95F4-CB92F04B52AD}">
    <text>¦1¦3¦1¦2¦0¦Null§</text>
  </threadedComment>
  <threadedComment ref="A8" personId="{C1D2CA1C-F49F-4B2E-9ED4-39B6A37E11DA}" id="{FE9F44CC-1815-4943-9D6E-DB09F311A499}">
    <text>¦1¦3¦1¦3¦0¦Null§</text>
  </threadedComment>
  <threadedComment ref="A10" personId="{C1D2CA1C-F49F-4B2E-9ED4-39B6A37E11DA}" id="{1EF43B0C-E577-4840-9F89-A32310BA3E21}">
    <text>¦1¦3¦1¦4¦1¦Null§</text>
  </threadedComment>
  <threadedComment ref="A12" personId="{C1D2CA1C-F49F-4B2E-9ED4-39B6A37E11DA}" id="{1E7F4DAE-CC74-4E9C-BA00-BDC5A9927C78}">
    <text>¦1¦3¦1¦5¦0¦Null§</text>
  </threadedComment>
  <threadedComment ref="A14" personId="{C1D2CA1C-F49F-4B2E-9ED4-39B6A37E11DA}" id="{2AE198AA-CAFF-479A-A989-29C37E1AADD2}">
    <text>¦1¦3¦1¦6¦0¦Null§</text>
  </threadedComment>
  <threadedComment ref="A16" personId="{C1D2CA1C-F49F-4B2E-9ED4-39B6A37E11DA}" id="{2AE5E8EE-3518-42EA-B4F2-BA1137C986DD}">
    <text>¦1¦3¦1¦7¦0¦Null§</text>
  </threadedComment>
  <threadedComment ref="A18" personId="{C1D2CA1C-F49F-4B2E-9ED4-39B6A37E11DA}" id="{EAF6FF27-1FC9-4601-9DAA-26EF21D42750}">
    <text>¦1¦3¦1¦8¦0¦Null§</text>
  </threadedComment>
  <threadedComment ref="A20" personId="{C1D2CA1C-F49F-4B2E-9ED4-39B6A37E11DA}" id="{C6D9A301-FAE0-4DBF-A668-F0A0B3DA5915}">
    <text>¦1¦3¦1¦9¦0¦Null§</text>
  </threadedComment>
  <threadedComment ref="A22" personId="{C1D2CA1C-F49F-4B2E-9ED4-39B6A37E11DA}" id="{FAFABAF2-D230-46E0-A6A8-469A0E5DCE24}">
    <text>¦1¦3¦1¦10¦0¦Null§</text>
  </threadedComment>
  <threadedComment ref="A24" personId="{C1D2CA1C-F49F-4B2E-9ED4-39B6A37E11DA}" id="{585A04BB-44D0-4967-8025-31AA225F35E4}">
    <text>¦1¦3¦1¦11¦1¦Null§</text>
  </threadedComment>
  <threadedComment ref="A26" personId="{C1D2CA1C-F49F-4B2E-9ED4-39B6A37E11DA}" id="{836397E0-9993-4D8F-86E9-DD3D57FBCCBA}">
    <text>¦1¦3¦1¦12¦0¦Null§</text>
  </threadedComment>
  <threadedComment ref="A28" personId="{C1D2CA1C-F49F-4B2E-9ED4-39B6A37E11DA}" id="{4FB594E4-0A0D-43A3-BD1F-26314096F7AD}">
    <text>¦1¦3¦1¦13¦0¦Null§</text>
  </threadedComment>
  <threadedComment ref="A64" personId="{C1D2CA1C-F49F-4B2E-9ED4-39B6A37E11DA}" id="{9804CB95-A718-4E08-BDF3-4678206523BF}">
    <text>¦1¦3¦2¦1¦1¦Null§</text>
  </threadedComment>
  <threadedComment ref="A66" personId="{C1D2CA1C-F49F-4B2E-9ED4-39B6A37E11DA}" id="{7964377F-FBF5-4224-B4D0-0C56268C4FE3}">
    <text>¦1¦3¦2¦2¦0¦Null§</text>
  </threadedComment>
  <threadedComment ref="A68" personId="{C1D2CA1C-F49F-4B2E-9ED4-39B6A37E11DA}" id="{9234EBE4-A05F-4D6B-B20D-1B63780063D4}">
    <text>¦1¦3¦2¦3¦1¦Null§</text>
  </threadedComment>
  <threadedComment ref="A70" personId="{C1D2CA1C-F49F-4B2E-9ED4-39B6A37E11DA}" id="{69BA4978-E3C3-4B5B-AD01-9664EA624ABA}">
    <text>¦1¦3¦2¦4¦0¦Null§</text>
  </threadedComment>
  <threadedComment ref="A72" personId="{C1D2CA1C-F49F-4B2E-9ED4-39B6A37E11DA}" id="{C1C71B47-8540-4588-9968-0956EF72C8FF}">
    <text>¦1¦3¦2¦5¦0¦Null§</text>
  </threadedComment>
  <threadedComment ref="A74" personId="{C1D2CA1C-F49F-4B2E-9ED4-39B6A37E11DA}" id="{CB1DC1D4-0E5A-4788-8604-6929F0FE795B}">
    <text>¦1¦3¦2¦6¦0¦Null§</text>
  </threadedComment>
  <threadedComment ref="A76" personId="{C1D2CA1C-F49F-4B2E-9ED4-39B6A37E11DA}" id="{51C81CEB-5547-48CA-A2CD-C9AD3AEFBDAF}">
    <text>¦1¦3¦2¦7¦0¦Null§</text>
  </threadedComment>
  <threadedComment ref="A78" personId="{C1D2CA1C-F49F-4B2E-9ED4-39B6A37E11DA}" id="{A67AF2D2-427B-420D-925E-350598B352AC}">
    <text>¦1¦3¦2¦8¦0¦Null§</text>
  </threadedComment>
  <threadedComment ref="A80" personId="{C1D2CA1C-F49F-4B2E-9ED4-39B6A37E11DA}" id="{8BF065CE-5CFE-428F-8D9E-811AA899523A}">
    <text>¦1¦3¦2¦9¦0¦Null§</text>
  </threadedComment>
  <threadedComment ref="A82" personId="{C1D2CA1C-F49F-4B2E-9ED4-39B6A37E11DA}" id="{649D4465-C864-4B75-A485-095FEE7E88E1}">
    <text>¦1¦3¦2¦10¦0¦Null§</text>
  </threadedComment>
  <threadedComment ref="A84" personId="{C1D2CA1C-F49F-4B2E-9ED4-39B6A37E11DA}" id="{8F49D525-E5F2-4EA1-834B-A006678DC74B}">
    <text>¦1¦3¦2¦11¦0¦Null§</text>
  </threadedComment>
  <threadedComment ref="A86" personId="{C1D2CA1C-F49F-4B2E-9ED4-39B6A37E11DA}" id="{D3C7B22F-0EDD-4B2F-B8A8-4BDFADB550CF}">
    <text>¦1¦3¦2¦12¦0¦Null§</text>
  </threadedComment>
  <threadedComment ref="A88" personId="{C1D2CA1C-F49F-4B2E-9ED4-39B6A37E11DA}" id="{F73F4452-9E1A-4CC9-B70B-F09E7B3BE01A}">
    <text>¦1¦3¦2¦13¦0¦Null§</text>
  </threadedComment>
  <threadedComment ref="A90" personId="{C1D2CA1C-F49F-4B2E-9ED4-39B6A37E11DA}" id="{FD9BEB64-3A58-4631-A7E2-585E57BE7B2F}">
    <text>¦1¦3¦2¦14¦1¦Null§</text>
  </threadedComment>
  <threadedComment ref="A92" personId="{C1D2CA1C-F49F-4B2E-9ED4-39B6A37E11DA}" id="{00B54684-AE64-4F43-925F-4D8C0891CA92}">
    <text>¦1¦3¦2¦15¦0¦Null§</text>
  </threadedComment>
  <threadedComment ref="A94" personId="{C1D2CA1C-F49F-4B2E-9ED4-39B6A37E11DA}" id="{6B9A695B-048F-42C0-B0EE-92D383853005}">
    <text>¦1¦3¦2¦16¦0¦Null§</text>
  </threadedComment>
  <threadedComment ref="A96" personId="{C1D2CA1C-F49F-4B2E-9ED4-39B6A37E11DA}" id="{9485D969-A2C2-4BB0-8B31-2E386EAE7CA2}">
    <text>¦1¦3¦2¦17¦0¦Null§</text>
  </threadedComment>
  <threadedComment ref="A98" personId="{C1D2CA1C-F49F-4B2E-9ED4-39B6A37E11DA}" id="{2E836339-9E08-4FDC-9378-54553F27F0ED}">
    <text>¦1¦3¦2¦18¦0¦Null§</text>
  </threadedComment>
  <threadedComment ref="A100" personId="{C1D2CA1C-F49F-4B2E-9ED4-39B6A37E11DA}" id="{FE53E1FD-2AA6-4990-B3EE-027BE2C884C9}">
    <text>¦1¦3¦2¦19¦0¦Null§</text>
  </threadedComment>
  <threadedComment ref="A107" personId="{C1D2CA1C-F49F-4B2E-9ED4-39B6A37E11DA}" id="{3E9A3C7A-A9B6-44CD-B5D4-45EA8B41539F}">
    <text>¦1¦3¦2¦20¦0¦Null§</text>
  </threadedComment>
  <threadedComment ref="A109" personId="{C1D2CA1C-F49F-4B2E-9ED4-39B6A37E11DA}" id="{2AE2D6E1-8F05-41C5-8651-23E28FD2E104}">
    <text>¦1¦3¦2¦21¦0¦Null§</text>
  </threadedComment>
  <threadedComment ref="A111" personId="{C1D2CA1C-F49F-4B2E-9ED4-39B6A37E11DA}" id="{21359479-855A-4466-BE44-3623483B71AC}">
    <text>¦1¦3¦2¦22¦0¦Null§</text>
  </threadedComment>
  <threadedComment ref="A113" personId="{C1D2CA1C-F49F-4B2E-9ED4-39B6A37E11DA}" id="{32A55CEE-5E1E-4128-B5B9-8ACD84068836}">
    <text>¦1¦3¦2¦23¦1¦Null§</text>
  </threadedComment>
  <threadedComment ref="A115" personId="{C1D2CA1C-F49F-4B2E-9ED4-39B6A37E11DA}" id="{96FDA092-53FA-497B-BFA7-A701F633769D}">
    <text>¦1¦3¦2¦24¦0¦Null§</text>
  </threadedComment>
  <threadedComment ref="A117" personId="{C1D2CA1C-F49F-4B2E-9ED4-39B6A37E11DA}" id="{2AE7565B-04F2-439D-877B-79D944F75B63}">
    <text>¦1¦3¦2¦25¦0¦Null§</text>
  </threadedComment>
  <threadedComment ref="A119" personId="{C1D2CA1C-F49F-4B2E-9ED4-39B6A37E11DA}" id="{D7DFCC7C-610B-4AC4-84E9-A2C8EAD4A528}">
    <text>¦1¦3¦2¦26¦0¦Null§</text>
  </threadedComment>
  <threadedComment ref="A121" personId="{C1D2CA1C-F49F-4B2E-9ED4-39B6A37E11DA}" id="{EEAB4EA8-A13C-43A6-B9A8-F1667002B06C}">
    <text>¦1¦3¦2¦27¦0¦Null§</text>
  </threadedComment>
  <threadedComment ref="A123" personId="{C1D2CA1C-F49F-4B2E-9ED4-39B6A37E11DA}" id="{2EB6F93D-74F3-4CAA-BC83-54CEE76563D7}">
    <text>¦1¦3¦2¦28¦0¦Null§</text>
  </threadedComment>
  <threadedComment ref="A125" personId="{C1D2CA1C-F49F-4B2E-9ED4-39B6A37E11DA}" id="{13470C1D-4BC8-4258-81BC-3157B708437D}">
    <text>¦1¦3¦2¦29¦0¦Null§</text>
  </threadedComment>
  <threadedComment ref="A127" personId="{C1D2CA1C-F49F-4B2E-9ED4-39B6A37E11DA}" id="{24718B03-164A-4201-B390-3CDCBA1D9F03}">
    <text>¦1¦3¦2¦30¦0¦Null§</text>
  </threadedComment>
  <threadedComment ref="A129" personId="{C1D2CA1C-F49F-4B2E-9ED4-39B6A37E11DA}" id="{BACE53FF-8A9A-443C-8E20-06B1B8B955BD}">
    <text>¦1¦3¦2¦31¦0¦Null§</text>
  </threadedComment>
  <threadedComment ref="A165" personId="{C1D2CA1C-F49F-4B2E-9ED4-39B6A37E11DA}" id="{50BA69CC-CD81-43C8-8700-2DE7ADF85835}">
    <text>¦1¦3¦3¦1¦1¦Null§</text>
  </threadedComment>
  <threadedComment ref="A167" personId="{C1D2CA1C-F49F-4B2E-9ED4-39B6A37E11DA}" id="{B52B4BDF-C533-4F23-9DE3-C5EA1CC24477}">
    <text>¦1¦3¦3¦2¦1¦Null§</text>
  </threadedComment>
  <threadedComment ref="A169" personId="{C1D2CA1C-F49F-4B2E-9ED4-39B6A37E11DA}" id="{3DE798C4-A685-4D06-9C3B-8D6E9810AE37}">
    <text>¦1¦3¦3¦3¦0¦Null§</text>
  </threadedComment>
  <threadedComment ref="A171" personId="{C1D2CA1C-F49F-4B2E-9ED4-39B6A37E11DA}" id="{9EE798E2-118F-40D8-B32A-D1F117A46828}">
    <text>¦1¦3¦3¦4¦0¦Null§</text>
  </threadedComment>
  <threadedComment ref="A173" personId="{C1D2CA1C-F49F-4B2E-9ED4-39B6A37E11DA}" id="{9B660F34-72A8-4846-B025-F3F87C56F56D}">
    <text>¦1¦3¦3¦5¦1¦Null§</text>
  </threadedComment>
  <threadedComment ref="A175" personId="{C1D2CA1C-F49F-4B2E-9ED4-39B6A37E11DA}" id="{62BED299-9254-40EA-8FB7-462DF26B747A}">
    <text>¦1¦3¦3¦6¦1¦Null§</text>
  </threadedComment>
  <threadedComment ref="A177" personId="{C1D2CA1C-F49F-4B2E-9ED4-39B6A37E11DA}" id="{5BE8E9AD-F09F-4C28-8FB6-5C8B321DA5D7}">
    <text>¦1¦3¦3¦7¦0¦Null§</text>
  </threadedComment>
  <threadedComment ref="A179" personId="{C1D2CA1C-F49F-4B2E-9ED4-39B6A37E11DA}" id="{227DD417-4CAE-4BDD-B929-92260BB5FCE6}">
    <text>¦1¦3¦3¦8¦0¦Null§</text>
  </threadedComment>
  <threadedComment ref="A181" personId="{C1D2CA1C-F49F-4B2E-9ED4-39B6A37E11DA}" id="{B6D2980D-ED5C-48FB-B26F-1022DAC6E3AB}">
    <text>¦1¦3¦3¦9¦0¦Null§</text>
  </threadedComment>
  <threadedComment ref="A183" personId="{C1D2CA1C-F49F-4B2E-9ED4-39B6A37E11DA}" id="{DE395558-B0D5-4677-AD81-202BB81607A4}">
    <text>¦1¦3¦3¦10¦1¦Null§</text>
  </threadedComment>
  <threadedComment ref="A185" personId="{C1D2CA1C-F49F-4B2E-9ED4-39B6A37E11DA}" id="{F8816069-03AC-469A-922C-833AEC923D95}">
    <text>¦1¦3¦3¦11¦0¦Null§</text>
  </threadedComment>
  <threadedComment ref="A187" personId="{C1D2CA1C-F49F-4B2E-9ED4-39B6A37E11DA}" id="{DDCA1799-1174-4584-AE48-9916909D8DD0}">
    <text>¦1¦3¦3¦12¦0¦Null§</text>
  </threadedComment>
  <threadedComment ref="A189" personId="{C1D2CA1C-F49F-4B2E-9ED4-39B6A37E11DA}" id="{D18EA254-CD53-4618-9AF8-15F3463232B3}">
    <text>¦1¦3¦3¦13¦0¦Null§</text>
  </threadedComment>
  <threadedComment ref="A191" personId="{C1D2CA1C-F49F-4B2E-9ED4-39B6A37E11DA}" id="{703F5A4F-6A55-4DA7-9790-DCE866D99A22}">
    <text>¦1¦3¦3¦14¦0¦Null§</text>
  </threadedComment>
  <threadedComment ref="A193" personId="{C1D2CA1C-F49F-4B2E-9ED4-39B6A37E11DA}" id="{918E40D7-EE2B-4BB4-9AB9-4C49E5BC8B71}">
    <text>¦1¦3¦3¦15¦0¦Null§</text>
  </threadedComment>
  <threadedComment ref="A195" personId="{C1D2CA1C-F49F-4B2E-9ED4-39B6A37E11DA}" id="{17B3384E-FA05-48B0-AD56-F79A16D3F123}">
    <text>¦1¦3¦3¦16¦0¦Null§</text>
  </threadedComment>
  <threadedComment ref="A197" personId="{C1D2CA1C-F49F-4B2E-9ED4-39B6A37E11DA}" id="{C9E23B41-A917-464C-A70A-AC5C512F464A}">
    <text>¦1¦3¦3¦17¦0¦Null§</text>
  </threadedComment>
  <threadedComment ref="A199" personId="{C1D2CA1C-F49F-4B2E-9ED4-39B6A37E11DA}" id="{5213C7AC-9F39-45D8-9EC1-3B4D5027A968}">
    <text>¦1¦3¦3¦18¦0¦Null§</text>
  </threadedComment>
  <threadedComment ref="A201" personId="{C1D2CA1C-F49F-4B2E-9ED4-39B6A37E11DA}" id="{3B12FD9D-5C60-407E-BF5E-FE61A7F83265}">
    <text>¦1¦3¦3¦19¦0¦Null§</text>
  </threadedComment>
  <threadedComment ref="A203" personId="{C1D2CA1C-F49F-4B2E-9ED4-39B6A37E11DA}" id="{6FA2D6DB-24F7-40B3-8253-47438FC4ADD7}">
    <text>¦1¦3¦3¦20¦1¦Null§</text>
  </threadedComment>
  <threadedComment ref="A205" personId="{C1D2CA1C-F49F-4B2E-9ED4-39B6A37E11DA}" id="{377B56D6-BD8C-4DDA-920B-C6677382D4A1}">
    <text>¦1¦3¦3¦21¦1¦Null§</text>
  </threadedComment>
  <threadedComment ref="A207" personId="{C1D2CA1C-F49F-4B2E-9ED4-39B6A37E11DA}" id="{F3BF2AAF-1590-4BC9-8D7B-89765C79C943}">
    <text>¦1¦3¦3¦22¦0¦Null§</text>
  </threadedComment>
  <threadedComment ref="A209" personId="{C1D2CA1C-F49F-4B2E-9ED4-39B6A37E11DA}" id="{B532C194-29D3-499E-9B4E-E3DBADDF0263}">
    <text>¦1¦3¦3¦23¦0¦Null§</text>
  </threadedComment>
  <threadedComment ref="A211" personId="{C1D2CA1C-F49F-4B2E-9ED4-39B6A37E11DA}" id="{50E9235D-B21E-4DBE-8BC7-4BF938D9D8F2}">
    <text>¦1¦3¦3¦24¦0¦Null§</text>
  </threadedComment>
  <threadedComment ref="A213" personId="{C1D2CA1C-F49F-4B2E-9ED4-39B6A37E11DA}" id="{D3C155B7-83A1-43A7-A3FF-6DA37456A352}">
    <text>¦1¦3¦3¦25¦0¦Null§</text>
  </threadedComment>
  <threadedComment ref="A215" personId="{C1D2CA1C-F49F-4B2E-9ED4-39B6A37E11DA}" id="{55058390-C6EA-4753-897E-084DAAD962C8}">
    <text>¦1¦3¦3¦26¦0¦Null§</text>
  </threadedComment>
  <threadedComment ref="A222" personId="{C1D2CA1C-F49F-4B2E-9ED4-39B6A37E11DA}" id="{F3B42E48-7E19-4BAC-BBED-0318171DA6FA}">
    <text>¦1¦3¦3¦27¦0¦Null§</text>
  </threadedComment>
  <threadedComment ref="A224" personId="{C1D2CA1C-F49F-4B2E-9ED4-39B6A37E11DA}" id="{5FE6B72F-408B-44E8-8A30-CBDEADDE8D4C}">
    <text>¦1¦3¦3¦28¦1¦Null§</text>
  </threadedComment>
  <threadedComment ref="A226" personId="{C1D2CA1C-F49F-4B2E-9ED4-39B6A37E11DA}" id="{A1976AF1-23DC-428F-9636-874D1ED2EF20}">
    <text>¦1¦3¦3¦29¦0¦Null§</text>
  </threadedComment>
  <threadedComment ref="A228" personId="{C1D2CA1C-F49F-4B2E-9ED4-39B6A37E11DA}" id="{CFC823F4-9CB3-4DB8-BFDA-95F96146101F}">
    <text>¦1¦3¦3¦30¦0¦Null§</text>
  </threadedComment>
  <threadedComment ref="A230" personId="{C1D2CA1C-F49F-4B2E-9ED4-39B6A37E11DA}" id="{0BA888F7-1B93-4BF6-BA52-8E2543C4EC92}">
    <text>¦1¦3¦3¦31¦0¦Null§</text>
  </threadedComment>
  <threadedComment ref="A232" personId="{C1D2CA1C-F49F-4B2E-9ED4-39B6A37E11DA}" id="{293CA1B4-C65B-44F9-B9A0-48BCD7C67C8C}">
    <text>¦1¦3¦3¦32¦0¦Null§</text>
  </threadedComment>
  <threadedComment ref="A234" personId="{C1D2CA1C-F49F-4B2E-9ED4-39B6A37E11DA}" id="{BE7C024A-4DC0-4DB5-BB57-D50F411AEADB}">
    <text>¦1¦3¦3¦33¦0¦Null§</text>
  </threadedComment>
  <threadedComment ref="A236" personId="{C1D2CA1C-F49F-4B2E-9ED4-39B6A37E11DA}" id="{665C003D-3CBD-4362-BE73-57DB647E43EE}">
    <text>¦1¦3¦3¦34¦0¦Null§</text>
  </threadedComment>
  <threadedComment ref="A238" personId="{C1D2CA1C-F49F-4B2E-9ED4-39B6A37E11DA}" id="{49E2EB72-F39A-49F9-ADE0-A609558169ED}">
    <text>¦1¦3¦3¦35¦1¦Null§</text>
  </threadedComment>
  <threadedComment ref="A240" personId="{C1D2CA1C-F49F-4B2E-9ED4-39B6A37E11DA}" id="{25D057C8-D550-42B3-814B-941949BA1D60}">
    <text>¦1¦3¦3¦36¦0¦Null§</text>
  </threadedComment>
  <threadedComment ref="A242" personId="{C1D2CA1C-F49F-4B2E-9ED4-39B6A37E11DA}" id="{5075CB39-4D8E-4B78-B631-0ADC26B84DA0}">
    <text>¦1¦3¦3¦37¦0¦Null§</text>
  </threadedComment>
  <threadedComment ref="A244" personId="{C1D2CA1C-F49F-4B2E-9ED4-39B6A37E11DA}" id="{53366313-2EF7-43BC-831C-E3A352703C46}">
    <text>¦1¦3¦3¦38¦0¦Null§</text>
  </threadedComment>
  <threadedComment ref="A246" personId="{C1D2CA1C-F49F-4B2E-9ED4-39B6A37E11DA}" id="{70D7C2A4-1C1C-4CA2-AB5C-C520151121DD}">
    <text>¦1¦3¦3¦39¦0¦Null§</text>
  </threadedComment>
  <threadedComment ref="A248" personId="{C1D2CA1C-F49F-4B2E-9ED4-39B6A37E11DA}" id="{71A2C191-88B5-4D51-89D1-DF42DA73B7A2}">
    <text>¦1¦3¦3¦40¦0¦Null§</text>
  </threadedComment>
  <threadedComment ref="A250" personId="{C1D2CA1C-F49F-4B2E-9ED4-39B6A37E11DA}" id="{53CE47A5-F1A8-4FA0-B5E4-65ABA348111E}">
    <text>¦1¦3¦3¦41¦0¦Null§</text>
  </threadedComment>
  <threadedComment ref="A252" personId="{C1D2CA1C-F49F-4B2E-9ED4-39B6A37E11DA}" id="{3225E5F0-B6CE-4DFC-BA85-D1C1233979EA}">
    <text>¦1¦3¦3¦42¦1¦Null§</text>
  </threadedComment>
  <threadedComment ref="A254" personId="{C1D2CA1C-F49F-4B2E-9ED4-39B6A37E11DA}" id="{FF0492F9-A66F-42E5-A6E8-88CC961A68B2}">
    <text>¦1¦3¦3¦43¦0¦Null§</text>
  </threadedComment>
  <threadedComment ref="A256" personId="{C1D2CA1C-F49F-4B2E-9ED4-39B6A37E11DA}" id="{A258B2F1-7395-4B5A-BA41-D388D7BB3B2D}">
    <text>¦1¦3¦3¦44¦0¦Null§</text>
  </threadedComment>
  <threadedComment ref="A258" personId="{C1D2CA1C-F49F-4B2E-9ED4-39B6A37E11DA}" id="{8BD4430A-D833-46D9-9601-1C00BAFF3865}">
    <text>¦1¦3¦3¦45¦0¦Null§</text>
  </threadedComment>
  <threadedComment ref="A260" personId="{C1D2CA1C-F49F-4B2E-9ED4-39B6A37E11DA}" id="{22BEC012-A4A5-4EA8-BAC4-C138FAADED34}">
    <text>¦1¦3¦3¦46¦0¦Null§</text>
  </threadedComment>
  <threadedComment ref="A262" personId="{C1D2CA1C-F49F-4B2E-9ED4-39B6A37E11DA}" id="{591052DB-9945-461A-8DC3-C580723C0236}">
    <text>¦1¦3¦3¦47¦0¦Null§</text>
  </threadedComment>
  <threadedComment ref="A275" personId="{C1D2CA1C-F49F-4B2E-9ED4-39B6A37E11DA}" id="{F0CB8F46-232A-42A9-86E7-24706770B84A}">
    <text>¦1¦3¦4¦1¦1¦Null§</text>
  </threadedComment>
  <threadedComment ref="A277" personId="{C1D2CA1C-F49F-4B2E-9ED4-39B6A37E11DA}" id="{9303D53B-A9C9-4935-B910-06809221CDE8}">
    <text>¦1¦3¦4¦2¦1¦Null§</text>
  </threadedComment>
  <threadedComment ref="A279" personId="{C1D2CA1C-F49F-4B2E-9ED4-39B6A37E11DA}" id="{ACECDC39-7162-4040-982E-C8EDAA4A716D}">
    <text>¦1¦3¦4¦3¦1¦Null§</text>
  </threadedComment>
  <threadedComment ref="A281" personId="{C1D2CA1C-F49F-4B2E-9ED4-39B6A37E11DA}" id="{2D26C913-6530-40B7-9B6D-757673DBEB0A}">
    <text>¦1¦3¦4¦4¦1¦Null§</text>
  </threadedComment>
  <threadedComment ref="A283" personId="{C1D2CA1C-F49F-4B2E-9ED4-39B6A37E11DA}" id="{30606381-D20C-4442-A48A-B8A55ED87453}">
    <text>¦1¦3¦4¦5¦1¦Null§</text>
  </threadedComment>
  <threadedComment ref="A285" personId="{C1D2CA1C-F49F-4B2E-9ED4-39B6A37E11DA}" id="{DA98F528-A20D-475C-A961-E38B2BD86567}">
    <text>¦1¦3¦4¦6¦0¦Null§</text>
  </threadedComment>
  <threadedComment ref="A287" personId="{C1D2CA1C-F49F-4B2E-9ED4-39B6A37E11DA}" id="{EE63CC52-40B0-4820-A952-18FB772B352A}">
    <text>¦1¦3¦4¦7¦1¦Null§</text>
  </threadedComment>
  <threadedComment ref="A289" personId="{C1D2CA1C-F49F-4B2E-9ED4-39B6A37E11DA}" id="{F8317887-382C-4F22-BBE2-1CD259F22AB1}">
    <text>¦1¦3¦4¦8¦0¦Null§</text>
  </threadedComment>
  <threadedComment ref="A291" personId="{C1D2CA1C-F49F-4B2E-9ED4-39B6A37E11DA}" id="{8910BF1B-FB4D-400C-99CB-FBA93ADFA5F0}">
    <text>¦1¦3¦4¦9¦1¦Null§</text>
  </threadedComment>
  <threadedComment ref="A293" personId="{C1D2CA1C-F49F-4B2E-9ED4-39B6A37E11DA}" id="{8EF44CB5-932C-41FA-8B5F-DE0E05F33683}">
    <text>¦1¦3¦4¦10¦0¦Null§</text>
  </threadedComment>
  <threadedComment ref="A295" personId="{C1D2CA1C-F49F-4B2E-9ED4-39B6A37E11DA}" id="{ACE16924-8DF2-43EC-915C-A1C3037789B4}">
    <text>¦1¦3¦4¦11¦0¦Null§</text>
  </threadedComment>
  <threadedComment ref="A297" personId="{C1D2CA1C-F49F-4B2E-9ED4-39B6A37E11DA}" id="{A41F2092-BEC1-4840-92DB-FF6D8EAF8878}">
    <text>¦1¦3¦4¦12¦1¦Null§</text>
  </threadedComment>
  <threadedComment ref="A299" personId="{C1D2CA1C-F49F-4B2E-9ED4-39B6A37E11DA}" id="{CEB0AFB1-4ED4-434E-816D-066A77BB3D5F}">
    <text>¦1¦3¦4¦13¦0¦Null§</text>
  </threadedComment>
  <threadedComment ref="A301" personId="{C1D2CA1C-F49F-4B2E-9ED4-39B6A37E11DA}" id="{4BA24CA6-2AFC-44F0-B541-F4031169EDA9}">
    <text>¦1¦3¦4¦14¦1¦Null§</text>
  </threadedComment>
  <threadedComment ref="A303" personId="{C1D2CA1C-F49F-4B2E-9ED4-39B6A37E11DA}" id="{CEABAAC8-4ACC-4549-A3B3-11150A6E6E6F}">
    <text>¦1¦3¦4¦15¦1¦Null§</text>
  </threadedComment>
  <threadedComment ref="A305" personId="{C1D2CA1C-F49F-4B2E-9ED4-39B6A37E11DA}" id="{4BA6583A-9500-4CCB-9696-EAAC4E7C0734}">
    <text>¦1¦3¦4¦16¦1¦Null§</text>
  </threadedComment>
  <threadedComment ref="A307" personId="{C1D2CA1C-F49F-4B2E-9ED4-39B6A37E11DA}" id="{59CEE72F-7A9F-44BB-987F-F817897E6733}">
    <text>¦1¦3¦4¦17¦1¦Null§</text>
  </threadedComment>
  <threadedComment ref="A309" personId="{C1D2CA1C-F49F-4B2E-9ED4-39B6A37E11DA}" id="{3A7D4E89-D589-49A1-9DB4-5F449F0BC97A}">
    <text>¦1¦3¦4¦18¦1¦Null§</text>
  </threadedComment>
  <threadedComment ref="A311" personId="{C1D2CA1C-F49F-4B2E-9ED4-39B6A37E11DA}" id="{DF0646C9-E361-4E41-AA27-6A57E56E9FFF}">
    <text>¦1¦3¦4¦19¦0¦Null§</text>
  </threadedComment>
  <threadedComment ref="A313" personId="{C1D2CA1C-F49F-4B2E-9ED4-39B6A37E11DA}" id="{DA9D046B-191F-45AE-9930-59B0AA56B5C7}">
    <text>¦1¦3¦4¦20¦1¦Null§</text>
  </threadedComment>
  <threadedComment ref="A315" personId="{C1D2CA1C-F49F-4B2E-9ED4-39B6A37E11DA}" id="{5F7AB7FC-6C1A-4739-9958-DD01F506495F}">
    <text>¦1¦3¦4¦21¦1¦Null§</text>
  </threadedComment>
  <threadedComment ref="A317" personId="{C1D2CA1C-F49F-4B2E-9ED4-39B6A37E11DA}" id="{9F4170DF-70E7-4581-9876-A3D180DC3C44}">
    <text>¦1¦3¦4¦22¦0¦Null§</text>
  </threadedComment>
  <threadedComment ref="A319" personId="{C1D2CA1C-F49F-4B2E-9ED4-39B6A37E11DA}" id="{49D92841-E217-45C8-872C-D3098CD31B4A}">
    <text>¦1¦3¦4¦23¦0¦Null§</text>
  </threadedComment>
  <threadedComment ref="A321" personId="{C1D2CA1C-F49F-4B2E-9ED4-39B6A37E11DA}" id="{442F5A24-A5BB-42DE-8AE2-00C03B9F892F}">
    <text>¦1¦3¦4¦24¦0¦Null§</text>
  </threadedComment>
  <threadedComment ref="A323" personId="{C1D2CA1C-F49F-4B2E-9ED4-39B6A37E11DA}" id="{D8AB3761-7F4F-4093-92F6-AD9080A74974}">
    <text>¦1¦3¦4¦25¦0¦Null§</text>
  </threadedComment>
  <threadedComment ref="A325" personId="{C1D2CA1C-F49F-4B2E-9ED4-39B6A37E11DA}" id="{402F0453-83EE-49D2-AE5A-8197A08D5767}">
    <text>¦1¦3¦4¦26¦1¦Null§</text>
  </threadedComment>
  <threadedComment ref="A327" personId="{C1D2CA1C-F49F-4B2E-9ED4-39B6A37E11DA}" id="{50F92762-41C9-4E5C-85B3-3154BE07ADDF}">
    <text>¦1¦3¦4¦27¦0¦Null§</text>
  </threadedComment>
  <threadedComment ref="A329" personId="{C1D2CA1C-F49F-4B2E-9ED4-39B6A37E11DA}" id="{2A5BF113-AA4D-435B-BB47-B3E4F0604C63}">
    <text>¦1¦3¦4¦28¦0¦Null§</text>
  </threadedComment>
  <threadedComment ref="A331" personId="{C1D2CA1C-F49F-4B2E-9ED4-39B6A37E11DA}" id="{0B2BDB38-28C7-4901-AF80-4268FC824389}">
    <text>¦1¦3¦4¦29¦1¦Null§</text>
  </threadedComment>
  <threadedComment ref="A333" personId="{C1D2CA1C-F49F-4B2E-9ED4-39B6A37E11DA}" id="{ED8640C2-1418-4A8A-AF95-075D94BB0450}">
    <text>¦1¦3¦4¦30¦0¦Null§</text>
  </threadedComment>
  <threadedComment ref="A339" personId="{C1D2CA1C-F49F-4B2E-9ED4-39B6A37E11DA}" id="{575A4C08-BF03-4E28-94F9-E7F2429FA020}">
    <text>¦1¦3¦4¦31¦0¦Null§</text>
  </threadedComment>
  <threadedComment ref="A341" personId="{C1D2CA1C-F49F-4B2E-9ED4-39B6A37E11DA}" id="{9562815C-A80D-4114-BCD6-03DC3356C770}">
    <text>¦1¦3¦4¦32¦1¦Null§</text>
  </threadedComment>
  <threadedComment ref="A343" personId="{C1D2CA1C-F49F-4B2E-9ED4-39B6A37E11DA}" id="{119B6831-261F-4CA3-85B6-E63F81239CF0}">
    <text>¦1¦3¦4¦33¦0¦Null§</text>
  </threadedComment>
  <threadedComment ref="A345" personId="{C1D2CA1C-F49F-4B2E-9ED4-39B6A37E11DA}" id="{581EA57E-0B37-464E-BBB5-82D45360CB1A}">
    <text>¦1¦3¦4¦34¦0¦Null§</text>
  </threadedComment>
  <threadedComment ref="A347" personId="{C1D2CA1C-F49F-4B2E-9ED4-39B6A37E11DA}" id="{93267F9A-D089-45CB-9A54-EA2ECC7F9E02}">
    <text>¦1¦3¦4¦35¦1¦Null§</text>
  </threadedComment>
  <threadedComment ref="A349" personId="{C1D2CA1C-F49F-4B2E-9ED4-39B6A37E11DA}" id="{2F0192FD-FED0-45DC-80D5-72AA680553D0}">
    <text>¦1¦3¦4¦36¦0¦Null§</text>
  </threadedComment>
  <threadedComment ref="A404" personId="{C1D2CA1C-F49F-4B2E-9ED4-39B6A37E11DA}" id="{5F585381-189E-4915-9158-B179D79510EF}">
    <text>¦1¦3¦5¦1¦1¦Null§</text>
  </threadedComment>
  <threadedComment ref="A406" personId="{C1D2CA1C-F49F-4B2E-9ED4-39B6A37E11DA}" id="{B1E2E972-6063-4311-AD24-438618614ABD}">
    <text>¦1¦3¦5¦2¦1¦Null§</text>
  </threadedComment>
  <threadedComment ref="A408" personId="{C1D2CA1C-F49F-4B2E-9ED4-39B6A37E11DA}" id="{71176B4B-30F9-451B-A7C2-66B2031777C9}">
    <text>¦1¦3¦5¦3¦1¦Null§</text>
  </threadedComment>
  <threadedComment ref="A410" personId="{C1D2CA1C-F49F-4B2E-9ED4-39B6A37E11DA}" id="{AD47D83B-C4D9-448F-8231-FF9EEC87B0D0}">
    <text>¦1¦3¦5¦4¦0¦Null§</text>
  </threadedComment>
  <threadedComment ref="A412" personId="{C1D2CA1C-F49F-4B2E-9ED4-39B6A37E11DA}" id="{87956E24-5E22-4B25-BEBF-6DD069FEA561}">
    <text>¦1¦3¦5¦5¦1¦Null§</text>
  </threadedComment>
  <threadedComment ref="A414" personId="{C1D2CA1C-F49F-4B2E-9ED4-39B6A37E11DA}" id="{5C5AC13C-B0B9-4DBA-9882-4F53A0CECA93}">
    <text>¦1¦3¦5¦6¦1¦Null§</text>
  </threadedComment>
  <threadedComment ref="A416" personId="{C1D2CA1C-F49F-4B2E-9ED4-39B6A37E11DA}" id="{50FCA081-B460-4824-944C-6E80055C8A2B}">
    <text>¦1¦3¦5¦7¦1¦Null§</text>
  </threadedComment>
  <threadedComment ref="A418" personId="{C1D2CA1C-F49F-4B2E-9ED4-39B6A37E11DA}" id="{65C89D3E-53EC-4A18-9F20-BF8E42F7B5BC}">
    <text>¦1¦3¦5¦8¦1¦Null§</text>
  </threadedComment>
  <threadedComment ref="A420" personId="{C1D2CA1C-F49F-4B2E-9ED4-39B6A37E11DA}" id="{0CC253F1-BF09-4884-ACB1-BBE5BF6AB97F}">
    <text>¦1¦3¦5¦9¦1¦Null§</text>
  </threadedComment>
  <threadedComment ref="A422" personId="{C1D2CA1C-F49F-4B2E-9ED4-39B6A37E11DA}" id="{37947102-4E70-4323-8E48-59F9E0BF5264}">
    <text>¦1¦3¦5¦10¦1¦Null§</text>
  </threadedComment>
  <threadedComment ref="A424" personId="{C1D2CA1C-F49F-4B2E-9ED4-39B6A37E11DA}" id="{C8718878-D30C-4E54-9F28-8AE529FA0D0D}">
    <text>¦1¦3¦5¦11¦1¦Null§</text>
  </threadedComment>
  <threadedComment ref="A426" personId="{C1D2CA1C-F49F-4B2E-9ED4-39B6A37E11DA}" id="{09C4DC65-A2AF-40D6-95F9-602B09F2F48B}">
    <text>¦1¦3¦5¦12¦1¦Null§</text>
  </threadedComment>
  <threadedComment ref="A428" personId="{C1D2CA1C-F49F-4B2E-9ED4-39B6A37E11DA}" id="{C146C4A6-FEB6-49A5-89ED-F16AA2739432}">
    <text>¦1¦3¦5¦13¦1¦Null§</text>
  </threadedComment>
  <threadedComment ref="A430" personId="{C1D2CA1C-F49F-4B2E-9ED4-39B6A37E11DA}" id="{5E0CD620-EE1B-4FF8-8D1A-E3D5455048AB}">
    <text>¦1¦3¦5¦14¦1¦Null§</text>
  </threadedComment>
  <threadedComment ref="A432" personId="{C1D2CA1C-F49F-4B2E-9ED4-39B6A37E11DA}" id="{BC6B8C38-92DD-4C68-BBA2-9D489BC350C5}">
    <text>¦1¦3¦5¦15¦1¦Null§</text>
  </threadedComment>
  <threadedComment ref="A434" personId="{C1D2CA1C-F49F-4B2E-9ED4-39B6A37E11DA}" id="{D577168E-225B-4E0F-9C03-2BE1966D71D7}">
    <text>¦1¦3¦5¦16¦1¦Null§</text>
  </threadedComment>
  <threadedComment ref="A436" personId="{C1D2CA1C-F49F-4B2E-9ED4-39B6A37E11DA}" id="{0E81EF7E-5199-46F4-BB52-9A7C20398663}">
    <text>¦1¦3¦5¦17¦1¦Null§</text>
  </threadedComment>
  <threadedComment ref="A438" personId="{C1D2CA1C-F49F-4B2E-9ED4-39B6A37E11DA}" id="{F4ED2B6C-AD0B-4354-9330-50648FEF8899}">
    <text>¦1¦3¦5¦18¦0¦Null§</text>
  </threadedComment>
  <threadedComment ref="A440" personId="{C1D2CA1C-F49F-4B2E-9ED4-39B6A37E11DA}" id="{CEB5299E-71CA-4C69-927C-CBCA10EC3ADD}">
    <text>¦1¦3¦5¦19¦0¦Null§</text>
  </threadedComment>
  <threadedComment ref="A442" personId="{C1D2CA1C-F49F-4B2E-9ED4-39B6A37E11DA}" id="{5F6BAFCD-1076-42B9-9625-93D3C0DFB7C4}">
    <text>¦1¦3¦5¦20¦1¦Null§</text>
  </threadedComment>
  <threadedComment ref="A444" personId="{C1D2CA1C-F49F-4B2E-9ED4-39B6A37E11DA}" id="{3D1DA1E0-49F1-487F-8EC1-D654F08DE947}">
    <text>¦1¦3¦5¦21¦1¦Null§</text>
  </threadedComment>
  <threadedComment ref="A446" personId="{C1D2CA1C-F49F-4B2E-9ED4-39B6A37E11DA}" id="{A4C22887-3F65-4B27-98BC-F3C59FEEB707}">
    <text>¦1¦3¦5¦22¦1¦Null§</text>
  </threadedComment>
  <threadedComment ref="A448" personId="{C1D2CA1C-F49F-4B2E-9ED4-39B6A37E11DA}" id="{C0AA329B-589F-442E-868C-F09C289F351B}">
    <text>¦1¦3¦5¦23¦0¦Null§</text>
  </threadedComment>
  <threadedComment ref="A450" personId="{C1D2CA1C-F49F-4B2E-9ED4-39B6A37E11DA}" id="{AF167C90-66B0-4A41-B89D-B3E2CB96CD31}">
    <text>¦1¦3¦5¦24¦1¦Null§</text>
  </threadedComment>
  <threadedComment ref="A452" personId="{C1D2CA1C-F49F-4B2E-9ED4-39B6A37E11DA}" id="{35FF4CD2-98EC-4D23-88A0-333FF9966AA2}">
    <text>¦1¦3¦5¦25¦0¦Null§</text>
  </threadedComment>
  <threadedComment ref="A460" personId="{C1D2CA1C-F49F-4B2E-9ED4-39B6A37E11DA}" id="{D170CF2A-4D38-49BC-AD16-B1AFC9864C4D}">
    <text>¦1¦3¦6¦1¦1¦Null§</text>
  </threadedComment>
  <threadedComment ref="A462" personId="{C1D2CA1C-F49F-4B2E-9ED4-39B6A37E11DA}" id="{894A1B64-C722-4677-9E4B-0FE7C2F52CE3}">
    <text>¦1¦3¦6¦2¦0¦Null§</text>
  </threadedComment>
  <threadedComment ref="A464" personId="{C1D2CA1C-F49F-4B2E-9ED4-39B6A37E11DA}" id="{6FAD1B45-C3D6-421D-8AE3-2DD81EAFAD3C}">
    <text>¦1¦3¦6¦3¦0¦Null§</text>
  </threadedComment>
  <threadedComment ref="A466" personId="{C1D2CA1C-F49F-4B2E-9ED4-39B6A37E11DA}" id="{02298E3A-AEDD-42BD-ACF5-69DE1F30E314}">
    <text>¦1¦3¦6¦4¦1¦Null§</text>
  </threadedComment>
  <threadedComment ref="A468" personId="{C1D2CA1C-F49F-4B2E-9ED4-39B6A37E11DA}" id="{91AD8B50-1D62-4F81-B126-E5DEDBC2C6CC}">
    <text>¦1¦3¦6¦5¦1¦Null§</text>
  </threadedComment>
  <threadedComment ref="A470" personId="{C1D2CA1C-F49F-4B2E-9ED4-39B6A37E11DA}" id="{4DE32DE6-390C-4530-870A-F9A40B7FC91E}">
    <text>¦1¦3¦6¦6¦0¦Null§</text>
  </threadedComment>
  <threadedComment ref="A472" personId="{C1D2CA1C-F49F-4B2E-9ED4-39B6A37E11DA}" id="{1D9726ED-4B14-4539-B227-83C97F3E16B9}">
    <text>¦1¦3¦6¦7¦0¦Null§</text>
  </threadedComment>
  <threadedComment ref="A523" personId="{C1D2CA1C-F49F-4B2E-9ED4-39B6A37E11DA}" id="{88F09DFB-C38D-4039-8347-89CE1FC39FAE}">
    <text>¦1¦3¦7¦1¦1¦Null§</text>
  </threadedComment>
  <threadedComment ref="A525" personId="{C1D2CA1C-F49F-4B2E-9ED4-39B6A37E11DA}" id="{2E54091C-0289-4FB1-A063-2DDC6CC9401C}">
    <text>¦1¦3¦7¦2¦1¦Null§</text>
  </threadedComment>
  <threadedComment ref="A527" personId="{C1D2CA1C-F49F-4B2E-9ED4-39B6A37E11DA}" id="{7E9C6381-6C1C-4E0F-A5F7-D61526804E8B}">
    <text>¦1¦3¦7¦3¦1¦Null§</text>
  </threadedComment>
  <threadedComment ref="A529" personId="{C1D2CA1C-F49F-4B2E-9ED4-39B6A37E11DA}" id="{3507EB0A-4616-4430-8472-CB27D57EA807}">
    <text>¦1¦3¦7¦4¦0¦Null§</text>
  </threadedComment>
  <threadedComment ref="A531" personId="{C1D2CA1C-F49F-4B2E-9ED4-39B6A37E11DA}" id="{8ABC1A9D-6640-410D-8451-40BA077FD35A}">
    <text>¦1¦3¦7¦5¦0¦Null§</text>
  </threadedComment>
  <threadedComment ref="A533" personId="{C1D2CA1C-F49F-4B2E-9ED4-39B6A37E11DA}" id="{7B5627ED-74A0-4DB8-A96E-84B2B59EA30F}">
    <text>¦1¦3¦7¦6¦1¦Null§</text>
  </threadedComment>
  <threadedComment ref="A535" personId="{C1D2CA1C-F49F-4B2E-9ED4-39B6A37E11DA}" id="{31B267DB-D388-4691-A405-981D01A328BD}">
    <text>¦1¦3¦7¦7¦0¦Null§</text>
  </threadedComment>
  <threadedComment ref="A537" personId="{C1D2CA1C-F49F-4B2E-9ED4-39B6A37E11DA}" id="{9C4B983F-21F2-421F-A7FF-38B132C70EA4}">
    <text>¦1¦3¦7¦8¦0¦Null§</text>
  </threadedComment>
  <threadedComment ref="A539" personId="{C1D2CA1C-F49F-4B2E-9ED4-39B6A37E11DA}" id="{CD1DB927-7BEE-431C-9B40-6F8F87C391A1}">
    <text>¦1¦3¦7¦9¦1¦Null§</text>
  </threadedComment>
  <threadedComment ref="A541" personId="{C1D2CA1C-F49F-4B2E-9ED4-39B6A37E11DA}" id="{46941CCC-39CA-448A-A2C5-3E81BFEF08F2}">
    <text>¦1¦3¦7¦10¦0¦Null§</text>
  </threadedComment>
  <threadedComment ref="A543" personId="{C1D2CA1C-F49F-4B2E-9ED4-39B6A37E11DA}" id="{5E95E2D1-1D9B-43E6-B9E2-6947C8B2C323}">
    <text>¦1¦3¦7¦11¦0¦Null§</text>
  </threadedComment>
  <threadedComment ref="A545" personId="{C1D2CA1C-F49F-4B2E-9ED4-39B6A37E11DA}" id="{BB9ECA9F-582F-4C10-9694-496343265EC8}">
    <text>¦1¦3¦7¦12¦0¦Null§</text>
  </threadedComment>
  <threadedComment ref="A547" personId="{C1D2CA1C-F49F-4B2E-9ED4-39B6A37E11DA}" id="{01A94058-7A34-4FD3-BF78-73E0E101FBA2}">
    <text>¦1¦3¦7¦13¦0¦Null§</text>
  </threadedComment>
  <threadedComment ref="A549" personId="{C1D2CA1C-F49F-4B2E-9ED4-39B6A37E11DA}" id="{66156ABF-354A-4C49-B8D4-BD34FE34FEAA}">
    <text>¦1¦3¦7¦14¦1¦Null§</text>
  </threadedComment>
  <threadedComment ref="A551" personId="{C1D2CA1C-F49F-4B2E-9ED4-39B6A37E11DA}" id="{8AAEA909-43C7-4117-B816-F81937B43773}">
    <text>¦1¦3¦7¦15¦0¦Null§</text>
  </threadedComment>
  <threadedComment ref="A553" personId="{C1D2CA1C-F49F-4B2E-9ED4-39B6A37E11DA}" id="{71466D8E-5DEE-460D-8A91-C1DE678F04AC}">
    <text>¦1¦3¦7¦16¦0¦Null§</text>
  </threadedComment>
  <threadedComment ref="A555" personId="{C1D2CA1C-F49F-4B2E-9ED4-39B6A37E11DA}" id="{0E35D474-48B2-42CC-AF90-0EC92B754A0F}">
    <text>¦1¦3¦7¦17¦0¦Null§</text>
  </threadedComment>
  <threadedComment ref="A557" personId="{C1D2CA1C-F49F-4B2E-9ED4-39B6A37E11DA}" id="{0ACCB9A4-C67C-4AAB-BEFD-981E43254385}">
    <text>¦1¦3¦7¦18¦0¦Null§</text>
  </threadedComment>
  <threadedComment ref="A577" personId="{C1D2CA1C-F49F-4B2E-9ED4-39B6A37E11DA}" id="{DAC80530-C1F0-4A1F-81E7-93B8E0D16006}">
    <text>¦1¦3¦8¦1¦1¦Null§</text>
  </threadedComment>
  <threadedComment ref="A579" personId="{C1D2CA1C-F49F-4B2E-9ED4-39B6A37E11DA}" id="{9D70EF04-3011-4027-819A-13128E3BED13}">
    <text>¦1¦3¦8¦2¦1¦Null§</text>
  </threadedComment>
  <threadedComment ref="A581" personId="{C1D2CA1C-F49F-4B2E-9ED4-39B6A37E11DA}" id="{90F51516-762A-435E-ABA8-C65230CA38E0}">
    <text>¦1¦3¦8¦3¦1¦Null§</text>
  </threadedComment>
  <threadedComment ref="A583" personId="{C1D2CA1C-F49F-4B2E-9ED4-39B6A37E11DA}" id="{3BFA6D5F-C291-423A-9CC3-B93494D553F6}">
    <text>¦1¦3¦8¦4¦1¦Null§</text>
  </threadedComment>
  <threadedComment ref="A642" personId="{C1D2CA1C-F49F-4B2E-9ED4-39B6A37E11DA}" id="{4D9AF19A-9561-4035-83CB-4A9C7EF5378E}">
    <text>¦1¦3¦9¦1¦1¦Null§</text>
  </threadedComment>
  <threadedComment ref="A644" personId="{C1D2CA1C-F49F-4B2E-9ED4-39B6A37E11DA}" id="{E98A2D81-265A-441A-87AF-D344A412B8C9}">
    <text>¦1¦3¦9¦2¦0¦Null§</text>
  </threadedComment>
  <threadedComment ref="A646" personId="{C1D2CA1C-F49F-4B2E-9ED4-39B6A37E11DA}" id="{2C90975B-7ECB-496B-8BE9-93697E3E9DC3}">
    <text>¦1¦3¦9¦3¦0¦Null§</text>
  </threadedComment>
  <threadedComment ref="A648" personId="{C1D2CA1C-F49F-4B2E-9ED4-39B6A37E11DA}" id="{98B72A2E-D531-449C-A16F-BB3FDCF52185}">
    <text>¦1¦3¦9¦4¦0¦Null§</text>
  </threadedComment>
  <threadedComment ref="A650" personId="{C1D2CA1C-F49F-4B2E-9ED4-39B6A37E11DA}" id="{34C068C1-B37E-46FF-8682-F67694440F07}">
    <text>¦1¦3¦9¦5¦0¦Null§</text>
  </threadedComment>
  <threadedComment ref="A652" personId="{C1D2CA1C-F49F-4B2E-9ED4-39B6A37E11DA}" id="{63B27D95-43D0-4C44-BE3C-7F33764F4593}">
    <text>¦1¦3¦9¦6¦0¦Null§</text>
  </threadedComment>
  <threadedComment ref="A654" personId="{C1D2CA1C-F49F-4B2E-9ED4-39B6A37E11DA}" id="{80366FEE-9942-478C-914B-1090D4D22B33}">
    <text>¦1¦3¦9¦7¦0¦Null§</text>
  </threadedComment>
  <threadedComment ref="A656" personId="{C1D2CA1C-F49F-4B2E-9ED4-39B6A37E11DA}" id="{8FA0449A-2EA2-4DDE-847E-140477F13207}">
    <text>¦1¦3¦9¦8¦0¦Null§</text>
  </threadedComment>
  <threadedComment ref="A658" personId="{C1D2CA1C-F49F-4B2E-9ED4-39B6A37E11DA}" id="{CD53FCEE-FE90-46D2-8271-606DAC30E966}">
    <text>¦1¦3¦9¦9¦0¦Null§</text>
  </threadedComment>
  <threadedComment ref="A660" personId="{C1D2CA1C-F49F-4B2E-9ED4-39B6A37E11DA}" id="{7FC61BB2-5053-44DE-8629-14C79DC1F1AF}">
    <text>¦1¦3¦9¦10¦0¦Null§</text>
  </threadedComment>
  <threadedComment ref="A662" personId="{C1D2CA1C-F49F-4B2E-9ED4-39B6A37E11DA}" id="{C79CA54E-2DCF-416E-872B-62DC90444D08}">
    <text>¦1¦3¦9¦11¦0¦Null§</text>
  </threadedComment>
  <threadedComment ref="A664" personId="{C1D2CA1C-F49F-4B2E-9ED4-39B6A37E11DA}" id="{BCFCD843-B513-4D8E-B0B0-B74A76C26463}">
    <text>¦1¦3¦9¦12¦0¦Null§</text>
  </threadedComment>
  <threadedComment ref="A666" personId="{C1D2CA1C-F49F-4B2E-9ED4-39B6A37E11DA}" id="{711606F3-2BB6-4534-B5E7-D1530C501585}">
    <text>¦1¦3¦9¦13¦0¦Null§</text>
  </threadedComment>
  <threadedComment ref="A668" personId="{C1D2CA1C-F49F-4B2E-9ED4-39B6A37E11DA}" id="{BF1AB710-0535-4E46-ADF9-6A23E6E7A2E9}">
    <text>¦1¦3¦9¦14¦0¦Null§</text>
  </threadedComment>
  <threadedComment ref="A670" personId="{C1D2CA1C-F49F-4B2E-9ED4-39B6A37E11DA}" id="{E1084D26-5682-48EF-8BB8-AE70FC8A3C98}">
    <text>¦1¦3¦9¦15¦0¦Null§</text>
  </threadedComment>
  <threadedComment ref="A672" personId="{C1D2CA1C-F49F-4B2E-9ED4-39B6A37E11DA}" id="{EE0ACA96-60DD-4948-B234-696CD3056B0F}">
    <text>¦1¦3¦9¦16¦0¦Null§</text>
  </threadedComment>
  <threadedComment ref="A674" personId="{C1D2CA1C-F49F-4B2E-9ED4-39B6A37E11DA}" id="{332147E0-CB71-4EC2-B1E5-6CC91249B5C2}">
    <text>¦1¦3¦9¦17¦0¦Null§</text>
  </threadedComment>
  <threadedComment ref="A676" personId="{C1D2CA1C-F49F-4B2E-9ED4-39B6A37E11DA}" id="{9E8321E1-F6EB-4716-8B99-F715113AE8EB}">
    <text>¦1¦3¦9¦18¦0¦Null§</text>
  </threadedComment>
  <threadedComment ref="A678" personId="{C1D2CA1C-F49F-4B2E-9ED4-39B6A37E11DA}" id="{1D456C18-C851-44FB-B788-6700DB5E9B73}">
    <text>¦1¦3¦9¦19¦0¦Null§</text>
  </threadedComment>
  <threadedComment ref="A680" personId="{C1D2CA1C-F49F-4B2E-9ED4-39B6A37E11DA}" id="{C7702311-F0E2-4D5F-9386-2A433241F04C}">
    <text>¦1¦3¦9¦20¦0¦Null§</text>
  </threadedComment>
  <threadedComment ref="A682" personId="{C1D2CA1C-F49F-4B2E-9ED4-39B6A37E11DA}" id="{7717F238-DB90-44E1-BCC1-976D01C83087}">
    <text>¦1¦3¦9¦21¦1¦Null§</text>
  </threadedComment>
  <threadedComment ref="A684" personId="{C1D2CA1C-F49F-4B2E-9ED4-39B6A37E11DA}" id="{E0171A5B-A878-48EA-88BC-484B4D001B15}">
    <text>¦1¦3¦9¦22¦0¦Null§</text>
  </threadedComment>
  <threadedComment ref="A686" personId="{C1D2CA1C-F49F-4B2E-9ED4-39B6A37E11DA}" id="{DA518D5D-18D4-4BC2-90C9-6F19D44374D5}">
    <text>¦1¦3¦9¦23¦1¦Null§</text>
  </threadedComment>
  <threadedComment ref="A688" personId="{C1D2CA1C-F49F-4B2E-9ED4-39B6A37E11DA}" id="{A0C8AFFB-873F-44D4-9F4F-72AE8953DDEC}">
    <text>¦1¦3¦9¦24¦0¦Null§</text>
  </threadedComment>
  <threadedComment ref="A690" personId="{C1D2CA1C-F49F-4B2E-9ED4-39B6A37E11DA}" id="{8FD46BF8-DB9C-405D-86E9-93F39F8AB353}">
    <text>¦1¦3¦9¦25¦0¦Null§</text>
  </threadedComment>
  <threadedComment ref="A692" personId="{C1D2CA1C-F49F-4B2E-9ED4-39B6A37E11DA}" id="{E5DE3688-93E2-4621-B7DA-C36EEAAFC162}">
    <text>¦1¦3¦9¦26¦0¦Null§</text>
  </threadedComment>
  <threadedComment ref="A694" personId="{C1D2CA1C-F49F-4B2E-9ED4-39B6A37E11DA}" id="{8369C8C6-3E99-4FCA-A37D-3464B49D8119}">
    <text>¦1¦3¦9¦27¦0¦Null§</text>
  </threadedComment>
  <threadedComment ref="A696" personId="{C1D2CA1C-F49F-4B2E-9ED4-39B6A37E11DA}" id="{0E6C6E27-8EC9-4D76-AB19-48E260BCA9B5}">
    <text>¦1¦3¦9¦28¦1¦Null§</text>
  </threadedComment>
  <threadedComment ref="A698" personId="{C1D2CA1C-F49F-4B2E-9ED4-39B6A37E11DA}" id="{3E27BFD9-2369-4036-8056-5403F2717D13}">
    <text>¦1¦3¦9¦29¦0¦Null§</text>
  </threadedComment>
  <threadedComment ref="A700" personId="{C1D2CA1C-F49F-4B2E-9ED4-39B6A37E11DA}" id="{58B9791C-9362-47E1-BD92-E8432F303B90}">
    <text>¦1¦3¦9¦30¦1¦Null§</text>
  </threadedComment>
  <threadedComment ref="A702" personId="{C1D2CA1C-F49F-4B2E-9ED4-39B6A37E11DA}" id="{92147DA4-71CB-4487-8389-9D5EEB2C9D05}">
    <text>¦1¦3¦9¦31¦0¦Null§</text>
  </threadedComment>
  <threadedComment ref="A708" personId="{C1D2CA1C-F49F-4B2E-9ED4-39B6A37E11DA}" id="{4422EE59-193B-4DF9-ABA7-C723B8C86FE0}">
    <text>¦1¦3¦9¦32¦1¦Null§</text>
  </threadedComment>
  <threadedComment ref="A710" personId="{C1D2CA1C-F49F-4B2E-9ED4-39B6A37E11DA}" id="{32C5C13E-D7E5-47D2-9896-B50947865734}">
    <text>¦1¦3¦9¦33¦1¦Null§</text>
  </threadedComment>
  <threadedComment ref="A712" personId="{C1D2CA1C-F49F-4B2E-9ED4-39B6A37E11DA}" id="{9A22FE20-5B48-4186-9612-ABAB4803F01C}">
    <text>¦1¦3¦9¦34¦1¦Null§</text>
  </threadedComment>
  <threadedComment ref="A714" personId="{C1D2CA1C-F49F-4B2E-9ED4-39B6A37E11DA}" id="{F4235643-38DC-4929-8C88-526CFAE2FE10}">
    <text>¦1¦3¦9¦35¦0¦Null§</text>
  </threadedComment>
  <threadedComment ref="A716" personId="{C1D2CA1C-F49F-4B2E-9ED4-39B6A37E11DA}" id="{903B7529-8694-474D-8868-7F5C6AAB1D40}">
    <text>¦1¦3¦9¦36¦1¦Null§</text>
  </threadedComment>
  <threadedComment ref="A718" personId="{C1D2CA1C-F49F-4B2E-9ED4-39B6A37E11DA}" id="{4BF36F71-B8A7-4386-9237-F2F56EC056C0}">
    <text>¦1¦3¦9¦37¦1¦Null§</text>
  </threadedComment>
  <threadedComment ref="A720" personId="{C1D2CA1C-F49F-4B2E-9ED4-39B6A37E11DA}" id="{2E3202EA-B663-4609-806B-DB1ED7DF111F}">
    <text>¦1¦3¦9¦38¦1¦Null§</text>
  </threadedComment>
  <threadedComment ref="A722" personId="{C1D2CA1C-F49F-4B2E-9ED4-39B6A37E11DA}" id="{C3F84677-2340-452A-BE39-324DDFF2B0DC}">
    <text>¦1¦3¦9¦39¦0¦Null§</text>
  </threadedComment>
  <threadedComment ref="A724" personId="{C1D2CA1C-F49F-4B2E-9ED4-39B6A37E11DA}" id="{C9688CB4-0C39-4709-8F0E-1F2F536C1180}">
    <text>¦1¦3¦9¦40¦0¦Null§</text>
  </threadedComment>
  <threadedComment ref="A726" personId="{C1D2CA1C-F49F-4B2E-9ED4-39B6A37E11DA}" id="{C301E2BB-9636-4EA4-AA4E-A111AC13B165}">
    <text>¦1¦3¦9¦41¦0¦Null§</text>
  </threadedComment>
  <threadedComment ref="A728" personId="{C1D2CA1C-F49F-4B2E-9ED4-39B6A37E11DA}" id="{E00FA4AA-94CD-4D98-87BA-620EA12388EC}">
    <text>¦1¦3¦9¦42¦0¦Null§</text>
  </threadedComment>
  <threadedComment ref="A730" personId="{C1D2CA1C-F49F-4B2E-9ED4-39B6A37E11DA}" id="{65B1791E-6C21-49A1-A088-D03948C5C5D3}">
    <text>¦1¦3¦9¦43¦0¦Null§</text>
  </threadedComment>
  <threadedComment ref="A732" personId="{C1D2CA1C-F49F-4B2E-9ED4-39B6A37E11DA}" id="{F26E7AD9-E439-4678-9AB5-3A926E06F162}">
    <text>¦1¦3¦9¦44¦0¦Null§</text>
  </threadedComment>
  <threadedComment ref="A734" personId="{C1D2CA1C-F49F-4B2E-9ED4-39B6A37E11DA}" id="{FB3E1CEE-354E-4405-A92A-5A26688F27DD}">
    <text>¦1¦3¦9¦45¦0¦Null§</text>
  </threadedComment>
  <threadedComment ref="A736" personId="{C1D2CA1C-F49F-4B2E-9ED4-39B6A37E11DA}" id="{28306A60-CFE8-468C-8195-B4C07372B41A}">
    <text>¦1¦3¦9¦46¦1¦Null§</text>
  </threadedComment>
  <threadedComment ref="A738" personId="{C1D2CA1C-F49F-4B2E-9ED4-39B6A37E11DA}" id="{7D632EB6-B98F-4B56-96BA-83FD464CE9E7}">
    <text>¦1¦3¦9¦47¦1¦Null§</text>
  </threadedComment>
  <threadedComment ref="A740" personId="{C1D2CA1C-F49F-4B2E-9ED4-39B6A37E11DA}" id="{55FA4FD8-9B3B-43FF-903B-93087922ED57}">
    <text>¦1¦3¦9¦48¦0¦Null§</text>
  </threadedComment>
  <threadedComment ref="A742" personId="{C1D2CA1C-F49F-4B2E-9ED4-39B6A37E11DA}" id="{C597451D-38C2-42EF-9BC7-D15045DBCE67}">
    <text>¦1¦3¦9¦49¦0¦Null§</text>
  </threadedComment>
  <threadedComment ref="A744" personId="{C1D2CA1C-F49F-4B2E-9ED4-39B6A37E11DA}" id="{58FFB8DF-5ED7-405C-B15B-68F623C69F12}">
    <text>¦1¦3¦9¦50¦0¦Null§</text>
  </threadedComment>
  <threadedComment ref="A746" personId="{C1D2CA1C-F49F-4B2E-9ED4-39B6A37E11DA}" id="{78D8C99C-E743-49BE-A5A9-5213D8798584}">
    <text>¦1¦3¦9¦51¦0¦Null§</text>
  </threadedComment>
  <threadedComment ref="A748" personId="{C1D2CA1C-F49F-4B2E-9ED4-39B6A37E11DA}" id="{9AD3F4F4-C8B1-40C7-BFA4-C58A4BDEEA33}">
    <text>¦1¦3¦9¦52¦1¦Null§</text>
  </threadedComment>
  <threadedComment ref="A750" personId="{C1D2CA1C-F49F-4B2E-9ED4-39B6A37E11DA}" id="{DAEB31D7-2CC2-4F78-AD95-B6BD67492113}">
    <text>¦1¦3¦9¦53¦0¦Null§</text>
  </threadedComment>
  <threadedComment ref="A769" personId="{C1D2CA1C-F49F-4B2E-9ED4-39B6A37E11DA}" id="{7C17FA20-FE81-4253-B379-40C2510BC5FF}">
    <text>¦1¦3¦10¦1¦1¦Null§</text>
  </threadedComment>
  <threadedComment ref="A771" personId="{C1D2CA1C-F49F-4B2E-9ED4-39B6A37E11DA}" id="{39B23BBA-03E7-4C89-9CE9-B1D30904D0F4}">
    <text>¦1¦3¦10¦2¦0¦Null§</text>
  </threadedComment>
  <threadedComment ref="A773" personId="{C1D2CA1C-F49F-4B2E-9ED4-39B6A37E11DA}" id="{4A6849CF-30D9-49C4-BBB2-14620D615FE8}">
    <text>¦1¦3¦10¦3¦0¦Null§</text>
  </threadedComment>
  <threadedComment ref="A775" personId="{C1D2CA1C-F49F-4B2E-9ED4-39B6A37E11DA}" id="{58221C74-2AE8-4748-A2CC-206866D8FDC6}">
    <text>¦1¦3¦10¦4¦0¦Null§</text>
  </threadedComment>
  <threadedComment ref="A777" personId="{C1D2CA1C-F49F-4B2E-9ED4-39B6A37E11DA}" id="{C4542D1F-B47E-4C82-89A0-FC7CEE839FF9}">
    <text>¦1¦3¦10¦5¦0¦Null§</text>
  </threadedComment>
  <threadedComment ref="A779" personId="{C1D2CA1C-F49F-4B2E-9ED4-39B6A37E11DA}" id="{35B247C7-1AEA-46C7-AFD7-E1B1115095D0}">
    <text>¦1¦3¦10¦6¦0¦Null§</text>
  </threadedComment>
  <threadedComment ref="A781" personId="{C1D2CA1C-F49F-4B2E-9ED4-39B6A37E11DA}" id="{CA476DBA-E868-44E6-ACD4-917D617BA9D9}">
    <text>¦1¦3¦10¦7¦0¦Null§</text>
  </threadedComment>
  <threadedComment ref="A783" personId="{C1D2CA1C-F49F-4B2E-9ED4-39B6A37E11DA}" id="{3F07E065-19B0-46FD-84D8-0AA0EB2795BF}">
    <text>¦1¦3¦10¦8¦0¦Null§</text>
  </threadedComment>
  <threadedComment ref="A785" personId="{C1D2CA1C-F49F-4B2E-9ED4-39B6A37E11DA}" id="{26FC9AF8-83FF-4D4F-BEDE-2729649A361B}">
    <text>¦1¦3¦10¦9¦0¦Null§</text>
  </threadedComment>
  <threadedComment ref="A787" personId="{C1D2CA1C-F49F-4B2E-9ED4-39B6A37E11DA}" id="{0B7D63F9-7AAF-4CC1-A220-D5D4B92D25EB}">
    <text>¦1¦3¦10¦10¦0¦Null§</text>
  </threadedComment>
  <threadedComment ref="A835" personId="{C1D2CA1C-F49F-4B2E-9ED4-39B6A37E11DA}" id="{15CDE80C-4492-4D7A-82C4-8977B8501B4F}">
    <text>¦1¦3¦11¦1¦1¦Null§</text>
  </threadedComment>
  <threadedComment ref="A837" personId="{C1D2CA1C-F49F-4B2E-9ED4-39B6A37E11DA}" id="{52085EFE-42A1-4342-ACDA-FC5FBBAC81F2}">
    <text>¦1¦3¦11¦2¦1¦Null§</text>
  </threadedComment>
  <threadedComment ref="A839" personId="{C1D2CA1C-F49F-4B2E-9ED4-39B6A37E11DA}" id="{4B64BFF7-6755-4878-8FDE-CAB61AEC606C}">
    <text>¦1¦3¦11¦3¦1¦Null§</text>
  </threadedComment>
  <threadedComment ref="A841" personId="{C1D2CA1C-F49F-4B2E-9ED4-39B6A37E11DA}" id="{89DB2674-57CB-4B18-A216-A7B5AE982FDE}">
    <text>¦1¦3¦11¦4¦0¦Null§</text>
  </threadedComment>
  <threadedComment ref="A843" personId="{C1D2CA1C-F49F-4B2E-9ED4-39B6A37E11DA}" id="{D6C3829C-04B6-4667-B6C5-55583BEB12BA}">
    <text>¦1¦3¦11¦5¦0¦Null§</text>
  </threadedComment>
  <threadedComment ref="A845" personId="{C1D2CA1C-F49F-4B2E-9ED4-39B6A37E11DA}" id="{4C57105D-8A0E-4463-9697-5B993FCB2228}">
    <text>¦1¦3¦11¦6¦0¦Null§</text>
  </threadedComment>
  <threadedComment ref="A847" personId="{C1D2CA1C-F49F-4B2E-9ED4-39B6A37E11DA}" id="{A74B13B3-3925-4B21-93FD-28E9B63BAD02}">
    <text>¦1¦3¦11¦7¦1¦Null§</text>
  </threadedComment>
  <threadedComment ref="A849" personId="{C1D2CA1C-F49F-4B2E-9ED4-39B6A37E11DA}" id="{A3394D32-1807-478D-A2C9-61AF32B1C75E}">
    <text>¦1¦3¦11¦8¦1¦Null§</text>
  </threadedComment>
  <threadedComment ref="A851" personId="{C1D2CA1C-F49F-4B2E-9ED4-39B6A37E11DA}" id="{990F89C5-083F-44FC-8AAE-D741FC4BCA51}">
    <text>¦1¦3¦11¦9¦0¦Null§</text>
  </threadedComment>
  <threadedComment ref="A853" personId="{C1D2CA1C-F49F-4B2E-9ED4-39B6A37E11DA}" id="{91792D61-CEC9-4CA1-B9E7-04A74757EB10}">
    <text>¦1¦3¦11¦10¦0¦Null§</text>
  </threadedComment>
  <threadedComment ref="A855" personId="{C1D2CA1C-F49F-4B2E-9ED4-39B6A37E11DA}" id="{EDDFFE4A-663D-46D0-A86E-3560B464378B}">
    <text>¦1¦3¦11¦11¦1¦Null§</text>
  </threadedComment>
  <threadedComment ref="A857" personId="{C1D2CA1C-F49F-4B2E-9ED4-39B6A37E11DA}" id="{CDF76844-7983-4EFC-A9C0-5B37B6A0D739}">
    <text>¦1¦3¦11¦12¦1¦Null§</text>
  </threadedComment>
  <threadedComment ref="A859" personId="{C1D2CA1C-F49F-4B2E-9ED4-39B6A37E11DA}" id="{2940E946-7D4C-4FDD-A704-9735208D402B}">
    <text>¦1¦3¦11¦13¦0¦Null§</text>
  </threadedComment>
</ThreadedComments>
</file>

<file path=xl/threadedComments/threadedComment5.xml><?xml version="1.0" encoding="utf-8"?>
<ThreadedComments xmlns="http://schemas.microsoft.com/office/spreadsheetml/2018/threadedcomments" xmlns:x="http://schemas.openxmlformats.org/spreadsheetml/2006/main">
  <threadedComment ref="A1" personId="{C1D2CA1C-F49F-4B2E-9ED4-39B6A37E11DA}" id="{F656FCC7-543E-468D-BAEB-9BEB4F7A9B2F}">
    <text>Item¦Payment¦Description¦Unit¦Qty¦Rate¦Amount§1¦INLET WORKS AND DEWATERING FACILITY AT HAMMARSDALE WWTW§5¦BILL 5 : REACTOR AND OTHER MISCELLANEOUS ITEMS§SECTION DA: EARTHWORKS (SMALL WORKS)¦SECTION GA: CONCRETE (SMALL WORKS)¦SECTION H: STRUCTURAL STEELWORK</text>
  </threadedComment>
  <threadedComment ref="A4" personId="{C1D2CA1C-F49F-4B2E-9ED4-39B6A37E11DA}" id="{04CB49F5-CA16-4B58-BF2B-71FB575E8DA8}">
    <text>¦1¦5¦1¦1¦1¦Null§</text>
  </threadedComment>
  <threadedComment ref="A6" personId="{C1D2CA1C-F49F-4B2E-9ED4-39B6A37E11DA}" id="{8C0E2FA1-52CC-49F0-8404-AD9A780CF12E}">
    <text>¦1¦5¦1¦2¦1¦Null§</text>
  </threadedComment>
  <threadedComment ref="A8" personId="{C1D2CA1C-F49F-4B2E-9ED4-39B6A37E11DA}" id="{8DF8CC28-6BAC-4698-B73F-40B3F4ED02DC}">
    <text>¦1¦5¦1¦3¦1¦Null§</text>
  </threadedComment>
  <threadedComment ref="A10" personId="{C1D2CA1C-F49F-4B2E-9ED4-39B6A37E11DA}" id="{FEB0768E-AEA7-430C-8E26-BC935048E364}">
    <text>¦1¦5¦1¦4¦0¦Null§</text>
  </threadedComment>
  <threadedComment ref="A70" personId="{C1D2CA1C-F49F-4B2E-9ED4-39B6A37E11DA}" id="{543704AF-E0A6-4424-A345-42B1B153137B}">
    <text>¦1¦5¦2¦1¦1¦Null§</text>
  </threadedComment>
  <threadedComment ref="A72" personId="{C1D2CA1C-F49F-4B2E-9ED4-39B6A37E11DA}" id="{EFCB557E-3978-44C5-B9F9-E3005FEAED9E}">
    <text>¦1¦5¦2¦2¦1¦Null§</text>
  </threadedComment>
  <threadedComment ref="A74" personId="{C1D2CA1C-F49F-4B2E-9ED4-39B6A37E11DA}" id="{EE07569D-B15F-4089-A0E7-6E975E584BF9}">
    <text>¦1¦5¦2¦3¦1¦Null§</text>
  </threadedComment>
  <threadedComment ref="A76" personId="{C1D2CA1C-F49F-4B2E-9ED4-39B6A37E11DA}" id="{56138030-458F-4F08-975D-27668086F3BB}">
    <text>¦1¦5¦2¦4¦1¦Null§</text>
  </threadedComment>
  <threadedComment ref="A78" personId="{C1D2CA1C-F49F-4B2E-9ED4-39B6A37E11DA}" id="{967DA57F-45C4-420A-9B89-A8986EAFAE16}">
    <text>¦1¦5¦2¦5¦1¦Null§</text>
  </threadedComment>
  <threadedComment ref="A80" personId="{C1D2CA1C-F49F-4B2E-9ED4-39B6A37E11DA}" id="{1C2B8A5E-5491-4F63-9D31-732BF61FF86B}">
    <text>¦1¦5¦2¦6¦0¦Null§</text>
  </threadedComment>
  <threadedComment ref="A82" personId="{C1D2CA1C-F49F-4B2E-9ED4-39B6A37E11DA}" id="{C2F4CF53-50D1-4F49-A118-FA9100F89A36}">
    <text>¦1¦5¦2¦7¦1¦Null§</text>
  </threadedComment>
  <threadedComment ref="A84" personId="{C1D2CA1C-F49F-4B2E-9ED4-39B6A37E11DA}" id="{17A0512D-7F23-470C-A7A5-BCEECB5C3E5D}">
    <text>¦1¦5¦2¦8¦0¦Null§</text>
  </threadedComment>
  <threadedComment ref="A86" personId="{C1D2CA1C-F49F-4B2E-9ED4-39B6A37E11DA}" id="{4F321158-12C6-4268-ADCD-FEDDCDBCB944}">
    <text>¦1¦5¦2¦9¦1¦Null§</text>
  </threadedComment>
  <threadedComment ref="A88" personId="{C1D2CA1C-F49F-4B2E-9ED4-39B6A37E11DA}" id="{B26B937C-7E9F-418A-8CC9-7ED45FC99DAF}">
    <text>¦1¦5¦2¦10¦0¦Null§</text>
  </threadedComment>
  <threadedComment ref="A90" personId="{C1D2CA1C-F49F-4B2E-9ED4-39B6A37E11DA}" id="{1C4F2044-4996-41C6-83AF-3446F91351E4}">
    <text>¦1¦5¦2¦11¦1¦Null§</text>
  </threadedComment>
  <threadedComment ref="A92" personId="{C1D2CA1C-F49F-4B2E-9ED4-39B6A37E11DA}" id="{C92E65E3-2EDB-402A-BAC6-27073D7450D7}">
    <text>¦1¦5¦2¦12¦0¦Null§</text>
  </threadedComment>
  <threadedComment ref="A94" personId="{C1D2CA1C-F49F-4B2E-9ED4-39B6A37E11DA}" id="{0FD3EA0B-EC97-42B7-8063-AD389CF2280D}">
    <text>¦1¦5¦2¦13¦1¦Null§</text>
  </threadedComment>
  <threadedComment ref="A96" personId="{C1D2CA1C-F49F-4B2E-9ED4-39B6A37E11DA}" id="{AFD5818B-AA3A-4AA8-A7D6-C1E14577B460}">
    <text>¦1¦5¦2¦14¦1¦Null§</text>
  </threadedComment>
  <threadedComment ref="A98" personId="{C1D2CA1C-F49F-4B2E-9ED4-39B6A37E11DA}" id="{D7AB4743-4096-41FF-9774-3AF28B9A2810}">
    <text>¦1¦5¦2¦15¦1¦Null§</text>
  </threadedComment>
  <threadedComment ref="A100" personId="{C1D2CA1C-F49F-4B2E-9ED4-39B6A37E11DA}" id="{CB7AC3D4-4462-435F-987C-F8C0F07FA3A9}">
    <text>¦1¦5¦2¦16¦1¦Null§</text>
  </threadedComment>
  <threadedComment ref="A102" personId="{C1D2CA1C-F49F-4B2E-9ED4-39B6A37E11DA}" id="{6648FD8B-FA76-4F7B-A36E-7C023DFA9B61}">
    <text>¦1¦5¦2¦17¦0¦Null§</text>
  </threadedComment>
  <threadedComment ref="A104" personId="{C1D2CA1C-F49F-4B2E-9ED4-39B6A37E11DA}" id="{9B92A08E-877F-4C5A-BEA4-1AD592B87988}">
    <text>¦1¦5¦2¦18¦0¦Null§</text>
  </threadedComment>
  <threadedComment ref="A106" personId="{C1D2CA1C-F49F-4B2E-9ED4-39B6A37E11DA}" id="{4D777775-7405-470E-86B6-4E2E16A0FF2A}">
    <text>¦1¦5¦2¦19¦0¦Null§</text>
  </threadedComment>
  <threadedComment ref="A108" personId="{C1D2CA1C-F49F-4B2E-9ED4-39B6A37E11DA}" id="{43A452EC-CFDC-440C-A30A-07617DC569D9}">
    <text>¦1¦5¦2¦20¦0¦Null§</text>
  </threadedComment>
  <threadedComment ref="A110" personId="{C1D2CA1C-F49F-4B2E-9ED4-39B6A37E11DA}" id="{5EABE1C4-E40B-4AB4-AE83-F345B49EFA76}">
    <text>¦1¦5¦2¦21¦0¦Null§</text>
  </threadedComment>
  <threadedComment ref="A112" personId="{C1D2CA1C-F49F-4B2E-9ED4-39B6A37E11DA}" id="{D28364E8-1265-448C-BDD9-4431D3DC2215}">
    <text>¦1¦5¦2¦22¦1¦Null§</text>
  </threadedComment>
  <threadedComment ref="A114" personId="{C1D2CA1C-F49F-4B2E-9ED4-39B6A37E11DA}" id="{3E8437F7-4F08-4DF1-916D-417953A10F5D}">
    <text>¦1¦5¦2¦23¦0¦Null§</text>
  </threadedComment>
  <threadedComment ref="A116" personId="{C1D2CA1C-F49F-4B2E-9ED4-39B6A37E11DA}" id="{9BADB5BE-E44D-401E-841C-0E34D6A9E443}">
    <text>¦1¦5¦2¦24¦0¦Null§</text>
  </threadedComment>
  <threadedComment ref="A118" personId="{C1D2CA1C-F49F-4B2E-9ED4-39B6A37E11DA}" id="{E866E82E-1841-4DEF-95A4-F3828FD0C899}">
    <text>¦1¦5¦2¦25¦0¦Null§</text>
  </threadedComment>
  <threadedComment ref="A120" personId="{C1D2CA1C-F49F-4B2E-9ED4-39B6A37E11DA}" id="{B9C08656-421B-4F8A-A0A9-227553656871}">
    <text>¦1¦5¦2¦26¦1¦Null§</text>
  </threadedComment>
  <threadedComment ref="A122" personId="{C1D2CA1C-F49F-4B2E-9ED4-39B6A37E11DA}" id="{F8B1BC3C-B2BA-40CB-A205-6B052243A496}">
    <text>¦1¦5¦2¦27¦1¦Null§</text>
  </threadedComment>
  <threadedComment ref="A124" personId="{C1D2CA1C-F49F-4B2E-9ED4-39B6A37E11DA}" id="{65975E6D-CFDF-4BEC-B700-2ADF6EE5A8FC}">
    <text>¦1¦5¦2¦28¦0¦Null§</text>
  </threadedComment>
  <threadedComment ref="A126" personId="{C1D2CA1C-F49F-4B2E-9ED4-39B6A37E11DA}" id="{8C9EB601-9061-4722-ABE3-E5CA1F99B812}">
    <text>¦1¦5¦2¦29¦0¦Null§</text>
  </threadedComment>
  <threadedComment ref="A128" personId="{C1D2CA1C-F49F-4B2E-9ED4-39B6A37E11DA}" id="{1716B6F3-F39A-492E-949A-F00EF1D9F873}">
    <text>¦1¦5¦2¦30¦0¦Null§</text>
  </threadedComment>
  <threadedComment ref="A130" personId="{C1D2CA1C-F49F-4B2E-9ED4-39B6A37E11DA}" id="{585768B8-6472-4907-9E6B-C9B4A75F3611}">
    <text>¦1¦5¦2¦31¦0¦Null§</text>
  </threadedComment>
  <threadedComment ref="A132" personId="{C1D2CA1C-F49F-4B2E-9ED4-39B6A37E11DA}" id="{819E1FF6-D276-4D1E-837D-CB6458CCDBEB}">
    <text>¦1¦5¦2¦32¦0¦Null§</text>
  </threadedComment>
  <threadedComment ref="A139" personId="{C1D2CA1C-F49F-4B2E-9ED4-39B6A37E11DA}" id="{56B3E75B-4B79-4FE8-BA1D-1CD7845A977D}">
    <text>¦1¦5¦2¦33¦0¦Null§</text>
  </threadedComment>
  <threadedComment ref="A141" personId="{C1D2CA1C-F49F-4B2E-9ED4-39B6A37E11DA}" id="{59267351-ADDF-4A55-A29A-A10333CF8DB3}">
    <text>¦1¦5¦2¦34¦1¦Null§</text>
  </threadedComment>
  <threadedComment ref="A143" personId="{C1D2CA1C-F49F-4B2E-9ED4-39B6A37E11DA}" id="{E89FC57F-A929-4A3E-AB1F-323A39E57FC1}">
    <text>¦1¦5¦2¦35¦1¦Null§</text>
  </threadedComment>
  <threadedComment ref="A145" personId="{C1D2CA1C-F49F-4B2E-9ED4-39B6A37E11DA}" id="{AC5334AC-0BFA-4B88-A19D-FC2FC5202656}">
    <text>¦1¦5¦2¦36¦1¦Null§</text>
  </threadedComment>
  <threadedComment ref="A147" personId="{C1D2CA1C-F49F-4B2E-9ED4-39B6A37E11DA}" id="{6CB8C8BE-D8E1-4103-A5E7-A863ACAC5F4D}">
    <text>¦1¦5¦2¦37¦1¦Null§</text>
  </threadedComment>
  <threadedComment ref="A149" personId="{C1D2CA1C-F49F-4B2E-9ED4-39B6A37E11DA}" id="{326BC607-4F9C-4892-B702-D4A400733974}">
    <text>¦1¦5¦2¦38¦1¦Null§</text>
  </threadedComment>
  <threadedComment ref="A151" personId="{C1D2CA1C-F49F-4B2E-9ED4-39B6A37E11DA}" id="{2B4E5508-4D69-48BA-BA86-C7B0EC371D1E}">
    <text>¦1¦5¦2¦39¦1¦Null§</text>
  </threadedComment>
  <threadedComment ref="A153" personId="{C1D2CA1C-F49F-4B2E-9ED4-39B6A37E11DA}" id="{675B1AD7-2071-4AEA-8547-526539E3A41B}">
    <text>¦1¦5¦2¦40¦1¦Null§</text>
  </threadedComment>
  <threadedComment ref="A155" personId="{C1D2CA1C-F49F-4B2E-9ED4-39B6A37E11DA}" id="{75015C3E-B10A-4C7C-9AE8-79098EA05D16}">
    <text>¦1¦5¦2¦41¦1¦Null§</text>
  </threadedComment>
  <threadedComment ref="A157" personId="{C1D2CA1C-F49F-4B2E-9ED4-39B6A37E11DA}" id="{85487BB4-E909-498B-83DC-97C3C0C0BA38}">
    <text>¦1¦5¦2¦42¦1¦Null§</text>
  </threadedComment>
  <threadedComment ref="A159" personId="{C1D2CA1C-F49F-4B2E-9ED4-39B6A37E11DA}" id="{8CBBC37E-3C66-4F8A-BDE7-B651265DEF63}">
    <text>¦1¦5¦2¦43¦0¦Null§</text>
  </threadedComment>
  <threadedComment ref="A161" personId="{C1D2CA1C-F49F-4B2E-9ED4-39B6A37E11DA}" id="{D88CB9E7-CBBD-41B2-844D-0409556410D3}">
    <text>¦1¦5¦2¦44¦0¦Null§</text>
  </threadedComment>
  <threadedComment ref="A163" personId="{C1D2CA1C-F49F-4B2E-9ED4-39B6A37E11DA}" id="{18B0B7CB-6E56-4B7F-AB4F-333B636D70F7}">
    <text>¦1¦5¦2¦45¦0¦Null§</text>
  </threadedComment>
  <threadedComment ref="A165" personId="{C1D2CA1C-F49F-4B2E-9ED4-39B6A37E11DA}" id="{3B65DE13-0161-4CB1-A4E7-2F806EF23A7D}">
    <text>¦1¦5¦2¦46¦1¦Null§</text>
  </threadedComment>
  <threadedComment ref="A167" personId="{C1D2CA1C-F49F-4B2E-9ED4-39B6A37E11DA}" id="{57688F95-651B-42D3-9CB6-C15511E8ACA6}">
    <text>¦1¦5¦2¦47¦0¦Null§</text>
  </threadedComment>
  <threadedComment ref="A169" personId="{C1D2CA1C-F49F-4B2E-9ED4-39B6A37E11DA}" id="{35749799-9906-4891-9FED-6C14FBC32761}">
    <text>¦1¦5¦2¦48¦1¦Null§</text>
  </threadedComment>
  <threadedComment ref="A171" personId="{C1D2CA1C-F49F-4B2E-9ED4-39B6A37E11DA}" id="{24B0BA1B-8756-42C6-8AAF-CD5CB8338A20}">
    <text>¦1¦5¦2¦49¦1¦Null§</text>
  </threadedComment>
  <threadedComment ref="A173" personId="{C1D2CA1C-F49F-4B2E-9ED4-39B6A37E11DA}" id="{9609E784-4F39-4EE8-A50F-C78985C846DC}">
    <text>¦1¦5¦2¦50¦0¦Null§</text>
  </threadedComment>
  <threadedComment ref="A175" personId="{C1D2CA1C-F49F-4B2E-9ED4-39B6A37E11DA}" id="{E67ABED2-9B83-4A7D-9C58-9898D27E7A57}">
    <text>¦1¦5¦2¦51¦1¦Null§</text>
  </threadedComment>
  <threadedComment ref="A177" personId="{C1D2CA1C-F49F-4B2E-9ED4-39B6A37E11DA}" id="{E1B5B002-9017-48C4-94D3-791B3CB93575}">
    <text>¦1¦5¦2¦52¦0¦Null§</text>
  </threadedComment>
  <threadedComment ref="A179" personId="{C1D2CA1C-F49F-4B2E-9ED4-39B6A37E11DA}" id="{B004028F-F42D-4936-8611-7E44BD0EEFD7}">
    <text>¦1¦5¦2¦53¦1¦Null§</text>
  </threadedComment>
  <threadedComment ref="A181" personId="{C1D2CA1C-F49F-4B2E-9ED4-39B6A37E11DA}" id="{E9CB0146-9FD9-488A-9C3B-806BB9DEAF05}">
    <text>¦1¦5¦2¦54¦0¦Null§</text>
  </threadedComment>
  <threadedComment ref="A183" personId="{C1D2CA1C-F49F-4B2E-9ED4-39B6A37E11DA}" id="{91AD961E-C3C2-4BD2-B67C-98C82DC10CED}">
    <text>¦1¦5¦2¦55¦1¦Null§</text>
  </threadedComment>
  <threadedComment ref="A185" personId="{C1D2CA1C-F49F-4B2E-9ED4-39B6A37E11DA}" id="{5B72666D-4CAB-44FB-85C5-D3CB41DF93A3}">
    <text>¦1¦5¦2¦56¦0¦Null§</text>
  </threadedComment>
  <threadedComment ref="A187" personId="{C1D2CA1C-F49F-4B2E-9ED4-39B6A37E11DA}" id="{7282C742-6283-454B-8840-B89FB14429F5}">
    <text>¦1¦5¦2¦57¦1¦Null§</text>
  </threadedComment>
  <threadedComment ref="A189" personId="{C1D2CA1C-F49F-4B2E-9ED4-39B6A37E11DA}" id="{AF8659E4-CF3E-425B-AD24-AE9F7744FF4E}">
    <text>¦1¦5¦2¦58¦0¦Null§</text>
  </threadedComment>
  <threadedComment ref="A191" personId="{C1D2CA1C-F49F-4B2E-9ED4-39B6A37E11DA}" id="{ED679D38-42BB-4A20-8BE4-FCACF4390C49}">
    <text>¦1¦5¦2¦59¦1¦Null§</text>
  </threadedComment>
  <threadedComment ref="A198" personId="{C1D2CA1C-F49F-4B2E-9ED4-39B6A37E11DA}" id="{CB7D0A4F-7DA9-4929-8FFC-733F6380E8B0}">
    <text>¦1¦5¦2¦60¦0¦Null§</text>
  </threadedComment>
  <threadedComment ref="A200" personId="{C1D2CA1C-F49F-4B2E-9ED4-39B6A37E11DA}" id="{D0DF0CF9-D126-49EA-8887-3F497CB03C37}">
    <text>¦1¦5¦2¦61¦1¦Null§</text>
  </threadedComment>
  <threadedComment ref="A202" personId="{C1D2CA1C-F49F-4B2E-9ED4-39B6A37E11DA}" id="{AE018DD3-F77F-4874-B737-0658AB115C8D}">
    <text>¦1¦5¦2¦62¦0¦Null§</text>
  </threadedComment>
  <threadedComment ref="A204" personId="{C1D2CA1C-F49F-4B2E-9ED4-39B6A37E11DA}" id="{780AA9C7-1228-48C5-9411-056CB8368858}">
    <text>¦1¦5¦2¦63¦1¦Null§</text>
  </threadedComment>
  <threadedComment ref="A206" personId="{C1D2CA1C-F49F-4B2E-9ED4-39B6A37E11DA}" id="{ECE6336B-F58C-40A3-923C-842F3AADF703}">
    <text>¦1¦5¦2¦64¦1¦Null§</text>
  </threadedComment>
  <threadedComment ref="A208" personId="{C1D2CA1C-F49F-4B2E-9ED4-39B6A37E11DA}" id="{7837E70E-1FC6-46DE-8551-15291549DA28}">
    <text>¦1¦5¦2¦65¦0¦Null§</text>
  </threadedComment>
  <threadedComment ref="A210" personId="{C1D2CA1C-F49F-4B2E-9ED4-39B6A37E11DA}" id="{363643B0-3F3C-4099-A999-5FA95EBC0E8E}">
    <text>¦1¦5¦2¦66¦0¦Null§</text>
  </threadedComment>
  <threadedComment ref="A262" personId="{C1D2CA1C-F49F-4B2E-9ED4-39B6A37E11DA}" id="{54FA3688-E69D-4265-8E43-DACA99910AEE}">
    <text>¦1¦5¦3¦1¦1¦Null§</text>
  </threadedComment>
  <threadedComment ref="A264" personId="{C1D2CA1C-F49F-4B2E-9ED4-39B6A37E11DA}" id="{4FFEDC5D-DEC6-4E0A-A966-F749675E6DAB}">
    <text>¦1¦5¦3¦2¦1¦Null§</text>
  </threadedComment>
  <threadedComment ref="A266" personId="{C1D2CA1C-F49F-4B2E-9ED4-39B6A37E11DA}" id="{ED99D7DC-478A-4683-ACA8-61B3F65A4FE0}">
    <text>¦1¦5¦3¦3¦1¦Null§</text>
  </threadedComment>
  <threadedComment ref="A268" personId="{C1D2CA1C-F49F-4B2E-9ED4-39B6A37E11DA}" id="{FA4F3689-C05D-428E-BC5E-DEDC21F81BF3}">
    <text>¦1¦5¦3¦4¦0¦Null§</text>
  </threadedComment>
  <threadedComment ref="A270" personId="{C1D2CA1C-F49F-4B2E-9ED4-39B6A37E11DA}" id="{D5434E9E-F925-46C9-ADDD-D132B23931A9}">
    <text>¦1¦5¦3¦5¦0¦Null§</text>
  </threadedComment>
  <threadedComment ref="A272" personId="{C1D2CA1C-F49F-4B2E-9ED4-39B6A37E11DA}" id="{71D6A01F-C2DC-4D40-B834-A6A08C9A5209}">
    <text>¦1¦5¦3¦6¦0¦Null§</text>
  </threadedComment>
  <threadedComment ref="A274" personId="{C1D2CA1C-F49F-4B2E-9ED4-39B6A37E11DA}" id="{5AAC479E-2D3B-4C2C-BF18-219776E6A7B8}">
    <text>¦1¦5¦3¦7¦1¦Null§</text>
  </threadedComment>
  <threadedComment ref="A276" personId="{C1D2CA1C-F49F-4B2E-9ED4-39B6A37E11DA}" id="{E2D4C03C-2335-45D6-8E5D-113A0733BEA9}">
    <text>¦1¦5¦3¦8¦1¦Null§</text>
  </threadedComment>
  <threadedComment ref="A278" personId="{C1D2CA1C-F49F-4B2E-9ED4-39B6A37E11DA}" id="{3602F389-7669-4634-B486-F20A0831E6F7}">
    <text>¦1¦5¦3¦9¦0¦Null§</text>
  </threadedComment>
  <threadedComment ref="A280" personId="{C1D2CA1C-F49F-4B2E-9ED4-39B6A37E11DA}" id="{40F03A28-9F9A-49D9-B2B8-85994555B1BB}">
    <text>¦1¦5¦3¦10¦1¦Null§</text>
  </threadedComment>
  <threadedComment ref="A282" personId="{C1D2CA1C-F49F-4B2E-9ED4-39B6A37E11DA}" id="{B8433911-2B41-422E-84F3-589DF1384F56}">
    <text>¦1¦5¦3¦11¦1¦Null§</text>
  </threadedComment>
  <threadedComment ref="A284" personId="{C1D2CA1C-F49F-4B2E-9ED4-39B6A37E11DA}" id="{8821CE55-FDB1-4272-B14D-0F32AE6ABF39}">
    <text>¦1¦5¦3¦12¦0¦Null§</text>
  </threadedComment>
  <threadedComment ref="A286" personId="{C1D2CA1C-F49F-4B2E-9ED4-39B6A37E11DA}" id="{821EDC6A-0FFB-4C72-A307-758160291C25}">
    <text>¦1¦5¦3¦13¦1¦Null§</text>
  </threadedComment>
  <threadedComment ref="A288" personId="{C1D2CA1C-F49F-4B2E-9ED4-39B6A37E11DA}" id="{9F990E09-2D43-4176-A5DB-0CA4E6513405}">
    <text>¦1¦5¦3¦14¦1¦Null§</text>
  </threadedComment>
  <threadedComment ref="A290" personId="{C1D2CA1C-F49F-4B2E-9ED4-39B6A37E11DA}" id="{6DFFB479-0A59-4A37-9BD2-149CB067EA59}">
    <text>¦1¦5¦3¦15¦1¦Null§</text>
  </threadedComment>
  <threadedComment ref="A292" personId="{C1D2CA1C-F49F-4B2E-9ED4-39B6A37E11DA}" id="{137022F3-9DBD-45C4-9447-DD4DA1B42F7A}">
    <text>¦1¦5¦3¦16¦1¦Null§</text>
  </threadedComment>
  <threadedComment ref="A294" personId="{C1D2CA1C-F49F-4B2E-9ED4-39B6A37E11DA}" id="{D87DDC3F-A067-4E1C-B92F-B98C48627A83}">
    <text>¦1¦5¦3¦17¦1¦Null§</text>
  </threadedComment>
  <threadedComment ref="A296" personId="{C1D2CA1C-F49F-4B2E-9ED4-39B6A37E11DA}" id="{B297135B-FA08-4E55-B22F-D4EE369A3686}">
    <text>¦1¦5¦3¦18¦1¦Null§</text>
  </threadedComment>
  <threadedComment ref="A298" personId="{C1D2CA1C-F49F-4B2E-9ED4-39B6A37E11DA}" id="{AC2D8694-D7C4-4506-B245-DF1879AB4F41}">
    <text>¦1¦5¦3¦19¦1¦Null§</text>
  </threadedComment>
  <threadedComment ref="A300" personId="{C1D2CA1C-F49F-4B2E-9ED4-39B6A37E11DA}" id="{7B0ADC6C-2D13-4C5C-989C-F6C22BB65A83}">
    <text>¦1¦5¦3¦20¦1¦Null§</text>
  </threadedComment>
  <threadedComment ref="A302" personId="{C1D2CA1C-F49F-4B2E-9ED4-39B6A37E11DA}" id="{3154EEB8-DC8C-44D3-9083-7EECCDC945B1}">
    <text>¦1¦5¦3¦21¦0¦Null§</text>
  </threadedComment>
  <threadedComment ref="A304" personId="{C1D2CA1C-F49F-4B2E-9ED4-39B6A37E11DA}" id="{44AB0F24-9BA1-4E85-809D-4453A063E416}">
    <text>¦1¦5¦3¦22¦1¦Null§</text>
  </threadedComment>
  <threadedComment ref="A306" personId="{C1D2CA1C-F49F-4B2E-9ED4-39B6A37E11DA}" id="{67F7D7D7-B5A3-4CD5-BB5E-3DC1E94D394C}">
    <text>¦1¦5¦3¦23¦0¦Null§</text>
  </threadedComment>
  <threadedComment ref="A308" personId="{C1D2CA1C-F49F-4B2E-9ED4-39B6A37E11DA}" id="{4FFA3476-4B12-4749-903C-4F1A6DEAC348}">
    <text>¦1¦5¦3¦24¦0¦Null§</text>
  </threadedComment>
  <threadedComment ref="A316" personId="{C1D2CA1C-F49F-4B2E-9ED4-39B6A37E11DA}" id="{D83922AD-1906-4282-B8FB-88F2012592B0}">
    <text>¦1¦5¦3¦25¦1¦Null§</text>
  </threadedComment>
  <threadedComment ref="A318" personId="{C1D2CA1C-F49F-4B2E-9ED4-39B6A37E11DA}" id="{9BC05AD4-16CC-4417-8A2F-7DAA47EF9560}">
    <text>¦1¦5¦3¦26¦1¦Null§</text>
  </threadedComment>
  <threadedComment ref="A320" personId="{C1D2CA1C-F49F-4B2E-9ED4-39B6A37E11DA}" id="{63E8C4DB-5EF7-4A77-B745-F8F922CE18D2}">
    <text>¦1¦5¦3¦27¦1¦Null§</text>
  </threadedComment>
  <threadedComment ref="A322" personId="{C1D2CA1C-F49F-4B2E-9ED4-39B6A37E11DA}" id="{69F8E24B-B35E-4860-9139-670C6F2C2C00}">
    <text>¦1¦5¦3¦28¦1¦Null§</text>
  </threadedComment>
  <threadedComment ref="A324" personId="{C1D2CA1C-F49F-4B2E-9ED4-39B6A37E11DA}" id="{4BD933B7-0E20-4120-8F82-587567EF5F81}">
    <text>¦1¦5¦3¦29¦1¦Null§</text>
  </threadedComment>
  <threadedComment ref="A326" personId="{C1D2CA1C-F49F-4B2E-9ED4-39B6A37E11DA}" id="{9EFC4916-6AA0-48B3-8248-A69E2DD0B6F0}">
    <text>¦1¦5¦3¦30¦1¦Null§</text>
  </threadedComment>
  <threadedComment ref="A328" personId="{C1D2CA1C-F49F-4B2E-9ED4-39B6A37E11DA}" id="{4C89B0E6-54CD-456B-AF8C-8930B01FFAE3}">
    <text>¦1¦5¦3¦31¦0¦Null§</text>
  </threadedComment>
  <threadedComment ref="A330" personId="{C1D2CA1C-F49F-4B2E-9ED4-39B6A37E11DA}" id="{D8B9CF86-23AB-4D18-9484-39FA066AC569}">
    <text>¦1¦5¦3¦32¦0¦Null§</text>
  </threadedComment>
  <threadedComment ref="A332" personId="{C1D2CA1C-F49F-4B2E-9ED4-39B6A37E11DA}" id="{A66511FF-1EBF-4126-8193-082E7079C9C4}">
    <text>¦1¦5¦3¦33¦0¦Null§</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microsoft.com/office/2017/10/relationships/threadedComment" Target="../threadedComments/threadedComment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microsoft.com/office/2017/10/relationships/threadedComment" Target="../threadedComments/threadedComment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D51"/>
  <sheetViews>
    <sheetView view="pageBreakPreview" zoomScaleNormal="100" zoomScaleSheetLayoutView="100" workbookViewId="0">
      <selection activeCell="C18" sqref="C18"/>
    </sheetView>
  </sheetViews>
  <sheetFormatPr defaultColWidth="9.140625" defaultRowHeight="15" x14ac:dyDescent="0.25"/>
  <cols>
    <col min="1" max="1" width="20.28515625" style="291" customWidth="1"/>
    <col min="2" max="2" width="58" style="282" customWidth="1"/>
    <col min="3" max="3" width="16" style="760" customWidth="1"/>
    <col min="4" max="4" width="27.140625" style="525" customWidth="1"/>
    <col min="5" max="16384" width="9.140625" style="20"/>
  </cols>
  <sheetData>
    <row r="1" spans="1:4" ht="18.75" customHeight="1" x14ac:dyDescent="0.25">
      <c r="A1" s="799" t="s">
        <v>4859</v>
      </c>
      <c r="B1" s="799"/>
      <c r="C1" s="799"/>
      <c r="D1" s="799"/>
    </row>
    <row r="2" spans="1:4" ht="18.75" customHeight="1" x14ac:dyDescent="0.25">
      <c r="A2" s="283" t="s">
        <v>3730</v>
      </c>
      <c r="B2" s="283" t="s">
        <v>5</v>
      </c>
      <c r="C2" s="758" t="s">
        <v>4886</v>
      </c>
      <c r="D2" s="519" t="s">
        <v>9</v>
      </c>
    </row>
    <row r="3" spans="1:4" ht="18.75" customHeight="1" x14ac:dyDescent="0.25">
      <c r="A3" s="287" t="s">
        <v>3806</v>
      </c>
      <c r="B3" s="288" t="s">
        <v>3731</v>
      </c>
      <c r="C3" s="287" t="s">
        <v>4887</v>
      </c>
      <c r="D3" s="520">
        <f>'B1 BOQ1 RevB'!H375</f>
        <v>8173000</v>
      </c>
    </row>
    <row r="4" spans="1:4" ht="18.75" customHeight="1" x14ac:dyDescent="0.25">
      <c r="A4" s="287" t="s">
        <v>3806</v>
      </c>
      <c r="B4" s="286" t="s">
        <v>3732</v>
      </c>
      <c r="C4" s="287" t="s">
        <v>4888</v>
      </c>
      <c r="D4" s="520">
        <f>'B1 BOQ2 RevB'!H2351</f>
        <v>400000</v>
      </c>
    </row>
    <row r="5" spans="1:4" ht="18.75" customHeight="1" x14ac:dyDescent="0.25">
      <c r="A5" s="287" t="s">
        <v>3806</v>
      </c>
      <c r="B5" s="288" t="s">
        <v>3733</v>
      </c>
      <c r="C5" s="287" t="s">
        <v>4889</v>
      </c>
      <c r="D5" s="520">
        <f>'B1 BOQ3 RevB'!H1720</f>
        <v>0</v>
      </c>
    </row>
    <row r="6" spans="1:4" ht="18.75" customHeight="1" x14ac:dyDescent="0.25">
      <c r="A6" s="287" t="s">
        <v>3806</v>
      </c>
      <c r="B6" s="286" t="s">
        <v>3734</v>
      </c>
      <c r="C6" s="287" t="s">
        <v>4890</v>
      </c>
      <c r="D6" s="520">
        <f>'B1 BOQ4 RevB'!H963</f>
        <v>0</v>
      </c>
    </row>
    <row r="7" spans="1:4" ht="18.75" customHeight="1" x14ac:dyDescent="0.25">
      <c r="A7" s="287" t="s">
        <v>3806</v>
      </c>
      <c r="B7" s="286" t="s">
        <v>3735</v>
      </c>
      <c r="C7" s="287" t="s">
        <v>4891</v>
      </c>
      <c r="D7" s="520">
        <f>'B1 BOQ5 RevB'!H442</f>
        <v>0</v>
      </c>
    </row>
    <row r="8" spans="1:4" s="239" customFormat="1" ht="18.75" customHeight="1" x14ac:dyDescent="0.25">
      <c r="A8" s="284" t="s">
        <v>3808</v>
      </c>
      <c r="B8" s="790" t="s">
        <v>3739</v>
      </c>
      <c r="C8" s="792"/>
      <c r="D8" s="521">
        <f>SUM(D3:D7)</f>
        <v>8573000</v>
      </c>
    </row>
    <row r="9" spans="1:4" ht="12" customHeight="1" x14ac:dyDescent="0.25">
      <c r="A9" s="800"/>
      <c r="B9" s="801"/>
      <c r="C9" s="801"/>
      <c r="D9" s="802"/>
    </row>
    <row r="10" spans="1:4" ht="18.75" customHeight="1" x14ac:dyDescent="0.25">
      <c r="A10" s="290" t="s">
        <v>4514</v>
      </c>
      <c r="B10" s="286" t="s">
        <v>3834</v>
      </c>
      <c r="C10" s="287" t="s">
        <v>4892</v>
      </c>
      <c r="D10" s="520">
        <f>'B2 BOQ1 RevB'!G1126</f>
        <v>110000</v>
      </c>
    </row>
    <row r="11" spans="1:4" ht="18.75" customHeight="1" x14ac:dyDescent="0.25">
      <c r="A11" s="290" t="s">
        <v>4514</v>
      </c>
      <c r="B11" s="286" t="s">
        <v>3835</v>
      </c>
      <c r="C11" s="287" t="s">
        <v>4893</v>
      </c>
      <c r="D11" s="520">
        <f>'B2 BOQ2 RevB'!G698</f>
        <v>4400</v>
      </c>
    </row>
    <row r="12" spans="1:4" ht="18.75" customHeight="1" x14ac:dyDescent="0.25">
      <c r="A12" s="290" t="s">
        <v>4514</v>
      </c>
      <c r="B12" s="286" t="s">
        <v>3836</v>
      </c>
      <c r="C12" s="287" t="s">
        <v>4894</v>
      </c>
      <c r="D12" s="520">
        <f>'B2 BOQ3 RevB'!G802</f>
        <v>3000</v>
      </c>
    </row>
    <row r="13" spans="1:4" ht="18.75" customHeight="1" x14ac:dyDescent="0.25">
      <c r="A13" s="290" t="s">
        <v>4514</v>
      </c>
      <c r="B13" s="286" t="s">
        <v>3837</v>
      </c>
      <c r="C13" s="287" t="s">
        <v>4895</v>
      </c>
      <c r="D13" s="520">
        <f>'B2 BOQ4 RevB'!G1099</f>
        <v>562500</v>
      </c>
    </row>
    <row r="14" spans="1:4" ht="18.75" customHeight="1" x14ac:dyDescent="0.25">
      <c r="A14" s="284" t="s">
        <v>4518</v>
      </c>
      <c r="B14" s="790" t="s">
        <v>3740</v>
      </c>
      <c r="C14" s="792"/>
      <c r="D14" s="521">
        <f>SUM(D10:D13)</f>
        <v>679900</v>
      </c>
    </row>
    <row r="15" spans="1:4" ht="12" customHeight="1" x14ac:dyDescent="0.25">
      <c r="A15" s="800"/>
      <c r="B15" s="801"/>
      <c r="C15" s="801"/>
      <c r="D15" s="802"/>
    </row>
    <row r="16" spans="1:4" ht="18.75" customHeight="1" x14ac:dyDescent="0.25">
      <c r="A16" s="290" t="s">
        <v>4515</v>
      </c>
      <c r="B16" s="286" t="s">
        <v>3731</v>
      </c>
      <c r="C16" s="287" t="s">
        <v>4896</v>
      </c>
      <c r="D16" s="520">
        <f>'B3 BOQ1 RevB'!G121</f>
        <v>0</v>
      </c>
    </row>
    <row r="17" spans="1:4" ht="18.75" customHeight="1" x14ac:dyDescent="0.25">
      <c r="A17" s="290" t="s">
        <v>4515</v>
      </c>
      <c r="B17" s="286" t="s">
        <v>3736</v>
      </c>
      <c r="C17" s="287" t="s">
        <v>4899</v>
      </c>
      <c r="D17" s="520">
        <f>'B3 BOQ2 RevB'!G124</f>
        <v>0</v>
      </c>
    </row>
    <row r="18" spans="1:4" ht="18.75" customHeight="1" x14ac:dyDescent="0.25">
      <c r="A18" s="290" t="s">
        <v>4515</v>
      </c>
      <c r="B18" s="286" t="s">
        <v>3737</v>
      </c>
      <c r="C18" s="287" t="s">
        <v>4900</v>
      </c>
      <c r="D18" s="520">
        <f>'B3 BOQ3 RevB'!G132</f>
        <v>0</v>
      </c>
    </row>
    <row r="19" spans="1:4" ht="18.75" customHeight="1" x14ac:dyDescent="0.25">
      <c r="A19" s="290" t="s">
        <v>4515</v>
      </c>
      <c r="B19" s="286" t="s">
        <v>2616</v>
      </c>
      <c r="C19" s="287" t="s">
        <v>4901</v>
      </c>
      <c r="D19" s="520">
        <f>'B3 BOQ4 RevB'!G88</f>
        <v>0</v>
      </c>
    </row>
    <row r="20" spans="1:4" ht="18.75" customHeight="1" x14ac:dyDescent="0.25">
      <c r="A20" s="290" t="s">
        <v>4515</v>
      </c>
      <c r="B20" s="286" t="s">
        <v>2641</v>
      </c>
      <c r="C20" s="287" t="s">
        <v>4902</v>
      </c>
      <c r="D20" s="520">
        <f>'B3 BOQ5 RevB'!G228</f>
        <v>0</v>
      </c>
    </row>
    <row r="21" spans="1:4" ht="18.75" customHeight="1" x14ac:dyDescent="0.25">
      <c r="A21" s="290" t="s">
        <v>4515</v>
      </c>
      <c r="B21" s="286" t="s">
        <v>2745</v>
      </c>
      <c r="C21" s="287" t="s">
        <v>4903</v>
      </c>
      <c r="D21" s="520">
        <f>'B3 BOQ6 RevB'!G86</f>
        <v>0</v>
      </c>
    </row>
    <row r="22" spans="1:4" ht="18.75" customHeight="1" x14ac:dyDescent="0.25">
      <c r="A22" s="290" t="s">
        <v>4515</v>
      </c>
      <c r="B22" s="286" t="s">
        <v>2764</v>
      </c>
      <c r="C22" s="287" t="s">
        <v>4904</v>
      </c>
      <c r="D22" s="520">
        <f>'B3 BOQ7 RevB'!G137</f>
        <v>0</v>
      </c>
    </row>
    <row r="23" spans="1:4" ht="18.75" customHeight="1" x14ac:dyDescent="0.25">
      <c r="A23" s="290" t="s">
        <v>4515</v>
      </c>
      <c r="B23" s="286" t="s">
        <v>2803</v>
      </c>
      <c r="C23" s="287" t="s">
        <v>4905</v>
      </c>
      <c r="D23" s="520">
        <f>'B3 BOQ8 RevB'!G100</f>
        <v>0</v>
      </c>
    </row>
    <row r="24" spans="1:4" ht="18.75" customHeight="1" x14ac:dyDescent="0.25">
      <c r="A24" s="290" t="s">
        <v>4515</v>
      </c>
      <c r="B24" s="286" t="s">
        <v>2814</v>
      </c>
      <c r="C24" s="287" t="s">
        <v>4906</v>
      </c>
      <c r="D24" s="520">
        <f>'B3 BOQ9 RevB'!G69</f>
        <v>4400000</v>
      </c>
    </row>
    <row r="25" spans="1:4" ht="18.75" customHeight="1" x14ac:dyDescent="0.25">
      <c r="A25" s="290" t="s">
        <v>4515</v>
      </c>
      <c r="B25" s="286" t="s">
        <v>3738</v>
      </c>
      <c r="C25" s="287" t="s">
        <v>4907</v>
      </c>
      <c r="D25" s="520">
        <f>'B3 BOQ10 RevB'!G280</f>
        <v>0</v>
      </c>
    </row>
    <row r="26" spans="1:4" ht="18.75" customHeight="1" x14ac:dyDescent="0.25">
      <c r="A26" s="290" t="s">
        <v>4515</v>
      </c>
      <c r="B26" s="286" t="s">
        <v>4856</v>
      </c>
      <c r="C26" s="287" t="s">
        <v>4908</v>
      </c>
      <c r="D26" s="520">
        <f>'B3 BOQ11 RevB'!G106</f>
        <v>0</v>
      </c>
    </row>
    <row r="27" spans="1:4" ht="18.75" customHeight="1" x14ac:dyDescent="0.25">
      <c r="A27" s="284" t="s">
        <v>4519</v>
      </c>
      <c r="B27" s="790" t="s">
        <v>3741</v>
      </c>
      <c r="C27" s="792"/>
      <c r="D27" s="521">
        <f>SUM(D16:D26)</f>
        <v>4400000</v>
      </c>
    </row>
    <row r="28" spans="1:4" ht="12" customHeight="1" x14ac:dyDescent="0.25">
      <c r="A28" s="800"/>
      <c r="B28" s="801"/>
      <c r="C28" s="801"/>
      <c r="D28" s="802"/>
    </row>
    <row r="29" spans="1:4" ht="18.75" customHeight="1" x14ac:dyDescent="0.25">
      <c r="A29" s="290" t="s">
        <v>4516</v>
      </c>
      <c r="B29" s="286" t="s">
        <v>4540</v>
      </c>
      <c r="C29" s="287" t="s">
        <v>4897</v>
      </c>
      <c r="D29" s="520">
        <f>'B4 BOQ1 RevB'!G16</f>
        <v>0</v>
      </c>
    </row>
    <row r="30" spans="1:4" ht="18.75" customHeight="1" x14ac:dyDescent="0.25">
      <c r="A30" s="290" t="s">
        <v>4516</v>
      </c>
      <c r="B30" s="286" t="s">
        <v>4530</v>
      </c>
      <c r="C30" s="287" t="s">
        <v>4909</v>
      </c>
      <c r="D30" s="520">
        <f>'B4 BOQ2 RevB'!G159</f>
        <v>0</v>
      </c>
    </row>
    <row r="31" spans="1:4" ht="18.75" customHeight="1" x14ac:dyDescent="0.25">
      <c r="A31" s="290" t="s">
        <v>4516</v>
      </c>
      <c r="B31" s="286" t="s">
        <v>4531</v>
      </c>
      <c r="C31" s="287" t="s">
        <v>4910</v>
      </c>
      <c r="D31" s="520">
        <f>'B4 BOQ3 RevB'!G385</f>
        <v>250000</v>
      </c>
    </row>
    <row r="32" spans="1:4" ht="18.75" customHeight="1" x14ac:dyDescent="0.25">
      <c r="A32" s="290" t="s">
        <v>4516</v>
      </c>
      <c r="B32" s="286" t="s">
        <v>4532</v>
      </c>
      <c r="C32" s="287" t="s">
        <v>4911</v>
      </c>
      <c r="D32" s="520">
        <f>'B4 BOQ4 RevB'!G106</f>
        <v>0</v>
      </c>
    </row>
    <row r="33" spans="1:4" ht="18.75" customHeight="1" x14ac:dyDescent="0.25">
      <c r="A33" s="290" t="s">
        <v>4516</v>
      </c>
      <c r="B33" s="286" t="s">
        <v>4533</v>
      </c>
      <c r="C33" s="287" t="s">
        <v>4912</v>
      </c>
      <c r="D33" s="520">
        <f>'B4 BOQ5 RevB'!G162</f>
        <v>0</v>
      </c>
    </row>
    <row r="34" spans="1:4" ht="18.75" customHeight="1" x14ac:dyDescent="0.25">
      <c r="A34" s="290" t="s">
        <v>4516</v>
      </c>
      <c r="B34" s="286" t="s">
        <v>4555</v>
      </c>
      <c r="C34" s="287" t="s">
        <v>4913</v>
      </c>
      <c r="D34" s="520">
        <f>'B4 BOQ6 RevB'!G342</f>
        <v>0</v>
      </c>
    </row>
    <row r="35" spans="1:4" ht="18.75" customHeight="1" x14ac:dyDescent="0.25">
      <c r="A35" s="290" t="s">
        <v>4516</v>
      </c>
      <c r="B35" s="286" t="s">
        <v>4554</v>
      </c>
      <c r="C35" s="287" t="s">
        <v>4914</v>
      </c>
      <c r="D35" s="520">
        <f>'B4 BOQ7 RevB'!G360</f>
        <v>0</v>
      </c>
    </row>
    <row r="36" spans="1:4" ht="18.75" customHeight="1" x14ac:dyDescent="0.25">
      <c r="A36" s="290" t="s">
        <v>4516</v>
      </c>
      <c r="B36" s="286" t="s">
        <v>4534</v>
      </c>
      <c r="C36" s="287" t="s">
        <v>4915</v>
      </c>
      <c r="D36" s="520">
        <f>'B4 BOQ8 RevB'!G228</f>
        <v>0</v>
      </c>
    </row>
    <row r="37" spans="1:4" ht="25.5" x14ac:dyDescent="0.25">
      <c r="A37" s="290" t="s">
        <v>4516</v>
      </c>
      <c r="B37" s="286" t="s">
        <v>4535</v>
      </c>
      <c r="C37" s="287" t="s">
        <v>4916</v>
      </c>
      <c r="D37" s="520">
        <f>'B4 BOQ9 RevB'!G85</f>
        <v>0</v>
      </c>
    </row>
    <row r="38" spans="1:4" s="239" customFormat="1" ht="18.75" customHeight="1" x14ac:dyDescent="0.25">
      <c r="A38" s="284" t="s">
        <v>4520</v>
      </c>
      <c r="B38" s="790" t="s">
        <v>3742</v>
      </c>
      <c r="C38" s="792"/>
      <c r="D38" s="521">
        <f>SUM(D29:D37)</f>
        <v>250000</v>
      </c>
    </row>
    <row r="39" spans="1:4" ht="12" customHeight="1" x14ac:dyDescent="0.25">
      <c r="A39" s="800"/>
      <c r="B39" s="801"/>
      <c r="C39" s="801"/>
      <c r="D39" s="802"/>
    </row>
    <row r="40" spans="1:4" ht="18.75" customHeight="1" x14ac:dyDescent="0.25">
      <c r="A40" s="290" t="s">
        <v>4517</v>
      </c>
      <c r="B40" s="286" t="s">
        <v>3731</v>
      </c>
      <c r="C40" s="287" t="s">
        <v>4898</v>
      </c>
      <c r="D40" s="520">
        <f>'B5 BOQ1 RevB'!G16</f>
        <v>0</v>
      </c>
    </row>
    <row r="41" spans="1:4" ht="18.75" customHeight="1" x14ac:dyDescent="0.25">
      <c r="A41" s="290" t="s">
        <v>4517</v>
      </c>
      <c r="B41" s="286" t="s">
        <v>4556</v>
      </c>
      <c r="C41" s="287" t="s">
        <v>4917</v>
      </c>
      <c r="D41" s="520">
        <f>'B5 BOQ2 RevB'!G331</f>
        <v>0</v>
      </c>
    </row>
    <row r="42" spans="1:4" ht="18.75" customHeight="1" x14ac:dyDescent="0.25">
      <c r="A42" s="290" t="s">
        <v>4517</v>
      </c>
      <c r="B42" s="286" t="s">
        <v>4536</v>
      </c>
      <c r="C42" s="287" t="s">
        <v>4918</v>
      </c>
      <c r="D42" s="520">
        <f>'B5 BOQ3 RevB'!G313</f>
        <v>0</v>
      </c>
    </row>
    <row r="43" spans="1:4" ht="18.75" customHeight="1" x14ac:dyDescent="0.25">
      <c r="A43" s="290" t="s">
        <v>4517</v>
      </c>
      <c r="B43" s="286" t="s">
        <v>4537</v>
      </c>
      <c r="C43" s="287" t="s">
        <v>4919</v>
      </c>
      <c r="D43" s="520">
        <f>'B5 BOQ4 RevB'!G104</f>
        <v>0</v>
      </c>
    </row>
    <row r="44" spans="1:4" ht="18.75" customHeight="1" x14ac:dyDescent="0.25">
      <c r="A44" s="290" t="s">
        <v>4517</v>
      </c>
      <c r="B44" s="286" t="s">
        <v>4538</v>
      </c>
      <c r="C44" s="287" t="s">
        <v>4920</v>
      </c>
      <c r="D44" s="520">
        <f>'B5 BOQ5 RevB'!G87</f>
        <v>0</v>
      </c>
    </row>
    <row r="45" spans="1:4" ht="25.5" x14ac:dyDescent="0.25">
      <c r="A45" s="290" t="s">
        <v>4517</v>
      </c>
      <c r="B45" s="286" t="s">
        <v>4539</v>
      </c>
      <c r="C45" s="287" t="s">
        <v>4921</v>
      </c>
      <c r="D45" s="479">
        <f>'B5 BOQ6 RevB'!G78</f>
        <v>4250000</v>
      </c>
    </row>
    <row r="46" spans="1:4" s="239" customFormat="1" ht="18.75" customHeight="1" x14ac:dyDescent="0.25">
      <c r="A46" s="284" t="s">
        <v>4521</v>
      </c>
      <c r="B46" s="790" t="s">
        <v>3743</v>
      </c>
      <c r="C46" s="792"/>
      <c r="D46" s="521">
        <f>SUM(D40:D45)</f>
        <v>4250000</v>
      </c>
    </row>
    <row r="47" spans="1:4" s="239" customFormat="1" ht="12" customHeight="1" x14ac:dyDescent="0.25">
      <c r="A47" s="803"/>
      <c r="B47" s="804"/>
      <c r="C47" s="804"/>
      <c r="D47" s="805"/>
    </row>
    <row r="48" spans="1:4" s="239" customFormat="1" ht="18.75" customHeight="1" x14ac:dyDescent="0.25">
      <c r="A48" s="790" t="s">
        <v>3809</v>
      </c>
      <c r="B48" s="791"/>
      <c r="C48" s="792"/>
      <c r="D48" s="522">
        <f>D46+D38+D27+D14+D8</f>
        <v>18152900</v>
      </c>
    </row>
    <row r="49" spans="1:4" s="239" customFormat="1" ht="18.75" customHeight="1" thickBot="1" x14ac:dyDescent="0.3">
      <c r="A49" s="793" t="s">
        <v>3807</v>
      </c>
      <c r="B49" s="794"/>
      <c r="C49" s="795"/>
      <c r="D49" s="523">
        <f>D48*0.15</f>
        <v>2722935</v>
      </c>
    </row>
    <row r="50" spans="1:4" s="240" customFormat="1" ht="18.75" customHeight="1" thickTop="1" thickBot="1" x14ac:dyDescent="0.25">
      <c r="A50" s="796" t="s">
        <v>4858</v>
      </c>
      <c r="B50" s="797"/>
      <c r="C50" s="798"/>
      <c r="D50" s="524">
        <f>D49+D48</f>
        <v>20875835</v>
      </c>
    </row>
    <row r="51" spans="1:4" ht="15.75" thickTop="1" x14ac:dyDescent="0.25"/>
  </sheetData>
  <sheetProtection algorithmName="SHA-512" hashValue="/umnY9a3S9IIrEH8q5iHU5Z4R8jhyzA73iWiUVHp3fh+4gFW2MhmFZvjxgi5PjQ+Qe3182BFOKhmPfZjbkkumA==" saltValue="GDkuJmVG+TV/Y2A2sUtagA==" spinCount="100000" sheet="1" objects="1" scenarios="1"/>
  <mergeCells count="14">
    <mergeCell ref="A48:C48"/>
    <mergeCell ref="A49:C49"/>
    <mergeCell ref="A50:C50"/>
    <mergeCell ref="A1:D1"/>
    <mergeCell ref="B8:C8"/>
    <mergeCell ref="A9:D9"/>
    <mergeCell ref="A47:D47"/>
    <mergeCell ref="A39:D39"/>
    <mergeCell ref="A28:D28"/>
    <mergeCell ref="A15:D15"/>
    <mergeCell ref="B14:C14"/>
    <mergeCell ref="B27:C27"/>
    <mergeCell ref="B38:C38"/>
    <mergeCell ref="B46:C46"/>
  </mergeCells>
  <phoneticPr fontId="33" type="noConversion"/>
  <pageMargins left="0.70866141732283472" right="0.70866141732283472" top="0.74803149606299213" bottom="0.74803149606299213" header="0.31496062992125984" footer="0.31496062992125984"/>
  <pageSetup paperSize="9" scale="72" firstPageNumber="65" fitToHeight="0" orientation="portrait" blackAndWhite="1" useFirstPageNumber="1" r:id="rId1"/>
  <headerFooter>
    <oddHeader>&amp;LHAMMARSDALE WWTW IMPROVEMENTS TO LIQUID AND SOLIDS TREATMENT FACILITIES&amp;RContract No:  WS 7342</oddHeader>
    <oddFooter>&amp;LC2: Pricing Data - Revision B&amp;CPage C2.2-&amp;P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G1104"/>
  <sheetViews>
    <sheetView view="pageBreakPreview" zoomScale="106" zoomScaleNormal="100" zoomScaleSheetLayoutView="106" workbookViewId="0">
      <selection activeCell="F251" sqref="F251"/>
    </sheetView>
  </sheetViews>
  <sheetFormatPr defaultColWidth="9.140625" defaultRowHeight="12.75" x14ac:dyDescent="0.2"/>
  <cols>
    <col min="1" max="1" width="8.42578125" style="224" customWidth="1"/>
    <col min="2" max="2" width="10.85546875" style="220" customWidth="1"/>
    <col min="3" max="3" width="50" style="221" customWidth="1"/>
    <col min="4" max="4" width="9.140625" style="222" customWidth="1"/>
    <col min="5" max="5" width="12.85546875" style="222" customWidth="1"/>
    <col min="6" max="6" width="15.7109375" style="223" customWidth="1"/>
    <col min="7" max="7" width="18.42578125" style="498" customWidth="1"/>
    <col min="8" max="16384" width="9.140625" style="70"/>
  </cols>
  <sheetData>
    <row r="1" spans="1:7" s="65" customFormat="1" ht="14.45" customHeight="1" x14ac:dyDescent="0.2">
      <c r="A1" s="201"/>
      <c r="B1" s="202"/>
      <c r="C1" s="202"/>
      <c r="D1" s="203"/>
      <c r="E1" s="203"/>
      <c r="F1" s="202"/>
      <c r="G1" s="487" t="s">
        <v>3831</v>
      </c>
    </row>
    <row r="2" spans="1:7" s="65" customFormat="1" x14ac:dyDescent="0.2">
      <c r="A2" s="204"/>
      <c r="B2" s="202"/>
      <c r="C2" s="202"/>
      <c r="D2" s="203"/>
      <c r="E2" s="203"/>
      <c r="F2" s="202"/>
      <c r="G2" s="488"/>
    </row>
    <row r="3" spans="1:7" s="65" customFormat="1" ht="25.5" x14ac:dyDescent="0.2">
      <c r="A3" s="205" t="s">
        <v>3</v>
      </c>
      <c r="B3" s="66" t="s">
        <v>4</v>
      </c>
      <c r="C3" s="66" t="s">
        <v>5</v>
      </c>
      <c r="D3" s="66" t="s">
        <v>6</v>
      </c>
      <c r="E3" s="66" t="s">
        <v>7</v>
      </c>
      <c r="F3" s="66" t="s">
        <v>8</v>
      </c>
      <c r="G3" s="489" t="s">
        <v>9</v>
      </c>
    </row>
    <row r="4" spans="1:7" x14ac:dyDescent="0.2">
      <c r="A4" s="206"/>
      <c r="B4" s="207"/>
      <c r="C4" s="73"/>
      <c r="D4" s="229"/>
      <c r="E4" s="229"/>
      <c r="F4" s="321"/>
      <c r="G4" s="477"/>
    </row>
    <row r="5" spans="1:7" x14ac:dyDescent="0.2">
      <c r="A5" s="206"/>
      <c r="B5" s="207"/>
      <c r="C5" s="74" t="s">
        <v>3760</v>
      </c>
      <c r="D5" s="229"/>
      <c r="E5" s="229"/>
      <c r="F5" s="321"/>
      <c r="G5" s="477"/>
    </row>
    <row r="6" spans="1:7" x14ac:dyDescent="0.2">
      <c r="A6" s="206"/>
      <c r="B6" s="207"/>
      <c r="C6" s="73"/>
      <c r="D6" s="229"/>
      <c r="E6" s="229"/>
      <c r="F6" s="321"/>
      <c r="G6" s="477"/>
    </row>
    <row r="7" spans="1:7" x14ac:dyDescent="0.2">
      <c r="A7" s="206"/>
      <c r="B7" s="207"/>
      <c r="C7" s="74" t="s">
        <v>3307</v>
      </c>
      <c r="D7" s="229"/>
      <c r="E7" s="229"/>
      <c r="F7" s="321"/>
      <c r="G7" s="477"/>
    </row>
    <row r="8" spans="1:7" x14ac:dyDescent="0.2">
      <c r="A8" s="206"/>
      <c r="B8" s="207"/>
      <c r="C8" s="73"/>
      <c r="D8" s="229"/>
      <c r="E8" s="229"/>
      <c r="F8" s="321"/>
      <c r="G8" s="477"/>
    </row>
    <row r="9" spans="1:7" ht="51" x14ac:dyDescent="0.2">
      <c r="A9" s="206"/>
      <c r="B9" s="207"/>
      <c r="C9" s="73" t="s">
        <v>3309</v>
      </c>
      <c r="D9" s="229"/>
      <c r="E9" s="229"/>
      <c r="F9" s="321"/>
      <c r="G9" s="477"/>
    </row>
    <row r="10" spans="1:7" x14ac:dyDescent="0.2">
      <c r="A10" s="206"/>
      <c r="B10" s="207"/>
      <c r="C10" s="73"/>
      <c r="D10" s="229"/>
      <c r="E10" s="229"/>
      <c r="F10" s="321"/>
      <c r="G10" s="477"/>
    </row>
    <row r="11" spans="1:7" ht="63.75" x14ac:dyDescent="0.2">
      <c r="A11" s="206"/>
      <c r="B11" s="207"/>
      <c r="C11" s="73" t="s">
        <v>3609</v>
      </c>
      <c r="D11" s="229"/>
      <c r="E11" s="229"/>
      <c r="F11" s="321"/>
      <c r="G11" s="477"/>
    </row>
    <row r="12" spans="1:7" x14ac:dyDescent="0.2">
      <c r="A12" s="206"/>
      <c r="B12" s="207"/>
      <c r="C12" s="73"/>
      <c r="D12" s="229"/>
      <c r="E12" s="229"/>
      <c r="F12" s="321"/>
      <c r="G12" s="477"/>
    </row>
    <row r="13" spans="1:7" ht="38.25" x14ac:dyDescent="0.2">
      <c r="A13" s="206"/>
      <c r="B13" s="207"/>
      <c r="C13" s="73" t="s">
        <v>3310</v>
      </c>
      <c r="D13" s="229"/>
      <c r="E13" s="229"/>
      <c r="F13" s="321"/>
      <c r="G13" s="477"/>
    </row>
    <row r="14" spans="1:7" x14ac:dyDescent="0.2">
      <c r="A14" s="206"/>
      <c r="B14" s="207"/>
      <c r="C14" s="73"/>
      <c r="D14" s="229"/>
      <c r="E14" s="229"/>
      <c r="F14" s="321"/>
      <c r="G14" s="477"/>
    </row>
    <row r="15" spans="1:7" x14ac:dyDescent="0.2">
      <c r="A15" s="206"/>
      <c r="B15" s="207"/>
      <c r="C15" s="73" t="s">
        <v>2900</v>
      </c>
      <c r="D15" s="229"/>
      <c r="E15" s="229"/>
      <c r="F15" s="321"/>
      <c r="G15" s="477"/>
    </row>
    <row r="16" spans="1:7" x14ac:dyDescent="0.2">
      <c r="A16" s="206"/>
      <c r="B16" s="207"/>
      <c r="C16" s="73"/>
      <c r="D16" s="229"/>
      <c r="E16" s="229"/>
      <c r="F16" s="321"/>
      <c r="G16" s="477"/>
    </row>
    <row r="17" spans="1:7" x14ac:dyDescent="0.2">
      <c r="A17" s="209">
        <v>1.1000000000000001</v>
      </c>
      <c r="B17" s="207"/>
      <c r="C17" s="73" t="s">
        <v>2901</v>
      </c>
      <c r="D17" s="229" t="s">
        <v>19</v>
      </c>
      <c r="E17" s="229">
        <v>1</v>
      </c>
      <c r="F17" s="713"/>
      <c r="G17" s="477">
        <f>E17*F17</f>
        <v>0</v>
      </c>
    </row>
    <row r="18" spans="1:7" x14ac:dyDescent="0.2">
      <c r="A18" s="206"/>
      <c r="B18" s="207"/>
      <c r="C18" s="73"/>
      <c r="D18" s="229"/>
      <c r="E18" s="229"/>
      <c r="F18" s="321"/>
      <c r="G18" s="477"/>
    </row>
    <row r="19" spans="1:7" x14ac:dyDescent="0.2">
      <c r="A19" s="209">
        <v>1.2</v>
      </c>
      <c r="B19" s="207"/>
      <c r="C19" s="73" t="s">
        <v>2902</v>
      </c>
      <c r="D19" s="229" t="s">
        <v>19</v>
      </c>
      <c r="E19" s="229">
        <v>1</v>
      </c>
      <c r="F19" s="713"/>
      <c r="G19" s="477">
        <f t="shared" ref="G19:G21" si="0">E19*F19</f>
        <v>0</v>
      </c>
    </row>
    <row r="20" spans="1:7" x14ac:dyDescent="0.2">
      <c r="A20" s="206"/>
      <c r="B20" s="207"/>
      <c r="C20" s="73"/>
      <c r="D20" s="229"/>
      <c r="E20" s="229"/>
      <c r="F20" s="321"/>
      <c r="G20" s="477"/>
    </row>
    <row r="21" spans="1:7" x14ac:dyDescent="0.2">
      <c r="A21" s="209">
        <v>1.3</v>
      </c>
      <c r="B21" s="207"/>
      <c r="C21" s="73" t="s">
        <v>2903</v>
      </c>
      <c r="D21" s="229" t="s">
        <v>19</v>
      </c>
      <c r="E21" s="229">
        <v>1</v>
      </c>
      <c r="F21" s="713"/>
      <c r="G21" s="490">
        <f t="shared" si="0"/>
        <v>0</v>
      </c>
    </row>
    <row r="22" spans="1:7" x14ac:dyDescent="0.2">
      <c r="A22" s="206"/>
      <c r="B22" s="207"/>
      <c r="C22" s="73"/>
      <c r="D22" s="71"/>
      <c r="E22" s="71"/>
      <c r="F22" s="340"/>
      <c r="G22" s="491"/>
    </row>
    <row r="23" spans="1:7" ht="21.95" customHeight="1" x14ac:dyDescent="0.2">
      <c r="A23" s="210" t="s">
        <v>3774</v>
      </c>
      <c r="B23" s="75"/>
      <c r="C23" s="76"/>
      <c r="D23" s="77"/>
      <c r="E23" s="77"/>
      <c r="F23" s="341"/>
      <c r="G23" s="492">
        <f>SUM(G17:G21)</f>
        <v>0</v>
      </c>
    </row>
    <row r="24" spans="1:7" s="211" customFormat="1" ht="15" customHeight="1" x14ac:dyDescent="0.2">
      <c r="A24" s="204"/>
      <c r="B24" s="202"/>
      <c r="C24" s="202"/>
      <c r="D24" s="203"/>
      <c r="E24" s="203"/>
      <c r="F24" s="202"/>
      <c r="G24" s="487" t="str">
        <f>$G$1</f>
        <v xml:space="preserve">BILL 2 BOQ 4: NEW SLUDGE DEWATERING BUILDING </v>
      </c>
    </row>
    <row r="25" spans="1:7" s="211" customFormat="1" ht="15" customHeight="1" x14ac:dyDescent="0.2">
      <c r="A25" s="204"/>
      <c r="B25" s="202"/>
      <c r="C25" s="202"/>
      <c r="D25" s="203"/>
      <c r="E25" s="203"/>
      <c r="F25" s="202"/>
      <c r="G25" s="488"/>
    </row>
    <row r="26" spans="1:7" s="211" customFormat="1" ht="27.2" customHeight="1" x14ac:dyDescent="0.2">
      <c r="A26" s="205" t="s">
        <v>3</v>
      </c>
      <c r="B26" s="66" t="s">
        <v>4</v>
      </c>
      <c r="C26" s="66" t="s">
        <v>5</v>
      </c>
      <c r="D26" s="66" t="s">
        <v>6</v>
      </c>
      <c r="E26" s="66" t="s">
        <v>7</v>
      </c>
      <c r="F26" s="66" t="s">
        <v>8</v>
      </c>
      <c r="G26" s="489" t="s">
        <v>9</v>
      </c>
    </row>
    <row r="27" spans="1:7" x14ac:dyDescent="0.2">
      <c r="A27" s="206"/>
      <c r="B27" s="207"/>
      <c r="C27" s="73"/>
      <c r="D27" s="229"/>
      <c r="E27" s="229"/>
      <c r="F27" s="331"/>
      <c r="G27" s="493"/>
    </row>
    <row r="28" spans="1:7" x14ac:dyDescent="0.2">
      <c r="A28" s="206"/>
      <c r="B28" s="207"/>
      <c r="C28" s="74" t="s">
        <v>3745</v>
      </c>
      <c r="D28" s="229"/>
      <c r="E28" s="229"/>
      <c r="F28" s="331"/>
      <c r="G28" s="493"/>
    </row>
    <row r="29" spans="1:7" x14ac:dyDescent="0.2">
      <c r="A29" s="206"/>
      <c r="B29" s="207"/>
      <c r="C29" s="74"/>
      <c r="D29" s="229"/>
      <c r="E29" s="229"/>
      <c r="F29" s="331"/>
      <c r="G29" s="493"/>
    </row>
    <row r="30" spans="1:7" x14ac:dyDescent="0.2">
      <c r="A30" s="206"/>
      <c r="B30" s="207"/>
      <c r="C30" s="74" t="s">
        <v>3481</v>
      </c>
      <c r="D30" s="229"/>
      <c r="E30" s="229"/>
      <c r="F30" s="331"/>
      <c r="G30" s="493"/>
    </row>
    <row r="31" spans="1:7" x14ac:dyDescent="0.2">
      <c r="A31" s="206"/>
      <c r="B31" s="207"/>
      <c r="C31" s="73"/>
      <c r="D31" s="229"/>
      <c r="E31" s="229"/>
      <c r="F31" s="331"/>
      <c r="G31" s="493"/>
    </row>
    <row r="32" spans="1:7" ht="38.25" x14ac:dyDescent="0.2">
      <c r="A32" s="206"/>
      <c r="B32" s="207"/>
      <c r="C32" s="73" t="s">
        <v>3311</v>
      </c>
      <c r="D32" s="229"/>
      <c r="E32" s="229"/>
      <c r="F32" s="331"/>
      <c r="G32" s="493"/>
    </row>
    <row r="33" spans="1:7" x14ac:dyDescent="0.2">
      <c r="A33" s="206"/>
      <c r="B33" s="207"/>
      <c r="C33" s="73"/>
      <c r="D33" s="229"/>
      <c r="E33" s="229"/>
      <c r="F33" s="331"/>
      <c r="G33" s="493"/>
    </row>
    <row r="34" spans="1:7" ht="51" x14ac:dyDescent="0.2">
      <c r="A34" s="206"/>
      <c r="B34" s="207"/>
      <c r="C34" s="73" t="s">
        <v>3309</v>
      </c>
      <c r="D34" s="229"/>
      <c r="E34" s="229"/>
      <c r="F34" s="331"/>
      <c r="G34" s="493"/>
    </row>
    <row r="35" spans="1:7" x14ac:dyDescent="0.2">
      <c r="A35" s="206"/>
      <c r="B35" s="207"/>
      <c r="C35" s="73"/>
      <c r="D35" s="229"/>
      <c r="E35" s="229"/>
      <c r="F35" s="331"/>
      <c r="G35" s="493"/>
    </row>
    <row r="36" spans="1:7" ht="63.75" x14ac:dyDescent="0.2">
      <c r="A36" s="206"/>
      <c r="B36" s="207"/>
      <c r="C36" s="73" t="s">
        <v>3609</v>
      </c>
      <c r="D36" s="229"/>
      <c r="E36" s="229"/>
      <c r="F36" s="331"/>
      <c r="G36" s="493"/>
    </row>
    <row r="37" spans="1:7" x14ac:dyDescent="0.2">
      <c r="A37" s="206"/>
      <c r="B37" s="207"/>
      <c r="C37" s="73"/>
      <c r="D37" s="229"/>
      <c r="E37" s="229"/>
      <c r="F37" s="331"/>
      <c r="G37" s="493"/>
    </row>
    <row r="38" spans="1:7" ht="38.25" x14ac:dyDescent="0.2">
      <c r="A38" s="206"/>
      <c r="B38" s="207"/>
      <c r="C38" s="73" t="s">
        <v>3482</v>
      </c>
      <c r="D38" s="229"/>
      <c r="E38" s="229"/>
      <c r="F38" s="331"/>
      <c r="G38" s="493"/>
    </row>
    <row r="39" spans="1:7" x14ac:dyDescent="0.2">
      <c r="A39" s="206"/>
      <c r="B39" s="207"/>
      <c r="C39" s="73"/>
      <c r="D39" s="229"/>
      <c r="E39" s="229"/>
      <c r="F39" s="331"/>
      <c r="G39" s="493"/>
    </row>
    <row r="40" spans="1:7" x14ac:dyDescent="0.2">
      <c r="A40" s="206"/>
      <c r="B40" s="207"/>
      <c r="C40" s="212" t="s">
        <v>3483</v>
      </c>
      <c r="D40" s="229"/>
      <c r="E40" s="229"/>
      <c r="F40" s="331"/>
      <c r="G40" s="493"/>
    </row>
    <row r="41" spans="1:7" x14ac:dyDescent="0.2">
      <c r="A41" s="206"/>
      <c r="B41" s="207"/>
      <c r="C41" s="212"/>
      <c r="D41" s="229"/>
      <c r="E41" s="229"/>
      <c r="F41" s="331"/>
      <c r="G41" s="493"/>
    </row>
    <row r="42" spans="1:7" ht="38.25" x14ac:dyDescent="0.2">
      <c r="A42" s="206"/>
      <c r="B42" s="207"/>
      <c r="C42" s="73" t="s">
        <v>3484</v>
      </c>
      <c r="D42" s="229"/>
      <c r="E42" s="229"/>
      <c r="F42" s="331"/>
      <c r="G42" s="493"/>
    </row>
    <row r="43" spans="1:7" x14ac:dyDescent="0.2">
      <c r="A43" s="206"/>
      <c r="B43" s="207"/>
      <c r="C43" s="73"/>
      <c r="D43" s="229"/>
      <c r="E43" s="229"/>
      <c r="F43" s="331"/>
      <c r="G43" s="493"/>
    </row>
    <row r="44" spans="1:7" x14ac:dyDescent="0.2">
      <c r="A44" s="206"/>
      <c r="B44" s="207"/>
      <c r="C44" s="212" t="s">
        <v>3485</v>
      </c>
      <c r="D44" s="229"/>
      <c r="E44" s="229"/>
      <c r="F44" s="331"/>
      <c r="G44" s="493"/>
    </row>
    <row r="45" spans="1:7" x14ac:dyDescent="0.2">
      <c r="A45" s="206"/>
      <c r="B45" s="207"/>
      <c r="C45" s="73"/>
      <c r="D45" s="229"/>
      <c r="E45" s="229"/>
      <c r="F45" s="331"/>
      <c r="G45" s="493"/>
    </row>
    <row r="46" spans="1:7" ht="51" x14ac:dyDescent="0.2">
      <c r="A46" s="206"/>
      <c r="B46" s="207"/>
      <c r="C46" s="73" t="s">
        <v>3486</v>
      </c>
      <c r="D46" s="229"/>
      <c r="E46" s="229"/>
      <c r="F46" s="331"/>
      <c r="G46" s="493"/>
    </row>
    <row r="47" spans="1:7" x14ac:dyDescent="0.2">
      <c r="A47" s="206"/>
      <c r="B47" s="207"/>
      <c r="C47" s="73"/>
      <c r="D47" s="229"/>
      <c r="E47" s="229"/>
      <c r="F47" s="331"/>
      <c r="G47" s="493"/>
    </row>
    <row r="48" spans="1:7" x14ac:dyDescent="0.2">
      <c r="A48" s="206"/>
      <c r="B48" s="207"/>
      <c r="C48" s="213" t="s">
        <v>3487</v>
      </c>
      <c r="D48" s="229"/>
      <c r="E48" s="229"/>
      <c r="F48" s="331"/>
      <c r="G48" s="493"/>
    </row>
    <row r="49" spans="1:7" x14ac:dyDescent="0.2">
      <c r="A49" s="206"/>
      <c r="B49" s="207"/>
      <c r="C49" s="73"/>
      <c r="D49" s="229"/>
      <c r="E49" s="229"/>
      <c r="F49" s="331"/>
      <c r="G49" s="493"/>
    </row>
    <row r="50" spans="1:7" x14ac:dyDescent="0.2">
      <c r="A50" s="206"/>
      <c r="B50" s="207"/>
      <c r="C50" s="212" t="s">
        <v>3488</v>
      </c>
      <c r="D50" s="229"/>
      <c r="E50" s="229"/>
      <c r="F50" s="331"/>
      <c r="G50" s="493"/>
    </row>
    <row r="51" spans="1:7" x14ac:dyDescent="0.2">
      <c r="A51" s="206"/>
      <c r="B51" s="207"/>
      <c r="C51" s="73"/>
      <c r="D51" s="229"/>
      <c r="E51" s="229"/>
      <c r="F51" s="331"/>
      <c r="G51" s="493"/>
    </row>
    <row r="52" spans="1:7" ht="28.9" customHeight="1" x14ac:dyDescent="0.2">
      <c r="A52" s="209">
        <v>2.1</v>
      </c>
      <c r="B52" s="207"/>
      <c r="C52" s="73" t="s">
        <v>3489</v>
      </c>
      <c r="D52" s="229" t="s">
        <v>4786</v>
      </c>
      <c r="E52" s="229">
        <v>1094</v>
      </c>
      <c r="F52" s="713"/>
      <c r="G52" s="477">
        <f>E52*F52</f>
        <v>0</v>
      </c>
    </row>
    <row r="53" spans="1:7" x14ac:dyDescent="0.2">
      <c r="A53" s="206"/>
      <c r="B53" s="207"/>
      <c r="C53" s="73"/>
      <c r="D53" s="229"/>
      <c r="E53" s="229"/>
      <c r="F53" s="331"/>
      <c r="G53" s="493"/>
    </row>
    <row r="54" spans="1:7" s="211" customFormat="1" ht="21.95" customHeight="1" x14ac:dyDescent="0.2">
      <c r="A54" s="210" t="s">
        <v>44</v>
      </c>
      <c r="B54" s="75"/>
      <c r="C54" s="76"/>
      <c r="D54" s="77"/>
      <c r="E54" s="77"/>
      <c r="F54" s="324"/>
      <c r="G54" s="494">
        <f>G52</f>
        <v>0</v>
      </c>
    </row>
    <row r="55" spans="1:7" s="211" customFormat="1" ht="15" customHeight="1" x14ac:dyDescent="0.2">
      <c r="A55" s="204"/>
      <c r="B55" s="202"/>
      <c r="C55" s="202"/>
      <c r="D55" s="203"/>
      <c r="E55" s="203"/>
      <c r="F55" s="202"/>
      <c r="G55" s="487" t="str">
        <f>$G$1</f>
        <v xml:space="preserve">BILL 2 BOQ 4: NEW SLUDGE DEWATERING BUILDING </v>
      </c>
    </row>
    <row r="56" spans="1:7" s="211" customFormat="1" ht="15" customHeight="1" x14ac:dyDescent="0.2">
      <c r="A56" s="204"/>
      <c r="B56" s="202"/>
      <c r="C56" s="202"/>
      <c r="D56" s="203"/>
      <c r="E56" s="203"/>
      <c r="F56" s="202"/>
      <c r="G56" s="488"/>
    </row>
    <row r="57" spans="1:7" s="211" customFormat="1" ht="27.2" customHeight="1" x14ac:dyDescent="0.2">
      <c r="A57" s="205" t="s">
        <v>3</v>
      </c>
      <c r="B57" s="66" t="s">
        <v>4</v>
      </c>
      <c r="C57" s="66" t="s">
        <v>5</v>
      </c>
      <c r="D57" s="66" t="s">
        <v>6</v>
      </c>
      <c r="E57" s="66" t="s">
        <v>7</v>
      </c>
      <c r="F57" s="66" t="s">
        <v>8</v>
      </c>
      <c r="G57" s="489" t="s">
        <v>9</v>
      </c>
    </row>
    <row r="58" spans="1:7" s="211" customFormat="1" ht="21.95" customHeight="1" x14ac:dyDescent="0.2">
      <c r="A58" s="210" t="s">
        <v>45</v>
      </c>
      <c r="B58" s="75"/>
      <c r="C58" s="76"/>
      <c r="D58" s="77"/>
      <c r="E58" s="77"/>
      <c r="F58" s="329"/>
      <c r="G58" s="494">
        <f>G54</f>
        <v>0</v>
      </c>
    </row>
    <row r="59" spans="1:7" x14ac:dyDescent="0.2">
      <c r="A59" s="206"/>
      <c r="B59" s="207"/>
      <c r="C59" s="213" t="s">
        <v>3490</v>
      </c>
      <c r="D59" s="229"/>
      <c r="E59" s="229"/>
      <c r="F59" s="319"/>
      <c r="G59" s="477"/>
    </row>
    <row r="60" spans="1:7" x14ac:dyDescent="0.2">
      <c r="A60" s="206"/>
      <c r="B60" s="207"/>
      <c r="C60" s="73"/>
      <c r="D60" s="229"/>
      <c r="E60" s="229"/>
      <c r="F60" s="319"/>
      <c r="G60" s="477"/>
    </row>
    <row r="61" spans="1:7" x14ac:dyDescent="0.2">
      <c r="A61" s="206"/>
      <c r="B61" s="207"/>
      <c r="C61" s="213" t="s">
        <v>3491</v>
      </c>
      <c r="D61" s="229"/>
      <c r="E61" s="229"/>
      <c r="F61" s="319"/>
      <c r="G61" s="477"/>
    </row>
    <row r="62" spans="1:7" x14ac:dyDescent="0.2">
      <c r="A62" s="206"/>
      <c r="B62" s="207"/>
      <c r="C62" s="73"/>
      <c r="D62" s="229"/>
      <c r="E62" s="229"/>
      <c r="F62" s="319"/>
      <c r="G62" s="477"/>
    </row>
    <row r="63" spans="1:7" x14ac:dyDescent="0.2">
      <c r="A63" s="206"/>
      <c r="B63" s="207"/>
      <c r="C63" s="212" t="s">
        <v>3492</v>
      </c>
      <c r="D63" s="229"/>
      <c r="E63" s="229"/>
      <c r="F63" s="319"/>
      <c r="G63" s="477"/>
    </row>
    <row r="64" spans="1:7" x14ac:dyDescent="0.2">
      <c r="A64" s="206"/>
      <c r="B64" s="207"/>
      <c r="C64" s="73"/>
      <c r="D64" s="229"/>
      <c r="E64" s="229"/>
      <c r="F64" s="319"/>
      <c r="G64" s="477"/>
    </row>
    <row r="65" spans="1:7" x14ac:dyDescent="0.2">
      <c r="A65" s="209">
        <v>2.2000000000000002</v>
      </c>
      <c r="B65" s="207"/>
      <c r="C65" s="73" t="s">
        <v>3493</v>
      </c>
      <c r="D65" s="229" t="s">
        <v>4787</v>
      </c>
      <c r="E65" s="229">
        <v>62</v>
      </c>
      <c r="F65" s="713"/>
      <c r="G65" s="477">
        <f>F65*E65</f>
        <v>0</v>
      </c>
    </row>
    <row r="66" spans="1:7" x14ac:dyDescent="0.2">
      <c r="A66" s="206"/>
      <c r="B66" s="207"/>
      <c r="C66" s="73"/>
      <c r="D66" s="229"/>
      <c r="E66" s="229"/>
      <c r="F66" s="319"/>
      <c r="G66" s="477"/>
    </row>
    <row r="67" spans="1:7" x14ac:dyDescent="0.2">
      <c r="A67" s="209">
        <v>2.2999999999999998</v>
      </c>
      <c r="B67" s="207"/>
      <c r="C67" s="73" t="s">
        <v>3727</v>
      </c>
      <c r="D67" s="229" t="s">
        <v>4787</v>
      </c>
      <c r="E67" s="229">
        <v>349</v>
      </c>
      <c r="F67" s="713"/>
      <c r="G67" s="477">
        <f t="shared" ref="G67:G107" si="1">F67*E67</f>
        <v>0</v>
      </c>
    </row>
    <row r="68" spans="1:7" x14ac:dyDescent="0.2">
      <c r="A68" s="206"/>
      <c r="B68" s="207"/>
      <c r="C68" s="73"/>
      <c r="D68" s="229"/>
      <c r="E68" s="229"/>
      <c r="F68" s="319"/>
      <c r="G68" s="477"/>
    </row>
    <row r="69" spans="1:7" ht="25.5" x14ac:dyDescent="0.2">
      <c r="A69" s="206"/>
      <c r="B69" s="207"/>
      <c r="C69" s="212" t="s">
        <v>3729</v>
      </c>
      <c r="D69" s="229"/>
      <c r="E69" s="229"/>
      <c r="F69" s="319"/>
      <c r="G69" s="477"/>
    </row>
    <row r="70" spans="1:7" x14ac:dyDescent="0.2">
      <c r="A70" s="206"/>
      <c r="B70" s="207"/>
      <c r="C70" s="73"/>
      <c r="D70" s="229"/>
      <c r="E70" s="229"/>
      <c r="F70" s="319"/>
      <c r="G70" s="477"/>
    </row>
    <row r="71" spans="1:7" x14ac:dyDescent="0.2">
      <c r="A71" s="209">
        <v>2.4</v>
      </c>
      <c r="B71" s="207"/>
      <c r="C71" s="73" t="s">
        <v>3727</v>
      </c>
      <c r="D71" s="229" t="s">
        <v>4787</v>
      </c>
      <c r="E71" s="229">
        <v>48</v>
      </c>
      <c r="F71" s="713"/>
      <c r="G71" s="477">
        <f t="shared" si="1"/>
        <v>0</v>
      </c>
    </row>
    <row r="72" spans="1:7" x14ac:dyDescent="0.2">
      <c r="A72" s="206"/>
      <c r="B72" s="207"/>
      <c r="C72" s="73"/>
      <c r="D72" s="229"/>
      <c r="E72" s="229"/>
      <c r="F72" s="319"/>
      <c r="G72" s="477"/>
    </row>
    <row r="73" spans="1:7" ht="25.5" x14ac:dyDescent="0.2">
      <c r="A73" s="206"/>
      <c r="B73" s="207"/>
      <c r="C73" s="212" t="s">
        <v>3728</v>
      </c>
      <c r="D73" s="229"/>
      <c r="E73" s="229"/>
      <c r="F73" s="319"/>
      <c r="G73" s="477"/>
    </row>
    <row r="74" spans="1:7" x14ac:dyDescent="0.2">
      <c r="A74" s="206"/>
      <c r="B74" s="207"/>
      <c r="C74" s="73"/>
      <c r="D74" s="229"/>
      <c r="E74" s="229"/>
      <c r="F74" s="319"/>
      <c r="G74" s="477"/>
    </row>
    <row r="75" spans="1:7" x14ac:dyDescent="0.2">
      <c r="A75" s="209">
        <v>2.5</v>
      </c>
      <c r="B75" s="207"/>
      <c r="C75" s="73" t="s">
        <v>3727</v>
      </c>
      <c r="D75" s="229" t="s">
        <v>4787</v>
      </c>
      <c r="E75" s="229">
        <v>1</v>
      </c>
      <c r="F75" s="713"/>
      <c r="G75" s="477">
        <f t="shared" si="1"/>
        <v>0</v>
      </c>
    </row>
    <row r="76" spans="1:7" x14ac:dyDescent="0.2">
      <c r="A76" s="206"/>
      <c r="B76" s="207"/>
      <c r="C76" s="73"/>
      <c r="D76" s="229"/>
      <c r="E76" s="229"/>
      <c r="F76" s="319"/>
      <c r="G76" s="477"/>
    </row>
    <row r="77" spans="1:7" ht="38.25" x14ac:dyDescent="0.2">
      <c r="A77" s="206"/>
      <c r="B77" s="207"/>
      <c r="C77" s="212" t="s">
        <v>3726</v>
      </c>
      <c r="D77" s="229"/>
      <c r="E77" s="229"/>
      <c r="F77" s="319"/>
      <c r="G77" s="477"/>
    </row>
    <row r="78" spans="1:7" x14ac:dyDescent="0.2">
      <c r="A78" s="206"/>
      <c r="B78" s="207"/>
      <c r="C78" s="73"/>
      <c r="D78" s="229"/>
      <c r="E78" s="229"/>
      <c r="F78" s="319"/>
      <c r="G78" s="477"/>
    </row>
    <row r="79" spans="1:7" ht="38.25" x14ac:dyDescent="0.2">
      <c r="A79" s="209">
        <v>2.6</v>
      </c>
      <c r="B79" s="207"/>
      <c r="C79" s="73" t="s">
        <v>3725</v>
      </c>
      <c r="D79" s="229" t="s">
        <v>4786</v>
      </c>
      <c r="E79" s="229">
        <v>14</v>
      </c>
      <c r="F79" s="713"/>
      <c r="G79" s="477">
        <f t="shared" si="1"/>
        <v>0</v>
      </c>
    </row>
    <row r="80" spans="1:7" x14ac:dyDescent="0.2">
      <c r="A80" s="206"/>
      <c r="B80" s="207"/>
      <c r="C80" s="73"/>
      <c r="D80" s="229"/>
      <c r="E80" s="229"/>
      <c r="F80" s="319"/>
      <c r="G80" s="477"/>
    </row>
    <row r="81" spans="1:7" ht="38.25" x14ac:dyDescent="0.2">
      <c r="A81" s="209">
        <v>2.7</v>
      </c>
      <c r="B81" s="207"/>
      <c r="C81" s="73" t="s">
        <v>3724</v>
      </c>
      <c r="D81" s="229" t="s">
        <v>4786</v>
      </c>
      <c r="E81" s="229">
        <v>12</v>
      </c>
      <c r="F81" s="713"/>
      <c r="G81" s="477">
        <f t="shared" si="1"/>
        <v>0</v>
      </c>
    </row>
    <row r="82" spans="1:7" x14ac:dyDescent="0.2">
      <c r="A82" s="206"/>
      <c r="B82" s="207"/>
      <c r="C82" s="212"/>
      <c r="D82" s="229"/>
      <c r="E82" s="229"/>
      <c r="F82" s="319"/>
      <c r="G82" s="477"/>
    </row>
    <row r="83" spans="1:7" ht="38.25" x14ac:dyDescent="0.2">
      <c r="A83" s="209">
        <v>2.8</v>
      </c>
      <c r="B83" s="207"/>
      <c r="C83" s="73" t="s">
        <v>3723</v>
      </c>
      <c r="D83" s="229" t="s">
        <v>4786</v>
      </c>
      <c r="E83" s="229">
        <v>25</v>
      </c>
      <c r="F83" s="713"/>
      <c r="G83" s="477">
        <f t="shared" si="1"/>
        <v>0</v>
      </c>
    </row>
    <row r="84" spans="1:7" x14ac:dyDescent="0.2">
      <c r="A84" s="206"/>
      <c r="B84" s="207"/>
      <c r="C84" s="73"/>
      <c r="D84" s="229"/>
      <c r="E84" s="229"/>
      <c r="F84" s="319"/>
      <c r="G84" s="477"/>
    </row>
    <row r="85" spans="1:7" ht="38.25" x14ac:dyDescent="0.2">
      <c r="A85" s="209">
        <v>2.9</v>
      </c>
      <c r="B85" s="207"/>
      <c r="C85" s="73" t="s">
        <v>3722</v>
      </c>
      <c r="D85" s="229" t="s">
        <v>4786</v>
      </c>
      <c r="E85" s="229">
        <v>16</v>
      </c>
      <c r="F85" s="713"/>
      <c r="G85" s="477">
        <f t="shared" si="1"/>
        <v>0</v>
      </c>
    </row>
    <row r="86" spans="1:7" x14ac:dyDescent="0.2">
      <c r="A86" s="206"/>
      <c r="B86" s="207"/>
      <c r="C86" s="73"/>
      <c r="D86" s="229"/>
      <c r="E86" s="229"/>
      <c r="F86" s="319"/>
      <c r="G86" s="477"/>
    </row>
    <row r="87" spans="1:7" ht="38.25" x14ac:dyDescent="0.2">
      <c r="A87" s="209" t="s">
        <v>1957</v>
      </c>
      <c r="B87" s="207"/>
      <c r="C87" s="73" t="s">
        <v>3721</v>
      </c>
      <c r="D87" s="229" t="s">
        <v>4786</v>
      </c>
      <c r="E87" s="229">
        <v>32</v>
      </c>
      <c r="F87" s="713"/>
      <c r="G87" s="477">
        <f t="shared" si="1"/>
        <v>0</v>
      </c>
    </row>
    <row r="88" spans="1:7" x14ac:dyDescent="0.2">
      <c r="A88" s="206"/>
      <c r="B88" s="207"/>
      <c r="C88" s="73"/>
      <c r="D88" s="229"/>
      <c r="E88" s="229"/>
      <c r="F88" s="319"/>
      <c r="G88" s="477"/>
    </row>
    <row r="89" spans="1:7" ht="25.5" x14ac:dyDescent="0.2">
      <c r="A89" s="206"/>
      <c r="B89" s="207"/>
      <c r="C89" s="212" t="s">
        <v>3494</v>
      </c>
      <c r="D89" s="229"/>
      <c r="E89" s="229"/>
      <c r="F89" s="319"/>
      <c r="G89" s="477"/>
    </row>
    <row r="90" spans="1:7" x14ac:dyDescent="0.2">
      <c r="A90" s="206"/>
      <c r="B90" s="207"/>
      <c r="C90" s="73"/>
      <c r="D90" s="229"/>
      <c r="E90" s="229"/>
      <c r="F90" s="319"/>
      <c r="G90" s="477"/>
    </row>
    <row r="91" spans="1:7" x14ac:dyDescent="0.2">
      <c r="A91" s="209">
        <v>2.11</v>
      </c>
      <c r="B91" s="207"/>
      <c r="C91" s="73" t="s">
        <v>3495</v>
      </c>
      <c r="D91" s="229" t="s">
        <v>4787</v>
      </c>
      <c r="E91" s="229">
        <v>42</v>
      </c>
      <c r="F91" s="713"/>
      <c r="G91" s="477">
        <f t="shared" si="1"/>
        <v>0</v>
      </c>
    </row>
    <row r="92" spans="1:7" x14ac:dyDescent="0.2">
      <c r="A92" s="206"/>
      <c r="B92" s="207"/>
      <c r="C92" s="73"/>
      <c r="D92" s="229"/>
      <c r="E92" s="229"/>
      <c r="F92" s="319"/>
      <c r="G92" s="477"/>
    </row>
    <row r="93" spans="1:7" x14ac:dyDescent="0.2">
      <c r="A93" s="209" t="s">
        <v>3796</v>
      </c>
      <c r="B93" s="207"/>
      <c r="C93" s="73" t="s">
        <v>3496</v>
      </c>
      <c r="D93" s="229" t="s">
        <v>4787</v>
      </c>
      <c r="E93" s="229">
        <v>21</v>
      </c>
      <c r="F93" s="713"/>
      <c r="G93" s="477">
        <f t="shared" si="1"/>
        <v>0</v>
      </c>
    </row>
    <row r="94" spans="1:7" x14ac:dyDescent="0.2">
      <c r="A94" s="206"/>
      <c r="B94" s="207"/>
      <c r="C94" s="73"/>
      <c r="D94" s="229"/>
      <c r="E94" s="229"/>
      <c r="F94" s="319"/>
      <c r="G94" s="477"/>
    </row>
    <row r="95" spans="1:7" x14ac:dyDescent="0.2">
      <c r="A95" s="206"/>
      <c r="B95" s="207"/>
      <c r="C95" s="212" t="s">
        <v>3497</v>
      </c>
      <c r="D95" s="229"/>
      <c r="E95" s="229"/>
      <c r="F95" s="319"/>
      <c r="G95" s="477"/>
    </row>
    <row r="96" spans="1:7" x14ac:dyDescent="0.2">
      <c r="A96" s="206"/>
      <c r="B96" s="207"/>
      <c r="C96" s="73"/>
      <c r="D96" s="229"/>
      <c r="E96" s="229"/>
      <c r="F96" s="319"/>
      <c r="G96" s="477"/>
    </row>
    <row r="97" spans="1:7" ht="25.5" x14ac:dyDescent="0.2">
      <c r="A97" s="209" t="s">
        <v>3797</v>
      </c>
      <c r="B97" s="207"/>
      <c r="C97" s="73" t="s">
        <v>3498</v>
      </c>
      <c r="D97" s="229" t="s">
        <v>4787</v>
      </c>
      <c r="E97" s="229">
        <v>228</v>
      </c>
      <c r="F97" s="713"/>
      <c r="G97" s="477">
        <f t="shared" si="1"/>
        <v>0</v>
      </c>
    </row>
    <row r="98" spans="1:7" x14ac:dyDescent="0.2">
      <c r="A98" s="206"/>
      <c r="B98" s="207"/>
      <c r="C98" s="73"/>
      <c r="D98" s="229"/>
      <c r="E98" s="229"/>
      <c r="F98" s="319"/>
      <c r="G98" s="477"/>
    </row>
    <row r="99" spans="1:7" x14ac:dyDescent="0.2">
      <c r="A99" s="206"/>
      <c r="B99" s="207"/>
      <c r="C99" s="212" t="s">
        <v>3499</v>
      </c>
      <c r="D99" s="229"/>
      <c r="E99" s="229"/>
      <c r="F99" s="319"/>
      <c r="G99" s="477"/>
    </row>
    <row r="100" spans="1:7" x14ac:dyDescent="0.2">
      <c r="A100" s="206"/>
      <c r="B100" s="207"/>
      <c r="C100" s="73"/>
      <c r="D100" s="229"/>
      <c r="E100" s="229"/>
      <c r="F100" s="319"/>
      <c r="G100" s="477"/>
    </row>
    <row r="101" spans="1:7" ht="25.5" x14ac:dyDescent="0.2">
      <c r="A101" s="209" t="s">
        <v>3798</v>
      </c>
      <c r="B101" s="207"/>
      <c r="C101" s="73" t="s">
        <v>3500</v>
      </c>
      <c r="D101" s="229" t="s">
        <v>4786</v>
      </c>
      <c r="E101" s="229">
        <v>350</v>
      </c>
      <c r="F101" s="713"/>
      <c r="G101" s="477">
        <f t="shared" si="1"/>
        <v>0</v>
      </c>
    </row>
    <row r="102" spans="1:7" x14ac:dyDescent="0.2">
      <c r="A102" s="206"/>
      <c r="B102" s="207"/>
      <c r="C102" s="73"/>
      <c r="D102" s="229"/>
      <c r="E102" s="229"/>
      <c r="F102" s="319"/>
      <c r="G102" s="477"/>
    </row>
    <row r="103" spans="1:7" x14ac:dyDescent="0.2">
      <c r="A103" s="209" t="s">
        <v>3799</v>
      </c>
      <c r="B103" s="207"/>
      <c r="C103" s="73" t="s">
        <v>3720</v>
      </c>
      <c r="D103" s="229" t="s">
        <v>4786</v>
      </c>
      <c r="E103" s="229">
        <v>459</v>
      </c>
      <c r="F103" s="713"/>
      <c r="G103" s="477">
        <f t="shared" si="1"/>
        <v>0</v>
      </c>
    </row>
    <row r="104" spans="1:7" x14ac:dyDescent="0.2">
      <c r="A104" s="206"/>
      <c r="B104" s="207"/>
      <c r="C104" s="73"/>
      <c r="D104" s="229"/>
      <c r="E104" s="229"/>
      <c r="F104" s="319"/>
      <c r="G104" s="477"/>
    </row>
    <row r="105" spans="1:7" x14ac:dyDescent="0.2">
      <c r="A105" s="206"/>
      <c r="B105" s="207"/>
      <c r="C105" s="212" t="s">
        <v>3501</v>
      </c>
      <c r="D105" s="229"/>
      <c r="E105" s="229"/>
      <c r="F105" s="319"/>
      <c r="G105" s="477"/>
    </row>
    <row r="106" spans="1:7" x14ac:dyDescent="0.2">
      <c r="A106" s="206"/>
      <c r="B106" s="207"/>
      <c r="C106" s="73"/>
      <c r="D106" s="229"/>
      <c r="E106" s="229"/>
      <c r="F106" s="319"/>
      <c r="G106" s="477"/>
    </row>
    <row r="107" spans="1:7" ht="25.5" x14ac:dyDescent="0.2">
      <c r="A107" s="209" t="s">
        <v>3800</v>
      </c>
      <c r="B107" s="207"/>
      <c r="C107" s="73" t="s">
        <v>3502</v>
      </c>
      <c r="D107" s="229" t="s">
        <v>19</v>
      </c>
      <c r="E107" s="229">
        <v>1</v>
      </c>
      <c r="F107" s="713"/>
      <c r="G107" s="477">
        <f t="shared" si="1"/>
        <v>0</v>
      </c>
    </row>
    <row r="108" spans="1:7" x14ac:dyDescent="0.2">
      <c r="A108" s="206"/>
      <c r="B108" s="207"/>
      <c r="C108" s="73"/>
      <c r="D108" s="229"/>
      <c r="E108" s="229"/>
      <c r="F108" s="319"/>
      <c r="G108" s="477"/>
    </row>
    <row r="109" spans="1:7" s="211" customFormat="1" ht="21.95" customHeight="1" x14ac:dyDescent="0.2">
      <c r="A109" s="210" t="s">
        <v>44</v>
      </c>
      <c r="B109" s="75"/>
      <c r="C109" s="76"/>
      <c r="D109" s="77"/>
      <c r="E109" s="77"/>
      <c r="F109" s="329"/>
      <c r="G109" s="494">
        <f>SUM(G58:G107)</f>
        <v>0</v>
      </c>
    </row>
    <row r="110" spans="1:7" s="211" customFormat="1" ht="15" customHeight="1" x14ac:dyDescent="0.2">
      <c r="A110" s="204"/>
      <c r="B110" s="202"/>
      <c r="C110" s="202"/>
      <c r="D110" s="203"/>
      <c r="E110" s="203"/>
      <c r="F110" s="202"/>
      <c r="G110" s="487" t="str">
        <f>$G$1</f>
        <v xml:space="preserve">BILL 2 BOQ 4: NEW SLUDGE DEWATERING BUILDING </v>
      </c>
    </row>
    <row r="111" spans="1:7" s="211" customFormat="1" ht="15" customHeight="1" x14ac:dyDescent="0.2">
      <c r="A111" s="204"/>
      <c r="B111" s="202"/>
      <c r="C111" s="202"/>
      <c r="D111" s="203"/>
      <c r="E111" s="203"/>
      <c r="F111" s="202"/>
      <c r="G111" s="488"/>
    </row>
    <row r="112" spans="1:7" s="211" customFormat="1" ht="27.2" customHeight="1" x14ac:dyDescent="0.2">
      <c r="A112" s="205" t="s">
        <v>3</v>
      </c>
      <c r="B112" s="66" t="s">
        <v>4</v>
      </c>
      <c r="C112" s="66" t="s">
        <v>5</v>
      </c>
      <c r="D112" s="66" t="s">
        <v>6</v>
      </c>
      <c r="E112" s="66" t="s">
        <v>7</v>
      </c>
      <c r="F112" s="66" t="s">
        <v>8</v>
      </c>
      <c r="G112" s="489" t="s">
        <v>9</v>
      </c>
    </row>
    <row r="113" spans="1:7" s="211" customFormat="1" ht="21.95" customHeight="1" x14ac:dyDescent="0.2">
      <c r="A113" s="210" t="s">
        <v>45</v>
      </c>
      <c r="B113" s="75"/>
      <c r="C113" s="76"/>
      <c r="D113" s="77"/>
      <c r="E113" s="77"/>
      <c r="F113" s="329"/>
      <c r="G113" s="494">
        <f>G109</f>
        <v>0</v>
      </c>
    </row>
    <row r="114" spans="1:7" x14ac:dyDescent="0.2">
      <c r="A114" s="206"/>
      <c r="B114" s="207"/>
      <c r="C114" s="213" t="s">
        <v>3503</v>
      </c>
      <c r="D114" s="229"/>
      <c r="E114" s="229"/>
      <c r="F114" s="319"/>
      <c r="G114" s="477"/>
    </row>
    <row r="115" spans="1:7" x14ac:dyDescent="0.2">
      <c r="A115" s="206"/>
      <c r="B115" s="207"/>
      <c r="C115" s="73"/>
      <c r="D115" s="229"/>
      <c r="E115" s="229"/>
      <c r="F115" s="319"/>
      <c r="G115" s="477"/>
    </row>
    <row r="116" spans="1:7" ht="25.5" x14ac:dyDescent="0.2">
      <c r="A116" s="206"/>
      <c r="B116" s="207"/>
      <c r="C116" s="212" t="s">
        <v>3504</v>
      </c>
      <c r="D116" s="229"/>
      <c r="E116" s="229"/>
      <c r="F116" s="319"/>
      <c r="G116" s="477"/>
    </row>
    <row r="117" spans="1:7" x14ac:dyDescent="0.2">
      <c r="A117" s="206"/>
      <c r="B117" s="207"/>
      <c r="C117" s="73"/>
      <c r="D117" s="229"/>
      <c r="E117" s="229"/>
      <c r="F117" s="319"/>
      <c r="G117" s="477"/>
    </row>
    <row r="118" spans="1:7" x14ac:dyDescent="0.2">
      <c r="A118" s="209" t="s">
        <v>3801</v>
      </c>
      <c r="B118" s="207"/>
      <c r="C118" s="73" t="s">
        <v>3505</v>
      </c>
      <c r="D118" s="229" t="s">
        <v>4787</v>
      </c>
      <c r="E118" s="229">
        <v>225</v>
      </c>
      <c r="F118" s="713"/>
      <c r="G118" s="477">
        <f>E118*F118</f>
        <v>0</v>
      </c>
    </row>
    <row r="119" spans="1:7" x14ac:dyDescent="0.2">
      <c r="A119" s="206"/>
      <c r="B119" s="207"/>
      <c r="C119" s="73"/>
      <c r="D119" s="229"/>
      <c r="E119" s="229"/>
      <c r="F119" s="319"/>
      <c r="G119" s="477"/>
    </row>
    <row r="120" spans="1:7" ht="25.5" x14ac:dyDescent="0.2">
      <c r="A120" s="206"/>
      <c r="B120" s="207"/>
      <c r="C120" s="212" t="s">
        <v>3719</v>
      </c>
      <c r="D120" s="229"/>
      <c r="E120" s="229"/>
      <c r="F120" s="319"/>
      <c r="G120" s="477"/>
    </row>
    <row r="121" spans="1:7" x14ac:dyDescent="0.2">
      <c r="A121" s="206"/>
      <c r="B121" s="207"/>
      <c r="C121" s="73"/>
      <c r="D121" s="229"/>
      <c r="E121" s="229"/>
      <c r="F121" s="319"/>
      <c r="G121" s="477"/>
    </row>
    <row r="122" spans="1:7" x14ac:dyDescent="0.2">
      <c r="A122" s="209" t="s">
        <v>3802</v>
      </c>
      <c r="B122" s="207"/>
      <c r="C122" s="73" t="s">
        <v>3506</v>
      </c>
      <c r="D122" s="229" t="s">
        <v>4787</v>
      </c>
      <c r="E122" s="229">
        <v>83</v>
      </c>
      <c r="F122" s="713"/>
      <c r="G122" s="477">
        <f>E122*F122</f>
        <v>0</v>
      </c>
    </row>
    <row r="123" spans="1:7" x14ac:dyDescent="0.2">
      <c r="A123" s="206"/>
      <c r="B123" s="207"/>
      <c r="C123" s="73"/>
      <c r="D123" s="229"/>
      <c r="E123" s="229"/>
      <c r="F123" s="319"/>
      <c r="G123" s="477"/>
    </row>
    <row r="124" spans="1:7" x14ac:dyDescent="0.2">
      <c r="A124" s="206"/>
      <c r="B124" s="207"/>
      <c r="C124" s="212" t="s">
        <v>3509</v>
      </c>
      <c r="D124" s="229"/>
      <c r="E124" s="229"/>
      <c r="F124" s="319"/>
      <c r="G124" s="477"/>
    </row>
    <row r="125" spans="1:7" x14ac:dyDescent="0.2">
      <c r="A125" s="206"/>
      <c r="B125" s="207"/>
      <c r="C125" s="73"/>
      <c r="D125" s="229"/>
      <c r="E125" s="229"/>
      <c r="F125" s="319"/>
      <c r="G125" s="477"/>
    </row>
    <row r="126" spans="1:7" ht="51" x14ac:dyDescent="0.2">
      <c r="A126" s="209" t="s">
        <v>3803</v>
      </c>
      <c r="B126" s="207"/>
      <c r="C126" s="73" t="s">
        <v>3510</v>
      </c>
      <c r="D126" s="229" t="s">
        <v>4786</v>
      </c>
      <c r="E126" s="229">
        <v>833</v>
      </c>
      <c r="F126" s="713"/>
      <c r="G126" s="477">
        <f t="shared" ref="G126:G138" si="2">E126*F126</f>
        <v>0</v>
      </c>
    </row>
    <row r="127" spans="1:7" x14ac:dyDescent="0.2">
      <c r="A127" s="206"/>
      <c r="B127" s="207"/>
      <c r="C127" s="73"/>
      <c r="D127" s="229"/>
      <c r="E127" s="229"/>
      <c r="F127" s="319"/>
      <c r="G127" s="477"/>
    </row>
    <row r="128" spans="1:7" x14ac:dyDescent="0.2">
      <c r="A128" s="206"/>
      <c r="B128" s="207"/>
      <c r="C128" s="213" t="s">
        <v>3511</v>
      </c>
      <c r="D128" s="229"/>
      <c r="E128" s="229"/>
      <c r="F128" s="319"/>
      <c r="G128" s="477"/>
    </row>
    <row r="129" spans="1:7" x14ac:dyDescent="0.2">
      <c r="A129" s="206"/>
      <c r="B129" s="207"/>
      <c r="C129" s="73"/>
      <c r="D129" s="229"/>
      <c r="E129" s="229"/>
      <c r="F129" s="319"/>
      <c r="G129" s="477"/>
    </row>
    <row r="130" spans="1:7" x14ac:dyDescent="0.2">
      <c r="A130" s="206"/>
      <c r="B130" s="207"/>
      <c r="C130" s="212" t="s">
        <v>3512</v>
      </c>
      <c r="D130" s="229"/>
      <c r="E130" s="229"/>
      <c r="F130" s="319"/>
      <c r="G130" s="477"/>
    </row>
    <row r="131" spans="1:7" x14ac:dyDescent="0.2">
      <c r="A131" s="206"/>
      <c r="B131" s="207"/>
      <c r="C131" s="73"/>
      <c r="D131" s="229"/>
      <c r="E131" s="229"/>
      <c r="F131" s="319"/>
      <c r="G131" s="477"/>
    </row>
    <row r="132" spans="1:7" ht="38.25" x14ac:dyDescent="0.2">
      <c r="A132" s="209" t="s">
        <v>3762</v>
      </c>
      <c r="B132" s="207"/>
      <c r="C132" s="73" t="s">
        <v>3513</v>
      </c>
      <c r="D132" s="229" t="s">
        <v>4786</v>
      </c>
      <c r="E132" s="229">
        <v>833</v>
      </c>
      <c r="F132" s="713"/>
      <c r="G132" s="477">
        <f t="shared" si="2"/>
        <v>0</v>
      </c>
    </row>
    <row r="133" spans="1:7" x14ac:dyDescent="0.2">
      <c r="A133" s="206"/>
      <c r="B133" s="207"/>
      <c r="C133" s="73"/>
      <c r="D133" s="229"/>
      <c r="E133" s="229"/>
      <c r="F133" s="319"/>
      <c r="G133" s="477"/>
    </row>
    <row r="134" spans="1:7" x14ac:dyDescent="0.2">
      <c r="A134" s="209" t="s">
        <v>3761</v>
      </c>
      <c r="B134" s="207"/>
      <c r="C134" s="73" t="s">
        <v>3514</v>
      </c>
      <c r="D134" s="229" t="s">
        <v>4786</v>
      </c>
      <c r="E134" s="229">
        <v>954</v>
      </c>
      <c r="F134" s="713"/>
      <c r="G134" s="477">
        <f t="shared" si="2"/>
        <v>0</v>
      </c>
    </row>
    <row r="135" spans="1:7" x14ac:dyDescent="0.2">
      <c r="A135" s="206"/>
      <c r="B135" s="207"/>
      <c r="C135" s="73"/>
      <c r="D135" s="229"/>
      <c r="E135" s="229"/>
      <c r="F135" s="319"/>
      <c r="G135" s="477"/>
    </row>
    <row r="136" spans="1:7" x14ac:dyDescent="0.2">
      <c r="A136" s="206"/>
      <c r="B136" s="207"/>
      <c r="C136" s="213" t="s">
        <v>3718</v>
      </c>
      <c r="D136" s="229"/>
      <c r="E136" s="229"/>
      <c r="F136" s="319"/>
      <c r="G136" s="477"/>
    </row>
    <row r="137" spans="1:7" x14ac:dyDescent="0.2">
      <c r="A137" s="206"/>
      <c r="B137" s="207"/>
      <c r="C137" s="73"/>
      <c r="D137" s="229"/>
      <c r="E137" s="229"/>
      <c r="F137" s="319"/>
      <c r="G137" s="477"/>
    </row>
    <row r="138" spans="1:7" ht="25.5" x14ac:dyDescent="0.2">
      <c r="A138" s="209" t="s">
        <v>3804</v>
      </c>
      <c r="B138" s="207"/>
      <c r="C138" s="73" t="s">
        <v>3717</v>
      </c>
      <c r="D138" s="229" t="s">
        <v>19</v>
      </c>
      <c r="E138" s="229">
        <v>1</v>
      </c>
      <c r="F138" s="713"/>
      <c r="G138" s="477">
        <f t="shared" si="2"/>
        <v>0</v>
      </c>
    </row>
    <row r="139" spans="1:7" x14ac:dyDescent="0.2">
      <c r="A139" s="206"/>
      <c r="B139" s="207"/>
      <c r="C139" s="73"/>
      <c r="D139" s="229"/>
      <c r="E139" s="229"/>
      <c r="F139" s="319"/>
      <c r="G139" s="477"/>
    </row>
    <row r="140" spans="1:7" ht="21.95" customHeight="1" x14ac:dyDescent="0.2">
      <c r="A140" s="210" t="s">
        <v>3775</v>
      </c>
      <c r="B140" s="75"/>
      <c r="C140" s="76"/>
      <c r="D140" s="77"/>
      <c r="E140" s="77"/>
      <c r="F140" s="329"/>
      <c r="G140" s="494">
        <f>SUM(G113:G138)</f>
        <v>0</v>
      </c>
    </row>
    <row r="141" spans="1:7" s="211" customFormat="1" ht="15" customHeight="1" x14ac:dyDescent="0.2">
      <c r="A141" s="204"/>
      <c r="B141" s="202"/>
      <c r="C141" s="202"/>
      <c r="D141" s="203"/>
      <c r="E141" s="203"/>
      <c r="F141" s="202"/>
      <c r="G141" s="487" t="str">
        <f>$G$1</f>
        <v xml:space="preserve">BILL 2 BOQ 4: NEW SLUDGE DEWATERING BUILDING </v>
      </c>
    </row>
    <row r="142" spans="1:7" s="211" customFormat="1" ht="15" customHeight="1" x14ac:dyDescent="0.2">
      <c r="A142" s="204"/>
      <c r="B142" s="202"/>
      <c r="C142" s="202"/>
      <c r="D142" s="203"/>
      <c r="E142" s="203"/>
      <c r="F142" s="202"/>
      <c r="G142" s="488"/>
    </row>
    <row r="143" spans="1:7" s="211" customFormat="1" ht="27.2" customHeight="1" x14ac:dyDescent="0.2">
      <c r="A143" s="205" t="s">
        <v>3</v>
      </c>
      <c r="B143" s="66" t="s">
        <v>4</v>
      </c>
      <c r="C143" s="66" t="s">
        <v>5</v>
      </c>
      <c r="D143" s="66" t="s">
        <v>6</v>
      </c>
      <c r="E143" s="66" t="s">
        <v>7</v>
      </c>
      <c r="F143" s="66" t="s">
        <v>8</v>
      </c>
      <c r="G143" s="489" t="s">
        <v>9</v>
      </c>
    </row>
    <row r="144" spans="1:7" x14ac:dyDescent="0.2">
      <c r="A144" s="206"/>
      <c r="B144" s="207"/>
      <c r="C144" s="73"/>
      <c r="D144" s="71"/>
      <c r="E144" s="71"/>
      <c r="F144" s="208"/>
      <c r="G144" s="495"/>
    </row>
    <row r="145" spans="1:7" x14ac:dyDescent="0.2">
      <c r="A145" s="206"/>
      <c r="B145" s="207"/>
      <c r="C145" s="74" t="s">
        <v>3746</v>
      </c>
      <c r="D145" s="71"/>
      <c r="E145" s="71"/>
      <c r="F145" s="208"/>
      <c r="G145" s="495"/>
    </row>
    <row r="146" spans="1:7" x14ac:dyDescent="0.2">
      <c r="A146" s="206"/>
      <c r="B146" s="207"/>
      <c r="C146" s="73"/>
      <c r="D146" s="71"/>
      <c r="E146" s="71"/>
      <c r="F146" s="208"/>
      <c r="G146" s="495"/>
    </row>
    <row r="147" spans="1:7" x14ac:dyDescent="0.2">
      <c r="A147" s="206"/>
      <c r="B147" s="207"/>
      <c r="C147" s="74" t="s">
        <v>3007</v>
      </c>
      <c r="D147" s="71"/>
      <c r="E147" s="71"/>
      <c r="F147" s="208"/>
      <c r="G147" s="495"/>
    </row>
    <row r="148" spans="1:7" x14ac:dyDescent="0.2">
      <c r="A148" s="206"/>
      <c r="B148" s="207"/>
      <c r="C148" s="73"/>
      <c r="D148" s="71"/>
      <c r="E148" s="71"/>
      <c r="F148" s="208"/>
      <c r="G148" s="495"/>
    </row>
    <row r="149" spans="1:7" ht="38.25" x14ac:dyDescent="0.2">
      <c r="A149" s="206"/>
      <c r="B149" s="207"/>
      <c r="C149" s="73" t="s">
        <v>3311</v>
      </c>
      <c r="D149" s="71"/>
      <c r="E149" s="71"/>
      <c r="F149" s="208"/>
      <c r="G149" s="495"/>
    </row>
    <row r="150" spans="1:7" x14ac:dyDescent="0.2">
      <c r="A150" s="206"/>
      <c r="B150" s="207"/>
      <c r="C150" s="73"/>
      <c r="D150" s="71"/>
      <c r="E150" s="71"/>
      <c r="F150" s="208"/>
      <c r="G150" s="495"/>
    </row>
    <row r="151" spans="1:7" ht="51" x14ac:dyDescent="0.2">
      <c r="A151" s="206"/>
      <c r="B151" s="207"/>
      <c r="C151" s="73" t="s">
        <v>3309</v>
      </c>
      <c r="D151" s="71"/>
      <c r="E151" s="71"/>
      <c r="F151" s="208"/>
      <c r="G151" s="495"/>
    </row>
    <row r="152" spans="1:7" x14ac:dyDescent="0.2">
      <c r="A152" s="206"/>
      <c r="B152" s="207"/>
      <c r="C152" s="73"/>
      <c r="D152" s="71"/>
      <c r="E152" s="71"/>
      <c r="F152" s="208"/>
      <c r="G152" s="495"/>
    </row>
    <row r="153" spans="1:7" ht="63.75" x14ac:dyDescent="0.2">
      <c r="A153" s="206"/>
      <c r="B153" s="207"/>
      <c r="C153" s="73" t="s">
        <v>3609</v>
      </c>
      <c r="D153" s="71"/>
      <c r="E153" s="71"/>
      <c r="F153" s="208"/>
      <c r="G153" s="495"/>
    </row>
    <row r="154" spans="1:7" x14ac:dyDescent="0.2">
      <c r="A154" s="206"/>
      <c r="B154" s="207"/>
      <c r="C154" s="73"/>
      <c r="D154" s="71"/>
      <c r="E154" s="71"/>
      <c r="F154" s="208"/>
      <c r="G154" s="495"/>
    </row>
    <row r="155" spans="1:7" ht="38.25" x14ac:dyDescent="0.2">
      <c r="A155" s="206"/>
      <c r="B155" s="207"/>
      <c r="C155" s="73" t="s">
        <v>3312</v>
      </c>
      <c r="D155" s="71"/>
      <c r="E155" s="71"/>
      <c r="F155" s="208"/>
      <c r="G155" s="495"/>
    </row>
    <row r="156" spans="1:7" x14ac:dyDescent="0.2">
      <c r="A156" s="206"/>
      <c r="B156" s="207"/>
      <c r="C156" s="73"/>
      <c r="D156" s="71"/>
      <c r="E156" s="71"/>
      <c r="F156" s="208"/>
      <c r="G156" s="495"/>
    </row>
    <row r="157" spans="1:7" x14ac:dyDescent="0.2">
      <c r="A157" s="206"/>
      <c r="B157" s="207"/>
      <c r="C157" s="213" t="s">
        <v>2907</v>
      </c>
      <c r="D157" s="71"/>
      <c r="E157" s="71"/>
      <c r="F157" s="208"/>
      <c r="G157" s="495"/>
    </row>
    <row r="158" spans="1:7" x14ac:dyDescent="0.2">
      <c r="A158" s="206"/>
      <c r="B158" s="207"/>
      <c r="C158" s="73"/>
      <c r="D158" s="71"/>
      <c r="E158" s="71"/>
      <c r="F158" s="208"/>
      <c r="G158" s="495"/>
    </row>
    <row r="159" spans="1:7" x14ac:dyDescent="0.2">
      <c r="A159" s="206"/>
      <c r="B159" s="207"/>
      <c r="C159" s="213" t="s">
        <v>910</v>
      </c>
      <c r="D159" s="71"/>
      <c r="E159" s="71"/>
      <c r="F159" s="208"/>
      <c r="G159" s="495"/>
    </row>
    <row r="160" spans="1:7" x14ac:dyDescent="0.2">
      <c r="A160" s="206"/>
      <c r="B160" s="207"/>
      <c r="C160" s="73"/>
      <c r="D160" s="71"/>
      <c r="E160" s="71"/>
      <c r="F160" s="208"/>
      <c r="G160" s="495"/>
    </row>
    <row r="161" spans="1:7" x14ac:dyDescent="0.2">
      <c r="A161" s="206"/>
      <c r="B161" s="207"/>
      <c r="C161" s="212" t="s">
        <v>3313</v>
      </c>
      <c r="D161" s="71"/>
      <c r="E161" s="71"/>
      <c r="F161" s="208"/>
      <c r="G161" s="495"/>
    </row>
    <row r="162" spans="1:7" x14ac:dyDescent="0.2">
      <c r="A162" s="206"/>
      <c r="B162" s="207"/>
      <c r="C162" s="73"/>
      <c r="D162" s="71"/>
      <c r="E162" s="71"/>
      <c r="F162" s="208"/>
      <c r="G162" s="495"/>
    </row>
    <row r="163" spans="1:7" ht="38.25" x14ac:dyDescent="0.2">
      <c r="A163" s="206"/>
      <c r="B163" s="207"/>
      <c r="C163" s="73" t="s">
        <v>3314</v>
      </c>
      <c r="D163" s="71"/>
      <c r="E163" s="71"/>
      <c r="F163" s="208"/>
      <c r="G163" s="495"/>
    </row>
    <row r="164" spans="1:7" x14ac:dyDescent="0.2">
      <c r="A164" s="206"/>
      <c r="B164" s="207"/>
      <c r="C164" s="73"/>
      <c r="D164" s="71"/>
      <c r="E164" s="71"/>
      <c r="F164" s="208"/>
      <c r="G164" s="495"/>
    </row>
    <row r="165" spans="1:7" x14ac:dyDescent="0.2">
      <c r="A165" s="206"/>
      <c r="B165" s="207"/>
      <c r="C165" s="212" t="s">
        <v>3315</v>
      </c>
      <c r="D165" s="71"/>
      <c r="E165" s="71"/>
      <c r="F165" s="208"/>
      <c r="G165" s="495"/>
    </row>
    <row r="166" spans="1:7" x14ac:dyDescent="0.2">
      <c r="A166" s="206"/>
      <c r="B166" s="207"/>
      <c r="C166" s="73"/>
      <c r="D166" s="71"/>
      <c r="E166" s="71"/>
      <c r="F166" s="208"/>
      <c r="G166" s="495"/>
    </row>
    <row r="167" spans="1:7" ht="25.5" x14ac:dyDescent="0.2">
      <c r="A167" s="206"/>
      <c r="B167" s="207"/>
      <c r="C167" s="73" t="s">
        <v>3316</v>
      </c>
      <c r="D167" s="229"/>
      <c r="E167" s="229"/>
      <c r="F167" s="319"/>
      <c r="G167" s="477"/>
    </row>
    <row r="168" spans="1:7" x14ac:dyDescent="0.2">
      <c r="A168" s="206"/>
      <c r="B168" s="207"/>
      <c r="C168" s="73"/>
      <c r="D168" s="229"/>
      <c r="E168" s="229"/>
      <c r="F168" s="319"/>
      <c r="G168" s="477"/>
    </row>
    <row r="169" spans="1:7" x14ac:dyDescent="0.2">
      <c r="A169" s="206"/>
      <c r="B169" s="207"/>
      <c r="C169" s="213" t="s">
        <v>3552</v>
      </c>
      <c r="D169" s="229"/>
      <c r="E169" s="229"/>
      <c r="F169" s="319"/>
      <c r="G169" s="477"/>
    </row>
    <row r="170" spans="1:7" x14ac:dyDescent="0.2">
      <c r="A170" s="206"/>
      <c r="B170" s="207"/>
      <c r="C170" s="73"/>
      <c r="D170" s="229"/>
      <c r="E170" s="229"/>
      <c r="F170" s="319"/>
      <c r="G170" s="477"/>
    </row>
    <row r="171" spans="1:7" ht="25.5" x14ac:dyDescent="0.2">
      <c r="A171" s="206"/>
      <c r="B171" s="207"/>
      <c r="C171" s="212" t="s">
        <v>3553</v>
      </c>
      <c r="D171" s="229"/>
      <c r="E171" s="229"/>
      <c r="F171" s="319"/>
      <c r="G171" s="477"/>
    </row>
    <row r="172" spans="1:7" x14ac:dyDescent="0.2">
      <c r="A172" s="206"/>
      <c r="B172" s="207"/>
      <c r="C172" s="73"/>
      <c r="D172" s="229"/>
      <c r="E172" s="229"/>
      <c r="F172" s="319"/>
      <c r="G172" s="477"/>
    </row>
    <row r="173" spans="1:7" x14ac:dyDescent="0.2">
      <c r="A173" s="209">
        <v>3.1</v>
      </c>
      <c r="B173" s="207"/>
      <c r="C173" s="73" t="s">
        <v>3715</v>
      </c>
      <c r="D173" s="229" t="s">
        <v>4786</v>
      </c>
      <c r="E173" s="229">
        <v>42</v>
      </c>
      <c r="F173" s="713"/>
      <c r="G173" s="477">
        <f>E173*F173</f>
        <v>0</v>
      </c>
    </row>
    <row r="174" spans="1:7" x14ac:dyDescent="0.2">
      <c r="A174" s="206"/>
      <c r="B174" s="207"/>
      <c r="C174" s="73"/>
      <c r="D174" s="229"/>
      <c r="E174" s="229"/>
      <c r="F174" s="319"/>
      <c r="G174" s="477"/>
    </row>
    <row r="175" spans="1:7" x14ac:dyDescent="0.2">
      <c r="A175" s="209">
        <v>3.2</v>
      </c>
      <c r="B175" s="207"/>
      <c r="C175" s="73" t="s">
        <v>3714</v>
      </c>
      <c r="D175" s="229" t="s">
        <v>4786</v>
      </c>
      <c r="E175" s="229">
        <v>3</v>
      </c>
      <c r="F175" s="713"/>
      <c r="G175" s="477">
        <f t="shared" ref="G175:G195" si="3">E175*F175</f>
        <v>0</v>
      </c>
    </row>
    <row r="176" spans="1:7" x14ac:dyDescent="0.2">
      <c r="A176" s="206"/>
      <c r="B176" s="207"/>
      <c r="C176" s="73"/>
      <c r="D176" s="229"/>
      <c r="E176" s="229"/>
      <c r="F176" s="319"/>
      <c r="G176" s="477"/>
    </row>
    <row r="177" spans="1:7" x14ac:dyDescent="0.2">
      <c r="A177" s="209">
        <v>3.3</v>
      </c>
      <c r="B177" s="207"/>
      <c r="C177" s="73" t="s">
        <v>3011</v>
      </c>
      <c r="D177" s="229" t="s">
        <v>4786</v>
      </c>
      <c r="E177" s="229">
        <v>56</v>
      </c>
      <c r="F177" s="713"/>
      <c r="G177" s="477">
        <f t="shared" si="3"/>
        <v>0</v>
      </c>
    </row>
    <row r="178" spans="1:7" x14ac:dyDescent="0.2">
      <c r="A178" s="206"/>
      <c r="B178" s="207"/>
      <c r="C178" s="73"/>
      <c r="D178" s="229"/>
      <c r="E178" s="229"/>
      <c r="F178" s="319"/>
      <c r="G178" s="477"/>
    </row>
    <row r="179" spans="1:7" x14ac:dyDescent="0.2">
      <c r="A179" s="206"/>
      <c r="B179" s="207"/>
      <c r="C179" s="212" t="s">
        <v>3012</v>
      </c>
      <c r="D179" s="229"/>
      <c r="E179" s="229"/>
      <c r="F179" s="319"/>
      <c r="G179" s="477"/>
    </row>
    <row r="180" spans="1:7" x14ac:dyDescent="0.2">
      <c r="A180" s="206"/>
      <c r="B180" s="207"/>
      <c r="C180" s="73"/>
      <c r="D180" s="229"/>
      <c r="E180" s="229"/>
      <c r="F180" s="319"/>
      <c r="G180" s="477"/>
    </row>
    <row r="181" spans="1:7" x14ac:dyDescent="0.2">
      <c r="A181" s="209">
        <v>3.4</v>
      </c>
      <c r="B181" s="207"/>
      <c r="C181" s="73" t="s">
        <v>3322</v>
      </c>
      <c r="D181" s="229" t="s">
        <v>292</v>
      </c>
      <c r="E181" s="229">
        <v>121</v>
      </c>
      <c r="F181" s="713"/>
      <c r="G181" s="477">
        <f t="shared" si="3"/>
        <v>0</v>
      </c>
    </row>
    <row r="182" spans="1:7" x14ac:dyDescent="0.2">
      <c r="A182" s="206"/>
      <c r="B182" s="207"/>
      <c r="C182" s="73"/>
      <c r="D182" s="229"/>
      <c r="E182" s="229"/>
      <c r="F182" s="319"/>
      <c r="G182" s="477"/>
    </row>
    <row r="183" spans="1:7" x14ac:dyDescent="0.2">
      <c r="A183" s="209">
        <v>3.5</v>
      </c>
      <c r="B183" s="207"/>
      <c r="C183" s="73" t="s">
        <v>3323</v>
      </c>
      <c r="D183" s="229" t="s">
        <v>292</v>
      </c>
      <c r="E183" s="229">
        <v>667</v>
      </c>
      <c r="F183" s="713"/>
      <c r="G183" s="477">
        <f t="shared" si="3"/>
        <v>0</v>
      </c>
    </row>
    <row r="184" spans="1:7" x14ac:dyDescent="0.2">
      <c r="A184" s="206"/>
      <c r="B184" s="207"/>
      <c r="C184" s="73"/>
      <c r="D184" s="229"/>
      <c r="E184" s="229"/>
      <c r="F184" s="319"/>
      <c r="G184" s="477"/>
    </row>
    <row r="185" spans="1:7" x14ac:dyDescent="0.2">
      <c r="A185" s="206"/>
      <c r="B185" s="207"/>
      <c r="C185" s="213" t="s">
        <v>3009</v>
      </c>
      <c r="D185" s="229"/>
      <c r="E185" s="229"/>
      <c r="F185" s="319"/>
      <c r="G185" s="477"/>
    </row>
    <row r="186" spans="1:7" x14ac:dyDescent="0.2">
      <c r="A186" s="206"/>
      <c r="B186" s="207"/>
      <c r="C186" s="73"/>
      <c r="D186" s="229"/>
      <c r="E186" s="229"/>
      <c r="F186" s="319"/>
      <c r="G186" s="477"/>
    </row>
    <row r="187" spans="1:7" x14ac:dyDescent="0.2">
      <c r="A187" s="206"/>
      <c r="B187" s="207"/>
      <c r="C187" s="212" t="s">
        <v>913</v>
      </c>
      <c r="D187" s="229"/>
      <c r="E187" s="229"/>
      <c r="F187" s="319"/>
      <c r="G187" s="477"/>
    </row>
    <row r="188" spans="1:7" x14ac:dyDescent="0.2">
      <c r="A188" s="206"/>
      <c r="B188" s="207"/>
      <c r="C188" s="73"/>
      <c r="D188" s="229"/>
      <c r="E188" s="229"/>
      <c r="F188" s="319"/>
      <c r="G188" s="477"/>
    </row>
    <row r="189" spans="1:7" x14ac:dyDescent="0.2">
      <c r="A189" s="209">
        <v>3.6</v>
      </c>
      <c r="B189" s="207"/>
      <c r="C189" s="73" t="s">
        <v>3010</v>
      </c>
      <c r="D189" s="229" t="s">
        <v>4786</v>
      </c>
      <c r="E189" s="229">
        <v>2</v>
      </c>
      <c r="F189" s="713"/>
      <c r="G189" s="477">
        <f t="shared" si="3"/>
        <v>0</v>
      </c>
    </row>
    <row r="190" spans="1:7" x14ac:dyDescent="0.2">
      <c r="A190" s="206"/>
      <c r="B190" s="207"/>
      <c r="C190" s="73"/>
      <c r="D190" s="229"/>
      <c r="E190" s="229"/>
      <c r="F190" s="319"/>
      <c r="G190" s="477"/>
    </row>
    <row r="191" spans="1:7" x14ac:dyDescent="0.2">
      <c r="A191" s="209">
        <v>3.7</v>
      </c>
      <c r="B191" s="207"/>
      <c r="C191" s="73" t="s">
        <v>3011</v>
      </c>
      <c r="D191" s="229" t="s">
        <v>4786</v>
      </c>
      <c r="E191" s="229">
        <v>845</v>
      </c>
      <c r="F191" s="713"/>
      <c r="G191" s="477">
        <f t="shared" si="3"/>
        <v>0</v>
      </c>
    </row>
    <row r="192" spans="1:7" x14ac:dyDescent="0.2">
      <c r="A192" s="206"/>
      <c r="B192" s="207"/>
      <c r="C192" s="73"/>
      <c r="D192" s="229"/>
      <c r="E192" s="229"/>
      <c r="F192" s="319"/>
      <c r="G192" s="477"/>
    </row>
    <row r="193" spans="1:7" ht="25.5" x14ac:dyDescent="0.2">
      <c r="A193" s="206"/>
      <c r="B193" s="207"/>
      <c r="C193" s="212" t="s">
        <v>3553</v>
      </c>
      <c r="D193" s="229"/>
      <c r="E193" s="229"/>
      <c r="F193" s="319"/>
      <c r="G193" s="477"/>
    </row>
    <row r="194" spans="1:7" x14ac:dyDescent="0.2">
      <c r="A194" s="206"/>
      <c r="B194" s="207"/>
      <c r="C194" s="73"/>
      <c r="D194" s="229"/>
      <c r="E194" s="229"/>
      <c r="F194" s="319"/>
      <c r="G194" s="477"/>
    </row>
    <row r="195" spans="1:7" x14ac:dyDescent="0.2">
      <c r="A195" s="209">
        <v>3.8</v>
      </c>
      <c r="B195" s="207"/>
      <c r="C195" s="73" t="s">
        <v>3011</v>
      </c>
      <c r="D195" s="229" t="s">
        <v>4786</v>
      </c>
      <c r="E195" s="229">
        <v>8</v>
      </c>
      <c r="F195" s="713"/>
      <c r="G195" s="477">
        <f t="shared" si="3"/>
        <v>0</v>
      </c>
    </row>
    <row r="196" spans="1:7" x14ac:dyDescent="0.2">
      <c r="A196" s="206"/>
      <c r="B196" s="207"/>
      <c r="C196" s="73"/>
      <c r="D196" s="229"/>
      <c r="E196" s="229"/>
      <c r="F196" s="319"/>
      <c r="G196" s="477"/>
    </row>
    <row r="197" spans="1:7" s="211" customFormat="1" ht="21.95" customHeight="1" x14ac:dyDescent="0.2">
      <c r="A197" s="210" t="s">
        <v>44</v>
      </c>
      <c r="B197" s="75"/>
      <c r="C197" s="76"/>
      <c r="D197" s="77"/>
      <c r="E197" s="77"/>
      <c r="F197" s="329"/>
      <c r="G197" s="494">
        <f>SUM(G173:G195)</f>
        <v>0</v>
      </c>
    </row>
    <row r="198" spans="1:7" s="211" customFormat="1" ht="15" customHeight="1" x14ac:dyDescent="0.2">
      <c r="A198" s="204"/>
      <c r="B198" s="202"/>
      <c r="C198" s="202"/>
      <c r="D198" s="203"/>
      <c r="E198" s="203"/>
      <c r="F198" s="202"/>
      <c r="G198" s="487" t="str">
        <f>$G$1</f>
        <v xml:space="preserve">BILL 2 BOQ 4: NEW SLUDGE DEWATERING BUILDING </v>
      </c>
    </row>
    <row r="199" spans="1:7" s="211" customFormat="1" ht="15" customHeight="1" x14ac:dyDescent="0.2">
      <c r="A199" s="204"/>
      <c r="B199" s="202"/>
      <c r="C199" s="202"/>
      <c r="D199" s="203"/>
      <c r="E199" s="203"/>
      <c r="F199" s="202"/>
      <c r="G199" s="488"/>
    </row>
    <row r="200" spans="1:7" s="211" customFormat="1" ht="27.2" customHeight="1" x14ac:dyDescent="0.2">
      <c r="A200" s="205" t="s">
        <v>3</v>
      </c>
      <c r="B200" s="66" t="s">
        <v>4</v>
      </c>
      <c r="C200" s="66" t="s">
        <v>5</v>
      </c>
      <c r="D200" s="66" t="s">
        <v>6</v>
      </c>
      <c r="E200" s="66" t="s">
        <v>7</v>
      </c>
      <c r="F200" s="66" t="s">
        <v>8</v>
      </c>
      <c r="G200" s="489" t="s">
        <v>9</v>
      </c>
    </row>
    <row r="201" spans="1:7" s="211" customFormat="1" ht="21.95" customHeight="1" x14ac:dyDescent="0.2">
      <c r="A201" s="210" t="s">
        <v>45</v>
      </c>
      <c r="B201" s="75"/>
      <c r="C201" s="76"/>
      <c r="D201" s="77"/>
      <c r="E201" s="77"/>
      <c r="F201" s="329"/>
      <c r="G201" s="494">
        <f>G197</f>
        <v>0</v>
      </c>
    </row>
    <row r="202" spans="1:7" x14ac:dyDescent="0.2">
      <c r="A202" s="206"/>
      <c r="B202" s="207"/>
      <c r="C202" s="213" t="s">
        <v>922</v>
      </c>
      <c r="D202" s="229"/>
      <c r="E202" s="229"/>
      <c r="F202" s="319"/>
      <c r="G202" s="477"/>
    </row>
    <row r="203" spans="1:7" x14ac:dyDescent="0.2">
      <c r="A203" s="206"/>
      <c r="B203" s="207"/>
      <c r="C203" s="73"/>
      <c r="D203" s="229"/>
      <c r="E203" s="229"/>
      <c r="F203" s="319"/>
      <c r="G203" s="477"/>
    </row>
    <row r="204" spans="1:7" ht="38.25" x14ac:dyDescent="0.2">
      <c r="A204" s="206"/>
      <c r="B204" s="207"/>
      <c r="C204" s="212" t="s">
        <v>3318</v>
      </c>
      <c r="D204" s="229"/>
      <c r="E204" s="229"/>
      <c r="F204" s="319"/>
      <c r="G204" s="477"/>
    </row>
    <row r="205" spans="1:7" x14ac:dyDescent="0.2">
      <c r="A205" s="206"/>
      <c r="B205" s="207"/>
      <c r="C205" s="73"/>
      <c r="D205" s="229"/>
      <c r="E205" s="229"/>
      <c r="F205" s="319"/>
      <c r="G205" s="477"/>
    </row>
    <row r="206" spans="1:7" ht="51" x14ac:dyDescent="0.2">
      <c r="A206" s="209">
        <v>3.9</v>
      </c>
      <c r="B206" s="207"/>
      <c r="C206" s="73" t="s">
        <v>3319</v>
      </c>
      <c r="D206" s="229" t="s">
        <v>4786</v>
      </c>
      <c r="E206" s="229">
        <v>518</v>
      </c>
      <c r="F206" s="713"/>
      <c r="G206" s="477">
        <f>E206*F206</f>
        <v>0</v>
      </c>
    </row>
    <row r="207" spans="1:7" x14ac:dyDescent="0.2">
      <c r="A207" s="206"/>
      <c r="B207" s="207"/>
      <c r="C207" s="73"/>
      <c r="D207" s="229"/>
      <c r="E207" s="229"/>
      <c r="F207" s="319"/>
      <c r="G207" s="477"/>
    </row>
    <row r="208" spans="1:7" ht="25.5" x14ac:dyDescent="0.2">
      <c r="A208" s="206"/>
      <c r="B208" s="207"/>
      <c r="C208" s="212" t="s">
        <v>3320</v>
      </c>
      <c r="D208" s="229"/>
      <c r="E208" s="229"/>
      <c r="F208" s="319"/>
      <c r="G208" s="477"/>
    </row>
    <row r="209" spans="1:7" x14ac:dyDescent="0.2">
      <c r="A209" s="206"/>
      <c r="B209" s="207"/>
      <c r="C209" s="73"/>
      <c r="D209" s="229"/>
      <c r="E209" s="229"/>
      <c r="F209" s="319"/>
      <c r="G209" s="477"/>
    </row>
    <row r="210" spans="1:7" x14ac:dyDescent="0.2">
      <c r="A210" s="209">
        <v>3.1</v>
      </c>
      <c r="B210" s="207"/>
      <c r="C210" s="73" t="s">
        <v>3321</v>
      </c>
      <c r="D210" s="229" t="s">
        <v>4786</v>
      </c>
      <c r="E210" s="229">
        <v>1082</v>
      </c>
      <c r="F210" s="713"/>
      <c r="G210" s="477">
        <f t="shared" ref="G210:G248" si="4">E210*F210</f>
        <v>0</v>
      </c>
    </row>
    <row r="211" spans="1:7" x14ac:dyDescent="0.2">
      <c r="A211" s="206"/>
      <c r="B211" s="207"/>
      <c r="C211" s="73"/>
      <c r="D211" s="229"/>
      <c r="E211" s="229"/>
      <c r="F211" s="319"/>
      <c r="G211" s="477"/>
    </row>
    <row r="212" spans="1:7" x14ac:dyDescent="0.2">
      <c r="A212" s="206"/>
      <c r="B212" s="207"/>
      <c r="C212" s="212" t="s">
        <v>3713</v>
      </c>
      <c r="D212" s="229"/>
      <c r="E212" s="229"/>
      <c r="F212" s="319"/>
      <c r="G212" s="477"/>
    </row>
    <row r="213" spans="1:7" x14ac:dyDescent="0.2">
      <c r="A213" s="206"/>
      <c r="B213" s="207"/>
      <c r="C213" s="73"/>
      <c r="D213" s="229"/>
      <c r="E213" s="229"/>
      <c r="F213" s="319"/>
      <c r="G213" s="477"/>
    </row>
    <row r="214" spans="1:7" ht="25.5" x14ac:dyDescent="0.2">
      <c r="A214" s="209">
        <v>3.11</v>
      </c>
      <c r="B214" s="207"/>
      <c r="C214" s="73" t="s">
        <v>3712</v>
      </c>
      <c r="D214" s="229" t="s">
        <v>4786</v>
      </c>
      <c r="E214" s="229">
        <v>69</v>
      </c>
      <c r="F214" s="713"/>
      <c r="G214" s="477">
        <f t="shared" si="4"/>
        <v>0</v>
      </c>
    </row>
    <row r="215" spans="1:7" x14ac:dyDescent="0.2">
      <c r="A215" s="206"/>
      <c r="B215" s="207"/>
      <c r="C215" s="73"/>
      <c r="D215" s="229"/>
      <c r="E215" s="229"/>
      <c r="F215" s="319"/>
      <c r="G215" s="477"/>
    </row>
    <row r="216" spans="1:7" x14ac:dyDescent="0.2">
      <c r="A216" s="206"/>
      <c r="B216" s="207"/>
      <c r="C216" s="212" t="s">
        <v>3012</v>
      </c>
      <c r="D216" s="229"/>
      <c r="E216" s="229"/>
      <c r="F216" s="319"/>
      <c r="G216" s="477"/>
    </row>
    <row r="217" spans="1:7" x14ac:dyDescent="0.2">
      <c r="A217" s="206"/>
      <c r="B217" s="207"/>
      <c r="C217" s="73"/>
      <c r="D217" s="229"/>
      <c r="E217" s="229"/>
      <c r="F217" s="319"/>
      <c r="G217" s="477"/>
    </row>
    <row r="218" spans="1:7" x14ac:dyDescent="0.2">
      <c r="A218" s="209">
        <v>3.12</v>
      </c>
      <c r="B218" s="207"/>
      <c r="C218" s="73" t="s">
        <v>3322</v>
      </c>
      <c r="D218" s="229" t="s">
        <v>292</v>
      </c>
      <c r="E218" s="229">
        <v>6</v>
      </c>
      <c r="F218" s="713"/>
      <c r="G218" s="477">
        <f t="shared" si="4"/>
        <v>0</v>
      </c>
    </row>
    <row r="219" spans="1:7" x14ac:dyDescent="0.2">
      <c r="A219" s="206"/>
      <c r="B219" s="207"/>
      <c r="C219" s="73"/>
      <c r="D219" s="229"/>
      <c r="E219" s="229"/>
      <c r="F219" s="319"/>
      <c r="G219" s="477"/>
    </row>
    <row r="220" spans="1:7" x14ac:dyDescent="0.2">
      <c r="A220" s="209">
        <v>3.13</v>
      </c>
      <c r="B220" s="207"/>
      <c r="C220" s="73" t="s">
        <v>3323</v>
      </c>
      <c r="D220" s="229" t="s">
        <v>292</v>
      </c>
      <c r="E220" s="229">
        <v>2621</v>
      </c>
      <c r="F220" s="713"/>
      <c r="G220" s="477">
        <f t="shared" si="4"/>
        <v>0</v>
      </c>
    </row>
    <row r="221" spans="1:7" x14ac:dyDescent="0.2">
      <c r="A221" s="206"/>
      <c r="B221" s="207"/>
      <c r="C221" s="73"/>
      <c r="D221" s="229"/>
      <c r="E221" s="229"/>
      <c r="F221" s="319"/>
      <c r="G221" s="477"/>
    </row>
    <row r="222" spans="1:7" x14ac:dyDescent="0.2">
      <c r="A222" s="206"/>
      <c r="B222" s="207"/>
      <c r="C222" s="212" t="s">
        <v>3015</v>
      </c>
      <c r="D222" s="229"/>
      <c r="E222" s="229"/>
      <c r="F222" s="319"/>
      <c r="G222" s="477"/>
    </row>
    <row r="223" spans="1:7" x14ac:dyDescent="0.2">
      <c r="A223" s="206"/>
      <c r="B223" s="207"/>
      <c r="C223" s="73"/>
      <c r="D223" s="229"/>
      <c r="E223" s="229"/>
      <c r="F223" s="319"/>
      <c r="G223" s="477"/>
    </row>
    <row r="224" spans="1:7" x14ac:dyDescent="0.2">
      <c r="A224" s="209">
        <v>3.14</v>
      </c>
      <c r="B224" s="207"/>
      <c r="C224" s="73" t="s">
        <v>3016</v>
      </c>
      <c r="D224" s="229" t="s">
        <v>292</v>
      </c>
      <c r="E224" s="229">
        <v>32</v>
      </c>
      <c r="F224" s="713"/>
      <c r="G224" s="477">
        <f t="shared" si="4"/>
        <v>0</v>
      </c>
    </row>
    <row r="225" spans="1:7" x14ac:dyDescent="0.2">
      <c r="A225" s="206"/>
      <c r="B225" s="207"/>
      <c r="C225" s="73"/>
      <c r="D225" s="229"/>
      <c r="E225" s="229"/>
      <c r="F225" s="319"/>
      <c r="G225" s="477"/>
    </row>
    <row r="226" spans="1:7" x14ac:dyDescent="0.2">
      <c r="A226" s="206"/>
      <c r="B226" s="207"/>
      <c r="C226" s="212" t="s">
        <v>3324</v>
      </c>
      <c r="D226" s="229"/>
      <c r="E226" s="229"/>
      <c r="F226" s="319"/>
      <c r="G226" s="477"/>
    </row>
    <row r="227" spans="1:7" x14ac:dyDescent="0.2">
      <c r="A227" s="206"/>
      <c r="B227" s="207"/>
      <c r="C227" s="73"/>
      <c r="D227" s="229"/>
      <c r="E227" s="229"/>
      <c r="F227" s="319"/>
      <c r="G227" s="477"/>
    </row>
    <row r="228" spans="1:7" x14ac:dyDescent="0.2">
      <c r="A228" s="209">
        <v>3.15</v>
      </c>
      <c r="B228" s="207"/>
      <c r="C228" s="73" t="s">
        <v>3325</v>
      </c>
      <c r="D228" s="229" t="s">
        <v>292</v>
      </c>
      <c r="E228" s="229">
        <v>27</v>
      </c>
      <c r="F228" s="713"/>
      <c r="G228" s="477">
        <f t="shared" si="4"/>
        <v>0</v>
      </c>
    </row>
    <row r="229" spans="1:7" x14ac:dyDescent="0.2">
      <c r="A229" s="206"/>
      <c r="B229" s="207"/>
      <c r="C229" s="73"/>
      <c r="D229" s="229"/>
      <c r="E229" s="229"/>
      <c r="F229" s="319"/>
      <c r="G229" s="477"/>
    </row>
    <row r="230" spans="1:7" x14ac:dyDescent="0.2">
      <c r="A230" s="206"/>
      <c r="B230" s="207"/>
      <c r="C230" s="212" t="s">
        <v>3017</v>
      </c>
      <c r="D230" s="229"/>
      <c r="E230" s="229"/>
      <c r="F230" s="319"/>
      <c r="G230" s="477"/>
    </row>
    <row r="231" spans="1:7" x14ac:dyDescent="0.2">
      <c r="A231" s="206"/>
      <c r="B231" s="207"/>
      <c r="C231" s="73"/>
      <c r="D231" s="229"/>
      <c r="E231" s="229"/>
      <c r="F231" s="319"/>
      <c r="G231" s="477"/>
    </row>
    <row r="232" spans="1:7" ht="25.5" x14ac:dyDescent="0.2">
      <c r="A232" s="209">
        <v>3.16</v>
      </c>
      <c r="B232" s="207"/>
      <c r="C232" s="73" t="s">
        <v>3711</v>
      </c>
      <c r="D232" s="229" t="s">
        <v>242</v>
      </c>
      <c r="E232" s="229">
        <v>1224</v>
      </c>
      <c r="F232" s="713"/>
      <c r="G232" s="477">
        <f t="shared" si="4"/>
        <v>0</v>
      </c>
    </row>
    <row r="233" spans="1:7" x14ac:dyDescent="0.2">
      <c r="A233" s="206"/>
      <c r="B233" s="207"/>
      <c r="C233" s="73"/>
      <c r="D233" s="229"/>
      <c r="E233" s="229"/>
      <c r="F233" s="319"/>
      <c r="G233" s="477"/>
    </row>
    <row r="234" spans="1:7" x14ac:dyDescent="0.2">
      <c r="A234" s="206"/>
      <c r="B234" s="207"/>
      <c r="C234" s="213" t="s">
        <v>917</v>
      </c>
      <c r="D234" s="229"/>
      <c r="E234" s="229"/>
      <c r="F234" s="319"/>
      <c r="G234" s="477"/>
    </row>
    <row r="235" spans="1:7" x14ac:dyDescent="0.2">
      <c r="A235" s="206"/>
      <c r="B235" s="207"/>
      <c r="C235" s="73"/>
      <c r="D235" s="229"/>
      <c r="E235" s="229"/>
      <c r="F235" s="319"/>
      <c r="G235" s="477"/>
    </row>
    <row r="236" spans="1:7" ht="25.5" x14ac:dyDescent="0.2">
      <c r="A236" s="206"/>
      <c r="B236" s="207"/>
      <c r="C236" s="212" t="s">
        <v>3329</v>
      </c>
      <c r="D236" s="229"/>
      <c r="E236" s="229"/>
      <c r="F236" s="319"/>
      <c r="G236" s="477"/>
    </row>
    <row r="237" spans="1:7" x14ac:dyDescent="0.2">
      <c r="A237" s="206"/>
      <c r="B237" s="207"/>
      <c r="C237" s="73"/>
      <c r="D237" s="229"/>
      <c r="E237" s="229"/>
      <c r="F237" s="319"/>
      <c r="G237" s="477"/>
    </row>
    <row r="238" spans="1:7" x14ac:dyDescent="0.2">
      <c r="A238" s="209">
        <v>3.17</v>
      </c>
      <c r="B238" s="207"/>
      <c r="C238" s="73" t="s">
        <v>3330</v>
      </c>
      <c r="D238" s="229" t="s">
        <v>4786</v>
      </c>
      <c r="E238" s="229">
        <v>520</v>
      </c>
      <c r="F238" s="713"/>
      <c r="G238" s="477">
        <f t="shared" si="4"/>
        <v>0</v>
      </c>
    </row>
    <row r="239" spans="1:7" x14ac:dyDescent="0.2">
      <c r="A239" s="206"/>
      <c r="B239" s="207"/>
      <c r="C239" s="73"/>
      <c r="D239" s="229"/>
      <c r="E239" s="229"/>
      <c r="F239" s="319"/>
      <c r="G239" s="477"/>
    </row>
    <row r="240" spans="1:7" x14ac:dyDescent="0.2">
      <c r="A240" s="209">
        <v>3.18</v>
      </c>
      <c r="B240" s="207"/>
      <c r="C240" s="73" t="s">
        <v>3555</v>
      </c>
      <c r="D240" s="229" t="s">
        <v>4786</v>
      </c>
      <c r="E240" s="229">
        <v>19</v>
      </c>
      <c r="F240" s="713"/>
      <c r="G240" s="477">
        <f t="shared" si="4"/>
        <v>0</v>
      </c>
    </row>
    <row r="241" spans="1:7" x14ac:dyDescent="0.2">
      <c r="A241" s="206"/>
      <c r="B241" s="207"/>
      <c r="C241" s="73"/>
      <c r="D241" s="229"/>
      <c r="E241" s="229"/>
      <c r="F241" s="319"/>
      <c r="G241" s="477"/>
    </row>
    <row r="242" spans="1:7" x14ac:dyDescent="0.2">
      <c r="A242" s="209">
        <v>3.19</v>
      </c>
      <c r="B242" s="207"/>
      <c r="C242" s="73" t="s">
        <v>3331</v>
      </c>
      <c r="D242" s="229" t="s">
        <v>292</v>
      </c>
      <c r="E242" s="229">
        <v>5</v>
      </c>
      <c r="F242" s="713"/>
      <c r="G242" s="477">
        <f t="shared" si="4"/>
        <v>0</v>
      </c>
    </row>
    <row r="243" spans="1:7" x14ac:dyDescent="0.2">
      <c r="A243" s="206"/>
      <c r="B243" s="207"/>
      <c r="C243" s="73"/>
      <c r="D243" s="229"/>
      <c r="E243" s="229"/>
      <c r="F243" s="319"/>
      <c r="G243" s="477"/>
    </row>
    <row r="244" spans="1:7" x14ac:dyDescent="0.2">
      <c r="A244" s="209">
        <v>3.2</v>
      </c>
      <c r="B244" s="207"/>
      <c r="C244" s="73" t="s">
        <v>3710</v>
      </c>
      <c r="D244" s="229" t="s">
        <v>292</v>
      </c>
      <c r="E244" s="229">
        <v>32</v>
      </c>
      <c r="F244" s="713"/>
      <c r="G244" s="477">
        <f t="shared" si="4"/>
        <v>0</v>
      </c>
    </row>
    <row r="245" spans="1:7" x14ac:dyDescent="0.2">
      <c r="A245" s="206"/>
      <c r="B245" s="207"/>
      <c r="C245" s="73"/>
      <c r="D245" s="229"/>
      <c r="E245" s="229"/>
      <c r="F245" s="319"/>
      <c r="G245" s="477"/>
    </row>
    <row r="246" spans="1:7" ht="25.5" x14ac:dyDescent="0.2">
      <c r="A246" s="206"/>
      <c r="B246" s="207"/>
      <c r="C246" s="212" t="s">
        <v>3332</v>
      </c>
      <c r="D246" s="229"/>
      <c r="E246" s="229"/>
      <c r="F246" s="319"/>
      <c r="G246" s="477"/>
    </row>
    <row r="247" spans="1:7" x14ac:dyDescent="0.2">
      <c r="A247" s="206"/>
      <c r="B247" s="207"/>
      <c r="C247" s="73"/>
      <c r="D247" s="229"/>
      <c r="E247" s="229"/>
      <c r="F247" s="319"/>
      <c r="G247" s="477"/>
    </row>
    <row r="248" spans="1:7" x14ac:dyDescent="0.2">
      <c r="A248" s="209">
        <v>3.21</v>
      </c>
      <c r="B248" s="207"/>
      <c r="C248" s="73" t="s">
        <v>3333</v>
      </c>
      <c r="D248" s="229" t="s">
        <v>292</v>
      </c>
      <c r="E248" s="229">
        <v>59</v>
      </c>
      <c r="F248" s="713"/>
      <c r="G248" s="477">
        <f t="shared" si="4"/>
        <v>0</v>
      </c>
    </row>
    <row r="249" spans="1:7" x14ac:dyDescent="0.2">
      <c r="A249" s="206"/>
      <c r="B249" s="207"/>
      <c r="C249" s="73"/>
      <c r="D249" s="229"/>
      <c r="E249" s="229"/>
      <c r="F249" s="319"/>
      <c r="G249" s="477"/>
    </row>
    <row r="250" spans="1:7" ht="21.95" customHeight="1" x14ac:dyDescent="0.2">
      <c r="A250" s="210" t="s">
        <v>3776</v>
      </c>
      <c r="B250" s="75"/>
      <c r="C250" s="76"/>
      <c r="D250" s="77"/>
      <c r="E250" s="77"/>
      <c r="F250" s="329"/>
      <c r="G250" s="494">
        <f>SUM(G201:G248)</f>
        <v>0</v>
      </c>
    </row>
    <row r="251" spans="1:7" s="211" customFormat="1" ht="15" customHeight="1" x14ac:dyDescent="0.2">
      <c r="A251" s="204"/>
      <c r="B251" s="202"/>
      <c r="C251" s="202"/>
      <c r="D251" s="203"/>
      <c r="E251" s="203"/>
      <c r="F251" s="202"/>
      <c r="G251" s="487" t="str">
        <f>$G$1</f>
        <v xml:space="preserve">BILL 2 BOQ 4: NEW SLUDGE DEWATERING BUILDING </v>
      </c>
    </row>
    <row r="252" spans="1:7" s="211" customFormat="1" ht="15" customHeight="1" x14ac:dyDescent="0.2">
      <c r="A252" s="204"/>
      <c r="B252" s="202"/>
      <c r="C252" s="202"/>
      <c r="D252" s="203"/>
      <c r="E252" s="203"/>
      <c r="F252" s="202"/>
      <c r="G252" s="488"/>
    </row>
    <row r="253" spans="1:7" s="211" customFormat="1" ht="27.2" customHeight="1" x14ac:dyDescent="0.2">
      <c r="A253" s="205" t="s">
        <v>3</v>
      </c>
      <c r="B253" s="66" t="s">
        <v>4</v>
      </c>
      <c r="C253" s="66" t="s">
        <v>5</v>
      </c>
      <c r="D253" s="66" t="s">
        <v>6</v>
      </c>
      <c r="E253" s="66" t="s">
        <v>7</v>
      </c>
      <c r="F253" s="66" t="s">
        <v>8</v>
      </c>
      <c r="G253" s="489" t="s">
        <v>9</v>
      </c>
    </row>
    <row r="254" spans="1:7" x14ac:dyDescent="0.2">
      <c r="A254" s="206"/>
      <c r="B254" s="207"/>
      <c r="C254" s="73"/>
      <c r="D254" s="71"/>
      <c r="E254" s="71"/>
      <c r="F254" s="208"/>
      <c r="G254" s="495"/>
    </row>
    <row r="255" spans="1:7" x14ac:dyDescent="0.2">
      <c r="A255" s="206"/>
      <c r="B255" s="207"/>
      <c r="C255" s="74" t="s">
        <v>3747</v>
      </c>
      <c r="D255" s="71"/>
      <c r="E255" s="71"/>
      <c r="F255" s="208"/>
      <c r="G255" s="495"/>
    </row>
    <row r="256" spans="1:7" x14ac:dyDescent="0.2">
      <c r="A256" s="206"/>
      <c r="B256" s="207"/>
      <c r="C256" s="73"/>
      <c r="D256" s="71"/>
      <c r="E256" s="71"/>
      <c r="F256" s="208"/>
      <c r="G256" s="495"/>
    </row>
    <row r="257" spans="1:7" x14ac:dyDescent="0.2">
      <c r="A257" s="206"/>
      <c r="B257" s="207"/>
      <c r="C257" s="74" t="s">
        <v>3021</v>
      </c>
      <c r="D257" s="71"/>
      <c r="E257" s="71"/>
      <c r="F257" s="208"/>
      <c r="G257" s="495"/>
    </row>
    <row r="258" spans="1:7" x14ac:dyDescent="0.2">
      <c r="A258" s="206"/>
      <c r="B258" s="207"/>
      <c r="C258" s="73"/>
      <c r="D258" s="71"/>
      <c r="E258" s="71"/>
      <c r="F258" s="208"/>
      <c r="G258" s="495"/>
    </row>
    <row r="259" spans="1:7" ht="38.25" x14ac:dyDescent="0.2">
      <c r="A259" s="206"/>
      <c r="B259" s="207"/>
      <c r="C259" s="73" t="s">
        <v>3311</v>
      </c>
      <c r="D259" s="71"/>
      <c r="E259" s="71"/>
      <c r="F259" s="208"/>
      <c r="G259" s="495"/>
    </row>
    <row r="260" spans="1:7" x14ac:dyDescent="0.2">
      <c r="A260" s="206"/>
      <c r="B260" s="207"/>
      <c r="C260" s="73"/>
      <c r="D260" s="71"/>
      <c r="E260" s="71"/>
      <c r="F260" s="208"/>
      <c r="G260" s="495"/>
    </row>
    <row r="261" spans="1:7" ht="51" x14ac:dyDescent="0.2">
      <c r="A261" s="206"/>
      <c r="B261" s="207"/>
      <c r="C261" s="73" t="s">
        <v>3309</v>
      </c>
      <c r="D261" s="71"/>
      <c r="E261" s="71"/>
      <c r="F261" s="208"/>
      <c r="G261" s="495"/>
    </row>
    <row r="262" spans="1:7" x14ac:dyDescent="0.2">
      <c r="A262" s="206"/>
      <c r="B262" s="207"/>
      <c r="C262" s="73"/>
      <c r="D262" s="71"/>
      <c r="E262" s="71"/>
      <c r="F262" s="208"/>
      <c r="G262" s="495"/>
    </row>
    <row r="263" spans="1:7" ht="63.75" x14ac:dyDescent="0.2">
      <c r="A263" s="206"/>
      <c r="B263" s="207"/>
      <c r="C263" s="73" t="s">
        <v>3609</v>
      </c>
      <c r="D263" s="71"/>
      <c r="E263" s="71"/>
      <c r="F263" s="208"/>
      <c r="G263" s="495"/>
    </row>
    <row r="264" spans="1:7" x14ac:dyDescent="0.2">
      <c r="A264" s="206"/>
      <c r="B264" s="207"/>
      <c r="C264" s="73"/>
      <c r="D264" s="71"/>
      <c r="E264" s="71"/>
      <c r="F264" s="208"/>
      <c r="G264" s="495"/>
    </row>
    <row r="265" spans="1:7" ht="38.25" x14ac:dyDescent="0.2">
      <c r="A265" s="206"/>
      <c r="B265" s="207"/>
      <c r="C265" s="73" t="s">
        <v>3334</v>
      </c>
      <c r="D265" s="71"/>
      <c r="E265" s="71"/>
      <c r="F265" s="208"/>
      <c r="G265" s="495"/>
    </row>
    <row r="266" spans="1:7" x14ac:dyDescent="0.2">
      <c r="A266" s="206"/>
      <c r="B266" s="207"/>
      <c r="C266" s="73"/>
      <c r="D266" s="71"/>
      <c r="E266" s="71"/>
      <c r="F266" s="208"/>
      <c r="G266" s="495"/>
    </row>
    <row r="267" spans="1:7" x14ac:dyDescent="0.2">
      <c r="A267" s="206"/>
      <c r="B267" s="207"/>
      <c r="C267" s="213" t="s">
        <v>2907</v>
      </c>
      <c r="D267" s="71"/>
      <c r="E267" s="71"/>
      <c r="F267" s="208"/>
      <c r="G267" s="495"/>
    </row>
    <row r="268" spans="1:7" x14ac:dyDescent="0.2">
      <c r="A268" s="206"/>
      <c r="B268" s="207"/>
      <c r="C268" s="73"/>
      <c r="D268" s="71"/>
      <c r="E268" s="71"/>
      <c r="F268" s="208"/>
      <c r="G268" s="495"/>
    </row>
    <row r="269" spans="1:7" x14ac:dyDescent="0.2">
      <c r="A269" s="206"/>
      <c r="B269" s="207"/>
      <c r="C269" s="212" t="s">
        <v>3023</v>
      </c>
      <c r="D269" s="71"/>
      <c r="E269" s="71"/>
      <c r="F269" s="208"/>
      <c r="G269" s="495"/>
    </row>
    <row r="270" spans="1:7" x14ac:dyDescent="0.2">
      <c r="A270" s="206"/>
      <c r="B270" s="207"/>
      <c r="C270" s="73"/>
      <c r="D270" s="71"/>
      <c r="E270" s="71"/>
      <c r="F270" s="208"/>
      <c r="G270" s="495"/>
    </row>
    <row r="271" spans="1:7" ht="76.5" x14ac:dyDescent="0.2">
      <c r="A271" s="206"/>
      <c r="B271" s="207"/>
      <c r="C271" s="73" t="s">
        <v>3024</v>
      </c>
      <c r="D271" s="71"/>
      <c r="E271" s="71"/>
      <c r="F271" s="208"/>
      <c r="G271" s="495"/>
    </row>
    <row r="272" spans="1:7" x14ac:dyDescent="0.2">
      <c r="A272" s="206"/>
      <c r="B272" s="207"/>
      <c r="C272" s="73"/>
      <c r="D272" s="71"/>
      <c r="E272" s="71"/>
      <c r="F272" s="208"/>
      <c r="G272" s="495"/>
    </row>
    <row r="273" spans="1:7" x14ac:dyDescent="0.2">
      <c r="A273" s="206"/>
      <c r="B273" s="207"/>
      <c r="C273" s="213" t="s">
        <v>3025</v>
      </c>
      <c r="D273" s="71"/>
      <c r="E273" s="71"/>
      <c r="F273" s="208"/>
      <c r="G273" s="495"/>
    </row>
    <row r="274" spans="1:7" x14ac:dyDescent="0.2">
      <c r="A274" s="206"/>
      <c r="B274" s="207"/>
      <c r="C274" s="73"/>
      <c r="D274" s="71"/>
      <c r="E274" s="71"/>
      <c r="F274" s="208"/>
      <c r="G274" s="495"/>
    </row>
    <row r="275" spans="1:7" ht="25.5" x14ac:dyDescent="0.2">
      <c r="A275" s="206"/>
      <c r="B275" s="207"/>
      <c r="C275" s="212" t="s">
        <v>3026</v>
      </c>
      <c r="D275" s="229"/>
      <c r="E275" s="229"/>
      <c r="F275" s="319"/>
      <c r="G275" s="477"/>
    </row>
    <row r="276" spans="1:7" x14ac:dyDescent="0.2">
      <c r="A276" s="206"/>
      <c r="B276" s="207"/>
      <c r="C276" s="73"/>
      <c r="D276" s="229"/>
      <c r="E276" s="229"/>
      <c r="F276" s="319"/>
      <c r="G276" s="477"/>
    </row>
    <row r="277" spans="1:7" x14ac:dyDescent="0.2">
      <c r="A277" s="209">
        <v>4.0999999999999996</v>
      </c>
      <c r="B277" s="207"/>
      <c r="C277" s="73" t="s">
        <v>3027</v>
      </c>
      <c r="D277" s="229" t="s">
        <v>4786</v>
      </c>
      <c r="E277" s="229">
        <v>73</v>
      </c>
      <c r="F277" s="713"/>
      <c r="G277" s="477">
        <f>E277*F277</f>
        <v>0</v>
      </c>
    </row>
    <row r="278" spans="1:7" x14ac:dyDescent="0.2">
      <c r="A278" s="206"/>
      <c r="B278" s="207"/>
      <c r="C278" s="73"/>
      <c r="D278" s="229"/>
      <c r="E278" s="229"/>
      <c r="F278" s="319"/>
      <c r="G278" s="477"/>
    </row>
    <row r="279" spans="1:7" ht="38.25" x14ac:dyDescent="0.2">
      <c r="A279" s="206"/>
      <c r="B279" s="207"/>
      <c r="C279" s="212" t="s">
        <v>3028</v>
      </c>
      <c r="D279" s="229"/>
      <c r="E279" s="229"/>
      <c r="F279" s="319"/>
      <c r="G279" s="477"/>
    </row>
    <row r="280" spans="1:7" x14ac:dyDescent="0.2">
      <c r="A280" s="206"/>
      <c r="B280" s="207"/>
      <c r="C280" s="73"/>
      <c r="D280" s="229"/>
      <c r="E280" s="229"/>
      <c r="F280" s="319"/>
      <c r="G280" s="477"/>
    </row>
    <row r="281" spans="1:7" x14ac:dyDescent="0.2">
      <c r="A281" s="209">
        <v>4.2</v>
      </c>
      <c r="B281" s="207"/>
      <c r="C281" s="73" t="s">
        <v>3029</v>
      </c>
      <c r="D281" s="229" t="s">
        <v>4786</v>
      </c>
      <c r="E281" s="229">
        <v>833</v>
      </c>
      <c r="F281" s="713"/>
      <c r="G281" s="477">
        <f t="shared" ref="G281:G293" si="5">E281*F281</f>
        <v>0</v>
      </c>
    </row>
    <row r="282" spans="1:7" x14ac:dyDescent="0.2">
      <c r="A282" s="206"/>
      <c r="B282" s="207"/>
      <c r="C282" s="73"/>
      <c r="D282" s="229"/>
      <c r="E282" s="229"/>
      <c r="F282" s="319"/>
      <c r="G282" s="477"/>
    </row>
    <row r="283" spans="1:7" x14ac:dyDescent="0.2">
      <c r="A283" s="206"/>
      <c r="B283" s="207"/>
      <c r="C283" s="213" t="s">
        <v>3030</v>
      </c>
      <c r="D283" s="229"/>
      <c r="E283" s="229"/>
      <c r="F283" s="319"/>
      <c r="G283" s="477"/>
    </row>
    <row r="284" spans="1:7" x14ac:dyDescent="0.2">
      <c r="A284" s="206"/>
      <c r="B284" s="207"/>
      <c r="C284" s="73"/>
      <c r="D284" s="229"/>
      <c r="E284" s="229"/>
      <c r="F284" s="319"/>
      <c r="G284" s="477"/>
    </row>
    <row r="285" spans="1:7" x14ac:dyDescent="0.2">
      <c r="A285" s="206"/>
      <c r="B285" s="207"/>
      <c r="C285" s="212" t="s">
        <v>3031</v>
      </c>
      <c r="D285" s="229"/>
      <c r="E285" s="229"/>
      <c r="F285" s="319"/>
      <c r="G285" s="477"/>
    </row>
    <row r="286" spans="1:7" x14ac:dyDescent="0.2">
      <c r="A286" s="206"/>
      <c r="B286" s="207"/>
      <c r="C286" s="73"/>
      <c r="D286" s="229"/>
      <c r="E286" s="229"/>
      <c r="F286" s="319"/>
      <c r="G286" s="477"/>
    </row>
    <row r="287" spans="1:7" x14ac:dyDescent="0.2">
      <c r="A287" s="209">
        <v>4.3</v>
      </c>
      <c r="B287" s="207"/>
      <c r="C287" s="73" t="s">
        <v>3335</v>
      </c>
      <c r="D287" s="229" t="s">
        <v>4786</v>
      </c>
      <c r="E287" s="229">
        <v>42</v>
      </c>
      <c r="F287" s="713"/>
      <c r="G287" s="477">
        <f t="shared" si="5"/>
        <v>0</v>
      </c>
    </row>
    <row r="288" spans="1:7" x14ac:dyDescent="0.2">
      <c r="A288" s="206"/>
      <c r="B288" s="207"/>
      <c r="C288" s="73"/>
      <c r="D288" s="229"/>
      <c r="E288" s="229"/>
      <c r="F288" s="319"/>
      <c r="G288" s="477"/>
    </row>
    <row r="289" spans="1:7" x14ac:dyDescent="0.2">
      <c r="A289" s="206"/>
      <c r="B289" s="207"/>
      <c r="C289" s="213" t="s">
        <v>3337</v>
      </c>
      <c r="D289" s="229"/>
      <c r="E289" s="229"/>
      <c r="F289" s="319"/>
      <c r="G289" s="477"/>
    </row>
    <row r="290" spans="1:7" x14ac:dyDescent="0.2">
      <c r="A290" s="206"/>
      <c r="B290" s="207"/>
      <c r="C290" s="73"/>
      <c r="D290" s="229"/>
      <c r="E290" s="229"/>
      <c r="F290" s="319"/>
      <c r="G290" s="477"/>
    </row>
    <row r="291" spans="1:7" x14ac:dyDescent="0.2">
      <c r="A291" s="206"/>
      <c r="B291" s="207"/>
      <c r="C291" s="212" t="s">
        <v>3338</v>
      </c>
      <c r="D291" s="229"/>
      <c r="E291" s="229"/>
      <c r="F291" s="319"/>
      <c r="G291" s="477"/>
    </row>
    <row r="292" spans="1:7" x14ac:dyDescent="0.2">
      <c r="A292" s="206"/>
      <c r="B292" s="207"/>
      <c r="C292" s="73"/>
      <c r="D292" s="229"/>
      <c r="E292" s="229"/>
      <c r="F292" s="319"/>
      <c r="G292" s="477"/>
    </row>
    <row r="293" spans="1:7" x14ac:dyDescent="0.2">
      <c r="A293" s="209">
        <v>4.4000000000000004</v>
      </c>
      <c r="B293" s="207"/>
      <c r="C293" s="73" t="s">
        <v>3339</v>
      </c>
      <c r="D293" s="229" t="s">
        <v>4786</v>
      </c>
      <c r="E293" s="229">
        <v>42</v>
      </c>
      <c r="F293" s="713"/>
      <c r="G293" s="477">
        <f t="shared" si="5"/>
        <v>0</v>
      </c>
    </row>
    <row r="294" spans="1:7" x14ac:dyDescent="0.2">
      <c r="A294" s="206"/>
      <c r="B294" s="207"/>
      <c r="C294" s="73"/>
      <c r="D294" s="229"/>
      <c r="E294" s="229"/>
      <c r="F294" s="319"/>
      <c r="G294" s="477"/>
    </row>
    <row r="295" spans="1:7" s="211" customFormat="1" ht="21.95" customHeight="1" x14ac:dyDescent="0.2">
      <c r="A295" s="210" t="s">
        <v>44</v>
      </c>
      <c r="B295" s="75"/>
      <c r="C295" s="76"/>
      <c r="D295" s="77"/>
      <c r="E295" s="77"/>
      <c r="F295" s="329"/>
      <c r="G295" s="494">
        <f>SUM(G277:G293)</f>
        <v>0</v>
      </c>
    </row>
    <row r="296" spans="1:7" s="211" customFormat="1" ht="15" customHeight="1" x14ac:dyDescent="0.2">
      <c r="A296" s="204"/>
      <c r="B296" s="202"/>
      <c r="C296" s="202"/>
      <c r="D296" s="203"/>
      <c r="E296" s="203"/>
      <c r="F296" s="202"/>
      <c r="G296" s="487" t="str">
        <f>$G$1</f>
        <v xml:space="preserve">BILL 2 BOQ 4: NEW SLUDGE DEWATERING BUILDING </v>
      </c>
    </row>
    <row r="297" spans="1:7" s="211" customFormat="1" ht="15" customHeight="1" x14ac:dyDescent="0.2">
      <c r="A297" s="204"/>
      <c r="B297" s="202"/>
      <c r="C297" s="202"/>
      <c r="D297" s="203"/>
      <c r="E297" s="203"/>
      <c r="F297" s="202"/>
      <c r="G297" s="488"/>
    </row>
    <row r="298" spans="1:7" s="211" customFormat="1" ht="27.2" customHeight="1" x14ac:dyDescent="0.2">
      <c r="A298" s="205" t="s">
        <v>3</v>
      </c>
      <c r="B298" s="66" t="s">
        <v>4</v>
      </c>
      <c r="C298" s="66" t="s">
        <v>5</v>
      </c>
      <c r="D298" s="66" t="s">
        <v>6</v>
      </c>
      <c r="E298" s="66" t="s">
        <v>7</v>
      </c>
      <c r="F298" s="66" t="s">
        <v>8</v>
      </c>
      <c r="G298" s="489" t="s">
        <v>9</v>
      </c>
    </row>
    <row r="299" spans="1:7" s="211" customFormat="1" ht="21.95" customHeight="1" x14ac:dyDescent="0.2">
      <c r="A299" s="210" t="s">
        <v>45</v>
      </c>
      <c r="B299" s="75"/>
      <c r="C299" s="76"/>
      <c r="D299" s="77"/>
      <c r="E299" s="77"/>
      <c r="F299" s="329"/>
      <c r="G299" s="494">
        <f>G295</f>
        <v>0</v>
      </c>
    </row>
    <row r="300" spans="1:7" x14ac:dyDescent="0.2">
      <c r="A300" s="206"/>
      <c r="B300" s="207"/>
      <c r="C300" s="213" t="s">
        <v>3042</v>
      </c>
      <c r="D300" s="229"/>
      <c r="E300" s="229"/>
      <c r="F300" s="319"/>
      <c r="G300" s="477"/>
    </row>
    <row r="301" spans="1:7" x14ac:dyDescent="0.2">
      <c r="A301" s="206"/>
      <c r="B301" s="207"/>
      <c r="C301" s="73"/>
      <c r="D301" s="229"/>
      <c r="E301" s="229"/>
      <c r="F301" s="319"/>
      <c r="G301" s="477"/>
    </row>
    <row r="302" spans="1:7" ht="25.5" x14ac:dyDescent="0.2">
      <c r="A302" s="206"/>
      <c r="B302" s="207"/>
      <c r="C302" s="212" t="s">
        <v>3709</v>
      </c>
      <c r="D302" s="229"/>
      <c r="E302" s="229"/>
      <c r="F302" s="319"/>
      <c r="G302" s="477"/>
    </row>
    <row r="303" spans="1:7" x14ac:dyDescent="0.2">
      <c r="A303" s="206"/>
      <c r="B303" s="207"/>
      <c r="C303" s="73"/>
      <c r="D303" s="229"/>
      <c r="E303" s="229"/>
      <c r="F303" s="319"/>
      <c r="G303" s="477"/>
    </row>
    <row r="304" spans="1:7" ht="25.5" x14ac:dyDescent="0.2">
      <c r="A304" s="209">
        <v>4.5</v>
      </c>
      <c r="B304" s="207"/>
      <c r="C304" s="73" t="s">
        <v>3708</v>
      </c>
      <c r="D304" s="229" t="s">
        <v>292</v>
      </c>
      <c r="E304" s="229">
        <v>189</v>
      </c>
      <c r="F304" s="713"/>
      <c r="G304" s="477">
        <f>E304*F304</f>
        <v>0</v>
      </c>
    </row>
    <row r="305" spans="1:7" x14ac:dyDescent="0.2">
      <c r="A305" s="206"/>
      <c r="B305" s="207"/>
      <c r="C305" s="73"/>
      <c r="D305" s="229"/>
      <c r="E305" s="229"/>
      <c r="F305" s="319"/>
      <c r="G305" s="477"/>
    </row>
    <row r="306" spans="1:7" ht="25.5" x14ac:dyDescent="0.2">
      <c r="A306" s="209">
        <v>4.5999999999999996</v>
      </c>
      <c r="B306" s="207"/>
      <c r="C306" s="73" t="s">
        <v>3707</v>
      </c>
      <c r="D306" s="229" t="s">
        <v>292</v>
      </c>
      <c r="E306" s="229">
        <v>624</v>
      </c>
      <c r="F306" s="713"/>
      <c r="G306" s="477">
        <f t="shared" ref="G306:G314" si="6">E306*F306</f>
        <v>0</v>
      </c>
    </row>
    <row r="307" spans="1:7" x14ac:dyDescent="0.2">
      <c r="A307" s="206"/>
      <c r="B307" s="207"/>
      <c r="C307" s="73"/>
      <c r="D307" s="229"/>
      <c r="E307" s="229"/>
      <c r="F307" s="319"/>
      <c r="G307" s="477"/>
    </row>
    <row r="308" spans="1:7" x14ac:dyDescent="0.2">
      <c r="A308" s="206"/>
      <c r="B308" s="207"/>
      <c r="C308" s="212" t="s">
        <v>3340</v>
      </c>
      <c r="D308" s="229"/>
      <c r="E308" s="229"/>
      <c r="F308" s="319"/>
      <c r="G308" s="477"/>
    </row>
    <row r="309" spans="1:7" x14ac:dyDescent="0.2">
      <c r="A309" s="206"/>
      <c r="B309" s="207"/>
      <c r="C309" s="73"/>
      <c r="D309" s="229"/>
      <c r="E309" s="229"/>
      <c r="F309" s="319"/>
      <c r="G309" s="477"/>
    </row>
    <row r="310" spans="1:7" x14ac:dyDescent="0.2">
      <c r="A310" s="209">
        <v>4.7</v>
      </c>
      <c r="B310" s="207"/>
      <c r="C310" s="73" t="s">
        <v>3341</v>
      </c>
      <c r="D310" s="229" t="s">
        <v>292</v>
      </c>
      <c r="E310" s="229">
        <v>2</v>
      </c>
      <c r="F310" s="713"/>
      <c r="G310" s="477">
        <f t="shared" si="6"/>
        <v>0</v>
      </c>
    </row>
    <row r="311" spans="1:7" x14ac:dyDescent="0.2">
      <c r="A311" s="206"/>
      <c r="B311" s="207"/>
      <c r="C311" s="73"/>
      <c r="D311" s="229"/>
      <c r="E311" s="229"/>
      <c r="F311" s="319"/>
      <c r="G311" s="477"/>
    </row>
    <row r="312" spans="1:7" x14ac:dyDescent="0.2">
      <c r="A312" s="206"/>
      <c r="B312" s="207"/>
      <c r="C312" s="212" t="s">
        <v>3342</v>
      </c>
      <c r="D312" s="229"/>
      <c r="E312" s="229"/>
      <c r="F312" s="319"/>
      <c r="G312" s="477"/>
    </row>
    <row r="313" spans="1:7" x14ac:dyDescent="0.2">
      <c r="A313" s="206"/>
      <c r="B313" s="207"/>
      <c r="C313" s="73"/>
      <c r="D313" s="229"/>
      <c r="E313" s="229"/>
      <c r="F313" s="319"/>
      <c r="G313" s="477"/>
    </row>
    <row r="314" spans="1:7" ht="25.5" x14ac:dyDescent="0.2">
      <c r="A314" s="209">
        <v>4.8</v>
      </c>
      <c r="B314" s="207"/>
      <c r="C314" s="73" t="s">
        <v>3343</v>
      </c>
      <c r="D314" s="229" t="s">
        <v>292</v>
      </c>
      <c r="E314" s="229">
        <v>139</v>
      </c>
      <c r="F314" s="713"/>
      <c r="G314" s="477">
        <f t="shared" si="6"/>
        <v>0</v>
      </c>
    </row>
    <row r="315" spans="1:7" x14ac:dyDescent="0.2">
      <c r="A315" s="206"/>
      <c r="B315" s="207"/>
      <c r="C315" s="73"/>
      <c r="D315" s="229"/>
      <c r="E315" s="229"/>
      <c r="F315" s="319"/>
      <c r="G315" s="477"/>
    </row>
    <row r="316" spans="1:7" ht="21.95" customHeight="1" x14ac:dyDescent="0.2">
      <c r="A316" s="210" t="s">
        <v>3777</v>
      </c>
      <c r="B316" s="75"/>
      <c r="C316" s="76"/>
      <c r="D316" s="77"/>
      <c r="E316" s="77"/>
      <c r="F316" s="329"/>
      <c r="G316" s="494">
        <f>SUM(G299:G314)</f>
        <v>0</v>
      </c>
    </row>
    <row r="317" spans="1:7" s="211" customFormat="1" ht="15" customHeight="1" x14ac:dyDescent="0.2">
      <c r="A317" s="204"/>
      <c r="B317" s="202"/>
      <c r="C317" s="202"/>
      <c r="D317" s="203"/>
      <c r="E317" s="203"/>
      <c r="F317" s="202"/>
      <c r="G317" s="487" t="str">
        <f>$G$1</f>
        <v xml:space="preserve">BILL 2 BOQ 4: NEW SLUDGE DEWATERING BUILDING </v>
      </c>
    </row>
    <row r="318" spans="1:7" s="211" customFormat="1" ht="15" customHeight="1" x14ac:dyDescent="0.2">
      <c r="A318" s="204"/>
      <c r="B318" s="202"/>
      <c r="C318" s="202"/>
      <c r="D318" s="203"/>
      <c r="E318" s="203"/>
      <c r="F318" s="202"/>
      <c r="G318" s="488"/>
    </row>
    <row r="319" spans="1:7" s="211" customFormat="1" ht="27.2" customHeight="1" x14ac:dyDescent="0.2">
      <c r="A319" s="205" t="s">
        <v>3</v>
      </c>
      <c r="B319" s="66" t="s">
        <v>4</v>
      </c>
      <c r="C319" s="66" t="s">
        <v>5</v>
      </c>
      <c r="D319" s="66" t="s">
        <v>6</v>
      </c>
      <c r="E319" s="66" t="s">
        <v>7</v>
      </c>
      <c r="F319" s="66" t="s">
        <v>8</v>
      </c>
      <c r="G319" s="489" t="s">
        <v>9</v>
      </c>
    </row>
    <row r="320" spans="1:7" x14ac:dyDescent="0.2">
      <c r="A320" s="206"/>
      <c r="B320" s="207"/>
      <c r="C320" s="73"/>
      <c r="D320" s="71"/>
      <c r="E320" s="71"/>
      <c r="F320" s="208"/>
      <c r="G320" s="495"/>
    </row>
    <row r="321" spans="1:7" x14ac:dyDescent="0.2">
      <c r="A321" s="206"/>
      <c r="B321" s="207"/>
      <c r="C321" s="74" t="s">
        <v>3748</v>
      </c>
      <c r="D321" s="71"/>
      <c r="E321" s="71"/>
      <c r="F321" s="208"/>
      <c r="G321" s="495"/>
    </row>
    <row r="322" spans="1:7" x14ac:dyDescent="0.2">
      <c r="A322" s="206"/>
      <c r="B322" s="207"/>
      <c r="C322" s="73"/>
      <c r="D322" s="71"/>
      <c r="E322" s="71"/>
      <c r="F322" s="208"/>
      <c r="G322" s="495"/>
    </row>
    <row r="323" spans="1:7" x14ac:dyDescent="0.2">
      <c r="A323" s="206"/>
      <c r="B323" s="207"/>
      <c r="C323" s="74" t="s">
        <v>3599</v>
      </c>
      <c r="D323" s="71"/>
      <c r="E323" s="71"/>
      <c r="F323" s="208"/>
      <c r="G323" s="495"/>
    </row>
    <row r="324" spans="1:7" x14ac:dyDescent="0.2">
      <c r="A324" s="206"/>
      <c r="B324" s="207"/>
      <c r="C324" s="73"/>
      <c r="D324" s="71"/>
      <c r="E324" s="71"/>
      <c r="F324" s="208"/>
      <c r="G324" s="495"/>
    </row>
    <row r="325" spans="1:7" ht="38.25" x14ac:dyDescent="0.2">
      <c r="A325" s="206"/>
      <c r="B325" s="207"/>
      <c r="C325" s="73" t="s">
        <v>3311</v>
      </c>
      <c r="D325" s="71"/>
      <c r="E325" s="71"/>
      <c r="F325" s="208"/>
      <c r="G325" s="495"/>
    </row>
    <row r="326" spans="1:7" x14ac:dyDescent="0.2">
      <c r="A326" s="206"/>
      <c r="B326" s="207"/>
      <c r="C326" s="73"/>
      <c r="D326" s="71"/>
      <c r="E326" s="71"/>
      <c r="F326" s="208"/>
      <c r="G326" s="495"/>
    </row>
    <row r="327" spans="1:7" ht="51" x14ac:dyDescent="0.2">
      <c r="A327" s="206"/>
      <c r="B327" s="207"/>
      <c r="C327" s="73" t="s">
        <v>3309</v>
      </c>
      <c r="D327" s="71"/>
      <c r="E327" s="71"/>
      <c r="F327" s="208"/>
      <c r="G327" s="495"/>
    </row>
    <row r="328" spans="1:7" x14ac:dyDescent="0.2">
      <c r="A328" s="206"/>
      <c r="B328" s="207"/>
      <c r="C328" s="73"/>
      <c r="D328" s="71"/>
      <c r="E328" s="71"/>
      <c r="F328" s="208"/>
      <c r="G328" s="495"/>
    </row>
    <row r="329" spans="1:7" ht="63.75" x14ac:dyDescent="0.2">
      <c r="A329" s="206"/>
      <c r="B329" s="207"/>
      <c r="C329" s="73" t="s">
        <v>3609</v>
      </c>
      <c r="D329" s="71"/>
      <c r="E329" s="71"/>
      <c r="F329" s="208"/>
      <c r="G329" s="495"/>
    </row>
    <row r="330" spans="1:7" x14ac:dyDescent="0.2">
      <c r="A330" s="206"/>
      <c r="B330" s="207"/>
      <c r="C330" s="73"/>
      <c r="D330" s="71"/>
      <c r="E330" s="71"/>
      <c r="F330" s="208"/>
      <c r="G330" s="495"/>
    </row>
    <row r="331" spans="1:7" ht="38.25" x14ac:dyDescent="0.2">
      <c r="A331" s="206"/>
      <c r="B331" s="207"/>
      <c r="C331" s="73" t="s">
        <v>3706</v>
      </c>
      <c r="D331" s="71"/>
      <c r="E331" s="71"/>
      <c r="F331" s="208"/>
      <c r="G331" s="495"/>
    </row>
    <row r="332" spans="1:7" x14ac:dyDescent="0.2">
      <c r="A332" s="206"/>
      <c r="B332" s="207"/>
      <c r="C332" s="73"/>
      <c r="D332" s="71"/>
      <c r="E332" s="71"/>
      <c r="F332" s="208"/>
      <c r="G332" s="495"/>
    </row>
    <row r="333" spans="1:7" x14ac:dyDescent="0.2">
      <c r="A333" s="206"/>
      <c r="B333" s="207"/>
      <c r="C333" s="213" t="s">
        <v>3705</v>
      </c>
      <c r="D333" s="71"/>
      <c r="E333" s="71"/>
      <c r="F333" s="208"/>
      <c r="G333" s="495"/>
    </row>
    <row r="334" spans="1:7" x14ac:dyDescent="0.2">
      <c r="A334" s="206"/>
      <c r="B334" s="207"/>
      <c r="C334" s="73"/>
      <c r="D334" s="71"/>
      <c r="E334" s="71"/>
      <c r="F334" s="208"/>
      <c r="G334" s="495"/>
    </row>
    <row r="335" spans="1:7" ht="114.75" x14ac:dyDescent="0.2">
      <c r="A335" s="206"/>
      <c r="B335" s="207"/>
      <c r="C335" s="212" t="s">
        <v>3704</v>
      </c>
      <c r="D335" s="229"/>
      <c r="E335" s="229"/>
      <c r="F335" s="319"/>
      <c r="G335" s="477"/>
    </row>
    <row r="336" spans="1:7" x14ac:dyDescent="0.2">
      <c r="A336" s="206"/>
      <c r="B336" s="207"/>
      <c r="C336" s="73"/>
      <c r="D336" s="229"/>
      <c r="E336" s="229"/>
      <c r="F336" s="319"/>
      <c r="G336" s="477"/>
    </row>
    <row r="337" spans="1:7" x14ac:dyDescent="0.2">
      <c r="A337" s="209">
        <v>5.0999999999999996</v>
      </c>
      <c r="B337" s="207"/>
      <c r="C337" s="73" t="s">
        <v>3703</v>
      </c>
      <c r="D337" s="229" t="s">
        <v>4786</v>
      </c>
      <c r="E337" s="229">
        <v>520</v>
      </c>
      <c r="F337" s="713"/>
      <c r="G337" s="477">
        <f>E337*F337</f>
        <v>0</v>
      </c>
    </row>
    <row r="338" spans="1:7" x14ac:dyDescent="0.2">
      <c r="A338" s="206"/>
      <c r="B338" s="207"/>
      <c r="C338" s="73"/>
      <c r="D338" s="229"/>
      <c r="E338" s="229"/>
      <c r="F338" s="319"/>
      <c r="G338" s="477"/>
    </row>
    <row r="339" spans="1:7" x14ac:dyDescent="0.2">
      <c r="A339" s="209">
        <v>5.2</v>
      </c>
      <c r="B339" s="207"/>
      <c r="C339" s="73" t="s">
        <v>3832</v>
      </c>
      <c r="D339" s="229" t="s">
        <v>292</v>
      </c>
      <c r="E339" s="229">
        <v>31</v>
      </c>
      <c r="F339" s="713"/>
      <c r="G339" s="477">
        <f t="shared" ref="G339:G359" si="7">E339*F339</f>
        <v>0</v>
      </c>
    </row>
    <row r="340" spans="1:7" x14ac:dyDescent="0.2">
      <c r="A340" s="206"/>
      <c r="B340" s="207"/>
      <c r="C340" s="73"/>
      <c r="D340" s="229"/>
      <c r="E340" s="229"/>
      <c r="F340" s="319"/>
      <c r="G340" s="477"/>
    </row>
    <row r="341" spans="1:7" x14ac:dyDescent="0.2">
      <c r="A341" s="209">
        <v>5.3</v>
      </c>
      <c r="B341" s="207"/>
      <c r="C341" s="73" t="s">
        <v>3702</v>
      </c>
      <c r="D341" s="229" t="s">
        <v>292</v>
      </c>
      <c r="E341" s="229">
        <v>34</v>
      </c>
      <c r="F341" s="713"/>
      <c r="G341" s="477">
        <f t="shared" si="7"/>
        <v>0</v>
      </c>
    </row>
    <row r="342" spans="1:7" x14ac:dyDescent="0.2">
      <c r="A342" s="206"/>
      <c r="B342" s="207"/>
      <c r="C342" s="73"/>
      <c r="D342" s="229"/>
      <c r="E342" s="229"/>
      <c r="F342" s="319"/>
      <c r="G342" s="477"/>
    </row>
    <row r="343" spans="1:7" x14ac:dyDescent="0.2">
      <c r="A343" s="209">
        <v>5.4</v>
      </c>
      <c r="B343" s="207"/>
      <c r="C343" s="73" t="s">
        <v>3701</v>
      </c>
      <c r="D343" s="229" t="s">
        <v>292</v>
      </c>
      <c r="E343" s="229">
        <v>61</v>
      </c>
      <c r="F343" s="713"/>
      <c r="G343" s="477">
        <f t="shared" si="7"/>
        <v>0</v>
      </c>
    </row>
    <row r="344" spans="1:7" x14ac:dyDescent="0.2">
      <c r="A344" s="206"/>
      <c r="B344" s="207"/>
      <c r="C344" s="73"/>
      <c r="D344" s="229"/>
      <c r="E344" s="229"/>
      <c r="F344" s="319"/>
      <c r="G344" s="477"/>
    </row>
    <row r="345" spans="1:7" x14ac:dyDescent="0.2">
      <c r="A345" s="209">
        <v>5.5</v>
      </c>
      <c r="B345" s="207"/>
      <c r="C345" s="73" t="s">
        <v>3700</v>
      </c>
      <c r="D345" s="229" t="s">
        <v>292</v>
      </c>
      <c r="E345" s="229">
        <v>61</v>
      </c>
      <c r="F345" s="713"/>
      <c r="G345" s="477">
        <f t="shared" si="7"/>
        <v>0</v>
      </c>
    </row>
    <row r="346" spans="1:7" x14ac:dyDescent="0.2">
      <c r="A346" s="206"/>
      <c r="B346" s="207"/>
      <c r="C346" s="73"/>
      <c r="D346" s="229"/>
      <c r="E346" s="229"/>
      <c r="F346" s="319"/>
      <c r="G346" s="477"/>
    </row>
    <row r="347" spans="1:7" ht="25.5" x14ac:dyDescent="0.2">
      <c r="A347" s="206">
        <v>5.6</v>
      </c>
      <c r="B347" s="207"/>
      <c r="C347" s="73" t="s">
        <v>3833</v>
      </c>
      <c r="D347" s="229" t="s">
        <v>292</v>
      </c>
      <c r="E347" s="229">
        <v>61</v>
      </c>
      <c r="F347" s="713"/>
      <c r="G347" s="477">
        <f t="shared" si="7"/>
        <v>0</v>
      </c>
    </row>
    <row r="348" spans="1:7" x14ac:dyDescent="0.2">
      <c r="A348" s="206"/>
      <c r="B348" s="207"/>
      <c r="C348" s="73"/>
      <c r="D348" s="229"/>
      <c r="E348" s="229"/>
      <c r="F348" s="319"/>
      <c r="G348" s="477"/>
    </row>
    <row r="349" spans="1:7" x14ac:dyDescent="0.2">
      <c r="A349" s="206"/>
      <c r="B349" s="207"/>
      <c r="C349" s="213" t="s">
        <v>3699</v>
      </c>
      <c r="D349" s="229"/>
      <c r="E349" s="229"/>
      <c r="F349" s="319"/>
      <c r="G349" s="477"/>
    </row>
    <row r="350" spans="1:7" x14ac:dyDescent="0.2">
      <c r="A350" s="206"/>
      <c r="B350" s="207"/>
      <c r="C350" s="73"/>
      <c r="D350" s="229"/>
      <c r="E350" s="229"/>
      <c r="F350" s="319"/>
      <c r="G350" s="477"/>
    </row>
    <row r="351" spans="1:7" x14ac:dyDescent="0.2">
      <c r="A351" s="206"/>
      <c r="B351" s="207"/>
      <c r="C351" s="212" t="s">
        <v>3698</v>
      </c>
      <c r="D351" s="229"/>
      <c r="E351" s="229"/>
      <c r="F351" s="319"/>
      <c r="G351" s="477"/>
    </row>
    <row r="352" spans="1:7" x14ac:dyDescent="0.2">
      <c r="A352" s="206"/>
      <c r="B352" s="207"/>
      <c r="C352" s="73"/>
      <c r="D352" s="229"/>
      <c r="E352" s="229"/>
      <c r="F352" s="319"/>
      <c r="G352" s="477"/>
    </row>
    <row r="353" spans="1:7" ht="51" x14ac:dyDescent="0.2">
      <c r="A353" s="209">
        <v>5.7</v>
      </c>
      <c r="B353" s="207"/>
      <c r="C353" s="73" t="s">
        <v>3697</v>
      </c>
      <c r="D353" s="229" t="s">
        <v>242</v>
      </c>
      <c r="E353" s="229">
        <v>7</v>
      </c>
      <c r="F353" s="713"/>
      <c r="G353" s="477">
        <f t="shared" si="7"/>
        <v>0</v>
      </c>
    </row>
    <row r="354" spans="1:7" x14ac:dyDescent="0.2">
      <c r="A354" s="206"/>
      <c r="B354" s="207"/>
      <c r="C354" s="73"/>
      <c r="D354" s="229"/>
      <c r="E354" s="229"/>
      <c r="F354" s="319"/>
      <c r="G354" s="477"/>
    </row>
    <row r="355" spans="1:7" x14ac:dyDescent="0.2">
      <c r="A355" s="206"/>
      <c r="B355" s="207"/>
      <c r="C355" s="213" t="s">
        <v>3696</v>
      </c>
      <c r="D355" s="229"/>
      <c r="E355" s="229"/>
      <c r="F355" s="319"/>
      <c r="G355" s="477"/>
    </row>
    <row r="356" spans="1:7" x14ac:dyDescent="0.2">
      <c r="A356" s="206"/>
      <c r="B356" s="207"/>
      <c r="C356" s="73"/>
      <c r="D356" s="229"/>
      <c r="E356" s="229"/>
      <c r="F356" s="319"/>
      <c r="G356" s="477"/>
    </row>
    <row r="357" spans="1:7" ht="25.5" x14ac:dyDescent="0.2">
      <c r="A357" s="206"/>
      <c r="B357" s="207"/>
      <c r="C357" s="212" t="s">
        <v>3695</v>
      </c>
      <c r="D357" s="229"/>
      <c r="E357" s="229"/>
      <c r="F357" s="319"/>
      <c r="G357" s="477"/>
    </row>
    <row r="358" spans="1:7" x14ac:dyDescent="0.2">
      <c r="A358" s="206"/>
      <c r="B358" s="207"/>
      <c r="C358" s="73"/>
      <c r="D358" s="229"/>
      <c r="E358" s="229"/>
      <c r="F358" s="319"/>
      <c r="G358" s="477"/>
    </row>
    <row r="359" spans="1:7" ht="38.25" x14ac:dyDescent="0.2">
      <c r="A359" s="209">
        <v>5.8</v>
      </c>
      <c r="B359" s="207"/>
      <c r="C359" s="73" t="s">
        <v>3694</v>
      </c>
      <c r="D359" s="229" t="s">
        <v>4786</v>
      </c>
      <c r="E359" s="229">
        <v>510</v>
      </c>
      <c r="F359" s="713"/>
      <c r="G359" s="477">
        <f t="shared" si="7"/>
        <v>0</v>
      </c>
    </row>
    <row r="360" spans="1:7" x14ac:dyDescent="0.2">
      <c r="A360" s="206"/>
      <c r="B360" s="207"/>
      <c r="C360" s="73"/>
      <c r="D360" s="229"/>
      <c r="E360" s="229"/>
      <c r="F360" s="319"/>
      <c r="G360" s="477"/>
    </row>
    <row r="361" spans="1:7" ht="21.95" customHeight="1" x14ac:dyDescent="0.2">
      <c r="A361" s="210" t="s">
        <v>3778</v>
      </c>
      <c r="B361" s="75"/>
      <c r="C361" s="76"/>
      <c r="D361" s="77"/>
      <c r="E361" s="77"/>
      <c r="F361" s="329"/>
      <c r="G361" s="494">
        <f>SUM(G337:G359)</f>
        <v>0</v>
      </c>
    </row>
    <row r="362" spans="1:7" s="211" customFormat="1" ht="15" customHeight="1" x14ac:dyDescent="0.2">
      <c r="A362" s="204"/>
      <c r="B362" s="202"/>
      <c r="C362" s="202"/>
      <c r="D362" s="203"/>
      <c r="E362" s="203"/>
      <c r="F362" s="202"/>
      <c r="G362" s="487" t="str">
        <f>$G$1</f>
        <v xml:space="preserve">BILL 2 BOQ 4: NEW SLUDGE DEWATERING BUILDING </v>
      </c>
    </row>
    <row r="363" spans="1:7" s="211" customFormat="1" ht="15" customHeight="1" x14ac:dyDescent="0.2">
      <c r="A363" s="204"/>
      <c r="B363" s="202"/>
      <c r="C363" s="202"/>
      <c r="D363" s="203"/>
      <c r="E363" s="203"/>
      <c r="F363" s="202"/>
      <c r="G363" s="488"/>
    </row>
    <row r="364" spans="1:7" s="211" customFormat="1" ht="27.2" customHeight="1" x14ac:dyDescent="0.2">
      <c r="A364" s="205" t="s">
        <v>3</v>
      </c>
      <c r="B364" s="66" t="s">
        <v>4</v>
      </c>
      <c r="C364" s="66" t="s">
        <v>5</v>
      </c>
      <c r="D364" s="66" t="s">
        <v>6</v>
      </c>
      <c r="E364" s="66" t="s">
        <v>7</v>
      </c>
      <c r="F364" s="66" t="s">
        <v>8</v>
      </c>
      <c r="G364" s="489" t="s">
        <v>9</v>
      </c>
    </row>
    <row r="365" spans="1:7" x14ac:dyDescent="0.2">
      <c r="A365" s="206"/>
      <c r="B365" s="207"/>
      <c r="C365" s="73"/>
      <c r="D365" s="71"/>
      <c r="E365" s="71"/>
      <c r="F365" s="208"/>
      <c r="G365" s="495"/>
    </row>
    <row r="366" spans="1:7" x14ac:dyDescent="0.2">
      <c r="A366" s="206"/>
      <c r="B366" s="207"/>
      <c r="C366" s="74" t="s">
        <v>3749</v>
      </c>
      <c r="D366" s="71"/>
      <c r="E366" s="71"/>
      <c r="F366" s="208"/>
      <c r="G366" s="495"/>
    </row>
    <row r="367" spans="1:7" x14ac:dyDescent="0.2">
      <c r="A367" s="206"/>
      <c r="B367" s="207"/>
      <c r="C367" s="73"/>
      <c r="D367" s="71"/>
      <c r="E367" s="71"/>
      <c r="F367" s="208"/>
      <c r="G367" s="495"/>
    </row>
    <row r="368" spans="1:7" x14ac:dyDescent="0.2">
      <c r="A368" s="206"/>
      <c r="B368" s="207"/>
      <c r="C368" s="74" t="s">
        <v>3051</v>
      </c>
      <c r="D368" s="71"/>
      <c r="E368" s="71"/>
      <c r="F368" s="208"/>
      <c r="G368" s="495"/>
    </row>
    <row r="369" spans="1:7" x14ac:dyDescent="0.2">
      <c r="A369" s="206"/>
      <c r="B369" s="207"/>
      <c r="C369" s="73"/>
      <c r="D369" s="71"/>
      <c r="E369" s="71"/>
      <c r="F369" s="208"/>
      <c r="G369" s="495"/>
    </row>
    <row r="370" spans="1:7" ht="38.25" x14ac:dyDescent="0.2">
      <c r="A370" s="206"/>
      <c r="B370" s="207"/>
      <c r="C370" s="73" t="s">
        <v>3311</v>
      </c>
      <c r="D370" s="71"/>
      <c r="E370" s="71"/>
      <c r="F370" s="208"/>
      <c r="G370" s="495"/>
    </row>
    <row r="371" spans="1:7" x14ac:dyDescent="0.2">
      <c r="A371" s="206"/>
      <c r="B371" s="207"/>
      <c r="C371" s="73"/>
      <c r="D371" s="71"/>
      <c r="E371" s="71"/>
      <c r="F371" s="208"/>
      <c r="G371" s="495"/>
    </row>
    <row r="372" spans="1:7" ht="51" x14ac:dyDescent="0.2">
      <c r="A372" s="206"/>
      <c r="B372" s="207"/>
      <c r="C372" s="73" t="s">
        <v>3309</v>
      </c>
      <c r="D372" s="71"/>
      <c r="E372" s="71"/>
      <c r="F372" s="208"/>
      <c r="G372" s="495"/>
    </row>
    <row r="373" spans="1:7" x14ac:dyDescent="0.2">
      <c r="A373" s="206"/>
      <c r="B373" s="207"/>
      <c r="C373" s="73"/>
      <c r="D373" s="71"/>
      <c r="E373" s="71"/>
      <c r="F373" s="208"/>
      <c r="G373" s="495"/>
    </row>
    <row r="374" spans="1:7" ht="63.75" x14ac:dyDescent="0.2">
      <c r="A374" s="206"/>
      <c r="B374" s="207"/>
      <c r="C374" s="73" t="s">
        <v>3609</v>
      </c>
      <c r="D374" s="71"/>
      <c r="E374" s="71"/>
      <c r="F374" s="208"/>
      <c r="G374" s="495"/>
    </row>
    <row r="375" spans="1:7" x14ac:dyDescent="0.2">
      <c r="A375" s="206"/>
      <c r="B375" s="207"/>
      <c r="C375" s="73"/>
      <c r="D375" s="71"/>
      <c r="E375" s="71"/>
      <c r="F375" s="208"/>
      <c r="G375" s="495"/>
    </row>
    <row r="376" spans="1:7" ht="38.25" x14ac:dyDescent="0.2">
      <c r="A376" s="206"/>
      <c r="B376" s="207"/>
      <c r="C376" s="73" t="s">
        <v>3344</v>
      </c>
      <c r="D376" s="71"/>
      <c r="E376" s="71"/>
      <c r="F376" s="208"/>
      <c r="G376" s="495"/>
    </row>
    <row r="377" spans="1:7" x14ac:dyDescent="0.2">
      <c r="A377" s="206"/>
      <c r="B377" s="207"/>
      <c r="C377" s="73"/>
      <c r="D377" s="71"/>
      <c r="E377" s="71"/>
      <c r="F377" s="208"/>
      <c r="G377" s="495"/>
    </row>
    <row r="378" spans="1:7" x14ac:dyDescent="0.2">
      <c r="A378" s="206"/>
      <c r="B378" s="207"/>
      <c r="C378" s="213" t="s">
        <v>3345</v>
      </c>
      <c r="D378" s="71"/>
      <c r="E378" s="71"/>
      <c r="F378" s="208"/>
      <c r="G378" s="495"/>
    </row>
    <row r="379" spans="1:7" x14ac:dyDescent="0.2">
      <c r="A379" s="206"/>
      <c r="B379" s="207"/>
      <c r="C379" s="73"/>
      <c r="D379" s="71"/>
      <c r="E379" s="71"/>
      <c r="F379" s="208"/>
      <c r="G379" s="495"/>
    </row>
    <row r="380" spans="1:7" x14ac:dyDescent="0.2">
      <c r="A380" s="206"/>
      <c r="B380" s="207"/>
      <c r="C380" s="212" t="s">
        <v>3346</v>
      </c>
      <c r="D380" s="71"/>
      <c r="E380" s="71"/>
      <c r="F380" s="208"/>
      <c r="G380" s="495"/>
    </row>
    <row r="381" spans="1:7" x14ac:dyDescent="0.2">
      <c r="A381" s="206"/>
      <c r="B381" s="207"/>
      <c r="C381" s="73"/>
      <c r="D381" s="229"/>
      <c r="E381" s="229"/>
      <c r="F381" s="319"/>
      <c r="G381" s="477"/>
    </row>
    <row r="382" spans="1:7" ht="63.75" x14ac:dyDescent="0.2">
      <c r="A382" s="209" t="s">
        <v>630</v>
      </c>
      <c r="B382" s="207"/>
      <c r="C382" s="73" t="s">
        <v>3347</v>
      </c>
      <c r="D382" s="229" t="s">
        <v>242</v>
      </c>
      <c r="E382" s="229">
        <v>8</v>
      </c>
      <c r="F382" s="713"/>
      <c r="G382" s="477">
        <f>E382*F382</f>
        <v>0</v>
      </c>
    </row>
    <row r="383" spans="1:7" x14ac:dyDescent="0.2">
      <c r="A383" s="206"/>
      <c r="B383" s="207"/>
      <c r="C383" s="73"/>
      <c r="D383" s="229"/>
      <c r="E383" s="229"/>
      <c r="F383" s="319"/>
      <c r="G383" s="477"/>
    </row>
    <row r="384" spans="1:7" ht="76.5" x14ac:dyDescent="0.2">
      <c r="A384" s="209" t="s">
        <v>750</v>
      </c>
      <c r="B384" s="207"/>
      <c r="C384" s="73" t="s">
        <v>3349</v>
      </c>
      <c r="D384" s="229" t="s">
        <v>242</v>
      </c>
      <c r="E384" s="229">
        <v>1</v>
      </c>
      <c r="F384" s="713"/>
      <c r="G384" s="477">
        <f t="shared" ref="G384:G388" si="8">E384*F384</f>
        <v>0</v>
      </c>
    </row>
    <row r="385" spans="1:7" x14ac:dyDescent="0.2">
      <c r="A385" s="206"/>
      <c r="B385" s="207"/>
      <c r="C385" s="73"/>
      <c r="D385" s="229"/>
      <c r="E385" s="229"/>
      <c r="F385" s="319"/>
      <c r="G385" s="477"/>
    </row>
    <row r="386" spans="1:7" ht="25.5" x14ac:dyDescent="0.2">
      <c r="A386" s="206"/>
      <c r="B386" s="207"/>
      <c r="C386" s="212" t="s">
        <v>3351</v>
      </c>
      <c r="D386" s="229"/>
      <c r="E386" s="229"/>
      <c r="F386" s="319"/>
      <c r="G386" s="477"/>
    </row>
    <row r="387" spans="1:7" x14ac:dyDescent="0.2">
      <c r="A387" s="206"/>
      <c r="B387" s="207"/>
      <c r="C387" s="73"/>
      <c r="D387" s="229"/>
      <c r="E387" s="229"/>
      <c r="F387" s="319"/>
      <c r="G387" s="477"/>
    </row>
    <row r="388" spans="1:7" x14ac:dyDescent="0.2">
      <c r="A388" s="209" t="s">
        <v>849</v>
      </c>
      <c r="B388" s="207"/>
      <c r="C388" s="73" t="s">
        <v>3352</v>
      </c>
      <c r="D388" s="229" t="s">
        <v>242</v>
      </c>
      <c r="E388" s="229">
        <v>1</v>
      </c>
      <c r="F388" s="713"/>
      <c r="G388" s="477">
        <f t="shared" si="8"/>
        <v>0</v>
      </c>
    </row>
    <row r="389" spans="1:7" x14ac:dyDescent="0.2">
      <c r="A389" s="206"/>
      <c r="B389" s="207"/>
      <c r="C389" s="73"/>
      <c r="D389" s="229"/>
      <c r="E389" s="229"/>
      <c r="F389" s="319"/>
      <c r="G389" s="477"/>
    </row>
    <row r="390" spans="1:7" ht="21.95" customHeight="1" x14ac:dyDescent="0.2">
      <c r="A390" s="210" t="s">
        <v>3779</v>
      </c>
      <c r="B390" s="75"/>
      <c r="C390" s="76"/>
      <c r="D390" s="77"/>
      <c r="E390" s="77"/>
      <c r="F390" s="329"/>
      <c r="G390" s="494">
        <f>SUM(G382:G388)</f>
        <v>0</v>
      </c>
    </row>
    <row r="391" spans="1:7" s="211" customFormat="1" ht="15" customHeight="1" x14ac:dyDescent="0.2">
      <c r="A391" s="204"/>
      <c r="B391" s="202"/>
      <c r="C391" s="202"/>
      <c r="D391" s="203"/>
      <c r="E391" s="203"/>
      <c r="F391" s="202"/>
      <c r="G391" s="487" t="str">
        <f>$G$1</f>
        <v xml:space="preserve">BILL 2 BOQ 4: NEW SLUDGE DEWATERING BUILDING </v>
      </c>
    </row>
    <row r="392" spans="1:7" s="211" customFormat="1" ht="15" customHeight="1" x14ac:dyDescent="0.2">
      <c r="A392" s="204"/>
      <c r="B392" s="202"/>
      <c r="C392" s="202"/>
      <c r="D392" s="203"/>
      <c r="E392" s="203"/>
      <c r="F392" s="202"/>
      <c r="G392" s="488"/>
    </row>
    <row r="393" spans="1:7" s="211" customFormat="1" ht="27.2" customHeight="1" x14ac:dyDescent="0.2">
      <c r="A393" s="205" t="s">
        <v>3</v>
      </c>
      <c r="B393" s="66" t="s">
        <v>4</v>
      </c>
      <c r="C393" s="66" t="s">
        <v>5</v>
      </c>
      <c r="D393" s="66" t="s">
        <v>6</v>
      </c>
      <c r="E393" s="66" t="s">
        <v>7</v>
      </c>
      <c r="F393" s="66" t="s">
        <v>8</v>
      </c>
      <c r="G393" s="489" t="s">
        <v>9</v>
      </c>
    </row>
    <row r="394" spans="1:7" x14ac:dyDescent="0.2">
      <c r="A394" s="206"/>
      <c r="B394" s="207"/>
      <c r="C394" s="73"/>
      <c r="D394" s="71"/>
      <c r="E394" s="71"/>
      <c r="F394" s="208"/>
      <c r="G394" s="495"/>
    </row>
    <row r="395" spans="1:7" x14ac:dyDescent="0.2">
      <c r="A395" s="206"/>
      <c r="B395" s="207"/>
      <c r="C395" s="74" t="s">
        <v>3750</v>
      </c>
      <c r="D395" s="71"/>
      <c r="E395" s="71"/>
      <c r="F395" s="208"/>
      <c r="G395" s="495"/>
    </row>
    <row r="396" spans="1:7" x14ac:dyDescent="0.2">
      <c r="A396" s="206"/>
      <c r="B396" s="207"/>
      <c r="C396" s="73"/>
      <c r="D396" s="71"/>
      <c r="E396" s="71"/>
      <c r="F396" s="208"/>
      <c r="G396" s="495"/>
    </row>
    <row r="397" spans="1:7" x14ac:dyDescent="0.2">
      <c r="A397" s="206"/>
      <c r="B397" s="207"/>
      <c r="C397" s="74" t="s">
        <v>3061</v>
      </c>
      <c r="D397" s="71"/>
      <c r="E397" s="71"/>
      <c r="F397" s="208"/>
      <c r="G397" s="495"/>
    </row>
    <row r="398" spans="1:7" x14ac:dyDescent="0.2">
      <c r="A398" s="206"/>
      <c r="B398" s="207"/>
      <c r="C398" s="73"/>
      <c r="D398" s="71"/>
      <c r="E398" s="71"/>
      <c r="F398" s="208"/>
      <c r="G398" s="495"/>
    </row>
    <row r="399" spans="1:7" ht="38.25" x14ac:dyDescent="0.2">
      <c r="A399" s="206"/>
      <c r="B399" s="207"/>
      <c r="C399" s="73" t="s">
        <v>3311</v>
      </c>
      <c r="D399" s="71"/>
      <c r="E399" s="71"/>
      <c r="F399" s="208"/>
      <c r="G399" s="495"/>
    </row>
    <row r="400" spans="1:7" x14ac:dyDescent="0.2">
      <c r="A400" s="206"/>
      <c r="B400" s="207"/>
      <c r="C400" s="73"/>
      <c r="D400" s="71"/>
      <c r="E400" s="71"/>
      <c r="F400" s="208"/>
      <c r="G400" s="495"/>
    </row>
    <row r="401" spans="1:7" ht="51" x14ac:dyDescent="0.2">
      <c r="A401" s="206"/>
      <c r="B401" s="207"/>
      <c r="C401" s="73" t="s">
        <v>3309</v>
      </c>
      <c r="D401" s="71"/>
      <c r="E401" s="71"/>
      <c r="F401" s="208"/>
      <c r="G401" s="495"/>
    </row>
    <row r="402" spans="1:7" x14ac:dyDescent="0.2">
      <c r="A402" s="206"/>
      <c r="B402" s="207"/>
      <c r="C402" s="73"/>
      <c r="D402" s="71"/>
      <c r="E402" s="71"/>
      <c r="F402" s="208"/>
      <c r="G402" s="495"/>
    </row>
    <row r="403" spans="1:7" ht="63.75" x14ac:dyDescent="0.2">
      <c r="A403" s="206"/>
      <c r="B403" s="207"/>
      <c r="C403" s="73" t="s">
        <v>3609</v>
      </c>
      <c r="D403" s="71"/>
      <c r="E403" s="71"/>
      <c r="F403" s="208"/>
      <c r="G403" s="495"/>
    </row>
    <row r="404" spans="1:7" x14ac:dyDescent="0.2">
      <c r="A404" s="206"/>
      <c r="B404" s="207"/>
      <c r="C404" s="73"/>
      <c r="D404" s="71"/>
      <c r="E404" s="71"/>
      <c r="F404" s="208"/>
      <c r="G404" s="495"/>
    </row>
    <row r="405" spans="1:7" ht="38.25" x14ac:dyDescent="0.2">
      <c r="A405" s="206"/>
      <c r="B405" s="207"/>
      <c r="C405" s="73" t="s">
        <v>3693</v>
      </c>
      <c r="D405" s="71"/>
      <c r="E405" s="71"/>
      <c r="F405" s="208"/>
      <c r="G405" s="495"/>
    </row>
    <row r="406" spans="1:7" x14ac:dyDescent="0.2">
      <c r="A406" s="206"/>
      <c r="B406" s="207"/>
      <c r="C406" s="73"/>
      <c r="D406" s="71"/>
      <c r="E406" s="71"/>
      <c r="F406" s="208"/>
      <c r="G406" s="495"/>
    </row>
    <row r="407" spans="1:7" x14ac:dyDescent="0.2">
      <c r="A407" s="206"/>
      <c r="B407" s="207"/>
      <c r="C407" s="213" t="s">
        <v>3692</v>
      </c>
      <c r="D407" s="71"/>
      <c r="E407" s="71"/>
      <c r="F407" s="208"/>
      <c r="G407" s="495"/>
    </row>
    <row r="408" spans="1:7" x14ac:dyDescent="0.2">
      <c r="A408" s="206"/>
      <c r="B408" s="207"/>
      <c r="C408" s="73"/>
      <c r="D408" s="71"/>
      <c r="E408" s="71"/>
      <c r="F408" s="208"/>
      <c r="G408" s="495"/>
    </row>
    <row r="409" spans="1:7" x14ac:dyDescent="0.2">
      <c r="A409" s="206"/>
      <c r="B409" s="207"/>
      <c r="C409" s="212" t="s">
        <v>3691</v>
      </c>
      <c r="D409" s="71"/>
      <c r="E409" s="71"/>
      <c r="F409" s="208"/>
      <c r="G409" s="495"/>
    </row>
    <row r="410" spans="1:7" x14ac:dyDescent="0.2">
      <c r="A410" s="206"/>
      <c r="B410" s="207"/>
      <c r="C410" s="73"/>
      <c r="D410" s="71"/>
      <c r="E410" s="71"/>
      <c r="F410" s="208"/>
      <c r="G410" s="495"/>
    </row>
    <row r="411" spans="1:7" x14ac:dyDescent="0.2">
      <c r="A411" s="206"/>
      <c r="B411" s="207"/>
      <c r="C411" s="73" t="s">
        <v>2019</v>
      </c>
      <c r="D411" s="71"/>
      <c r="E411" s="71"/>
      <c r="F411" s="208"/>
      <c r="G411" s="495"/>
    </row>
    <row r="412" spans="1:7" x14ac:dyDescent="0.2">
      <c r="A412" s="206"/>
      <c r="B412" s="207"/>
      <c r="C412" s="73"/>
      <c r="D412" s="71"/>
      <c r="E412" s="71"/>
      <c r="F412" s="208"/>
      <c r="G412" s="495"/>
    </row>
    <row r="413" spans="1:7" ht="76.5" x14ac:dyDescent="0.2">
      <c r="A413" s="206"/>
      <c r="B413" s="207"/>
      <c r="C413" s="73" t="s">
        <v>3690</v>
      </c>
      <c r="D413" s="71"/>
      <c r="E413" s="71"/>
      <c r="F413" s="208"/>
      <c r="G413" s="495"/>
    </row>
    <row r="414" spans="1:7" x14ac:dyDescent="0.2">
      <c r="A414" s="206"/>
      <c r="B414" s="207"/>
      <c r="C414" s="73"/>
      <c r="D414" s="71"/>
      <c r="E414" s="71"/>
      <c r="F414" s="208"/>
      <c r="G414" s="495"/>
    </row>
    <row r="415" spans="1:7" ht="51" x14ac:dyDescent="0.2">
      <c r="A415" s="206"/>
      <c r="B415" s="207"/>
      <c r="C415" s="212" t="s">
        <v>3689</v>
      </c>
      <c r="D415" s="229"/>
      <c r="E415" s="229"/>
      <c r="F415" s="319"/>
      <c r="G415" s="477"/>
    </row>
    <row r="416" spans="1:7" x14ac:dyDescent="0.2">
      <c r="A416" s="206"/>
      <c r="B416" s="207"/>
      <c r="C416" s="73"/>
      <c r="D416" s="229"/>
      <c r="E416" s="229"/>
      <c r="F416" s="319"/>
      <c r="G416" s="477"/>
    </row>
    <row r="417" spans="1:7" ht="38.25" x14ac:dyDescent="0.2">
      <c r="A417" s="209" t="s">
        <v>951</v>
      </c>
      <c r="B417" s="207"/>
      <c r="C417" s="73" t="s">
        <v>3688</v>
      </c>
      <c r="D417" s="229" t="s">
        <v>4786</v>
      </c>
      <c r="E417" s="229">
        <v>40</v>
      </c>
      <c r="F417" s="713"/>
      <c r="G417" s="477">
        <f>E417*F417</f>
        <v>0</v>
      </c>
    </row>
    <row r="418" spans="1:7" x14ac:dyDescent="0.2">
      <c r="A418" s="206"/>
      <c r="B418" s="207"/>
      <c r="C418" s="73"/>
      <c r="D418" s="229"/>
      <c r="E418" s="229"/>
      <c r="F418" s="319"/>
      <c r="G418" s="477"/>
    </row>
    <row r="419" spans="1:7" x14ac:dyDescent="0.2">
      <c r="A419" s="206"/>
      <c r="B419" s="207"/>
      <c r="C419" s="212" t="s">
        <v>3687</v>
      </c>
      <c r="D419" s="229"/>
      <c r="E419" s="229"/>
      <c r="F419" s="319"/>
      <c r="G419" s="477"/>
    </row>
    <row r="420" spans="1:7" x14ac:dyDescent="0.2">
      <c r="A420" s="206"/>
      <c r="B420" s="207"/>
      <c r="C420" s="73"/>
      <c r="D420" s="229"/>
      <c r="E420" s="229"/>
      <c r="F420" s="319"/>
      <c r="G420" s="477"/>
    </row>
    <row r="421" spans="1:7" x14ac:dyDescent="0.2">
      <c r="A421" s="209" t="s">
        <v>953</v>
      </c>
      <c r="B421" s="207"/>
      <c r="C421" s="73" t="s">
        <v>3686</v>
      </c>
      <c r="D421" s="229" t="s">
        <v>292</v>
      </c>
      <c r="E421" s="229">
        <v>26</v>
      </c>
      <c r="F421" s="713"/>
      <c r="G421" s="477">
        <f t="shared" ref="G421" si="9">E421*F421</f>
        <v>0</v>
      </c>
    </row>
    <row r="422" spans="1:7" x14ac:dyDescent="0.2">
      <c r="A422" s="206"/>
      <c r="B422" s="207"/>
      <c r="C422" s="73"/>
      <c r="D422" s="229"/>
      <c r="E422" s="229"/>
      <c r="F422" s="319"/>
      <c r="G422" s="477"/>
    </row>
    <row r="423" spans="1:7" ht="21.95" customHeight="1" x14ac:dyDescent="0.2">
      <c r="A423" s="210" t="s">
        <v>3780</v>
      </c>
      <c r="B423" s="75"/>
      <c r="C423" s="76"/>
      <c r="D423" s="77"/>
      <c r="E423" s="77"/>
      <c r="F423" s="329"/>
      <c r="G423" s="494">
        <f>SUM(G417:G421)</f>
        <v>0</v>
      </c>
    </row>
    <row r="424" spans="1:7" s="211" customFormat="1" ht="15" customHeight="1" x14ac:dyDescent="0.2">
      <c r="A424" s="204"/>
      <c r="B424" s="202"/>
      <c r="C424" s="202"/>
      <c r="D424" s="203"/>
      <c r="E424" s="203"/>
      <c r="F424" s="202"/>
      <c r="G424" s="487" t="str">
        <f>$G$1</f>
        <v xml:space="preserve">BILL 2 BOQ 4: NEW SLUDGE DEWATERING BUILDING </v>
      </c>
    </row>
    <row r="425" spans="1:7" s="211" customFormat="1" ht="15" customHeight="1" x14ac:dyDescent="0.2">
      <c r="A425" s="204"/>
      <c r="B425" s="202"/>
      <c r="C425" s="202"/>
      <c r="D425" s="203"/>
      <c r="E425" s="203"/>
      <c r="F425" s="202"/>
      <c r="G425" s="488"/>
    </row>
    <row r="426" spans="1:7" s="211" customFormat="1" ht="27.2" customHeight="1" x14ac:dyDescent="0.2">
      <c r="A426" s="205" t="s">
        <v>3</v>
      </c>
      <c r="B426" s="66" t="s">
        <v>4</v>
      </c>
      <c r="C426" s="66" t="s">
        <v>5</v>
      </c>
      <c r="D426" s="66" t="s">
        <v>6</v>
      </c>
      <c r="E426" s="66" t="s">
        <v>7</v>
      </c>
      <c r="F426" s="66" t="s">
        <v>8</v>
      </c>
      <c r="G426" s="489" t="s">
        <v>9</v>
      </c>
    </row>
    <row r="427" spans="1:7" x14ac:dyDescent="0.2">
      <c r="A427" s="206"/>
      <c r="B427" s="207"/>
      <c r="C427" s="73"/>
      <c r="D427" s="71"/>
      <c r="E427" s="71"/>
      <c r="F427" s="208"/>
      <c r="G427" s="495"/>
    </row>
    <row r="428" spans="1:7" x14ac:dyDescent="0.2">
      <c r="A428" s="206"/>
      <c r="B428" s="207"/>
      <c r="C428" s="74" t="s">
        <v>3751</v>
      </c>
      <c r="D428" s="71"/>
      <c r="E428" s="71"/>
      <c r="F428" s="208"/>
      <c r="G428" s="495"/>
    </row>
    <row r="429" spans="1:7" x14ac:dyDescent="0.2">
      <c r="A429" s="206"/>
      <c r="B429" s="207"/>
      <c r="C429" s="73"/>
      <c r="D429" s="71"/>
      <c r="E429" s="71"/>
      <c r="F429" s="208"/>
      <c r="G429" s="495"/>
    </row>
    <row r="430" spans="1:7" x14ac:dyDescent="0.2">
      <c r="A430" s="206"/>
      <c r="B430" s="207"/>
      <c r="C430" s="74" t="s">
        <v>3097</v>
      </c>
      <c r="D430" s="71"/>
      <c r="E430" s="71"/>
      <c r="F430" s="208"/>
      <c r="G430" s="495"/>
    </row>
    <row r="431" spans="1:7" x14ac:dyDescent="0.2">
      <c r="A431" s="206"/>
      <c r="B431" s="207"/>
      <c r="C431" s="73"/>
      <c r="D431" s="71"/>
      <c r="E431" s="71"/>
      <c r="F431" s="208"/>
      <c r="G431" s="495"/>
    </row>
    <row r="432" spans="1:7" ht="38.25" x14ac:dyDescent="0.2">
      <c r="A432" s="206"/>
      <c r="B432" s="207"/>
      <c r="C432" s="73" t="s">
        <v>3311</v>
      </c>
      <c r="D432" s="71"/>
      <c r="E432" s="71"/>
      <c r="F432" s="208"/>
      <c r="G432" s="495"/>
    </row>
    <row r="433" spans="1:7" x14ac:dyDescent="0.2">
      <c r="A433" s="206"/>
      <c r="B433" s="207"/>
      <c r="C433" s="73"/>
      <c r="D433" s="71"/>
      <c r="E433" s="71"/>
      <c r="F433" s="208"/>
      <c r="G433" s="495"/>
    </row>
    <row r="434" spans="1:7" ht="51" x14ac:dyDescent="0.2">
      <c r="A434" s="206"/>
      <c r="B434" s="207"/>
      <c r="C434" s="73" t="s">
        <v>3309</v>
      </c>
      <c r="D434" s="71"/>
      <c r="E434" s="71"/>
      <c r="F434" s="208"/>
      <c r="G434" s="495"/>
    </row>
    <row r="435" spans="1:7" x14ac:dyDescent="0.2">
      <c r="A435" s="206"/>
      <c r="B435" s="207"/>
      <c r="C435" s="73"/>
      <c r="D435" s="71"/>
      <c r="E435" s="71"/>
      <c r="F435" s="208"/>
      <c r="G435" s="495"/>
    </row>
    <row r="436" spans="1:7" ht="63.75" x14ac:dyDescent="0.2">
      <c r="A436" s="206"/>
      <c r="B436" s="207"/>
      <c r="C436" s="73" t="s">
        <v>3609</v>
      </c>
      <c r="D436" s="71"/>
      <c r="E436" s="71"/>
      <c r="F436" s="208"/>
      <c r="G436" s="495"/>
    </row>
    <row r="437" spans="1:7" x14ac:dyDescent="0.2">
      <c r="A437" s="206"/>
      <c r="B437" s="207"/>
      <c r="C437" s="73"/>
      <c r="D437" s="71"/>
      <c r="E437" s="71"/>
      <c r="F437" s="208"/>
      <c r="G437" s="495"/>
    </row>
    <row r="438" spans="1:7" ht="38.25" x14ac:dyDescent="0.2">
      <c r="A438" s="206"/>
      <c r="B438" s="207"/>
      <c r="C438" s="73" t="s">
        <v>3356</v>
      </c>
      <c r="D438" s="229"/>
      <c r="E438" s="229"/>
      <c r="F438" s="319"/>
      <c r="G438" s="477"/>
    </row>
    <row r="439" spans="1:7" x14ac:dyDescent="0.2">
      <c r="A439" s="206"/>
      <c r="B439" s="207"/>
      <c r="C439" s="73"/>
      <c r="D439" s="229"/>
      <c r="E439" s="229"/>
      <c r="F439" s="319"/>
      <c r="G439" s="477"/>
    </row>
    <row r="440" spans="1:7" x14ac:dyDescent="0.2">
      <c r="A440" s="206"/>
      <c r="B440" s="207"/>
      <c r="C440" s="213" t="s">
        <v>3357</v>
      </c>
      <c r="D440" s="229"/>
      <c r="E440" s="229"/>
      <c r="F440" s="319"/>
      <c r="G440" s="477"/>
    </row>
    <row r="441" spans="1:7" x14ac:dyDescent="0.2">
      <c r="A441" s="206"/>
      <c r="B441" s="207"/>
      <c r="C441" s="73"/>
      <c r="D441" s="229"/>
      <c r="E441" s="229"/>
      <c r="F441" s="319"/>
      <c r="G441" s="477"/>
    </row>
    <row r="442" spans="1:7" x14ac:dyDescent="0.2">
      <c r="A442" s="206"/>
      <c r="B442" s="207"/>
      <c r="C442" s="212" t="s">
        <v>3359</v>
      </c>
      <c r="D442" s="229"/>
      <c r="E442" s="229"/>
      <c r="F442" s="319"/>
      <c r="G442" s="477"/>
    </row>
    <row r="443" spans="1:7" x14ac:dyDescent="0.2">
      <c r="A443" s="206"/>
      <c r="B443" s="207"/>
      <c r="C443" s="73"/>
      <c r="D443" s="229"/>
      <c r="E443" s="229"/>
      <c r="F443" s="319"/>
      <c r="G443" s="477"/>
    </row>
    <row r="444" spans="1:7" x14ac:dyDescent="0.2">
      <c r="A444" s="209">
        <v>8.1</v>
      </c>
      <c r="B444" s="207"/>
      <c r="C444" s="73" t="s">
        <v>3360</v>
      </c>
      <c r="D444" s="229" t="s">
        <v>242</v>
      </c>
      <c r="E444" s="229">
        <v>1</v>
      </c>
      <c r="F444" s="713"/>
      <c r="G444" s="477">
        <f>E444*F444</f>
        <v>0</v>
      </c>
    </row>
    <row r="445" spans="1:7" x14ac:dyDescent="0.2">
      <c r="A445" s="206"/>
      <c r="B445" s="207"/>
      <c r="C445" s="73"/>
      <c r="D445" s="229"/>
      <c r="E445" s="229"/>
      <c r="F445" s="319"/>
      <c r="G445" s="477"/>
    </row>
    <row r="446" spans="1:7" x14ac:dyDescent="0.2">
      <c r="A446" s="209">
        <v>8.1999999999999993</v>
      </c>
      <c r="B446" s="207"/>
      <c r="C446" s="73" t="s">
        <v>3361</v>
      </c>
      <c r="D446" s="229" t="s">
        <v>242</v>
      </c>
      <c r="E446" s="229">
        <v>1</v>
      </c>
      <c r="F446" s="713"/>
      <c r="G446" s="477">
        <f t="shared" ref="G446:G476" si="10">E446*F446</f>
        <v>0</v>
      </c>
    </row>
    <row r="447" spans="1:7" x14ac:dyDescent="0.2">
      <c r="A447" s="206"/>
      <c r="B447" s="207"/>
      <c r="C447" s="73"/>
      <c r="D447" s="229"/>
      <c r="E447" s="229"/>
      <c r="F447" s="319"/>
      <c r="G447" s="477"/>
    </row>
    <row r="448" spans="1:7" x14ac:dyDescent="0.2">
      <c r="A448" s="206"/>
      <c r="B448" s="207"/>
      <c r="C448" s="213" t="s">
        <v>3362</v>
      </c>
      <c r="D448" s="229"/>
      <c r="E448" s="229"/>
      <c r="F448" s="319"/>
      <c r="G448" s="477"/>
    </row>
    <row r="449" spans="1:7" x14ac:dyDescent="0.2">
      <c r="A449" s="206"/>
      <c r="B449" s="207"/>
      <c r="C449" s="73"/>
      <c r="D449" s="229"/>
      <c r="E449" s="229"/>
      <c r="F449" s="319"/>
      <c r="G449" s="477"/>
    </row>
    <row r="450" spans="1:7" x14ac:dyDescent="0.2">
      <c r="A450" s="206"/>
      <c r="B450" s="207"/>
      <c r="C450" s="212" t="s">
        <v>3359</v>
      </c>
      <c r="D450" s="229"/>
      <c r="E450" s="229"/>
      <c r="F450" s="319"/>
      <c r="G450" s="477"/>
    </row>
    <row r="451" spans="1:7" x14ac:dyDescent="0.2">
      <c r="A451" s="206"/>
      <c r="B451" s="207"/>
      <c r="C451" s="73"/>
      <c r="D451" s="229"/>
      <c r="E451" s="229"/>
      <c r="F451" s="319"/>
      <c r="G451" s="477"/>
    </row>
    <row r="452" spans="1:7" ht="25.5" x14ac:dyDescent="0.2">
      <c r="A452" s="209">
        <v>8.3000000000000007</v>
      </c>
      <c r="B452" s="207"/>
      <c r="C452" s="73" t="s">
        <v>3363</v>
      </c>
      <c r="D452" s="229" t="s">
        <v>242</v>
      </c>
      <c r="E452" s="229">
        <v>1</v>
      </c>
      <c r="F452" s="713"/>
      <c r="G452" s="477">
        <f t="shared" si="10"/>
        <v>0</v>
      </c>
    </row>
    <row r="453" spans="1:7" x14ac:dyDescent="0.2">
      <c r="A453" s="206"/>
      <c r="B453" s="207"/>
      <c r="C453" s="73"/>
      <c r="D453" s="229"/>
      <c r="E453" s="229"/>
      <c r="F453" s="319"/>
      <c r="G453" s="477"/>
    </row>
    <row r="454" spans="1:7" ht="25.5" x14ac:dyDescent="0.2">
      <c r="A454" s="209">
        <v>8.4</v>
      </c>
      <c r="B454" s="207"/>
      <c r="C454" s="73" t="s">
        <v>3364</v>
      </c>
      <c r="D454" s="229" t="s">
        <v>242</v>
      </c>
      <c r="E454" s="229">
        <v>8</v>
      </c>
      <c r="F454" s="713"/>
      <c r="G454" s="477">
        <f t="shared" si="10"/>
        <v>0</v>
      </c>
    </row>
    <row r="455" spans="1:7" x14ac:dyDescent="0.2">
      <c r="A455" s="206"/>
      <c r="B455" s="207"/>
      <c r="C455" s="73"/>
      <c r="D455" s="229"/>
      <c r="E455" s="229"/>
      <c r="F455" s="319"/>
      <c r="G455" s="477"/>
    </row>
    <row r="456" spans="1:7" ht="25.5" x14ac:dyDescent="0.2">
      <c r="A456" s="209">
        <v>8.5</v>
      </c>
      <c r="B456" s="207"/>
      <c r="C456" s="73" t="s">
        <v>3365</v>
      </c>
      <c r="D456" s="229" t="s">
        <v>242</v>
      </c>
      <c r="E456" s="229">
        <v>1</v>
      </c>
      <c r="F456" s="713"/>
      <c r="G456" s="477">
        <f t="shared" si="10"/>
        <v>0</v>
      </c>
    </row>
    <row r="457" spans="1:7" x14ac:dyDescent="0.2">
      <c r="A457" s="206"/>
      <c r="B457" s="207"/>
      <c r="C457" s="73"/>
      <c r="D457" s="229"/>
      <c r="E457" s="229"/>
      <c r="F457" s="319"/>
      <c r="G457" s="477"/>
    </row>
    <row r="458" spans="1:7" x14ac:dyDescent="0.2">
      <c r="A458" s="206"/>
      <c r="B458" s="207"/>
      <c r="C458" s="213" t="s">
        <v>3366</v>
      </c>
      <c r="D458" s="229"/>
      <c r="E458" s="229"/>
      <c r="F458" s="319"/>
      <c r="G458" s="477"/>
    </row>
    <row r="459" spans="1:7" x14ac:dyDescent="0.2">
      <c r="A459" s="206"/>
      <c r="B459" s="207"/>
      <c r="C459" s="73"/>
      <c r="D459" s="229"/>
      <c r="E459" s="229"/>
      <c r="F459" s="319"/>
      <c r="G459" s="477"/>
    </row>
    <row r="460" spans="1:7" x14ac:dyDescent="0.2">
      <c r="A460" s="209">
        <v>8.6</v>
      </c>
      <c r="B460" s="207"/>
      <c r="C460" s="73" t="s">
        <v>3111</v>
      </c>
      <c r="D460" s="229" t="s">
        <v>242</v>
      </c>
      <c r="E460" s="229">
        <v>1</v>
      </c>
      <c r="F460" s="713"/>
      <c r="G460" s="477">
        <f t="shared" si="10"/>
        <v>0</v>
      </c>
    </row>
    <row r="461" spans="1:7" x14ac:dyDescent="0.2">
      <c r="A461" s="206"/>
      <c r="B461" s="207"/>
      <c r="C461" s="73"/>
      <c r="D461" s="229"/>
      <c r="E461" s="229"/>
      <c r="F461" s="319"/>
      <c r="G461" s="477"/>
    </row>
    <row r="462" spans="1:7" x14ac:dyDescent="0.2">
      <c r="A462" s="206"/>
      <c r="B462" s="207"/>
      <c r="C462" s="212" t="s">
        <v>3367</v>
      </c>
      <c r="D462" s="229"/>
      <c r="E462" s="229"/>
      <c r="F462" s="319"/>
      <c r="G462" s="477"/>
    </row>
    <row r="463" spans="1:7" x14ac:dyDescent="0.2">
      <c r="A463" s="206"/>
      <c r="B463" s="207"/>
      <c r="C463" s="73"/>
      <c r="D463" s="229"/>
      <c r="E463" s="229"/>
      <c r="F463" s="319"/>
      <c r="G463" s="477"/>
    </row>
    <row r="464" spans="1:7" ht="25.5" x14ac:dyDescent="0.2">
      <c r="A464" s="209">
        <v>8.6999999999999993</v>
      </c>
      <c r="B464" s="207"/>
      <c r="C464" s="73" t="s">
        <v>3368</v>
      </c>
      <c r="D464" s="229" t="s">
        <v>242</v>
      </c>
      <c r="E464" s="229">
        <v>1</v>
      </c>
      <c r="F464" s="713"/>
      <c r="G464" s="477">
        <f t="shared" si="10"/>
        <v>0</v>
      </c>
    </row>
    <row r="465" spans="1:7" x14ac:dyDescent="0.2">
      <c r="A465" s="206"/>
      <c r="B465" s="207"/>
      <c r="C465" s="73"/>
      <c r="D465" s="229"/>
      <c r="E465" s="229"/>
      <c r="F465" s="319"/>
      <c r="G465" s="477"/>
    </row>
    <row r="466" spans="1:7" ht="25.5" x14ac:dyDescent="0.2">
      <c r="A466" s="209">
        <v>8.8000000000000007</v>
      </c>
      <c r="B466" s="207"/>
      <c r="C466" s="73" t="s">
        <v>3369</v>
      </c>
      <c r="D466" s="229" t="s">
        <v>242</v>
      </c>
      <c r="E466" s="229">
        <v>1</v>
      </c>
      <c r="F466" s="713"/>
      <c r="G466" s="477">
        <f t="shared" si="10"/>
        <v>0</v>
      </c>
    </row>
    <row r="467" spans="1:7" x14ac:dyDescent="0.2">
      <c r="A467" s="206"/>
      <c r="B467" s="207"/>
      <c r="C467" s="73"/>
      <c r="D467" s="229"/>
      <c r="E467" s="229"/>
      <c r="F467" s="319"/>
      <c r="G467" s="477"/>
    </row>
    <row r="468" spans="1:7" ht="25.5" x14ac:dyDescent="0.2">
      <c r="A468" s="209">
        <v>8.9</v>
      </c>
      <c r="B468" s="207"/>
      <c r="C468" s="73" t="s">
        <v>3370</v>
      </c>
      <c r="D468" s="229" t="s">
        <v>242</v>
      </c>
      <c r="E468" s="229">
        <v>1</v>
      </c>
      <c r="F468" s="713"/>
      <c r="G468" s="477">
        <f t="shared" si="10"/>
        <v>0</v>
      </c>
    </row>
    <row r="469" spans="1:7" x14ac:dyDescent="0.2">
      <c r="A469" s="206"/>
      <c r="B469" s="207"/>
      <c r="C469" s="73"/>
      <c r="D469" s="229"/>
      <c r="E469" s="229"/>
      <c r="F469" s="319"/>
      <c r="G469" s="477"/>
    </row>
    <row r="470" spans="1:7" x14ac:dyDescent="0.2">
      <c r="A470" s="206"/>
      <c r="B470" s="207"/>
      <c r="C470" s="213" t="s">
        <v>1027</v>
      </c>
      <c r="D470" s="229"/>
      <c r="E470" s="229"/>
      <c r="F470" s="319"/>
      <c r="G470" s="477"/>
    </row>
    <row r="471" spans="1:7" x14ac:dyDescent="0.2">
      <c r="A471" s="206"/>
      <c r="B471" s="207"/>
      <c r="C471" s="73"/>
      <c r="D471" s="229"/>
      <c r="E471" s="229"/>
      <c r="F471" s="319"/>
      <c r="G471" s="477"/>
    </row>
    <row r="472" spans="1:7" x14ac:dyDescent="0.2">
      <c r="A472" s="206"/>
      <c r="B472" s="207"/>
      <c r="C472" s="212" t="s">
        <v>3359</v>
      </c>
      <c r="D472" s="229"/>
      <c r="E472" s="229"/>
      <c r="F472" s="319"/>
      <c r="G472" s="477"/>
    </row>
    <row r="473" spans="1:7" x14ac:dyDescent="0.2">
      <c r="A473" s="206"/>
      <c r="B473" s="207"/>
      <c r="C473" s="73"/>
      <c r="D473" s="229"/>
      <c r="E473" s="229"/>
      <c r="F473" s="319"/>
      <c r="G473" s="477"/>
    </row>
    <row r="474" spans="1:7" x14ac:dyDescent="0.2">
      <c r="A474" s="209">
        <v>8.1</v>
      </c>
      <c r="B474" s="207"/>
      <c r="C474" s="73" t="s">
        <v>3371</v>
      </c>
      <c r="D474" s="229" t="s">
        <v>242</v>
      </c>
      <c r="E474" s="229">
        <v>5</v>
      </c>
      <c r="F474" s="713"/>
      <c r="G474" s="477">
        <f t="shared" si="10"/>
        <v>0</v>
      </c>
    </row>
    <row r="475" spans="1:7" x14ac:dyDescent="0.2">
      <c r="A475" s="206"/>
      <c r="B475" s="207"/>
      <c r="C475" s="73"/>
      <c r="D475" s="229"/>
      <c r="E475" s="229"/>
      <c r="F475" s="319"/>
      <c r="G475" s="477"/>
    </row>
    <row r="476" spans="1:7" x14ac:dyDescent="0.2">
      <c r="A476" s="209">
        <v>8.11</v>
      </c>
      <c r="B476" s="207"/>
      <c r="C476" s="73" t="s">
        <v>3372</v>
      </c>
      <c r="D476" s="229" t="s">
        <v>242</v>
      </c>
      <c r="E476" s="229">
        <v>1</v>
      </c>
      <c r="F476" s="713"/>
      <c r="G476" s="477">
        <f t="shared" si="10"/>
        <v>0</v>
      </c>
    </row>
    <row r="477" spans="1:7" x14ac:dyDescent="0.2">
      <c r="A477" s="206"/>
      <c r="B477" s="207"/>
      <c r="C477" s="73"/>
      <c r="D477" s="229"/>
      <c r="E477" s="229"/>
      <c r="F477" s="319"/>
      <c r="G477" s="477"/>
    </row>
    <row r="478" spans="1:7" ht="21.95" customHeight="1" x14ac:dyDescent="0.2">
      <c r="A478" s="210" t="s">
        <v>3781</v>
      </c>
      <c r="B478" s="75"/>
      <c r="C478" s="76"/>
      <c r="D478" s="77"/>
      <c r="E478" s="77"/>
      <c r="F478" s="329"/>
      <c r="G478" s="494">
        <f>SUM(G444:G476)</f>
        <v>0</v>
      </c>
    </row>
    <row r="479" spans="1:7" s="211" customFormat="1" ht="15" customHeight="1" x14ac:dyDescent="0.2">
      <c r="A479" s="204"/>
      <c r="B479" s="202"/>
      <c r="C479" s="202"/>
      <c r="D479" s="203"/>
      <c r="E479" s="203"/>
      <c r="F479" s="202"/>
      <c r="G479" s="487" t="str">
        <f>$G$1</f>
        <v xml:space="preserve">BILL 2 BOQ 4: NEW SLUDGE DEWATERING BUILDING </v>
      </c>
    </row>
    <row r="480" spans="1:7" s="211" customFormat="1" ht="15" customHeight="1" x14ac:dyDescent="0.2">
      <c r="A480" s="204"/>
      <c r="B480" s="202"/>
      <c r="C480" s="202"/>
      <c r="D480" s="203"/>
      <c r="E480" s="203"/>
      <c r="F480" s="202"/>
      <c r="G480" s="488"/>
    </row>
    <row r="481" spans="1:7" s="211" customFormat="1" ht="27.2" customHeight="1" x14ac:dyDescent="0.2">
      <c r="A481" s="205" t="s">
        <v>3</v>
      </c>
      <c r="B481" s="66" t="s">
        <v>4</v>
      </c>
      <c r="C481" s="66" t="s">
        <v>5</v>
      </c>
      <c r="D481" s="66" t="s">
        <v>6</v>
      </c>
      <c r="E481" s="66" t="s">
        <v>7</v>
      </c>
      <c r="F481" s="66" t="s">
        <v>8</v>
      </c>
      <c r="G481" s="489" t="s">
        <v>9</v>
      </c>
    </row>
    <row r="482" spans="1:7" x14ac:dyDescent="0.2">
      <c r="A482" s="206"/>
      <c r="B482" s="207"/>
      <c r="C482" s="73"/>
      <c r="D482" s="229"/>
      <c r="E482" s="229"/>
      <c r="F482" s="319"/>
      <c r="G482" s="477"/>
    </row>
    <row r="483" spans="1:7" x14ac:dyDescent="0.2">
      <c r="A483" s="206"/>
      <c r="B483" s="207"/>
      <c r="C483" s="74" t="s">
        <v>3752</v>
      </c>
      <c r="D483" s="229"/>
      <c r="E483" s="229"/>
      <c r="F483" s="319"/>
      <c r="G483" s="477"/>
    </row>
    <row r="484" spans="1:7" x14ac:dyDescent="0.2">
      <c r="A484" s="206"/>
      <c r="B484" s="207"/>
      <c r="C484" s="73"/>
      <c r="D484" s="229"/>
      <c r="E484" s="229"/>
      <c r="F484" s="319"/>
      <c r="G484" s="477"/>
    </row>
    <row r="485" spans="1:7" x14ac:dyDescent="0.2">
      <c r="A485" s="206"/>
      <c r="B485" s="207"/>
      <c r="C485" s="74" t="s">
        <v>3685</v>
      </c>
      <c r="D485" s="229"/>
      <c r="E485" s="229"/>
      <c r="F485" s="319"/>
      <c r="G485" s="477"/>
    </row>
    <row r="486" spans="1:7" x14ac:dyDescent="0.2">
      <c r="A486" s="206"/>
      <c r="B486" s="207"/>
      <c r="C486" s="73"/>
      <c r="D486" s="229"/>
      <c r="E486" s="229"/>
      <c r="F486" s="319"/>
      <c r="G486" s="477"/>
    </row>
    <row r="487" spans="1:7" ht="38.25" x14ac:dyDescent="0.2">
      <c r="A487" s="206"/>
      <c r="B487" s="207"/>
      <c r="C487" s="73" t="s">
        <v>3311</v>
      </c>
      <c r="D487" s="229"/>
      <c r="E487" s="229"/>
      <c r="F487" s="319"/>
      <c r="G487" s="477"/>
    </row>
    <row r="488" spans="1:7" x14ac:dyDescent="0.2">
      <c r="A488" s="206"/>
      <c r="B488" s="207"/>
      <c r="C488" s="73"/>
      <c r="D488" s="229"/>
      <c r="E488" s="229"/>
      <c r="F488" s="319"/>
      <c r="G488" s="477"/>
    </row>
    <row r="489" spans="1:7" ht="51" x14ac:dyDescent="0.2">
      <c r="A489" s="206"/>
      <c r="B489" s="207"/>
      <c r="C489" s="73" t="s">
        <v>3309</v>
      </c>
      <c r="D489" s="229"/>
      <c r="E489" s="229"/>
      <c r="F489" s="319"/>
      <c r="G489" s="477"/>
    </row>
    <row r="490" spans="1:7" x14ac:dyDescent="0.2">
      <c r="A490" s="206"/>
      <c r="B490" s="207"/>
      <c r="C490" s="73"/>
      <c r="D490" s="229"/>
      <c r="E490" s="229"/>
      <c r="F490" s="319"/>
      <c r="G490" s="477"/>
    </row>
    <row r="491" spans="1:7" ht="63.75" x14ac:dyDescent="0.2">
      <c r="A491" s="206"/>
      <c r="B491" s="207"/>
      <c r="C491" s="73" t="s">
        <v>3609</v>
      </c>
      <c r="D491" s="229"/>
      <c r="E491" s="229"/>
      <c r="F491" s="319"/>
      <c r="G491" s="477"/>
    </row>
    <row r="492" spans="1:7" x14ac:dyDescent="0.2">
      <c r="A492" s="206"/>
      <c r="B492" s="207"/>
      <c r="C492" s="73"/>
      <c r="D492" s="229"/>
      <c r="E492" s="229"/>
      <c r="F492" s="319"/>
      <c r="G492" s="477"/>
    </row>
    <row r="493" spans="1:7" ht="38.25" x14ac:dyDescent="0.2">
      <c r="A493" s="206"/>
      <c r="B493" s="207"/>
      <c r="C493" s="73" t="s">
        <v>3684</v>
      </c>
      <c r="D493" s="229"/>
      <c r="E493" s="229"/>
      <c r="F493" s="319"/>
      <c r="G493" s="477"/>
    </row>
    <row r="494" spans="1:7" x14ac:dyDescent="0.2">
      <c r="A494" s="206"/>
      <c r="B494" s="207"/>
      <c r="C494" s="73"/>
      <c r="D494" s="229"/>
      <c r="E494" s="229"/>
      <c r="F494" s="319"/>
      <c r="G494" s="477"/>
    </row>
    <row r="495" spans="1:7" x14ac:dyDescent="0.2">
      <c r="A495" s="206"/>
      <c r="B495" s="207"/>
      <c r="C495" s="213" t="s">
        <v>2907</v>
      </c>
      <c r="D495" s="229"/>
      <c r="E495" s="229"/>
      <c r="F495" s="319"/>
      <c r="G495" s="477"/>
    </row>
    <row r="496" spans="1:7" x14ac:dyDescent="0.2">
      <c r="A496" s="206"/>
      <c r="B496" s="207"/>
      <c r="C496" s="73"/>
      <c r="D496" s="229"/>
      <c r="E496" s="229"/>
      <c r="F496" s="319"/>
      <c r="G496" s="477"/>
    </row>
    <row r="497" spans="1:7" x14ac:dyDescent="0.2">
      <c r="A497" s="206"/>
      <c r="B497" s="207"/>
      <c r="C497" s="212" t="s">
        <v>3683</v>
      </c>
      <c r="D497" s="229"/>
      <c r="E497" s="229"/>
      <c r="F497" s="319"/>
      <c r="G497" s="477"/>
    </row>
    <row r="498" spans="1:7" x14ac:dyDescent="0.2">
      <c r="A498" s="206"/>
      <c r="B498" s="207"/>
      <c r="C498" s="73"/>
      <c r="D498" s="229"/>
      <c r="E498" s="229"/>
      <c r="F498" s="319"/>
      <c r="G498" s="477"/>
    </row>
    <row r="499" spans="1:7" ht="25.5" x14ac:dyDescent="0.2">
      <c r="A499" s="206"/>
      <c r="B499" s="207"/>
      <c r="C499" s="73" t="s">
        <v>3682</v>
      </c>
      <c r="D499" s="229"/>
      <c r="E499" s="229"/>
      <c r="F499" s="319"/>
      <c r="G499" s="477"/>
    </row>
    <row r="500" spans="1:7" x14ac:dyDescent="0.2">
      <c r="A500" s="206"/>
      <c r="B500" s="207"/>
      <c r="C500" s="73"/>
      <c r="D500" s="229"/>
      <c r="E500" s="229"/>
      <c r="F500" s="319"/>
      <c r="G500" s="477"/>
    </row>
    <row r="501" spans="1:7" ht="25.5" x14ac:dyDescent="0.2">
      <c r="A501" s="206"/>
      <c r="B501" s="207"/>
      <c r="C501" s="73" t="s">
        <v>3681</v>
      </c>
      <c r="D501" s="229"/>
      <c r="E501" s="229"/>
      <c r="F501" s="319"/>
      <c r="G501" s="477"/>
    </row>
    <row r="502" spans="1:7" x14ac:dyDescent="0.2">
      <c r="A502" s="206"/>
      <c r="B502" s="207"/>
      <c r="C502" s="73"/>
      <c r="D502" s="229"/>
      <c r="E502" s="229"/>
      <c r="F502" s="319"/>
      <c r="G502" s="477"/>
    </row>
    <row r="503" spans="1:7" ht="38.25" x14ac:dyDescent="0.2">
      <c r="A503" s="206"/>
      <c r="B503" s="207"/>
      <c r="C503" s="73" t="s">
        <v>3680</v>
      </c>
      <c r="D503" s="229"/>
      <c r="E503" s="229"/>
      <c r="F503" s="319"/>
      <c r="G503" s="477"/>
    </row>
    <row r="504" spans="1:7" x14ac:dyDescent="0.2">
      <c r="A504" s="206"/>
      <c r="B504" s="207"/>
      <c r="C504" s="73"/>
      <c r="D504" s="229"/>
      <c r="E504" s="229"/>
      <c r="F504" s="319"/>
      <c r="G504" s="477"/>
    </row>
    <row r="505" spans="1:7" x14ac:dyDescent="0.2">
      <c r="A505" s="206"/>
      <c r="B505" s="207"/>
      <c r="C505" s="213" t="s">
        <v>3679</v>
      </c>
      <c r="D505" s="229"/>
      <c r="E505" s="229"/>
      <c r="F505" s="319"/>
      <c r="G505" s="477"/>
    </row>
    <row r="506" spans="1:7" x14ac:dyDescent="0.2">
      <c r="A506" s="206"/>
      <c r="B506" s="207"/>
      <c r="C506" s="73"/>
      <c r="D506" s="229"/>
      <c r="E506" s="229"/>
      <c r="F506" s="319"/>
      <c r="G506" s="477"/>
    </row>
    <row r="507" spans="1:7" ht="38.25" x14ac:dyDescent="0.2">
      <c r="A507" s="206"/>
      <c r="B507" s="207"/>
      <c r="C507" s="212" t="s">
        <v>3678</v>
      </c>
      <c r="D507" s="229"/>
      <c r="E507" s="229"/>
      <c r="F507" s="319"/>
      <c r="G507" s="477"/>
    </row>
    <row r="508" spans="1:7" x14ac:dyDescent="0.2">
      <c r="A508" s="206"/>
      <c r="B508" s="207"/>
      <c r="C508" s="73"/>
      <c r="D508" s="229"/>
      <c r="E508" s="229"/>
      <c r="F508" s="319"/>
      <c r="G508" s="477"/>
    </row>
    <row r="509" spans="1:7" x14ac:dyDescent="0.2">
      <c r="A509" s="209">
        <v>9.1</v>
      </c>
      <c r="B509" s="207"/>
      <c r="C509" s="73" t="s">
        <v>3677</v>
      </c>
      <c r="D509" s="229" t="s">
        <v>690</v>
      </c>
      <c r="E509" s="470">
        <v>7.76</v>
      </c>
      <c r="F509" s="713"/>
      <c r="G509" s="477">
        <f>E509*F509</f>
        <v>0</v>
      </c>
    </row>
    <row r="510" spans="1:7" x14ac:dyDescent="0.2">
      <c r="A510" s="206"/>
      <c r="B510" s="207"/>
      <c r="C510" s="73"/>
      <c r="D510" s="229"/>
      <c r="E510" s="229"/>
      <c r="F510" s="319"/>
      <c r="G510" s="477"/>
    </row>
    <row r="511" spans="1:7" x14ac:dyDescent="0.2">
      <c r="A511" s="206"/>
      <c r="B511" s="207"/>
      <c r="C511" s="213" t="s">
        <v>3676</v>
      </c>
      <c r="D511" s="229"/>
      <c r="E511" s="229"/>
      <c r="F511" s="319"/>
      <c r="G511" s="477"/>
    </row>
    <row r="512" spans="1:7" x14ac:dyDescent="0.2">
      <c r="A512" s="206"/>
      <c r="B512" s="207"/>
      <c r="C512" s="73"/>
      <c r="D512" s="229"/>
      <c r="E512" s="229"/>
      <c r="F512" s="319"/>
      <c r="G512" s="477"/>
    </row>
    <row r="513" spans="1:7" x14ac:dyDescent="0.2">
      <c r="A513" s="206"/>
      <c r="B513" s="207"/>
      <c r="C513" s="212" t="s">
        <v>3675</v>
      </c>
      <c r="D513" s="229"/>
      <c r="E513" s="229"/>
      <c r="F513" s="319"/>
      <c r="G513" s="477"/>
    </row>
    <row r="514" spans="1:7" x14ac:dyDescent="0.2">
      <c r="A514" s="206"/>
      <c r="B514" s="207"/>
      <c r="C514" s="73"/>
      <c r="D514" s="229"/>
      <c r="E514" s="229"/>
      <c r="F514" s="319"/>
      <c r="G514" s="477"/>
    </row>
    <row r="515" spans="1:7" x14ac:dyDescent="0.2">
      <c r="A515" s="209">
        <v>9.1999999999999993</v>
      </c>
      <c r="B515" s="207"/>
      <c r="C515" s="73" t="s">
        <v>3674</v>
      </c>
      <c r="D515" s="229" t="s">
        <v>690</v>
      </c>
      <c r="E515" s="470">
        <v>2.93</v>
      </c>
      <c r="F515" s="713"/>
      <c r="G515" s="477">
        <f t="shared" ref="G515:G519" si="11">E515*F515</f>
        <v>0</v>
      </c>
    </row>
    <row r="516" spans="1:7" x14ac:dyDescent="0.2">
      <c r="A516" s="206"/>
      <c r="B516" s="207"/>
      <c r="C516" s="73"/>
      <c r="D516" s="229"/>
      <c r="E516" s="229"/>
      <c r="F516" s="319"/>
      <c r="G516" s="477"/>
    </row>
    <row r="517" spans="1:7" ht="25.5" x14ac:dyDescent="0.2">
      <c r="A517" s="206"/>
      <c r="B517" s="207"/>
      <c r="C517" s="212" t="s">
        <v>3673</v>
      </c>
      <c r="D517" s="229"/>
      <c r="E517" s="229"/>
      <c r="F517" s="319"/>
      <c r="G517" s="477"/>
    </row>
    <row r="518" spans="1:7" x14ac:dyDescent="0.2">
      <c r="A518" s="206"/>
      <c r="B518" s="207"/>
      <c r="C518" s="73"/>
      <c r="D518" s="229"/>
      <c r="E518" s="229"/>
      <c r="F518" s="319"/>
      <c r="G518" s="477"/>
    </row>
    <row r="519" spans="1:7" x14ac:dyDescent="0.2">
      <c r="A519" s="209">
        <v>9.3000000000000007</v>
      </c>
      <c r="B519" s="207"/>
      <c r="C519" s="73" t="s">
        <v>3672</v>
      </c>
      <c r="D519" s="229" t="s">
        <v>690</v>
      </c>
      <c r="E519" s="470">
        <v>4.99</v>
      </c>
      <c r="F519" s="713"/>
      <c r="G519" s="477">
        <f t="shared" si="11"/>
        <v>0</v>
      </c>
    </row>
    <row r="520" spans="1:7" x14ac:dyDescent="0.2">
      <c r="A520" s="206"/>
      <c r="B520" s="207"/>
      <c r="C520" s="73"/>
      <c r="D520" s="229"/>
      <c r="E520" s="229"/>
      <c r="F520" s="319"/>
      <c r="G520" s="477"/>
    </row>
    <row r="521" spans="1:7" s="211" customFormat="1" ht="21.95" customHeight="1" x14ac:dyDescent="0.2">
      <c r="A521" s="210" t="s">
        <v>44</v>
      </c>
      <c r="B521" s="75"/>
      <c r="C521" s="76"/>
      <c r="D521" s="77"/>
      <c r="E521" s="77"/>
      <c r="F521" s="329"/>
      <c r="G521" s="494">
        <f>SUM(G509:G519)</f>
        <v>0</v>
      </c>
    </row>
    <row r="522" spans="1:7" s="211" customFormat="1" ht="15" customHeight="1" x14ac:dyDescent="0.2">
      <c r="A522" s="204"/>
      <c r="B522" s="202"/>
      <c r="C522" s="202"/>
      <c r="D522" s="203"/>
      <c r="E522" s="203"/>
      <c r="F522" s="202"/>
      <c r="G522" s="487" t="str">
        <f>$G$1</f>
        <v xml:space="preserve">BILL 2 BOQ 4: NEW SLUDGE DEWATERING BUILDING </v>
      </c>
    </row>
    <row r="523" spans="1:7" s="211" customFormat="1" ht="15" customHeight="1" x14ac:dyDescent="0.2">
      <c r="A523" s="204"/>
      <c r="B523" s="202"/>
      <c r="C523" s="202"/>
      <c r="D523" s="203"/>
      <c r="E523" s="203"/>
      <c r="F523" s="202"/>
      <c r="G523" s="488"/>
    </row>
    <row r="524" spans="1:7" s="211" customFormat="1" ht="27.2" customHeight="1" x14ac:dyDescent="0.2">
      <c r="A524" s="205" t="s">
        <v>3</v>
      </c>
      <c r="B524" s="66" t="s">
        <v>4</v>
      </c>
      <c r="C524" s="66" t="s">
        <v>5</v>
      </c>
      <c r="D524" s="66" t="s">
        <v>6</v>
      </c>
      <c r="E524" s="66" t="s">
        <v>7</v>
      </c>
      <c r="F524" s="66" t="s">
        <v>8</v>
      </c>
      <c r="G524" s="489" t="s">
        <v>9</v>
      </c>
    </row>
    <row r="525" spans="1:7" s="211" customFormat="1" ht="21.95" customHeight="1" x14ac:dyDescent="0.2">
      <c r="A525" s="210" t="s">
        <v>45</v>
      </c>
      <c r="B525" s="75"/>
      <c r="C525" s="76"/>
      <c r="D525" s="77"/>
      <c r="E525" s="77"/>
      <c r="F525" s="329"/>
      <c r="G525" s="494">
        <f>G521</f>
        <v>0</v>
      </c>
    </row>
    <row r="526" spans="1:7" x14ac:dyDescent="0.2">
      <c r="A526" s="206"/>
      <c r="B526" s="207"/>
      <c r="C526" s="213" t="s">
        <v>3671</v>
      </c>
      <c r="D526" s="229"/>
      <c r="E526" s="229"/>
      <c r="F526" s="319"/>
      <c r="G526" s="477"/>
    </row>
    <row r="527" spans="1:7" x14ac:dyDescent="0.2">
      <c r="A527" s="206"/>
      <c r="B527" s="207"/>
      <c r="C527" s="73"/>
      <c r="D527" s="229"/>
      <c r="E527" s="229"/>
      <c r="F527" s="319"/>
      <c r="G527" s="477"/>
    </row>
    <row r="528" spans="1:7" ht="25.5" x14ac:dyDescent="0.2">
      <c r="A528" s="206"/>
      <c r="B528" s="207"/>
      <c r="C528" s="212" t="s">
        <v>3670</v>
      </c>
      <c r="D528" s="229"/>
      <c r="E528" s="229"/>
      <c r="F528" s="319"/>
      <c r="G528" s="477"/>
    </row>
    <row r="529" spans="1:7" x14ac:dyDescent="0.2">
      <c r="A529" s="206"/>
      <c r="B529" s="207"/>
      <c r="C529" s="73"/>
      <c r="D529" s="229"/>
      <c r="E529" s="229"/>
      <c r="F529" s="319"/>
      <c r="G529" s="477"/>
    </row>
    <row r="530" spans="1:7" ht="25.5" x14ac:dyDescent="0.2">
      <c r="A530" s="209">
        <v>9.4</v>
      </c>
      <c r="B530" s="207"/>
      <c r="C530" s="73" t="s">
        <v>3669</v>
      </c>
      <c r="D530" s="229" t="s">
        <v>690</v>
      </c>
      <c r="E530" s="470">
        <v>4.99</v>
      </c>
      <c r="F530" s="713"/>
      <c r="G530" s="477">
        <f>E530*F530</f>
        <v>0</v>
      </c>
    </row>
    <row r="531" spans="1:7" x14ac:dyDescent="0.2">
      <c r="A531" s="206"/>
      <c r="B531" s="207"/>
      <c r="C531" s="73"/>
      <c r="D531" s="229"/>
      <c r="E531" s="229"/>
      <c r="F531" s="319"/>
      <c r="G531" s="477"/>
    </row>
    <row r="532" spans="1:7" x14ac:dyDescent="0.2">
      <c r="A532" s="209">
        <v>9.5</v>
      </c>
      <c r="B532" s="207"/>
      <c r="C532" s="73" t="s">
        <v>3668</v>
      </c>
      <c r="D532" s="229" t="s">
        <v>690</v>
      </c>
      <c r="E532" s="470">
        <v>3.55</v>
      </c>
      <c r="F532" s="713"/>
      <c r="G532" s="477">
        <f t="shared" ref="G532:G542" si="12">E532*F532</f>
        <v>0</v>
      </c>
    </row>
    <row r="533" spans="1:7" x14ac:dyDescent="0.2">
      <c r="A533" s="206"/>
      <c r="B533" s="207"/>
      <c r="C533" s="73"/>
      <c r="D533" s="229"/>
      <c r="E533" s="229"/>
      <c r="F533" s="319"/>
      <c r="G533" s="477"/>
    </row>
    <row r="534" spans="1:7" ht="63.75" x14ac:dyDescent="0.2">
      <c r="A534" s="209">
        <v>9.6</v>
      </c>
      <c r="B534" s="207"/>
      <c r="C534" s="73" t="s">
        <v>3667</v>
      </c>
      <c r="D534" s="229" t="s">
        <v>242</v>
      </c>
      <c r="E534" s="229">
        <v>10</v>
      </c>
      <c r="F534" s="713"/>
      <c r="G534" s="477">
        <f t="shared" si="12"/>
        <v>0</v>
      </c>
    </row>
    <row r="535" spans="1:7" x14ac:dyDescent="0.2">
      <c r="A535" s="206"/>
      <c r="B535" s="207"/>
      <c r="C535" s="73"/>
      <c r="D535" s="229"/>
      <c r="E535" s="229"/>
      <c r="F535" s="319"/>
      <c r="G535" s="477"/>
    </row>
    <row r="536" spans="1:7" ht="38.25" x14ac:dyDescent="0.2">
      <c r="A536" s="209">
        <v>9.6999999999999993</v>
      </c>
      <c r="B536" s="207"/>
      <c r="C536" s="73" t="s">
        <v>3666</v>
      </c>
      <c r="D536" s="229" t="s">
        <v>242</v>
      </c>
      <c r="E536" s="229">
        <v>10</v>
      </c>
      <c r="F536" s="713"/>
      <c r="G536" s="477">
        <f t="shared" si="12"/>
        <v>0</v>
      </c>
    </row>
    <row r="537" spans="1:7" x14ac:dyDescent="0.2">
      <c r="A537" s="206"/>
      <c r="B537" s="207"/>
      <c r="C537" s="73"/>
      <c r="D537" s="229"/>
      <c r="E537" s="229"/>
      <c r="F537" s="319"/>
      <c r="G537" s="477"/>
    </row>
    <row r="538" spans="1:7" x14ac:dyDescent="0.2">
      <c r="A538" s="206"/>
      <c r="B538" s="207"/>
      <c r="C538" s="212" t="s">
        <v>3665</v>
      </c>
      <c r="D538" s="229"/>
      <c r="E538" s="229"/>
      <c r="F538" s="319"/>
      <c r="G538" s="477"/>
    </row>
    <row r="539" spans="1:7" x14ac:dyDescent="0.2">
      <c r="A539" s="206"/>
      <c r="B539" s="207"/>
      <c r="C539" s="73"/>
      <c r="D539" s="229"/>
      <c r="E539" s="229"/>
      <c r="F539" s="319"/>
      <c r="G539" s="477"/>
    </row>
    <row r="540" spans="1:7" ht="25.5" x14ac:dyDescent="0.2">
      <c r="A540" s="209">
        <v>9.8000000000000007</v>
      </c>
      <c r="B540" s="207"/>
      <c r="C540" s="73" t="s">
        <v>3664</v>
      </c>
      <c r="D540" s="229" t="s">
        <v>242</v>
      </c>
      <c r="E540" s="229">
        <v>20</v>
      </c>
      <c r="F540" s="713"/>
      <c r="G540" s="477">
        <f t="shared" si="12"/>
        <v>0</v>
      </c>
    </row>
    <row r="541" spans="1:7" x14ac:dyDescent="0.2">
      <c r="A541" s="206"/>
      <c r="B541" s="207"/>
      <c r="C541" s="73"/>
      <c r="D541" s="229"/>
      <c r="E541" s="229"/>
      <c r="F541" s="319"/>
      <c r="G541" s="477"/>
    </row>
    <row r="542" spans="1:7" x14ac:dyDescent="0.2">
      <c r="A542" s="209">
        <v>9.9</v>
      </c>
      <c r="B542" s="207"/>
      <c r="C542" s="73" t="s">
        <v>3663</v>
      </c>
      <c r="D542" s="229" t="s">
        <v>242</v>
      </c>
      <c r="E542" s="229">
        <v>40</v>
      </c>
      <c r="F542" s="713"/>
      <c r="G542" s="477">
        <f t="shared" si="12"/>
        <v>0</v>
      </c>
    </row>
    <row r="543" spans="1:7" x14ac:dyDescent="0.2">
      <c r="A543" s="206"/>
      <c r="B543" s="207"/>
      <c r="C543" s="73"/>
      <c r="D543" s="229"/>
      <c r="E543" s="229"/>
      <c r="F543" s="319"/>
      <c r="G543" s="477"/>
    </row>
    <row r="544" spans="1:7" ht="21.95" customHeight="1" x14ac:dyDescent="0.2">
      <c r="A544" s="210" t="s">
        <v>3782</v>
      </c>
      <c r="B544" s="75"/>
      <c r="C544" s="76"/>
      <c r="D544" s="77"/>
      <c r="E544" s="77"/>
      <c r="F544" s="329"/>
      <c r="G544" s="494">
        <f>SUM(G525:G542)</f>
        <v>0</v>
      </c>
    </row>
    <row r="545" spans="1:7" s="211" customFormat="1" ht="15" customHeight="1" x14ac:dyDescent="0.2">
      <c r="A545" s="204"/>
      <c r="B545" s="202"/>
      <c r="C545" s="202"/>
      <c r="D545" s="203"/>
      <c r="E545" s="203"/>
      <c r="F545" s="202"/>
      <c r="G545" s="487" t="str">
        <f>$G$1</f>
        <v xml:space="preserve">BILL 2 BOQ 4: NEW SLUDGE DEWATERING BUILDING </v>
      </c>
    </row>
    <row r="546" spans="1:7" s="211" customFormat="1" ht="15" customHeight="1" x14ac:dyDescent="0.2">
      <c r="A546" s="204"/>
      <c r="B546" s="202"/>
      <c r="C546" s="202"/>
      <c r="D546" s="203"/>
      <c r="E546" s="203"/>
      <c r="F546" s="202"/>
      <c r="G546" s="488"/>
    </row>
    <row r="547" spans="1:7" s="211" customFormat="1" ht="27.2" customHeight="1" x14ac:dyDescent="0.2">
      <c r="A547" s="205" t="s">
        <v>3</v>
      </c>
      <c r="B547" s="66" t="s">
        <v>4</v>
      </c>
      <c r="C547" s="66" t="s">
        <v>5</v>
      </c>
      <c r="D547" s="66" t="s">
        <v>6</v>
      </c>
      <c r="E547" s="66" t="s">
        <v>7</v>
      </c>
      <c r="F547" s="66" t="s">
        <v>8</v>
      </c>
      <c r="G547" s="489" t="s">
        <v>9</v>
      </c>
    </row>
    <row r="548" spans="1:7" x14ac:dyDescent="0.2">
      <c r="A548" s="206"/>
      <c r="B548" s="207"/>
      <c r="C548" s="73"/>
      <c r="D548" s="229"/>
      <c r="E548" s="229"/>
      <c r="F548" s="319"/>
      <c r="G548" s="477"/>
    </row>
    <row r="549" spans="1:7" x14ac:dyDescent="0.2">
      <c r="A549" s="206"/>
      <c r="B549" s="207"/>
      <c r="C549" s="74" t="s">
        <v>3753</v>
      </c>
      <c r="D549" s="229"/>
      <c r="E549" s="229"/>
      <c r="F549" s="319"/>
      <c r="G549" s="477"/>
    </row>
    <row r="550" spans="1:7" x14ac:dyDescent="0.2">
      <c r="A550" s="206"/>
      <c r="B550" s="207"/>
      <c r="C550" s="73"/>
      <c r="D550" s="229"/>
      <c r="E550" s="229"/>
      <c r="F550" s="319"/>
      <c r="G550" s="477"/>
    </row>
    <row r="551" spans="1:7" x14ac:dyDescent="0.2">
      <c r="A551" s="206"/>
      <c r="B551" s="207"/>
      <c r="C551" s="74" t="s">
        <v>3118</v>
      </c>
      <c r="D551" s="229"/>
      <c r="E551" s="229"/>
      <c r="F551" s="319"/>
      <c r="G551" s="477"/>
    </row>
    <row r="552" spans="1:7" x14ac:dyDescent="0.2">
      <c r="A552" s="206"/>
      <c r="B552" s="207"/>
      <c r="C552" s="73"/>
      <c r="D552" s="229"/>
      <c r="E552" s="229"/>
      <c r="F552" s="319"/>
      <c r="G552" s="477"/>
    </row>
    <row r="553" spans="1:7" ht="38.25" x14ac:dyDescent="0.2">
      <c r="A553" s="206"/>
      <c r="B553" s="207"/>
      <c r="C553" s="73" t="s">
        <v>3311</v>
      </c>
      <c r="D553" s="229"/>
      <c r="E553" s="229"/>
      <c r="F553" s="319"/>
      <c r="G553" s="477"/>
    </row>
    <row r="554" spans="1:7" x14ac:dyDescent="0.2">
      <c r="A554" s="206"/>
      <c r="B554" s="207"/>
      <c r="C554" s="73"/>
      <c r="D554" s="229"/>
      <c r="E554" s="229"/>
      <c r="F554" s="319"/>
      <c r="G554" s="477"/>
    </row>
    <row r="555" spans="1:7" ht="51" x14ac:dyDescent="0.2">
      <c r="A555" s="206"/>
      <c r="B555" s="207"/>
      <c r="C555" s="73" t="s">
        <v>3309</v>
      </c>
      <c r="D555" s="229"/>
      <c r="E555" s="229"/>
      <c r="F555" s="319"/>
      <c r="G555" s="477"/>
    </row>
    <row r="556" spans="1:7" x14ac:dyDescent="0.2">
      <c r="A556" s="206"/>
      <c r="B556" s="207"/>
      <c r="C556" s="73"/>
      <c r="D556" s="229"/>
      <c r="E556" s="229"/>
      <c r="F556" s="319"/>
      <c r="G556" s="477"/>
    </row>
    <row r="557" spans="1:7" ht="63.75" x14ac:dyDescent="0.2">
      <c r="A557" s="206"/>
      <c r="B557" s="207"/>
      <c r="C557" s="73" t="s">
        <v>3609</v>
      </c>
      <c r="D557" s="229"/>
      <c r="E557" s="229"/>
      <c r="F557" s="319"/>
      <c r="G557" s="477"/>
    </row>
    <row r="558" spans="1:7" x14ac:dyDescent="0.2">
      <c r="A558" s="206"/>
      <c r="B558" s="207"/>
      <c r="C558" s="73"/>
      <c r="D558" s="229"/>
      <c r="E558" s="229"/>
      <c r="F558" s="319"/>
      <c r="G558" s="477"/>
    </row>
    <row r="559" spans="1:7" ht="38.25" x14ac:dyDescent="0.2">
      <c r="A559" s="206"/>
      <c r="B559" s="207"/>
      <c r="C559" s="73" t="s">
        <v>3373</v>
      </c>
      <c r="D559" s="229"/>
      <c r="E559" s="229"/>
      <c r="F559" s="319"/>
      <c r="G559" s="477"/>
    </row>
    <row r="560" spans="1:7" x14ac:dyDescent="0.2">
      <c r="A560" s="206"/>
      <c r="B560" s="207"/>
      <c r="C560" s="73"/>
      <c r="D560" s="229"/>
      <c r="E560" s="229"/>
      <c r="F560" s="319"/>
      <c r="G560" s="477"/>
    </row>
    <row r="561" spans="1:7" ht="25.5" x14ac:dyDescent="0.2">
      <c r="A561" s="206"/>
      <c r="B561" s="207"/>
      <c r="C561" s="213" t="s">
        <v>3374</v>
      </c>
      <c r="D561" s="229"/>
      <c r="E561" s="229"/>
      <c r="F561" s="319"/>
      <c r="G561" s="477"/>
    </row>
    <row r="562" spans="1:7" x14ac:dyDescent="0.2">
      <c r="A562" s="206"/>
      <c r="B562" s="207"/>
      <c r="C562" s="73"/>
      <c r="D562" s="229"/>
      <c r="E562" s="229"/>
      <c r="F562" s="319"/>
      <c r="G562" s="477"/>
    </row>
    <row r="563" spans="1:7" x14ac:dyDescent="0.2">
      <c r="A563" s="206"/>
      <c r="B563" s="207"/>
      <c r="C563" s="212" t="s">
        <v>3375</v>
      </c>
      <c r="D563" s="229"/>
      <c r="E563" s="229"/>
      <c r="F563" s="319"/>
      <c r="G563" s="477"/>
    </row>
    <row r="564" spans="1:7" x14ac:dyDescent="0.2">
      <c r="A564" s="206"/>
      <c r="B564" s="207"/>
      <c r="C564" s="73"/>
      <c r="D564" s="229"/>
      <c r="E564" s="229"/>
      <c r="F564" s="319"/>
      <c r="G564" s="477"/>
    </row>
    <row r="565" spans="1:7" ht="25.5" x14ac:dyDescent="0.2">
      <c r="A565" s="209">
        <v>10.1</v>
      </c>
      <c r="B565" s="207"/>
      <c r="C565" s="73" t="s">
        <v>3376</v>
      </c>
      <c r="D565" s="229" t="s">
        <v>292</v>
      </c>
      <c r="E565" s="229">
        <v>12</v>
      </c>
      <c r="F565" s="713"/>
      <c r="G565" s="477">
        <f>E565*F565</f>
        <v>0</v>
      </c>
    </row>
    <row r="566" spans="1:7" x14ac:dyDescent="0.2">
      <c r="A566" s="206"/>
      <c r="B566" s="207"/>
      <c r="C566" s="73"/>
      <c r="D566" s="229"/>
      <c r="E566" s="229"/>
      <c r="F566" s="319"/>
      <c r="G566" s="477"/>
    </row>
    <row r="567" spans="1:7" x14ac:dyDescent="0.2">
      <c r="A567" s="209">
        <v>10.199999999999999</v>
      </c>
      <c r="B567" s="207"/>
      <c r="C567" s="73" t="s">
        <v>3377</v>
      </c>
      <c r="D567" s="229" t="s">
        <v>242</v>
      </c>
      <c r="E567" s="229">
        <v>8</v>
      </c>
      <c r="F567" s="713"/>
      <c r="G567" s="477">
        <f t="shared" ref="G567:G591" si="13">E567*F567</f>
        <v>0</v>
      </c>
    </row>
    <row r="568" spans="1:7" x14ac:dyDescent="0.2">
      <c r="A568" s="206"/>
      <c r="B568" s="207"/>
      <c r="C568" s="73"/>
      <c r="D568" s="229"/>
      <c r="E568" s="229"/>
      <c r="F568" s="319"/>
      <c r="G568" s="477"/>
    </row>
    <row r="569" spans="1:7" x14ac:dyDescent="0.2">
      <c r="A569" s="209">
        <v>10.3</v>
      </c>
      <c r="B569" s="207"/>
      <c r="C569" s="73" t="s">
        <v>3662</v>
      </c>
      <c r="D569" s="229" t="s">
        <v>242</v>
      </c>
      <c r="E569" s="229">
        <v>12</v>
      </c>
      <c r="F569" s="713"/>
      <c r="G569" s="477">
        <f t="shared" si="13"/>
        <v>0</v>
      </c>
    </row>
    <row r="570" spans="1:7" x14ac:dyDescent="0.2">
      <c r="A570" s="206"/>
      <c r="B570" s="207"/>
      <c r="C570" s="73"/>
      <c r="D570" s="229"/>
      <c r="E570" s="229"/>
      <c r="F570" s="319"/>
      <c r="G570" s="477"/>
    </row>
    <row r="571" spans="1:7" x14ac:dyDescent="0.2">
      <c r="A571" s="206"/>
      <c r="B571" s="207"/>
      <c r="C571" s="213" t="s">
        <v>3385</v>
      </c>
      <c r="D571" s="229"/>
      <c r="E571" s="229"/>
      <c r="F571" s="319"/>
      <c r="G571" s="477"/>
    </row>
    <row r="572" spans="1:7" x14ac:dyDescent="0.2">
      <c r="A572" s="206"/>
      <c r="B572" s="207"/>
      <c r="C572" s="73"/>
      <c r="D572" s="229"/>
      <c r="E572" s="229"/>
      <c r="F572" s="319"/>
      <c r="G572" s="477"/>
    </row>
    <row r="573" spans="1:7" x14ac:dyDescent="0.2">
      <c r="A573" s="206"/>
      <c r="B573" s="207"/>
      <c r="C573" s="212" t="s">
        <v>3386</v>
      </c>
      <c r="D573" s="229"/>
      <c r="E573" s="229"/>
      <c r="F573" s="319"/>
      <c r="G573" s="477"/>
    </row>
    <row r="574" spans="1:7" x14ac:dyDescent="0.2">
      <c r="A574" s="206"/>
      <c r="B574" s="207"/>
      <c r="C574" s="73"/>
      <c r="D574" s="229"/>
      <c r="E574" s="229"/>
      <c r="F574" s="319"/>
      <c r="G574" s="477"/>
    </row>
    <row r="575" spans="1:7" ht="38.25" x14ac:dyDescent="0.2">
      <c r="A575" s="209">
        <v>10.4</v>
      </c>
      <c r="B575" s="207"/>
      <c r="C575" s="73" t="s">
        <v>3661</v>
      </c>
      <c r="D575" s="229" t="s">
        <v>4786</v>
      </c>
      <c r="E575" s="229">
        <v>49</v>
      </c>
      <c r="F575" s="713"/>
      <c r="G575" s="477">
        <f t="shared" si="13"/>
        <v>0</v>
      </c>
    </row>
    <row r="576" spans="1:7" x14ac:dyDescent="0.2">
      <c r="A576" s="206"/>
      <c r="B576" s="207"/>
      <c r="C576" s="73"/>
      <c r="D576" s="229"/>
      <c r="E576" s="229"/>
      <c r="F576" s="319"/>
      <c r="G576" s="477"/>
    </row>
    <row r="577" spans="1:7" ht="38.25" x14ac:dyDescent="0.2">
      <c r="A577" s="209">
        <v>10.5</v>
      </c>
      <c r="B577" s="207"/>
      <c r="C577" s="73" t="s">
        <v>3660</v>
      </c>
      <c r="D577" s="229" t="s">
        <v>4786</v>
      </c>
      <c r="E577" s="229">
        <v>1</v>
      </c>
      <c r="F577" s="713"/>
      <c r="G577" s="477">
        <f t="shared" si="13"/>
        <v>0</v>
      </c>
    </row>
    <row r="578" spans="1:7" x14ac:dyDescent="0.2">
      <c r="A578" s="206"/>
      <c r="B578" s="207"/>
      <c r="C578" s="73"/>
      <c r="D578" s="229"/>
      <c r="E578" s="229"/>
      <c r="F578" s="319"/>
      <c r="G578" s="477"/>
    </row>
    <row r="579" spans="1:7" ht="38.25" x14ac:dyDescent="0.2">
      <c r="A579" s="209">
        <v>10.6</v>
      </c>
      <c r="B579" s="207"/>
      <c r="C579" s="73" t="s">
        <v>3389</v>
      </c>
      <c r="D579" s="229" t="s">
        <v>292</v>
      </c>
      <c r="E579" s="229">
        <v>262</v>
      </c>
      <c r="F579" s="713"/>
      <c r="G579" s="477">
        <f t="shared" si="13"/>
        <v>0</v>
      </c>
    </row>
    <row r="580" spans="1:7" x14ac:dyDescent="0.2">
      <c r="A580" s="206"/>
      <c r="B580" s="207"/>
      <c r="C580" s="73"/>
      <c r="D580" s="229"/>
      <c r="E580" s="229"/>
      <c r="F580" s="319"/>
      <c r="G580" s="477"/>
    </row>
    <row r="581" spans="1:7" ht="25.5" x14ac:dyDescent="0.2">
      <c r="A581" s="209">
        <v>10.7</v>
      </c>
      <c r="B581" s="207"/>
      <c r="C581" s="73" t="s">
        <v>3390</v>
      </c>
      <c r="D581" s="229" t="s">
        <v>242</v>
      </c>
      <c r="E581" s="229">
        <v>54</v>
      </c>
      <c r="F581" s="713"/>
      <c r="G581" s="477">
        <f t="shared" si="13"/>
        <v>0</v>
      </c>
    </row>
    <row r="582" spans="1:7" x14ac:dyDescent="0.2">
      <c r="A582" s="206"/>
      <c r="B582" s="207"/>
      <c r="C582" s="73"/>
      <c r="D582" s="229"/>
      <c r="E582" s="229"/>
      <c r="F582" s="319"/>
      <c r="G582" s="477"/>
    </row>
    <row r="583" spans="1:7" x14ac:dyDescent="0.2">
      <c r="A583" s="209">
        <v>10.8</v>
      </c>
      <c r="B583" s="207"/>
      <c r="C583" s="73" t="s">
        <v>3659</v>
      </c>
      <c r="D583" s="229" t="s">
        <v>242</v>
      </c>
      <c r="E583" s="229">
        <v>6</v>
      </c>
      <c r="F583" s="713"/>
      <c r="G583" s="477">
        <f t="shared" si="13"/>
        <v>0</v>
      </c>
    </row>
    <row r="584" spans="1:7" x14ac:dyDescent="0.2">
      <c r="A584" s="206"/>
      <c r="B584" s="207"/>
      <c r="C584" s="73"/>
      <c r="D584" s="229"/>
      <c r="E584" s="229"/>
      <c r="F584" s="319"/>
      <c r="G584" s="477"/>
    </row>
    <row r="585" spans="1:7" x14ac:dyDescent="0.2">
      <c r="A585" s="206"/>
      <c r="B585" s="207"/>
      <c r="C585" s="213" t="s">
        <v>3391</v>
      </c>
      <c r="D585" s="229"/>
      <c r="E585" s="229"/>
      <c r="F585" s="319"/>
      <c r="G585" s="477"/>
    </row>
    <row r="586" spans="1:7" x14ac:dyDescent="0.2">
      <c r="A586" s="206"/>
      <c r="B586" s="207"/>
      <c r="C586" s="73"/>
      <c r="D586" s="229"/>
      <c r="E586" s="229"/>
      <c r="F586" s="319"/>
      <c r="G586" s="477"/>
    </row>
    <row r="587" spans="1:7" x14ac:dyDescent="0.2">
      <c r="A587" s="206"/>
      <c r="B587" s="207"/>
      <c r="C587" s="212" t="s">
        <v>3393</v>
      </c>
      <c r="D587" s="229"/>
      <c r="E587" s="229"/>
      <c r="F587" s="319"/>
      <c r="G587" s="477"/>
    </row>
    <row r="588" spans="1:7" x14ac:dyDescent="0.2">
      <c r="A588" s="206"/>
      <c r="B588" s="207"/>
      <c r="C588" s="73"/>
      <c r="D588" s="229"/>
      <c r="E588" s="229"/>
      <c r="F588" s="319"/>
      <c r="G588" s="477"/>
    </row>
    <row r="589" spans="1:7" x14ac:dyDescent="0.2">
      <c r="A589" s="209">
        <v>10.9</v>
      </c>
      <c r="B589" s="207"/>
      <c r="C589" s="73" t="s">
        <v>3139</v>
      </c>
      <c r="D589" s="229" t="s">
        <v>242</v>
      </c>
      <c r="E589" s="229">
        <v>9</v>
      </c>
      <c r="F589" s="713"/>
      <c r="G589" s="477">
        <f t="shared" si="13"/>
        <v>0</v>
      </c>
    </row>
    <row r="590" spans="1:7" x14ac:dyDescent="0.2">
      <c r="A590" s="206"/>
      <c r="B590" s="207"/>
      <c r="C590" s="73"/>
      <c r="D590" s="229"/>
      <c r="E590" s="229"/>
      <c r="F590" s="319"/>
      <c r="G590" s="477"/>
    </row>
    <row r="591" spans="1:7" x14ac:dyDescent="0.2">
      <c r="A591" s="209">
        <v>10.1</v>
      </c>
      <c r="B591" s="207"/>
      <c r="C591" s="73" t="s">
        <v>3394</v>
      </c>
      <c r="D591" s="229" t="s">
        <v>242</v>
      </c>
      <c r="E591" s="229">
        <v>1</v>
      </c>
      <c r="F591" s="713"/>
      <c r="G591" s="477">
        <f t="shared" si="13"/>
        <v>0</v>
      </c>
    </row>
    <row r="592" spans="1:7" x14ac:dyDescent="0.2">
      <c r="A592" s="206"/>
      <c r="B592" s="207"/>
      <c r="C592" s="73"/>
      <c r="D592" s="229"/>
      <c r="E592" s="229"/>
      <c r="F592" s="319"/>
      <c r="G592" s="477"/>
    </row>
    <row r="593" spans="1:7" s="211" customFormat="1" ht="21.95" customHeight="1" x14ac:dyDescent="0.2">
      <c r="A593" s="210" t="s">
        <v>44</v>
      </c>
      <c r="B593" s="75"/>
      <c r="C593" s="76"/>
      <c r="D593" s="77"/>
      <c r="E593" s="77"/>
      <c r="F593" s="329"/>
      <c r="G593" s="494">
        <f>SUM(G565:G591)</f>
        <v>0</v>
      </c>
    </row>
    <row r="594" spans="1:7" s="211" customFormat="1" ht="15" customHeight="1" x14ac:dyDescent="0.2">
      <c r="A594" s="204"/>
      <c r="B594" s="202"/>
      <c r="C594" s="202"/>
      <c r="D594" s="203"/>
      <c r="E594" s="203"/>
      <c r="F594" s="202"/>
      <c r="G594" s="487" t="str">
        <f>$G$1</f>
        <v xml:space="preserve">BILL 2 BOQ 4: NEW SLUDGE DEWATERING BUILDING </v>
      </c>
    </row>
    <row r="595" spans="1:7" s="211" customFormat="1" ht="15" customHeight="1" x14ac:dyDescent="0.2">
      <c r="A595" s="204"/>
      <c r="B595" s="202"/>
      <c r="C595" s="202"/>
      <c r="D595" s="203"/>
      <c r="E595" s="203"/>
      <c r="F595" s="202"/>
      <c r="G595" s="488"/>
    </row>
    <row r="596" spans="1:7" s="211" customFormat="1" ht="27.2" customHeight="1" x14ac:dyDescent="0.2">
      <c r="A596" s="205" t="s">
        <v>3</v>
      </c>
      <c r="B596" s="66" t="s">
        <v>4</v>
      </c>
      <c r="C596" s="66" t="s">
        <v>5</v>
      </c>
      <c r="D596" s="66" t="s">
        <v>6</v>
      </c>
      <c r="E596" s="66" t="s">
        <v>7</v>
      </c>
      <c r="F596" s="66" t="s">
        <v>8</v>
      </c>
      <c r="G596" s="489" t="s">
        <v>9</v>
      </c>
    </row>
    <row r="597" spans="1:7" s="211" customFormat="1" ht="21.95" customHeight="1" x14ac:dyDescent="0.2">
      <c r="A597" s="210" t="s">
        <v>45</v>
      </c>
      <c r="B597" s="75"/>
      <c r="C597" s="76"/>
      <c r="D597" s="77"/>
      <c r="E597" s="77"/>
      <c r="F597" s="329"/>
      <c r="G597" s="494">
        <f>G593</f>
        <v>0</v>
      </c>
    </row>
    <row r="598" spans="1:7" ht="25.5" x14ac:dyDescent="0.2">
      <c r="A598" s="206"/>
      <c r="B598" s="207"/>
      <c r="C598" s="213" t="s">
        <v>3658</v>
      </c>
      <c r="D598" s="229"/>
      <c r="E598" s="229"/>
      <c r="F598" s="319"/>
      <c r="G598" s="477"/>
    </row>
    <row r="599" spans="1:7" x14ac:dyDescent="0.2">
      <c r="A599" s="206"/>
      <c r="B599" s="207"/>
      <c r="C599" s="73"/>
      <c r="D599" s="229"/>
      <c r="E599" s="229"/>
      <c r="F599" s="319"/>
      <c r="G599" s="477"/>
    </row>
    <row r="600" spans="1:7" x14ac:dyDescent="0.2">
      <c r="A600" s="206"/>
      <c r="B600" s="207"/>
      <c r="C600" s="212" t="s">
        <v>3657</v>
      </c>
      <c r="D600" s="229"/>
      <c r="E600" s="229"/>
      <c r="F600" s="319"/>
      <c r="G600" s="477"/>
    </row>
    <row r="601" spans="1:7" x14ac:dyDescent="0.2">
      <c r="A601" s="206"/>
      <c r="B601" s="207"/>
      <c r="C601" s="73"/>
      <c r="D601" s="229"/>
      <c r="E601" s="229"/>
      <c r="F601" s="319"/>
      <c r="G601" s="477"/>
    </row>
    <row r="602" spans="1:7" ht="25.5" x14ac:dyDescent="0.2">
      <c r="A602" s="209">
        <v>10.11</v>
      </c>
      <c r="B602" s="207"/>
      <c r="C602" s="73" t="s">
        <v>3656</v>
      </c>
      <c r="D602" s="229" t="s">
        <v>242</v>
      </c>
      <c r="E602" s="229">
        <v>1</v>
      </c>
      <c r="F602" s="713"/>
      <c r="G602" s="477">
        <f>E602*F602</f>
        <v>0</v>
      </c>
    </row>
    <row r="603" spans="1:7" x14ac:dyDescent="0.2">
      <c r="A603" s="206"/>
      <c r="B603" s="207"/>
      <c r="C603" s="73"/>
      <c r="D603" s="229"/>
      <c r="E603" s="229"/>
      <c r="F603" s="319"/>
      <c r="G603" s="477"/>
    </row>
    <row r="604" spans="1:7" x14ac:dyDescent="0.2">
      <c r="A604" s="206"/>
      <c r="B604" s="207"/>
      <c r="C604" s="213" t="s">
        <v>3655</v>
      </c>
      <c r="D604" s="229"/>
      <c r="E604" s="229"/>
      <c r="F604" s="319"/>
      <c r="G604" s="477"/>
    </row>
    <row r="605" spans="1:7" x14ac:dyDescent="0.2">
      <c r="A605" s="206"/>
      <c r="B605" s="207"/>
      <c r="C605" s="73"/>
      <c r="D605" s="229"/>
      <c r="E605" s="229"/>
      <c r="F605" s="319"/>
      <c r="G605" s="477"/>
    </row>
    <row r="606" spans="1:7" ht="25.5" x14ac:dyDescent="0.2">
      <c r="A606" s="206"/>
      <c r="B606" s="207"/>
      <c r="C606" s="212" t="s">
        <v>3654</v>
      </c>
      <c r="D606" s="229"/>
      <c r="E606" s="229"/>
      <c r="F606" s="319"/>
      <c r="G606" s="477"/>
    </row>
    <row r="607" spans="1:7" x14ac:dyDescent="0.2">
      <c r="A607" s="206"/>
      <c r="B607" s="207"/>
      <c r="C607" s="73"/>
      <c r="D607" s="229"/>
      <c r="E607" s="229"/>
      <c r="F607" s="319"/>
      <c r="G607" s="477"/>
    </row>
    <row r="608" spans="1:7" x14ac:dyDescent="0.2">
      <c r="A608" s="209">
        <v>10.119999999999999</v>
      </c>
      <c r="B608" s="207"/>
      <c r="C608" s="73" t="s">
        <v>3653</v>
      </c>
      <c r="D608" s="229" t="s">
        <v>242</v>
      </c>
      <c r="E608" s="229">
        <v>8</v>
      </c>
      <c r="F608" s="713"/>
      <c r="G608" s="477">
        <f t="shared" ref="G608:G632" si="14">E608*F608</f>
        <v>0</v>
      </c>
    </row>
    <row r="609" spans="1:7" x14ac:dyDescent="0.2">
      <c r="A609" s="206"/>
      <c r="B609" s="207"/>
      <c r="C609" s="73"/>
      <c r="D609" s="229"/>
      <c r="E609" s="229"/>
      <c r="F609" s="319"/>
      <c r="G609" s="477"/>
    </row>
    <row r="610" spans="1:7" ht="38.25" x14ac:dyDescent="0.2">
      <c r="A610" s="206"/>
      <c r="B610" s="207"/>
      <c r="C610" s="212" t="s">
        <v>3652</v>
      </c>
      <c r="D610" s="229"/>
      <c r="E610" s="229"/>
      <c r="F610" s="319"/>
      <c r="G610" s="477"/>
    </row>
    <row r="611" spans="1:7" x14ac:dyDescent="0.2">
      <c r="A611" s="206"/>
      <c r="B611" s="207"/>
      <c r="C611" s="73"/>
      <c r="D611" s="229"/>
      <c r="E611" s="229"/>
      <c r="F611" s="319"/>
      <c r="G611" s="477"/>
    </row>
    <row r="612" spans="1:7" x14ac:dyDescent="0.2">
      <c r="A612" s="209">
        <v>10.130000000000001</v>
      </c>
      <c r="B612" s="207"/>
      <c r="C612" s="73" t="s">
        <v>3651</v>
      </c>
      <c r="D612" s="229" t="s">
        <v>242</v>
      </c>
      <c r="E612" s="229">
        <v>19</v>
      </c>
      <c r="F612" s="713"/>
      <c r="G612" s="477">
        <f t="shared" si="14"/>
        <v>0</v>
      </c>
    </row>
    <row r="613" spans="1:7" x14ac:dyDescent="0.2">
      <c r="A613" s="206"/>
      <c r="B613" s="207"/>
      <c r="C613" s="73"/>
      <c r="D613" s="229"/>
      <c r="E613" s="229"/>
      <c r="F613" s="319"/>
      <c r="G613" s="477"/>
    </row>
    <row r="614" spans="1:7" x14ac:dyDescent="0.2">
      <c r="A614" s="206"/>
      <c r="B614" s="207"/>
      <c r="C614" s="213" t="s">
        <v>3395</v>
      </c>
      <c r="D614" s="229"/>
      <c r="E614" s="229"/>
      <c r="F614" s="319"/>
      <c r="G614" s="477"/>
    </row>
    <row r="615" spans="1:7" x14ac:dyDescent="0.2">
      <c r="A615" s="206"/>
      <c r="B615" s="207"/>
      <c r="C615" s="73"/>
      <c r="D615" s="229"/>
      <c r="E615" s="229"/>
      <c r="F615" s="319"/>
      <c r="G615" s="477"/>
    </row>
    <row r="616" spans="1:7" ht="38.25" x14ac:dyDescent="0.2">
      <c r="A616" s="206"/>
      <c r="B616" s="207"/>
      <c r="C616" s="212" t="s">
        <v>3396</v>
      </c>
      <c r="D616" s="229"/>
      <c r="E616" s="229"/>
      <c r="F616" s="319"/>
      <c r="G616" s="477"/>
    </row>
    <row r="617" spans="1:7" x14ac:dyDescent="0.2">
      <c r="A617" s="206"/>
      <c r="B617" s="207"/>
      <c r="C617" s="73"/>
      <c r="D617" s="229"/>
      <c r="E617" s="229"/>
      <c r="F617" s="319"/>
      <c r="G617" s="477"/>
    </row>
    <row r="618" spans="1:7" ht="25.5" x14ac:dyDescent="0.2">
      <c r="A618" s="209">
        <v>10.14</v>
      </c>
      <c r="B618" s="207"/>
      <c r="C618" s="73" t="s">
        <v>3397</v>
      </c>
      <c r="D618" s="229" t="s">
        <v>242</v>
      </c>
      <c r="E618" s="229">
        <v>1</v>
      </c>
      <c r="F618" s="713"/>
      <c r="G618" s="477">
        <f t="shared" si="14"/>
        <v>0</v>
      </c>
    </row>
    <row r="619" spans="1:7" x14ac:dyDescent="0.2">
      <c r="A619" s="206"/>
      <c r="B619" s="207"/>
      <c r="C619" s="73"/>
      <c r="D619" s="229"/>
      <c r="E619" s="229"/>
      <c r="F619" s="319"/>
      <c r="G619" s="477"/>
    </row>
    <row r="620" spans="1:7" ht="25.5" x14ac:dyDescent="0.2">
      <c r="A620" s="209">
        <v>10.15</v>
      </c>
      <c r="B620" s="207"/>
      <c r="C620" s="73" t="s">
        <v>3650</v>
      </c>
      <c r="D620" s="229" t="s">
        <v>242</v>
      </c>
      <c r="E620" s="229">
        <v>2</v>
      </c>
      <c r="F620" s="713"/>
      <c r="G620" s="477">
        <f t="shared" si="14"/>
        <v>0</v>
      </c>
    </row>
    <row r="621" spans="1:7" x14ac:dyDescent="0.2">
      <c r="A621" s="206"/>
      <c r="B621" s="207"/>
      <c r="C621" s="73"/>
      <c r="D621" s="229"/>
      <c r="E621" s="229"/>
      <c r="F621" s="319"/>
      <c r="G621" s="477"/>
    </row>
    <row r="622" spans="1:7" ht="51" x14ac:dyDescent="0.2">
      <c r="A622" s="206"/>
      <c r="B622" s="207"/>
      <c r="C622" s="212" t="s">
        <v>3399</v>
      </c>
      <c r="D622" s="229"/>
      <c r="E622" s="229"/>
      <c r="F622" s="319"/>
      <c r="G622" s="477"/>
    </row>
    <row r="623" spans="1:7" x14ac:dyDescent="0.2">
      <c r="A623" s="206"/>
      <c r="B623" s="207"/>
      <c r="C623" s="73"/>
      <c r="D623" s="229"/>
      <c r="E623" s="229"/>
      <c r="F623" s="319"/>
      <c r="G623" s="477"/>
    </row>
    <row r="624" spans="1:7" x14ac:dyDescent="0.2">
      <c r="A624" s="209">
        <v>10.16</v>
      </c>
      <c r="B624" s="207"/>
      <c r="C624" s="73" t="s">
        <v>3649</v>
      </c>
      <c r="D624" s="229" t="s">
        <v>242</v>
      </c>
      <c r="E624" s="229">
        <v>12</v>
      </c>
      <c r="F624" s="713"/>
      <c r="G624" s="477">
        <f t="shared" si="14"/>
        <v>0</v>
      </c>
    </row>
    <row r="625" spans="1:7" x14ac:dyDescent="0.2">
      <c r="A625" s="206"/>
      <c r="B625" s="207"/>
      <c r="C625" s="73"/>
      <c r="D625" s="229"/>
      <c r="E625" s="229"/>
      <c r="F625" s="319"/>
      <c r="G625" s="477"/>
    </row>
    <row r="626" spans="1:7" x14ac:dyDescent="0.2">
      <c r="A626" s="206"/>
      <c r="B626" s="207"/>
      <c r="C626" s="213" t="s">
        <v>3648</v>
      </c>
      <c r="D626" s="229"/>
      <c r="E626" s="229"/>
      <c r="F626" s="319"/>
      <c r="G626" s="477"/>
    </row>
    <row r="627" spans="1:7" x14ac:dyDescent="0.2">
      <c r="A627" s="206"/>
      <c r="B627" s="207"/>
      <c r="C627" s="73"/>
      <c r="D627" s="229"/>
      <c r="E627" s="229"/>
      <c r="F627" s="319"/>
      <c r="G627" s="477"/>
    </row>
    <row r="628" spans="1:7" ht="25.5" x14ac:dyDescent="0.2">
      <c r="A628" s="206"/>
      <c r="B628" s="207"/>
      <c r="C628" s="212" t="s">
        <v>3647</v>
      </c>
      <c r="D628" s="229"/>
      <c r="E628" s="229"/>
      <c r="F628" s="319"/>
      <c r="G628" s="477"/>
    </row>
    <row r="629" spans="1:7" x14ac:dyDescent="0.2">
      <c r="A629" s="206"/>
      <c r="B629" s="207"/>
      <c r="C629" s="73"/>
      <c r="D629" s="229"/>
      <c r="E629" s="229"/>
      <c r="F629" s="319"/>
      <c r="G629" s="477"/>
    </row>
    <row r="630" spans="1:7" ht="25.5" x14ac:dyDescent="0.2">
      <c r="A630" s="209">
        <v>10.17</v>
      </c>
      <c r="B630" s="207"/>
      <c r="C630" s="73" t="s">
        <v>3646</v>
      </c>
      <c r="D630" s="229" t="s">
        <v>242</v>
      </c>
      <c r="E630" s="229">
        <v>1</v>
      </c>
      <c r="F630" s="713"/>
      <c r="G630" s="477">
        <f t="shared" si="14"/>
        <v>0</v>
      </c>
    </row>
    <row r="631" spans="1:7" x14ac:dyDescent="0.2">
      <c r="A631" s="206"/>
      <c r="B631" s="207"/>
      <c r="C631" s="73"/>
      <c r="D631" s="229"/>
      <c r="E631" s="229"/>
      <c r="F631" s="319"/>
      <c r="G631" s="477"/>
    </row>
    <row r="632" spans="1:7" ht="25.5" x14ac:dyDescent="0.2">
      <c r="A632" s="209">
        <v>10.18</v>
      </c>
      <c r="B632" s="207"/>
      <c r="C632" s="73" t="s">
        <v>3645</v>
      </c>
      <c r="D632" s="229" t="s">
        <v>242</v>
      </c>
      <c r="E632" s="229">
        <v>2</v>
      </c>
      <c r="F632" s="713"/>
      <c r="G632" s="477">
        <f t="shared" si="14"/>
        <v>0</v>
      </c>
    </row>
    <row r="633" spans="1:7" x14ac:dyDescent="0.2">
      <c r="A633" s="206"/>
      <c r="B633" s="207"/>
      <c r="C633" s="73"/>
      <c r="D633" s="229"/>
      <c r="E633" s="229"/>
      <c r="F633" s="319"/>
      <c r="G633" s="477"/>
    </row>
    <row r="634" spans="1:7" ht="21.95" customHeight="1" x14ac:dyDescent="0.2">
      <c r="A634" s="210" t="s">
        <v>3783</v>
      </c>
      <c r="B634" s="75"/>
      <c r="C634" s="76"/>
      <c r="D634" s="77"/>
      <c r="E634" s="77"/>
      <c r="F634" s="329"/>
      <c r="G634" s="494">
        <f>SUM(G597:G632)</f>
        <v>0</v>
      </c>
    </row>
    <row r="635" spans="1:7" s="211" customFormat="1" ht="15" customHeight="1" x14ac:dyDescent="0.2">
      <c r="A635" s="204"/>
      <c r="B635" s="202"/>
      <c r="C635" s="202"/>
      <c r="D635" s="203"/>
      <c r="E635" s="203"/>
      <c r="F635" s="202"/>
      <c r="G635" s="487" t="str">
        <f>$G$1</f>
        <v xml:space="preserve">BILL 2 BOQ 4: NEW SLUDGE DEWATERING BUILDING </v>
      </c>
    </row>
    <row r="636" spans="1:7" s="211" customFormat="1" ht="15" customHeight="1" x14ac:dyDescent="0.2">
      <c r="A636" s="204"/>
      <c r="B636" s="202"/>
      <c r="C636" s="202"/>
      <c r="D636" s="203"/>
      <c r="E636" s="203"/>
      <c r="F636" s="202"/>
      <c r="G636" s="488"/>
    </row>
    <row r="637" spans="1:7" s="211" customFormat="1" ht="27.2" customHeight="1" x14ac:dyDescent="0.2">
      <c r="A637" s="205" t="s">
        <v>3</v>
      </c>
      <c r="B637" s="66" t="s">
        <v>4</v>
      </c>
      <c r="C637" s="66" t="s">
        <v>5</v>
      </c>
      <c r="D637" s="66" t="s">
        <v>6</v>
      </c>
      <c r="E637" s="66" t="s">
        <v>7</v>
      </c>
      <c r="F637" s="66" t="s">
        <v>8</v>
      </c>
      <c r="G637" s="489" t="s">
        <v>9</v>
      </c>
    </row>
    <row r="638" spans="1:7" x14ac:dyDescent="0.2">
      <c r="A638" s="206"/>
      <c r="B638" s="207"/>
      <c r="C638" s="73"/>
      <c r="D638" s="229"/>
      <c r="E638" s="229"/>
      <c r="F638" s="319"/>
      <c r="G638" s="477"/>
    </row>
    <row r="639" spans="1:7" x14ac:dyDescent="0.2">
      <c r="A639" s="206"/>
      <c r="B639" s="207"/>
      <c r="C639" s="74" t="s">
        <v>3754</v>
      </c>
      <c r="D639" s="229"/>
      <c r="E639" s="229"/>
      <c r="F639" s="319"/>
      <c r="G639" s="477"/>
    </row>
    <row r="640" spans="1:7" x14ac:dyDescent="0.2">
      <c r="A640" s="206"/>
      <c r="B640" s="207"/>
      <c r="C640" s="73"/>
      <c r="D640" s="229"/>
      <c r="E640" s="229"/>
      <c r="F640" s="319"/>
      <c r="G640" s="477"/>
    </row>
    <row r="641" spans="1:7" x14ac:dyDescent="0.2">
      <c r="A641" s="206"/>
      <c r="B641" s="207"/>
      <c r="C641" s="74" t="s">
        <v>931</v>
      </c>
      <c r="D641" s="229"/>
      <c r="E641" s="229"/>
      <c r="F641" s="319"/>
      <c r="G641" s="477"/>
    </row>
    <row r="642" spans="1:7" x14ac:dyDescent="0.2">
      <c r="A642" s="206"/>
      <c r="B642" s="207"/>
      <c r="C642" s="73"/>
      <c r="D642" s="229"/>
      <c r="E642" s="229"/>
      <c r="F642" s="319"/>
      <c r="G642" s="477"/>
    </row>
    <row r="643" spans="1:7" ht="38.25" x14ac:dyDescent="0.2">
      <c r="A643" s="206"/>
      <c r="B643" s="207"/>
      <c r="C643" s="73" t="s">
        <v>3311</v>
      </c>
      <c r="D643" s="229"/>
      <c r="E643" s="229"/>
      <c r="F643" s="319"/>
      <c r="G643" s="477"/>
    </row>
    <row r="644" spans="1:7" x14ac:dyDescent="0.2">
      <c r="A644" s="206"/>
      <c r="B644" s="207"/>
      <c r="C644" s="73"/>
      <c r="D644" s="229"/>
      <c r="E644" s="229"/>
      <c r="F644" s="319"/>
      <c r="G644" s="477"/>
    </row>
    <row r="645" spans="1:7" ht="51" x14ac:dyDescent="0.2">
      <c r="A645" s="206"/>
      <c r="B645" s="207"/>
      <c r="C645" s="73" t="s">
        <v>3309</v>
      </c>
      <c r="D645" s="229"/>
      <c r="E645" s="229"/>
      <c r="F645" s="319"/>
      <c r="G645" s="477"/>
    </row>
    <row r="646" spans="1:7" x14ac:dyDescent="0.2">
      <c r="A646" s="206"/>
      <c r="B646" s="207"/>
      <c r="C646" s="73"/>
      <c r="D646" s="229"/>
      <c r="E646" s="229"/>
      <c r="F646" s="319"/>
      <c r="G646" s="477"/>
    </row>
    <row r="647" spans="1:7" ht="63.75" x14ac:dyDescent="0.2">
      <c r="A647" s="206"/>
      <c r="B647" s="207"/>
      <c r="C647" s="73" t="s">
        <v>3609</v>
      </c>
      <c r="D647" s="229"/>
      <c r="E647" s="229"/>
      <c r="F647" s="319"/>
      <c r="G647" s="477"/>
    </row>
    <row r="648" spans="1:7" x14ac:dyDescent="0.2">
      <c r="A648" s="206"/>
      <c r="B648" s="207"/>
      <c r="C648" s="73"/>
      <c r="D648" s="229"/>
      <c r="E648" s="229"/>
      <c r="F648" s="319"/>
      <c r="G648" s="477"/>
    </row>
    <row r="649" spans="1:7" ht="38.25" x14ac:dyDescent="0.2">
      <c r="A649" s="206"/>
      <c r="B649" s="207"/>
      <c r="C649" s="73" t="s">
        <v>3401</v>
      </c>
      <c r="D649" s="229"/>
      <c r="E649" s="229"/>
      <c r="F649" s="319"/>
      <c r="G649" s="477"/>
    </row>
    <row r="650" spans="1:7" x14ac:dyDescent="0.2">
      <c r="A650" s="206"/>
      <c r="B650" s="207"/>
      <c r="C650" s="73"/>
      <c r="D650" s="229"/>
      <c r="E650" s="229"/>
      <c r="F650" s="319"/>
      <c r="G650" s="477"/>
    </row>
    <row r="651" spans="1:7" x14ac:dyDescent="0.2">
      <c r="A651" s="206"/>
      <c r="B651" s="207"/>
      <c r="C651" s="213" t="s">
        <v>3144</v>
      </c>
      <c r="D651" s="229"/>
      <c r="E651" s="229"/>
      <c r="F651" s="319"/>
      <c r="G651" s="477"/>
    </row>
    <row r="652" spans="1:7" x14ac:dyDescent="0.2">
      <c r="A652" s="206"/>
      <c r="B652" s="207"/>
      <c r="C652" s="73"/>
      <c r="D652" s="229"/>
      <c r="E652" s="229"/>
      <c r="F652" s="319"/>
      <c r="G652" s="477"/>
    </row>
    <row r="653" spans="1:7" x14ac:dyDescent="0.2">
      <c r="A653" s="206"/>
      <c r="B653" s="207"/>
      <c r="C653" s="212" t="s">
        <v>3402</v>
      </c>
      <c r="D653" s="229"/>
      <c r="E653" s="229"/>
      <c r="F653" s="319"/>
      <c r="G653" s="477"/>
    </row>
    <row r="654" spans="1:7" x14ac:dyDescent="0.2">
      <c r="A654" s="206"/>
      <c r="B654" s="207"/>
      <c r="C654" s="73"/>
      <c r="D654" s="229"/>
      <c r="E654" s="229"/>
      <c r="F654" s="319"/>
      <c r="G654" s="477"/>
    </row>
    <row r="655" spans="1:7" x14ac:dyDescent="0.2">
      <c r="A655" s="209">
        <v>11.1</v>
      </c>
      <c r="B655" s="207"/>
      <c r="C655" s="73" t="s">
        <v>3403</v>
      </c>
      <c r="D655" s="229" t="s">
        <v>4786</v>
      </c>
      <c r="E655" s="229">
        <v>45</v>
      </c>
      <c r="F655" s="713"/>
      <c r="G655" s="477">
        <f>E655*F655</f>
        <v>0</v>
      </c>
    </row>
    <row r="656" spans="1:7" x14ac:dyDescent="0.2">
      <c r="A656" s="206"/>
      <c r="B656" s="207"/>
      <c r="C656" s="73"/>
      <c r="D656" s="229"/>
      <c r="E656" s="229"/>
      <c r="F656" s="319"/>
      <c r="G656" s="477"/>
    </row>
    <row r="657" spans="1:7" x14ac:dyDescent="0.2">
      <c r="A657" s="209">
        <v>11.2</v>
      </c>
      <c r="B657" s="207"/>
      <c r="C657" s="73" t="s">
        <v>3404</v>
      </c>
      <c r="D657" s="229" t="s">
        <v>4786</v>
      </c>
      <c r="E657" s="229">
        <v>734</v>
      </c>
      <c r="F657" s="713"/>
      <c r="G657" s="477">
        <f t="shared" ref="G657:G679" si="15">E657*F657</f>
        <v>0</v>
      </c>
    </row>
    <row r="658" spans="1:7" x14ac:dyDescent="0.2">
      <c r="A658" s="206"/>
      <c r="B658" s="207"/>
      <c r="C658" s="73"/>
      <c r="D658" s="229"/>
      <c r="E658" s="229"/>
      <c r="F658" s="319"/>
      <c r="G658" s="477"/>
    </row>
    <row r="659" spans="1:7" ht="25.5" x14ac:dyDescent="0.2">
      <c r="A659" s="209">
        <v>11.3</v>
      </c>
      <c r="B659" s="207"/>
      <c r="C659" s="73" t="s">
        <v>3405</v>
      </c>
      <c r="D659" s="229" t="s">
        <v>4786</v>
      </c>
      <c r="E659" s="229">
        <v>42</v>
      </c>
      <c r="F659" s="713"/>
      <c r="G659" s="477">
        <f t="shared" si="15"/>
        <v>0</v>
      </c>
    </row>
    <row r="660" spans="1:7" x14ac:dyDescent="0.2">
      <c r="A660" s="206"/>
      <c r="B660" s="207"/>
      <c r="C660" s="73"/>
      <c r="D660" s="229"/>
      <c r="E660" s="229"/>
      <c r="F660" s="319"/>
      <c r="G660" s="477"/>
    </row>
    <row r="661" spans="1:7" x14ac:dyDescent="0.2">
      <c r="A661" s="209">
        <v>11.4</v>
      </c>
      <c r="B661" s="207"/>
      <c r="C661" s="73" t="s">
        <v>3406</v>
      </c>
      <c r="D661" s="229" t="s">
        <v>4786</v>
      </c>
      <c r="E661" s="229">
        <v>11</v>
      </c>
      <c r="F661" s="713"/>
      <c r="G661" s="477">
        <f t="shared" si="15"/>
        <v>0</v>
      </c>
    </row>
    <row r="662" spans="1:7" x14ac:dyDescent="0.2">
      <c r="A662" s="206"/>
      <c r="B662" s="207"/>
      <c r="C662" s="73"/>
      <c r="D662" s="229"/>
      <c r="E662" s="229"/>
      <c r="F662" s="319"/>
      <c r="G662" s="477"/>
    </row>
    <row r="663" spans="1:7" x14ac:dyDescent="0.2">
      <c r="A663" s="209">
        <v>11.5</v>
      </c>
      <c r="B663" s="207"/>
      <c r="C663" s="73" t="s">
        <v>3407</v>
      </c>
      <c r="D663" s="229" t="s">
        <v>292</v>
      </c>
      <c r="E663" s="229">
        <v>10</v>
      </c>
      <c r="F663" s="713"/>
      <c r="G663" s="477">
        <f t="shared" si="15"/>
        <v>0</v>
      </c>
    </row>
    <row r="664" spans="1:7" x14ac:dyDescent="0.2">
      <c r="A664" s="206"/>
      <c r="B664" s="207"/>
      <c r="C664" s="73"/>
      <c r="D664" s="229"/>
      <c r="E664" s="229"/>
      <c r="F664" s="319"/>
      <c r="G664" s="477"/>
    </row>
    <row r="665" spans="1:7" ht="25.5" x14ac:dyDescent="0.2">
      <c r="A665" s="209">
        <v>11.6</v>
      </c>
      <c r="B665" s="207"/>
      <c r="C665" s="73" t="s">
        <v>3644</v>
      </c>
      <c r="D665" s="229" t="s">
        <v>292</v>
      </c>
      <c r="E665" s="229">
        <v>29</v>
      </c>
      <c r="F665" s="713"/>
      <c r="G665" s="477">
        <f t="shared" si="15"/>
        <v>0</v>
      </c>
    </row>
    <row r="666" spans="1:7" x14ac:dyDescent="0.2">
      <c r="A666" s="206"/>
      <c r="B666" s="207"/>
      <c r="C666" s="73"/>
      <c r="D666" s="229"/>
      <c r="E666" s="229"/>
      <c r="F666" s="319"/>
      <c r="G666" s="477"/>
    </row>
    <row r="667" spans="1:7" x14ac:dyDescent="0.2">
      <c r="A667" s="206"/>
      <c r="B667" s="207"/>
      <c r="C667" s="213" t="s">
        <v>3147</v>
      </c>
      <c r="D667" s="229"/>
      <c r="E667" s="229"/>
      <c r="F667" s="319"/>
      <c r="G667" s="477"/>
    </row>
    <row r="668" spans="1:7" x14ac:dyDescent="0.2">
      <c r="A668" s="206"/>
      <c r="B668" s="207"/>
      <c r="C668" s="73"/>
      <c r="D668" s="229"/>
      <c r="E668" s="229"/>
      <c r="F668" s="319"/>
      <c r="G668" s="477"/>
    </row>
    <row r="669" spans="1:7" x14ac:dyDescent="0.2">
      <c r="A669" s="206"/>
      <c r="B669" s="207"/>
      <c r="C669" s="212" t="s">
        <v>3148</v>
      </c>
      <c r="D669" s="229"/>
      <c r="E669" s="229"/>
      <c r="F669" s="319"/>
      <c r="G669" s="477"/>
    </row>
    <row r="670" spans="1:7" x14ac:dyDescent="0.2">
      <c r="A670" s="206"/>
      <c r="B670" s="207"/>
      <c r="C670" s="73"/>
      <c r="D670" s="229"/>
      <c r="E670" s="229"/>
      <c r="F670" s="319"/>
      <c r="G670" s="477"/>
    </row>
    <row r="671" spans="1:7" x14ac:dyDescent="0.2">
      <c r="A671" s="209">
        <v>11.7</v>
      </c>
      <c r="B671" s="207"/>
      <c r="C671" s="73" t="s">
        <v>3149</v>
      </c>
      <c r="D671" s="229" t="s">
        <v>4786</v>
      </c>
      <c r="E671" s="229">
        <v>116</v>
      </c>
      <c r="F671" s="713"/>
      <c r="G671" s="477">
        <f t="shared" si="15"/>
        <v>0</v>
      </c>
    </row>
    <row r="672" spans="1:7" x14ac:dyDescent="0.2">
      <c r="A672" s="206"/>
      <c r="B672" s="207"/>
      <c r="C672" s="73"/>
      <c r="D672" s="229"/>
      <c r="E672" s="229"/>
      <c r="F672" s="319"/>
      <c r="G672" s="477"/>
    </row>
    <row r="673" spans="1:7" x14ac:dyDescent="0.2">
      <c r="A673" s="209">
        <v>11.8</v>
      </c>
      <c r="B673" s="207"/>
      <c r="C673" s="73" t="s">
        <v>3150</v>
      </c>
      <c r="D673" s="229" t="s">
        <v>4786</v>
      </c>
      <c r="E673" s="229">
        <v>2</v>
      </c>
      <c r="F673" s="713"/>
      <c r="G673" s="477">
        <f t="shared" si="15"/>
        <v>0</v>
      </c>
    </row>
    <row r="674" spans="1:7" x14ac:dyDescent="0.2">
      <c r="A674" s="206"/>
      <c r="B674" s="207"/>
      <c r="C674" s="73"/>
      <c r="D674" s="229"/>
      <c r="E674" s="229"/>
      <c r="F674" s="319"/>
      <c r="G674" s="477"/>
    </row>
    <row r="675" spans="1:7" x14ac:dyDescent="0.2">
      <c r="A675" s="209">
        <v>11.9</v>
      </c>
      <c r="B675" s="207"/>
      <c r="C675" s="73" t="s">
        <v>3643</v>
      </c>
      <c r="D675" s="229" t="s">
        <v>4786</v>
      </c>
      <c r="E675" s="229">
        <v>42</v>
      </c>
      <c r="F675" s="713"/>
      <c r="G675" s="477">
        <f t="shared" si="15"/>
        <v>0</v>
      </c>
    </row>
    <row r="676" spans="1:7" x14ac:dyDescent="0.2">
      <c r="A676" s="206"/>
      <c r="B676" s="207"/>
      <c r="C676" s="73"/>
      <c r="D676" s="229"/>
      <c r="E676" s="229"/>
      <c r="F676" s="319"/>
      <c r="G676" s="477"/>
    </row>
    <row r="677" spans="1:7" x14ac:dyDescent="0.2">
      <c r="A677" s="206"/>
      <c r="B677" s="207"/>
      <c r="C677" s="212" t="s">
        <v>3408</v>
      </c>
      <c r="D677" s="229"/>
      <c r="E677" s="229"/>
      <c r="F677" s="319"/>
      <c r="G677" s="477"/>
    </row>
    <row r="678" spans="1:7" x14ac:dyDescent="0.2">
      <c r="A678" s="206"/>
      <c r="B678" s="207"/>
      <c r="C678" s="73"/>
      <c r="D678" s="229"/>
      <c r="E678" s="229"/>
      <c r="F678" s="319"/>
      <c r="G678" s="477"/>
    </row>
    <row r="679" spans="1:7" x14ac:dyDescent="0.2">
      <c r="A679" s="209" t="s">
        <v>3794</v>
      </c>
      <c r="B679" s="207"/>
      <c r="C679" s="73" t="s">
        <v>3409</v>
      </c>
      <c r="D679" s="229" t="s">
        <v>4786</v>
      </c>
      <c r="E679" s="229">
        <v>2</v>
      </c>
      <c r="F679" s="713"/>
      <c r="G679" s="477">
        <f t="shared" si="15"/>
        <v>0</v>
      </c>
    </row>
    <row r="680" spans="1:7" x14ac:dyDescent="0.2">
      <c r="A680" s="206"/>
      <c r="B680" s="207"/>
      <c r="C680" s="73"/>
      <c r="D680" s="229"/>
      <c r="E680" s="229"/>
      <c r="F680" s="319"/>
      <c r="G680" s="477"/>
    </row>
    <row r="681" spans="1:7" s="211" customFormat="1" ht="21.95" customHeight="1" x14ac:dyDescent="0.2">
      <c r="A681" s="210" t="s">
        <v>44</v>
      </c>
      <c r="B681" s="75"/>
      <c r="C681" s="76"/>
      <c r="D681" s="77"/>
      <c r="E681" s="77"/>
      <c r="F681" s="342"/>
      <c r="G681" s="492">
        <f>SUM(G655:G679)</f>
        <v>0</v>
      </c>
    </row>
    <row r="682" spans="1:7" s="211" customFormat="1" ht="15" customHeight="1" x14ac:dyDescent="0.2">
      <c r="A682" s="204"/>
      <c r="B682" s="202"/>
      <c r="C682" s="202"/>
      <c r="D682" s="203"/>
      <c r="E682" s="203"/>
      <c r="F682" s="202"/>
      <c r="G682" s="487" t="str">
        <f>$G$1</f>
        <v xml:space="preserve">BILL 2 BOQ 4: NEW SLUDGE DEWATERING BUILDING </v>
      </c>
    </row>
    <row r="683" spans="1:7" s="211" customFormat="1" ht="15" customHeight="1" x14ac:dyDescent="0.2">
      <c r="A683" s="204"/>
      <c r="B683" s="202"/>
      <c r="C683" s="202"/>
      <c r="D683" s="203"/>
      <c r="E683" s="203"/>
      <c r="F683" s="202"/>
      <c r="G683" s="488"/>
    </row>
    <row r="684" spans="1:7" s="211" customFormat="1" ht="27.2" customHeight="1" x14ac:dyDescent="0.2">
      <c r="A684" s="205" t="s">
        <v>3</v>
      </c>
      <c r="B684" s="66" t="s">
        <v>4</v>
      </c>
      <c r="C684" s="66" t="s">
        <v>5</v>
      </c>
      <c r="D684" s="66" t="s">
        <v>6</v>
      </c>
      <c r="E684" s="66" t="s">
        <v>7</v>
      </c>
      <c r="F684" s="66" t="s">
        <v>8</v>
      </c>
      <c r="G684" s="489" t="s">
        <v>9</v>
      </c>
    </row>
    <row r="685" spans="1:7" s="211" customFormat="1" ht="21.95" customHeight="1" x14ac:dyDescent="0.2">
      <c r="A685" s="210" t="s">
        <v>45</v>
      </c>
      <c r="B685" s="75"/>
      <c r="C685" s="76"/>
      <c r="D685" s="77"/>
      <c r="E685" s="77"/>
      <c r="F685" s="329"/>
      <c r="G685" s="494">
        <f>G681</f>
        <v>0</v>
      </c>
    </row>
    <row r="686" spans="1:7" x14ac:dyDescent="0.2">
      <c r="A686" s="206"/>
      <c r="B686" s="207"/>
      <c r="C686" s="213" t="s">
        <v>3642</v>
      </c>
      <c r="D686" s="229"/>
      <c r="E686" s="229"/>
      <c r="F686" s="319"/>
      <c r="G686" s="477"/>
    </row>
    <row r="687" spans="1:7" x14ac:dyDescent="0.2">
      <c r="A687" s="206"/>
      <c r="B687" s="207"/>
      <c r="C687" s="73"/>
      <c r="D687" s="229"/>
      <c r="E687" s="229"/>
      <c r="F687" s="319"/>
      <c r="G687" s="477"/>
    </row>
    <row r="688" spans="1:7" ht="38.25" x14ac:dyDescent="0.2">
      <c r="A688" s="206"/>
      <c r="B688" s="207"/>
      <c r="C688" s="212" t="s">
        <v>3641</v>
      </c>
      <c r="D688" s="229"/>
      <c r="E688" s="229"/>
      <c r="F688" s="319"/>
      <c r="G688" s="477"/>
    </row>
    <row r="689" spans="1:7" x14ac:dyDescent="0.2">
      <c r="A689" s="206"/>
      <c r="B689" s="207"/>
      <c r="C689" s="73"/>
      <c r="D689" s="229"/>
      <c r="E689" s="229"/>
      <c r="F689" s="319"/>
      <c r="G689" s="477"/>
    </row>
    <row r="690" spans="1:7" x14ac:dyDescent="0.2">
      <c r="A690" s="209">
        <v>11.11</v>
      </c>
      <c r="B690" s="207"/>
      <c r="C690" s="73" t="s">
        <v>3640</v>
      </c>
      <c r="D690" s="229" t="s">
        <v>4786</v>
      </c>
      <c r="E690" s="229">
        <v>251</v>
      </c>
      <c r="F690" s="713"/>
      <c r="G690" s="477">
        <f>E690*F690</f>
        <v>0</v>
      </c>
    </row>
    <row r="691" spans="1:7" x14ac:dyDescent="0.2">
      <c r="A691" s="206"/>
      <c r="B691" s="207"/>
      <c r="C691" s="73"/>
      <c r="D691" s="229"/>
      <c r="E691" s="229"/>
      <c r="F691" s="319"/>
      <c r="G691" s="477"/>
    </row>
    <row r="692" spans="1:7" x14ac:dyDescent="0.2">
      <c r="A692" s="209">
        <v>11.12</v>
      </c>
      <c r="B692" s="207"/>
      <c r="C692" s="73" t="s">
        <v>3639</v>
      </c>
      <c r="D692" s="229" t="s">
        <v>4786</v>
      </c>
      <c r="E692" s="229">
        <v>33</v>
      </c>
      <c r="F692" s="713"/>
      <c r="G692" s="477">
        <f t="shared" ref="G692:G700" si="16">E692*F692</f>
        <v>0</v>
      </c>
    </row>
    <row r="693" spans="1:7" x14ac:dyDescent="0.2">
      <c r="A693" s="206"/>
      <c r="B693" s="207"/>
      <c r="C693" s="73"/>
      <c r="D693" s="229"/>
      <c r="E693" s="229"/>
      <c r="F693" s="319"/>
      <c r="G693" s="477"/>
    </row>
    <row r="694" spans="1:7" x14ac:dyDescent="0.2">
      <c r="A694" s="206"/>
      <c r="B694" s="207"/>
      <c r="C694" s="213" t="s">
        <v>3410</v>
      </c>
      <c r="D694" s="229"/>
      <c r="E694" s="229"/>
      <c r="F694" s="319"/>
      <c r="G694" s="477"/>
    </row>
    <row r="695" spans="1:7" x14ac:dyDescent="0.2">
      <c r="A695" s="206"/>
      <c r="B695" s="207"/>
      <c r="C695" s="73"/>
      <c r="D695" s="229"/>
      <c r="E695" s="229"/>
      <c r="F695" s="319"/>
      <c r="G695" s="477"/>
    </row>
    <row r="696" spans="1:7" ht="25.5" x14ac:dyDescent="0.2">
      <c r="A696" s="206"/>
      <c r="B696" s="207"/>
      <c r="C696" s="73" t="s">
        <v>3411</v>
      </c>
      <c r="D696" s="229"/>
      <c r="E696" s="229"/>
      <c r="F696" s="319"/>
      <c r="G696" s="477"/>
    </row>
    <row r="697" spans="1:7" x14ac:dyDescent="0.2">
      <c r="A697" s="206"/>
      <c r="B697" s="207"/>
      <c r="C697" s="73"/>
      <c r="D697" s="229"/>
      <c r="E697" s="229"/>
      <c r="F697" s="319"/>
      <c r="G697" s="477"/>
    </row>
    <row r="698" spans="1:7" ht="38.25" x14ac:dyDescent="0.2">
      <c r="A698" s="206"/>
      <c r="B698" s="207"/>
      <c r="C698" s="212" t="s">
        <v>3412</v>
      </c>
      <c r="D698" s="229"/>
      <c r="E698" s="229"/>
      <c r="F698" s="319"/>
      <c r="G698" s="477"/>
    </row>
    <row r="699" spans="1:7" x14ac:dyDescent="0.2">
      <c r="A699" s="206"/>
      <c r="B699" s="207"/>
      <c r="C699" s="73"/>
      <c r="D699" s="229"/>
      <c r="E699" s="229"/>
      <c r="F699" s="319"/>
      <c r="G699" s="477"/>
    </row>
    <row r="700" spans="1:7" x14ac:dyDescent="0.2">
      <c r="A700" s="209">
        <v>11.13</v>
      </c>
      <c r="B700" s="207"/>
      <c r="C700" s="73" t="s">
        <v>3413</v>
      </c>
      <c r="D700" s="229" t="s">
        <v>4786</v>
      </c>
      <c r="E700" s="229">
        <v>734</v>
      </c>
      <c r="F700" s="713"/>
      <c r="G700" s="477">
        <f t="shared" si="16"/>
        <v>0</v>
      </c>
    </row>
    <row r="701" spans="1:7" x14ac:dyDescent="0.2">
      <c r="A701" s="206"/>
      <c r="B701" s="207"/>
      <c r="C701" s="73"/>
      <c r="D701" s="229"/>
      <c r="E701" s="229"/>
      <c r="F701" s="319"/>
      <c r="G701" s="477"/>
    </row>
    <row r="702" spans="1:7" ht="21.95" customHeight="1" x14ac:dyDescent="0.2">
      <c r="A702" s="210" t="s">
        <v>3784</v>
      </c>
      <c r="B702" s="75"/>
      <c r="C702" s="76"/>
      <c r="D702" s="77"/>
      <c r="E702" s="77"/>
      <c r="F702" s="329"/>
      <c r="G702" s="494">
        <f>SUM(G685:G700)</f>
        <v>0</v>
      </c>
    </row>
    <row r="703" spans="1:7" s="211" customFormat="1" ht="15.75" customHeight="1" x14ac:dyDescent="0.2">
      <c r="A703" s="204"/>
      <c r="B703" s="202"/>
      <c r="C703" s="202"/>
      <c r="D703" s="203"/>
      <c r="E703" s="203"/>
      <c r="F703" s="202"/>
      <c r="G703" s="487" t="str">
        <f>$G$1</f>
        <v xml:space="preserve">BILL 2 BOQ 4: NEW SLUDGE DEWATERING BUILDING </v>
      </c>
    </row>
    <row r="704" spans="1:7" s="211" customFormat="1" ht="15" customHeight="1" x14ac:dyDescent="0.2">
      <c r="A704" s="204"/>
      <c r="B704" s="202"/>
      <c r="C704" s="202"/>
      <c r="D704" s="203"/>
      <c r="E704" s="203"/>
      <c r="F704" s="202"/>
      <c r="G704" s="488"/>
    </row>
    <row r="705" spans="1:7" s="211" customFormat="1" ht="27.2" customHeight="1" x14ac:dyDescent="0.2">
      <c r="A705" s="205" t="s">
        <v>3</v>
      </c>
      <c r="B705" s="66" t="s">
        <v>4</v>
      </c>
      <c r="C705" s="66" t="s">
        <v>5</v>
      </c>
      <c r="D705" s="66" t="s">
        <v>6</v>
      </c>
      <c r="E705" s="66" t="s">
        <v>7</v>
      </c>
      <c r="F705" s="66" t="s">
        <v>8</v>
      </c>
      <c r="G705" s="489" t="s">
        <v>9</v>
      </c>
    </row>
    <row r="706" spans="1:7" x14ac:dyDescent="0.2">
      <c r="A706" s="206"/>
      <c r="B706" s="207"/>
      <c r="C706" s="73"/>
      <c r="D706" s="229"/>
      <c r="E706" s="229"/>
      <c r="F706" s="319"/>
      <c r="G706" s="477"/>
    </row>
    <row r="707" spans="1:7" x14ac:dyDescent="0.2">
      <c r="A707" s="206"/>
      <c r="B707" s="207"/>
      <c r="C707" s="74" t="s">
        <v>3755</v>
      </c>
      <c r="D707" s="229"/>
      <c r="E707" s="229"/>
      <c r="F707" s="319"/>
      <c r="G707" s="477"/>
    </row>
    <row r="708" spans="1:7" x14ac:dyDescent="0.2">
      <c r="A708" s="206"/>
      <c r="B708" s="207"/>
      <c r="C708" s="73"/>
      <c r="D708" s="229"/>
      <c r="E708" s="229"/>
      <c r="F708" s="319"/>
      <c r="G708" s="477"/>
    </row>
    <row r="709" spans="1:7" x14ac:dyDescent="0.2">
      <c r="A709" s="206"/>
      <c r="B709" s="207"/>
      <c r="C709" s="213" t="s">
        <v>3151</v>
      </c>
      <c r="D709" s="229"/>
      <c r="E709" s="229"/>
      <c r="F709" s="319"/>
      <c r="G709" s="477"/>
    </row>
    <row r="710" spans="1:7" x14ac:dyDescent="0.2">
      <c r="A710" s="206"/>
      <c r="B710" s="207"/>
      <c r="C710" s="73"/>
      <c r="D710" s="229"/>
      <c r="E710" s="229"/>
      <c r="F710" s="319"/>
      <c r="G710" s="477"/>
    </row>
    <row r="711" spans="1:7" ht="38.25" x14ac:dyDescent="0.2">
      <c r="A711" s="206"/>
      <c r="B711" s="207"/>
      <c r="C711" s="73" t="s">
        <v>3311</v>
      </c>
      <c r="D711" s="229"/>
      <c r="E711" s="229"/>
      <c r="F711" s="319"/>
      <c r="G711" s="477"/>
    </row>
    <row r="712" spans="1:7" x14ac:dyDescent="0.2">
      <c r="A712" s="206"/>
      <c r="B712" s="207"/>
      <c r="C712" s="73"/>
      <c r="D712" s="229"/>
      <c r="E712" s="229"/>
      <c r="F712" s="319"/>
      <c r="G712" s="477"/>
    </row>
    <row r="713" spans="1:7" ht="51" x14ac:dyDescent="0.2">
      <c r="A713" s="206"/>
      <c r="B713" s="207"/>
      <c r="C713" s="73" t="s">
        <v>3309</v>
      </c>
      <c r="D713" s="229"/>
      <c r="E713" s="229"/>
      <c r="F713" s="319"/>
      <c r="G713" s="477"/>
    </row>
    <row r="714" spans="1:7" x14ac:dyDescent="0.2">
      <c r="A714" s="206"/>
      <c r="B714" s="207"/>
      <c r="C714" s="73"/>
      <c r="D714" s="229"/>
      <c r="E714" s="229"/>
      <c r="F714" s="319"/>
      <c r="G714" s="477"/>
    </row>
    <row r="715" spans="1:7" ht="63.75" x14ac:dyDescent="0.2">
      <c r="A715" s="206"/>
      <c r="B715" s="207"/>
      <c r="C715" s="73" t="s">
        <v>3609</v>
      </c>
      <c r="D715" s="229"/>
      <c r="E715" s="229"/>
      <c r="F715" s="319"/>
      <c r="G715" s="477"/>
    </row>
    <row r="716" spans="1:7" x14ac:dyDescent="0.2">
      <c r="A716" s="206"/>
      <c r="B716" s="207"/>
      <c r="C716" s="73"/>
      <c r="D716" s="229"/>
      <c r="E716" s="229"/>
      <c r="F716" s="319"/>
      <c r="G716" s="477"/>
    </row>
    <row r="717" spans="1:7" ht="38.25" x14ac:dyDescent="0.2">
      <c r="A717" s="206"/>
      <c r="B717" s="207"/>
      <c r="C717" s="73" t="s">
        <v>3414</v>
      </c>
      <c r="D717" s="229"/>
      <c r="E717" s="229"/>
      <c r="F717" s="319"/>
      <c r="G717" s="477"/>
    </row>
    <row r="718" spans="1:7" x14ac:dyDescent="0.2">
      <c r="A718" s="206"/>
      <c r="B718" s="207"/>
      <c r="C718" s="73"/>
      <c r="D718" s="229"/>
      <c r="E718" s="229"/>
      <c r="F718" s="319"/>
      <c r="G718" s="477"/>
    </row>
    <row r="719" spans="1:7" x14ac:dyDescent="0.2">
      <c r="A719" s="206"/>
      <c r="B719" s="207"/>
      <c r="C719" s="213" t="s">
        <v>3153</v>
      </c>
      <c r="D719" s="229"/>
      <c r="E719" s="229"/>
      <c r="F719" s="319"/>
      <c r="G719" s="477"/>
    </row>
    <row r="720" spans="1:7" x14ac:dyDescent="0.2">
      <c r="A720" s="206"/>
      <c r="B720" s="207"/>
      <c r="C720" s="73"/>
      <c r="D720" s="229"/>
      <c r="E720" s="229"/>
      <c r="F720" s="319"/>
      <c r="G720" s="477"/>
    </row>
    <row r="721" spans="1:7" x14ac:dyDescent="0.2">
      <c r="A721" s="206"/>
      <c r="B721" s="207"/>
      <c r="C721" s="212" t="s">
        <v>3154</v>
      </c>
      <c r="D721" s="229"/>
      <c r="E721" s="229"/>
      <c r="F721" s="319"/>
      <c r="G721" s="477"/>
    </row>
    <row r="722" spans="1:7" x14ac:dyDescent="0.2">
      <c r="A722" s="206"/>
      <c r="B722" s="207"/>
      <c r="C722" s="73"/>
      <c r="D722" s="229"/>
      <c r="E722" s="229"/>
      <c r="F722" s="319"/>
      <c r="G722" s="477"/>
    </row>
    <row r="723" spans="1:7" x14ac:dyDescent="0.2">
      <c r="A723" s="209">
        <v>12.1</v>
      </c>
      <c r="B723" s="207"/>
      <c r="C723" s="73" t="s">
        <v>3149</v>
      </c>
      <c r="D723" s="229" t="s">
        <v>4786</v>
      </c>
      <c r="E723" s="229">
        <v>14</v>
      </c>
      <c r="F723" s="713"/>
      <c r="G723" s="477">
        <f>E723*F723</f>
        <v>0</v>
      </c>
    </row>
    <row r="724" spans="1:7" x14ac:dyDescent="0.2">
      <c r="A724" s="206"/>
      <c r="B724" s="207"/>
      <c r="C724" s="73"/>
      <c r="D724" s="229"/>
      <c r="E724" s="229"/>
      <c r="F724" s="319"/>
      <c r="G724" s="477"/>
    </row>
    <row r="725" spans="1:7" x14ac:dyDescent="0.2">
      <c r="A725" s="209">
        <v>12.2</v>
      </c>
      <c r="B725" s="207"/>
      <c r="C725" s="73" t="s">
        <v>3150</v>
      </c>
      <c r="D725" s="229" t="s">
        <v>4786</v>
      </c>
      <c r="E725" s="229">
        <v>1</v>
      </c>
      <c r="F725" s="713"/>
      <c r="G725" s="477">
        <f t="shared" ref="G725:G737" si="17">E725*F725</f>
        <v>0</v>
      </c>
    </row>
    <row r="726" spans="1:7" x14ac:dyDescent="0.2">
      <c r="A726" s="206"/>
      <c r="B726" s="207"/>
      <c r="C726" s="73"/>
      <c r="D726" s="229"/>
      <c r="E726" s="229"/>
      <c r="F726" s="319"/>
      <c r="G726" s="477"/>
    </row>
    <row r="727" spans="1:7" x14ac:dyDescent="0.2">
      <c r="A727" s="206"/>
      <c r="B727" s="207"/>
      <c r="C727" s="213" t="s">
        <v>3160</v>
      </c>
      <c r="D727" s="229"/>
      <c r="E727" s="229"/>
      <c r="F727" s="319"/>
      <c r="G727" s="477"/>
    </row>
    <row r="728" spans="1:7" x14ac:dyDescent="0.2">
      <c r="A728" s="206"/>
      <c r="B728" s="207"/>
      <c r="C728" s="73"/>
      <c r="D728" s="229"/>
      <c r="E728" s="229"/>
      <c r="F728" s="319"/>
      <c r="G728" s="477"/>
    </row>
    <row r="729" spans="1:7" ht="38.25" x14ac:dyDescent="0.2">
      <c r="A729" s="206"/>
      <c r="B729" s="207"/>
      <c r="C729" s="212" t="s">
        <v>3416</v>
      </c>
      <c r="D729" s="229"/>
      <c r="E729" s="229"/>
      <c r="F729" s="319"/>
      <c r="G729" s="477"/>
    </row>
    <row r="730" spans="1:7" x14ac:dyDescent="0.2">
      <c r="A730" s="206"/>
      <c r="B730" s="207"/>
      <c r="C730" s="73"/>
      <c r="D730" s="229"/>
      <c r="E730" s="229"/>
      <c r="F730" s="319"/>
      <c r="G730" s="477"/>
    </row>
    <row r="731" spans="1:7" x14ac:dyDescent="0.2">
      <c r="A731" s="209">
        <v>12.3</v>
      </c>
      <c r="B731" s="207"/>
      <c r="C731" s="73" t="s">
        <v>3417</v>
      </c>
      <c r="D731" s="229" t="s">
        <v>4786</v>
      </c>
      <c r="E731" s="229">
        <v>40</v>
      </c>
      <c r="F731" s="713"/>
      <c r="G731" s="477">
        <f t="shared" si="17"/>
        <v>0</v>
      </c>
    </row>
    <row r="732" spans="1:7" x14ac:dyDescent="0.2">
      <c r="A732" s="206"/>
      <c r="B732" s="207"/>
      <c r="C732" s="73"/>
      <c r="D732" s="229"/>
      <c r="E732" s="229"/>
      <c r="F732" s="319"/>
      <c r="G732" s="477"/>
    </row>
    <row r="733" spans="1:7" x14ac:dyDescent="0.2">
      <c r="A733" s="209">
        <v>12.4</v>
      </c>
      <c r="B733" s="207"/>
      <c r="C733" s="73" t="s">
        <v>3418</v>
      </c>
      <c r="D733" s="229" t="s">
        <v>292</v>
      </c>
      <c r="E733" s="229">
        <v>32</v>
      </c>
      <c r="F733" s="713"/>
      <c r="G733" s="477">
        <f t="shared" si="17"/>
        <v>0</v>
      </c>
    </row>
    <row r="734" spans="1:7" x14ac:dyDescent="0.2">
      <c r="A734" s="206"/>
      <c r="B734" s="207"/>
      <c r="C734" s="73"/>
      <c r="D734" s="229"/>
      <c r="E734" s="229"/>
      <c r="F734" s="319"/>
      <c r="G734" s="477"/>
    </row>
    <row r="735" spans="1:7" x14ac:dyDescent="0.2">
      <c r="A735" s="206"/>
      <c r="B735" s="207"/>
      <c r="C735" s="212" t="s">
        <v>3157</v>
      </c>
      <c r="D735" s="229"/>
      <c r="E735" s="229"/>
      <c r="F735" s="319"/>
      <c r="G735" s="477"/>
    </row>
    <row r="736" spans="1:7" x14ac:dyDescent="0.2">
      <c r="A736" s="206"/>
      <c r="B736" s="207"/>
      <c r="C736" s="73"/>
      <c r="D736" s="229"/>
      <c r="E736" s="229"/>
      <c r="F736" s="319"/>
      <c r="G736" s="477"/>
    </row>
    <row r="737" spans="1:7" x14ac:dyDescent="0.2">
      <c r="A737" s="209">
        <v>12.5</v>
      </c>
      <c r="B737" s="207"/>
      <c r="C737" s="73" t="s">
        <v>3419</v>
      </c>
      <c r="D737" s="229" t="s">
        <v>292</v>
      </c>
      <c r="E737" s="229">
        <v>43</v>
      </c>
      <c r="F737" s="713"/>
      <c r="G737" s="477">
        <f t="shared" si="17"/>
        <v>0</v>
      </c>
    </row>
    <row r="738" spans="1:7" x14ac:dyDescent="0.2">
      <c r="A738" s="206"/>
      <c r="B738" s="207"/>
      <c r="C738" s="73"/>
      <c r="D738" s="229"/>
      <c r="E738" s="229"/>
      <c r="F738" s="319"/>
      <c r="G738" s="477"/>
    </row>
    <row r="739" spans="1:7" ht="21.95" customHeight="1" x14ac:dyDescent="0.2">
      <c r="A739" s="210" t="s">
        <v>3785</v>
      </c>
      <c r="B739" s="75"/>
      <c r="C739" s="76"/>
      <c r="D739" s="77"/>
      <c r="E739" s="77"/>
      <c r="F739" s="329"/>
      <c r="G739" s="494">
        <f>SUM(G723:G737)</f>
        <v>0</v>
      </c>
    </row>
    <row r="740" spans="1:7" s="211" customFormat="1" ht="15" customHeight="1" x14ac:dyDescent="0.2">
      <c r="A740" s="204"/>
      <c r="B740" s="202"/>
      <c r="C740" s="202"/>
      <c r="D740" s="203"/>
      <c r="E740" s="203"/>
      <c r="F740" s="202"/>
      <c r="G740" s="487" t="str">
        <f>$G$1</f>
        <v xml:space="preserve">BILL 2 BOQ 4: NEW SLUDGE DEWATERING BUILDING </v>
      </c>
    </row>
    <row r="741" spans="1:7" s="211" customFormat="1" ht="15" customHeight="1" x14ac:dyDescent="0.2">
      <c r="A741" s="204"/>
      <c r="B741" s="202"/>
      <c r="C741" s="202"/>
      <c r="D741" s="203"/>
      <c r="E741" s="203"/>
      <c r="F741" s="202"/>
      <c r="G741" s="488"/>
    </row>
    <row r="742" spans="1:7" s="211" customFormat="1" ht="27.2" customHeight="1" x14ac:dyDescent="0.2">
      <c r="A742" s="205" t="s">
        <v>3</v>
      </c>
      <c r="B742" s="66" t="s">
        <v>4</v>
      </c>
      <c r="C742" s="66" t="s">
        <v>5</v>
      </c>
      <c r="D742" s="66" t="s">
        <v>6</v>
      </c>
      <c r="E742" s="66" t="s">
        <v>7</v>
      </c>
      <c r="F742" s="66" t="s">
        <v>8</v>
      </c>
      <c r="G742" s="489" t="s">
        <v>9</v>
      </c>
    </row>
    <row r="743" spans="1:7" x14ac:dyDescent="0.2">
      <c r="A743" s="206"/>
      <c r="B743" s="207"/>
      <c r="C743" s="73"/>
      <c r="D743" s="229"/>
      <c r="E743" s="229"/>
      <c r="F743" s="319"/>
      <c r="G743" s="477"/>
    </row>
    <row r="744" spans="1:7" x14ac:dyDescent="0.2">
      <c r="A744" s="206"/>
      <c r="B744" s="207"/>
      <c r="C744" s="74" t="s">
        <v>3756</v>
      </c>
      <c r="D744" s="229"/>
      <c r="E744" s="229"/>
      <c r="F744" s="319"/>
      <c r="G744" s="477"/>
    </row>
    <row r="745" spans="1:7" x14ac:dyDescent="0.2">
      <c r="A745" s="206"/>
      <c r="B745" s="207"/>
      <c r="C745" s="73"/>
      <c r="D745" s="229"/>
      <c r="E745" s="229"/>
      <c r="F745" s="319"/>
      <c r="G745" s="477"/>
    </row>
    <row r="746" spans="1:7" x14ac:dyDescent="0.2">
      <c r="A746" s="206"/>
      <c r="B746" s="207"/>
      <c r="C746" s="74" t="s">
        <v>3164</v>
      </c>
      <c r="D746" s="229"/>
      <c r="E746" s="229"/>
      <c r="F746" s="319"/>
      <c r="G746" s="477"/>
    </row>
    <row r="747" spans="1:7" x14ac:dyDescent="0.2">
      <c r="A747" s="206"/>
      <c r="B747" s="207"/>
      <c r="C747" s="73"/>
      <c r="D747" s="229"/>
      <c r="E747" s="229"/>
      <c r="F747" s="319"/>
      <c r="G747" s="477"/>
    </row>
    <row r="748" spans="1:7" ht="38.25" x14ac:dyDescent="0.2">
      <c r="A748" s="206"/>
      <c r="B748" s="207"/>
      <c r="C748" s="73" t="s">
        <v>3311</v>
      </c>
      <c r="D748" s="229"/>
      <c r="E748" s="229"/>
      <c r="F748" s="319"/>
      <c r="G748" s="477"/>
    </row>
    <row r="749" spans="1:7" x14ac:dyDescent="0.2">
      <c r="A749" s="206"/>
      <c r="B749" s="207"/>
      <c r="C749" s="73"/>
      <c r="D749" s="229"/>
      <c r="E749" s="229"/>
      <c r="F749" s="319"/>
      <c r="G749" s="477"/>
    </row>
    <row r="750" spans="1:7" ht="51" x14ac:dyDescent="0.2">
      <c r="A750" s="206"/>
      <c r="B750" s="207"/>
      <c r="C750" s="73" t="s">
        <v>3309</v>
      </c>
      <c r="D750" s="229"/>
      <c r="E750" s="229"/>
      <c r="F750" s="319"/>
      <c r="G750" s="477"/>
    </row>
    <row r="751" spans="1:7" x14ac:dyDescent="0.2">
      <c r="A751" s="206"/>
      <c r="B751" s="207"/>
      <c r="C751" s="73"/>
      <c r="D751" s="229"/>
      <c r="E751" s="229"/>
      <c r="F751" s="319"/>
      <c r="G751" s="477"/>
    </row>
    <row r="752" spans="1:7" ht="63.75" x14ac:dyDescent="0.2">
      <c r="A752" s="206"/>
      <c r="B752" s="207"/>
      <c r="C752" s="73" t="s">
        <v>3609</v>
      </c>
      <c r="D752" s="229"/>
      <c r="E752" s="229"/>
      <c r="F752" s="319"/>
      <c r="G752" s="477"/>
    </row>
    <row r="753" spans="1:7" x14ac:dyDescent="0.2">
      <c r="A753" s="206"/>
      <c r="B753" s="207"/>
      <c r="C753" s="73"/>
      <c r="D753" s="229"/>
      <c r="E753" s="229"/>
      <c r="F753" s="319"/>
      <c r="G753" s="477"/>
    </row>
    <row r="754" spans="1:7" ht="38.25" x14ac:dyDescent="0.2">
      <c r="A754" s="206"/>
      <c r="B754" s="207"/>
      <c r="C754" s="73" t="s">
        <v>3420</v>
      </c>
      <c r="D754" s="229"/>
      <c r="E754" s="229"/>
      <c r="F754" s="319"/>
      <c r="G754" s="477"/>
    </row>
    <row r="755" spans="1:7" x14ac:dyDescent="0.2">
      <c r="A755" s="206"/>
      <c r="B755" s="207"/>
      <c r="C755" s="73"/>
      <c r="D755" s="229"/>
      <c r="E755" s="229"/>
      <c r="F755" s="319"/>
      <c r="G755" s="477"/>
    </row>
    <row r="756" spans="1:7" x14ac:dyDescent="0.2">
      <c r="A756" s="206"/>
      <c r="B756" s="207"/>
      <c r="C756" s="213" t="s">
        <v>2907</v>
      </c>
      <c r="D756" s="229"/>
      <c r="E756" s="229"/>
      <c r="F756" s="319"/>
      <c r="G756" s="477"/>
    </row>
    <row r="757" spans="1:7" x14ac:dyDescent="0.2">
      <c r="A757" s="206"/>
      <c r="B757" s="207"/>
      <c r="C757" s="73"/>
      <c r="D757" s="229"/>
      <c r="E757" s="229"/>
      <c r="F757" s="319"/>
      <c r="G757" s="477"/>
    </row>
    <row r="758" spans="1:7" x14ac:dyDescent="0.2">
      <c r="A758" s="206"/>
      <c r="B758" s="207"/>
      <c r="C758" s="212" t="s">
        <v>3421</v>
      </c>
      <c r="D758" s="229"/>
      <c r="E758" s="229"/>
      <c r="F758" s="319"/>
      <c r="G758" s="477"/>
    </row>
    <row r="759" spans="1:7" x14ac:dyDescent="0.2">
      <c r="A759" s="206"/>
      <c r="B759" s="207"/>
      <c r="C759" s="73"/>
      <c r="D759" s="229"/>
      <c r="E759" s="229"/>
      <c r="F759" s="319"/>
      <c r="G759" s="477"/>
    </row>
    <row r="760" spans="1:7" ht="25.5" x14ac:dyDescent="0.2">
      <c r="A760" s="206"/>
      <c r="B760" s="207"/>
      <c r="C760" s="73" t="s">
        <v>3422</v>
      </c>
      <c r="D760" s="229"/>
      <c r="E760" s="229"/>
      <c r="F760" s="319"/>
      <c r="G760" s="477"/>
    </row>
    <row r="761" spans="1:7" x14ac:dyDescent="0.2">
      <c r="A761" s="206"/>
      <c r="B761" s="207"/>
      <c r="C761" s="73"/>
      <c r="D761" s="229"/>
      <c r="E761" s="229"/>
      <c r="F761" s="319"/>
      <c r="G761" s="477"/>
    </row>
    <row r="762" spans="1:7" x14ac:dyDescent="0.2">
      <c r="A762" s="206"/>
      <c r="B762" s="207"/>
      <c r="C762" s="212" t="s">
        <v>3423</v>
      </c>
      <c r="D762" s="229"/>
      <c r="E762" s="229"/>
      <c r="F762" s="319"/>
      <c r="G762" s="477"/>
    </row>
    <row r="763" spans="1:7" x14ac:dyDescent="0.2">
      <c r="A763" s="206"/>
      <c r="B763" s="207"/>
      <c r="C763" s="73"/>
      <c r="D763" s="229"/>
      <c r="E763" s="229"/>
      <c r="F763" s="319"/>
      <c r="G763" s="477"/>
    </row>
    <row r="764" spans="1:7" ht="114.75" x14ac:dyDescent="0.2">
      <c r="A764" s="206"/>
      <c r="B764" s="207"/>
      <c r="C764" s="73" t="s">
        <v>3424</v>
      </c>
      <c r="D764" s="229"/>
      <c r="E764" s="229"/>
      <c r="F764" s="319"/>
      <c r="G764" s="477"/>
    </row>
    <row r="765" spans="1:7" x14ac:dyDescent="0.2">
      <c r="A765" s="206"/>
      <c r="B765" s="207"/>
      <c r="C765" s="73"/>
      <c r="D765" s="229"/>
      <c r="E765" s="229"/>
      <c r="F765" s="319"/>
      <c r="G765" s="477"/>
    </row>
    <row r="766" spans="1:7" x14ac:dyDescent="0.2">
      <c r="A766" s="206"/>
      <c r="B766" s="207"/>
      <c r="C766" s="212" t="s">
        <v>3425</v>
      </c>
      <c r="D766" s="229"/>
      <c r="E766" s="229"/>
      <c r="F766" s="319"/>
      <c r="G766" s="477"/>
    </row>
    <row r="767" spans="1:7" x14ac:dyDescent="0.2">
      <c r="A767" s="206"/>
      <c r="B767" s="207"/>
      <c r="C767" s="73"/>
      <c r="D767" s="229"/>
      <c r="E767" s="229"/>
      <c r="F767" s="319"/>
      <c r="G767" s="477"/>
    </row>
    <row r="768" spans="1:7" ht="51" x14ac:dyDescent="0.2">
      <c r="A768" s="206"/>
      <c r="B768" s="207"/>
      <c r="C768" s="73" t="s">
        <v>3426</v>
      </c>
      <c r="D768" s="229"/>
      <c r="E768" s="229"/>
      <c r="F768" s="319"/>
      <c r="G768" s="477"/>
    </row>
    <row r="769" spans="1:7" x14ac:dyDescent="0.2">
      <c r="A769" s="651"/>
      <c r="B769" s="652"/>
      <c r="C769" s="653"/>
      <c r="D769" s="654"/>
      <c r="E769" s="654"/>
      <c r="F769" s="655"/>
      <c r="G769" s="656"/>
    </row>
    <row r="770" spans="1:7" s="211" customFormat="1" ht="15" customHeight="1" x14ac:dyDescent="0.2">
      <c r="A770" s="204"/>
      <c r="B770" s="202"/>
      <c r="C770" s="202"/>
      <c r="D770" s="203"/>
      <c r="E770" s="203"/>
      <c r="F770" s="202"/>
      <c r="G770" s="487" t="str">
        <f>$G$1</f>
        <v xml:space="preserve">BILL 2 BOQ 4: NEW SLUDGE DEWATERING BUILDING </v>
      </c>
    </row>
    <row r="771" spans="1:7" s="211" customFormat="1" ht="15" customHeight="1" x14ac:dyDescent="0.2">
      <c r="A771" s="204"/>
      <c r="B771" s="202"/>
      <c r="C771" s="202"/>
      <c r="D771" s="203"/>
      <c r="E771" s="203"/>
      <c r="F771" s="202"/>
      <c r="G771" s="488"/>
    </row>
    <row r="772" spans="1:7" s="211" customFormat="1" ht="27.2" customHeight="1" x14ac:dyDescent="0.2">
      <c r="A772" s="205" t="s">
        <v>3</v>
      </c>
      <c r="B772" s="66" t="s">
        <v>4</v>
      </c>
      <c r="C772" s="66" t="s">
        <v>5</v>
      </c>
      <c r="D772" s="66" t="s">
        <v>6</v>
      </c>
      <c r="E772" s="66" t="s">
        <v>7</v>
      </c>
      <c r="F772" s="66" t="s">
        <v>8</v>
      </c>
      <c r="G772" s="489" t="s">
        <v>9</v>
      </c>
    </row>
    <row r="773" spans="1:7" x14ac:dyDescent="0.2">
      <c r="A773" s="206"/>
      <c r="B773" s="207"/>
      <c r="C773" s="212" t="s">
        <v>3427</v>
      </c>
      <c r="D773" s="229"/>
      <c r="E773" s="229"/>
      <c r="F773" s="319"/>
      <c r="G773" s="477"/>
    </row>
    <row r="774" spans="1:7" x14ac:dyDescent="0.2">
      <c r="A774" s="206"/>
      <c r="B774" s="207"/>
      <c r="C774" s="73"/>
      <c r="D774" s="229"/>
      <c r="E774" s="229"/>
      <c r="F774" s="319"/>
      <c r="G774" s="477"/>
    </row>
    <row r="775" spans="1:7" ht="114.75" x14ac:dyDescent="0.2">
      <c r="A775" s="206"/>
      <c r="B775" s="207"/>
      <c r="C775" s="73" t="s">
        <v>3428</v>
      </c>
      <c r="D775" s="229"/>
      <c r="E775" s="229"/>
      <c r="F775" s="319"/>
      <c r="G775" s="477"/>
    </row>
    <row r="776" spans="1:7" x14ac:dyDescent="0.2">
      <c r="A776" s="206"/>
      <c r="B776" s="207"/>
      <c r="C776" s="73"/>
      <c r="D776" s="229"/>
      <c r="E776" s="229"/>
      <c r="F776" s="319"/>
      <c r="G776" s="477"/>
    </row>
    <row r="777" spans="1:7" x14ac:dyDescent="0.2">
      <c r="A777" s="206"/>
      <c r="B777" s="207"/>
      <c r="C777" s="212" t="s">
        <v>3638</v>
      </c>
      <c r="D777" s="229"/>
      <c r="E777" s="229"/>
      <c r="F777" s="319"/>
      <c r="G777" s="477"/>
    </row>
    <row r="778" spans="1:7" x14ac:dyDescent="0.2">
      <c r="A778" s="206"/>
      <c r="B778" s="207"/>
      <c r="C778" s="73"/>
      <c r="D778" s="229"/>
      <c r="E778" s="229"/>
      <c r="F778" s="319"/>
      <c r="G778" s="477"/>
    </row>
    <row r="779" spans="1:7" ht="38.25" x14ac:dyDescent="0.2">
      <c r="A779" s="206"/>
      <c r="B779" s="207"/>
      <c r="C779" s="73" t="s">
        <v>3637</v>
      </c>
      <c r="D779" s="229"/>
      <c r="E779" s="229"/>
      <c r="F779" s="319"/>
      <c r="G779" s="477"/>
    </row>
    <row r="780" spans="1:7" x14ac:dyDescent="0.2">
      <c r="A780" s="206"/>
      <c r="B780" s="207"/>
      <c r="C780" s="73"/>
      <c r="D780" s="229"/>
      <c r="E780" s="229"/>
      <c r="F780" s="319"/>
      <c r="G780" s="477"/>
    </row>
    <row r="781" spans="1:7" x14ac:dyDescent="0.2">
      <c r="A781" s="206"/>
      <c r="B781" s="207"/>
      <c r="C781" s="73" t="s">
        <v>3636</v>
      </c>
      <c r="D781" s="229"/>
      <c r="E781" s="229"/>
      <c r="F781" s="319"/>
      <c r="G781" s="477"/>
    </row>
    <row r="782" spans="1:7" x14ac:dyDescent="0.2">
      <c r="A782" s="206"/>
      <c r="B782" s="207"/>
      <c r="C782" s="73"/>
      <c r="D782" s="229"/>
      <c r="E782" s="229"/>
      <c r="F782" s="319"/>
      <c r="G782" s="477"/>
    </row>
    <row r="783" spans="1:7" x14ac:dyDescent="0.2">
      <c r="A783" s="206"/>
      <c r="B783" s="207"/>
      <c r="C783" s="212" t="s">
        <v>3635</v>
      </c>
      <c r="D783" s="229"/>
      <c r="E783" s="229"/>
      <c r="F783" s="319"/>
      <c r="G783" s="477"/>
    </row>
    <row r="784" spans="1:7" x14ac:dyDescent="0.2">
      <c r="A784" s="206"/>
      <c r="B784" s="207"/>
      <c r="C784" s="73"/>
      <c r="D784" s="229"/>
      <c r="E784" s="229"/>
      <c r="F784" s="319"/>
      <c r="G784" s="477"/>
    </row>
    <row r="785" spans="1:7" ht="38.25" x14ac:dyDescent="0.2">
      <c r="A785" s="206"/>
      <c r="B785" s="207"/>
      <c r="C785" s="73" t="s">
        <v>3634</v>
      </c>
      <c r="D785" s="229"/>
      <c r="E785" s="229"/>
      <c r="F785" s="319"/>
      <c r="G785" s="477"/>
    </row>
    <row r="786" spans="1:7" x14ac:dyDescent="0.2">
      <c r="A786" s="206"/>
      <c r="B786" s="207"/>
      <c r="C786" s="73"/>
      <c r="D786" s="229"/>
      <c r="E786" s="229"/>
      <c r="F786" s="319"/>
      <c r="G786" s="477"/>
    </row>
    <row r="787" spans="1:7" x14ac:dyDescent="0.2">
      <c r="A787" s="206"/>
      <c r="B787" s="207"/>
      <c r="C787" s="213" t="s">
        <v>3633</v>
      </c>
      <c r="D787" s="229"/>
      <c r="E787" s="229"/>
      <c r="F787" s="319"/>
      <c r="G787" s="477"/>
    </row>
    <row r="788" spans="1:7" x14ac:dyDescent="0.2">
      <c r="A788" s="206"/>
      <c r="B788" s="207"/>
      <c r="C788" s="73"/>
      <c r="D788" s="229"/>
      <c r="E788" s="229"/>
      <c r="F788" s="319"/>
      <c r="G788" s="477"/>
    </row>
    <row r="789" spans="1:7" x14ac:dyDescent="0.2">
      <c r="A789" s="206"/>
      <c r="B789" s="207"/>
      <c r="C789" s="212" t="s">
        <v>3443</v>
      </c>
      <c r="D789" s="229"/>
      <c r="E789" s="229"/>
      <c r="F789" s="319"/>
      <c r="G789" s="477"/>
    </row>
    <row r="790" spans="1:7" x14ac:dyDescent="0.2">
      <c r="A790" s="206"/>
      <c r="B790" s="207"/>
      <c r="C790" s="73"/>
      <c r="D790" s="229"/>
      <c r="E790" s="229"/>
      <c r="F790" s="319"/>
      <c r="G790" s="477"/>
    </row>
    <row r="791" spans="1:7" ht="25.5" x14ac:dyDescent="0.2">
      <c r="A791" s="209">
        <v>13.1</v>
      </c>
      <c r="B791" s="207"/>
      <c r="C791" s="73" t="s">
        <v>3169</v>
      </c>
      <c r="D791" s="229" t="s">
        <v>292</v>
      </c>
      <c r="E791" s="229">
        <v>97</v>
      </c>
      <c r="F791" s="713"/>
      <c r="G791" s="477">
        <f>E791*F791</f>
        <v>0</v>
      </c>
    </row>
    <row r="792" spans="1:7" x14ac:dyDescent="0.2">
      <c r="A792" s="206"/>
      <c r="B792" s="207"/>
      <c r="C792" s="73"/>
      <c r="D792" s="229"/>
      <c r="E792" s="229"/>
      <c r="F792" s="319"/>
      <c r="G792" s="477"/>
    </row>
    <row r="793" spans="1:7" ht="25.5" x14ac:dyDescent="0.2">
      <c r="A793" s="209">
        <v>13.2</v>
      </c>
      <c r="B793" s="207"/>
      <c r="C793" s="73" t="s">
        <v>3632</v>
      </c>
      <c r="D793" s="229" t="s">
        <v>292</v>
      </c>
      <c r="E793" s="229">
        <v>30</v>
      </c>
      <c r="F793" s="713"/>
      <c r="G793" s="477">
        <f t="shared" ref="G793:G815" si="18">E793*F793</f>
        <v>0</v>
      </c>
    </row>
    <row r="794" spans="1:7" x14ac:dyDescent="0.2">
      <c r="A794" s="206"/>
      <c r="B794" s="207"/>
      <c r="C794" s="73"/>
      <c r="D794" s="229"/>
      <c r="E794" s="229"/>
      <c r="F794" s="319"/>
      <c r="G794" s="477"/>
    </row>
    <row r="795" spans="1:7" x14ac:dyDescent="0.2">
      <c r="A795" s="206"/>
      <c r="B795" s="207"/>
      <c r="C795" s="73" t="s">
        <v>3171</v>
      </c>
      <c r="D795" s="229"/>
      <c r="E795" s="229"/>
      <c r="F795" s="319"/>
      <c r="G795" s="477"/>
    </row>
    <row r="796" spans="1:7" x14ac:dyDescent="0.2">
      <c r="A796" s="206"/>
      <c r="B796" s="207"/>
      <c r="C796" s="73"/>
      <c r="D796" s="229"/>
      <c r="E796" s="229"/>
      <c r="F796" s="319"/>
      <c r="G796" s="477"/>
    </row>
    <row r="797" spans="1:7" x14ac:dyDescent="0.2">
      <c r="A797" s="209">
        <v>13.3</v>
      </c>
      <c r="B797" s="207"/>
      <c r="C797" s="73" t="s">
        <v>3172</v>
      </c>
      <c r="D797" s="229" t="s">
        <v>242</v>
      </c>
      <c r="E797" s="229">
        <v>13</v>
      </c>
      <c r="F797" s="713"/>
      <c r="G797" s="477">
        <f t="shared" si="18"/>
        <v>0</v>
      </c>
    </row>
    <row r="798" spans="1:7" x14ac:dyDescent="0.2">
      <c r="A798" s="206"/>
      <c r="B798" s="207"/>
      <c r="C798" s="73"/>
      <c r="D798" s="229"/>
      <c r="E798" s="229"/>
      <c r="F798" s="319"/>
      <c r="G798" s="477"/>
    </row>
    <row r="799" spans="1:7" x14ac:dyDescent="0.2">
      <c r="A799" s="209">
        <v>13.4</v>
      </c>
      <c r="B799" s="207"/>
      <c r="C799" s="73" t="s">
        <v>3173</v>
      </c>
      <c r="D799" s="229" t="s">
        <v>242</v>
      </c>
      <c r="E799" s="229">
        <v>13</v>
      </c>
      <c r="F799" s="713"/>
      <c r="G799" s="477">
        <f t="shared" si="18"/>
        <v>0</v>
      </c>
    </row>
    <row r="800" spans="1:7" x14ac:dyDescent="0.2">
      <c r="A800" s="206"/>
      <c r="B800" s="207"/>
      <c r="C800" s="73"/>
      <c r="D800" s="229"/>
      <c r="E800" s="229"/>
      <c r="F800" s="319"/>
      <c r="G800" s="477"/>
    </row>
    <row r="801" spans="1:7" x14ac:dyDescent="0.2">
      <c r="A801" s="209">
        <v>13.5</v>
      </c>
      <c r="B801" s="207"/>
      <c r="C801" s="73" t="s">
        <v>3631</v>
      </c>
      <c r="D801" s="229" t="s">
        <v>242</v>
      </c>
      <c r="E801" s="229">
        <v>4</v>
      </c>
      <c r="F801" s="713"/>
      <c r="G801" s="477">
        <f t="shared" si="18"/>
        <v>0</v>
      </c>
    </row>
    <row r="802" spans="1:7" x14ac:dyDescent="0.2">
      <c r="A802" s="206"/>
      <c r="B802" s="207"/>
      <c r="C802" s="73"/>
      <c r="D802" s="229"/>
      <c r="E802" s="229"/>
      <c r="F802" s="319"/>
      <c r="G802" s="477"/>
    </row>
    <row r="803" spans="1:7" x14ac:dyDescent="0.2">
      <c r="A803" s="209">
        <v>13.6</v>
      </c>
      <c r="B803" s="207"/>
      <c r="C803" s="73" t="s">
        <v>3630</v>
      </c>
      <c r="D803" s="229" t="s">
        <v>242</v>
      </c>
      <c r="E803" s="229">
        <v>4</v>
      </c>
      <c r="F803" s="713"/>
      <c r="G803" s="477">
        <f t="shared" si="18"/>
        <v>0</v>
      </c>
    </row>
    <row r="804" spans="1:7" x14ac:dyDescent="0.2">
      <c r="A804" s="206"/>
      <c r="B804" s="207"/>
      <c r="C804" s="73"/>
      <c r="D804" s="229"/>
      <c r="E804" s="229"/>
      <c r="F804" s="319"/>
      <c r="G804" s="477"/>
    </row>
    <row r="805" spans="1:7" ht="25.5" x14ac:dyDescent="0.2">
      <c r="A805" s="206"/>
      <c r="B805" s="207"/>
      <c r="C805" s="212" t="s">
        <v>3629</v>
      </c>
      <c r="D805" s="229"/>
      <c r="E805" s="229"/>
      <c r="F805" s="319"/>
      <c r="G805" s="477"/>
    </row>
    <row r="806" spans="1:7" x14ac:dyDescent="0.2">
      <c r="A806" s="206"/>
      <c r="B806" s="207"/>
      <c r="C806" s="73"/>
      <c r="D806" s="229"/>
      <c r="E806" s="229"/>
      <c r="F806" s="319"/>
      <c r="G806" s="477"/>
    </row>
    <row r="807" spans="1:7" ht="25.5" x14ac:dyDescent="0.2">
      <c r="A807" s="209">
        <v>13.7</v>
      </c>
      <c r="B807" s="207"/>
      <c r="C807" s="73" t="s">
        <v>3628</v>
      </c>
      <c r="D807" s="229" t="s">
        <v>242</v>
      </c>
      <c r="E807" s="229">
        <v>16</v>
      </c>
      <c r="F807" s="713"/>
      <c r="G807" s="477">
        <f t="shared" si="18"/>
        <v>0</v>
      </c>
    </row>
    <row r="808" spans="1:7" x14ac:dyDescent="0.2">
      <c r="A808" s="206"/>
      <c r="B808" s="207"/>
      <c r="C808" s="73"/>
      <c r="D808" s="229"/>
      <c r="E808" s="229"/>
      <c r="F808" s="319"/>
      <c r="G808" s="477"/>
    </row>
    <row r="809" spans="1:7" x14ac:dyDescent="0.2">
      <c r="A809" s="206"/>
      <c r="B809" s="207"/>
      <c r="C809" s="212" t="s">
        <v>3180</v>
      </c>
      <c r="D809" s="229"/>
      <c r="E809" s="229"/>
      <c r="F809" s="319"/>
      <c r="G809" s="477"/>
    </row>
    <row r="810" spans="1:7" x14ac:dyDescent="0.2">
      <c r="A810" s="206"/>
      <c r="B810" s="207"/>
      <c r="C810" s="73"/>
      <c r="D810" s="229"/>
      <c r="E810" s="229"/>
      <c r="F810" s="319"/>
      <c r="G810" s="477"/>
    </row>
    <row r="811" spans="1:7" ht="25.5" x14ac:dyDescent="0.2">
      <c r="A811" s="209">
        <v>13.8</v>
      </c>
      <c r="B811" s="207"/>
      <c r="C811" s="73" t="s">
        <v>3627</v>
      </c>
      <c r="D811" s="229" t="s">
        <v>242</v>
      </c>
      <c r="E811" s="229">
        <v>16</v>
      </c>
      <c r="F811" s="713"/>
      <c r="G811" s="477">
        <f t="shared" si="18"/>
        <v>0</v>
      </c>
    </row>
    <row r="812" spans="1:7" x14ac:dyDescent="0.2">
      <c r="A812" s="206"/>
      <c r="B812" s="207"/>
      <c r="C812" s="73"/>
      <c r="D812" s="229"/>
      <c r="E812" s="229"/>
      <c r="F812" s="319"/>
      <c r="G812" s="477"/>
    </row>
    <row r="813" spans="1:7" x14ac:dyDescent="0.2">
      <c r="A813" s="206"/>
      <c r="B813" s="207"/>
      <c r="C813" s="212" t="s">
        <v>3182</v>
      </c>
      <c r="D813" s="229"/>
      <c r="E813" s="229"/>
      <c r="F813" s="319"/>
      <c r="G813" s="477"/>
    </row>
    <row r="814" spans="1:7" x14ac:dyDescent="0.2">
      <c r="A814" s="206"/>
      <c r="B814" s="207"/>
      <c r="C814" s="73"/>
      <c r="D814" s="229"/>
      <c r="E814" s="229"/>
      <c r="F814" s="319"/>
      <c r="G814" s="477"/>
    </row>
    <row r="815" spans="1:7" x14ac:dyDescent="0.2">
      <c r="A815" s="209">
        <v>13.9</v>
      </c>
      <c r="B815" s="207"/>
      <c r="C815" s="73" t="s">
        <v>3623</v>
      </c>
      <c r="D815" s="229" t="s">
        <v>242</v>
      </c>
      <c r="E815" s="229">
        <v>3</v>
      </c>
      <c r="F815" s="713"/>
      <c r="G815" s="477">
        <f t="shared" si="18"/>
        <v>0</v>
      </c>
    </row>
    <row r="816" spans="1:7" x14ac:dyDescent="0.2">
      <c r="A816" s="206"/>
      <c r="B816" s="207"/>
      <c r="C816" s="73"/>
      <c r="D816" s="229"/>
      <c r="E816" s="229"/>
      <c r="F816" s="319"/>
      <c r="G816" s="477"/>
    </row>
    <row r="817" spans="1:7" s="211" customFormat="1" ht="21.95" customHeight="1" x14ac:dyDescent="0.2">
      <c r="A817" s="210" t="s">
        <v>44</v>
      </c>
      <c r="B817" s="75"/>
      <c r="C817" s="76"/>
      <c r="D817" s="77"/>
      <c r="E817" s="77"/>
      <c r="F817" s="329"/>
      <c r="G817" s="494">
        <f>SUM(G773:G815)</f>
        <v>0</v>
      </c>
    </row>
    <row r="818" spans="1:7" s="211" customFormat="1" ht="15" customHeight="1" x14ac:dyDescent="0.2">
      <c r="A818" s="204"/>
      <c r="B818" s="202"/>
      <c r="C818" s="202"/>
      <c r="D818" s="203"/>
      <c r="E818" s="203"/>
      <c r="F818" s="202"/>
      <c r="G818" s="487" t="str">
        <f>$G$1</f>
        <v xml:space="preserve">BILL 2 BOQ 4: NEW SLUDGE DEWATERING BUILDING </v>
      </c>
    </row>
    <row r="819" spans="1:7" s="211" customFormat="1" ht="15" customHeight="1" x14ac:dyDescent="0.2">
      <c r="A819" s="204"/>
      <c r="B819" s="202"/>
      <c r="C819" s="202"/>
      <c r="D819" s="203"/>
      <c r="E819" s="203"/>
      <c r="F819" s="202"/>
      <c r="G819" s="488"/>
    </row>
    <row r="820" spans="1:7" s="211" customFormat="1" ht="27.2" customHeight="1" x14ac:dyDescent="0.2">
      <c r="A820" s="205" t="s">
        <v>3</v>
      </c>
      <c r="B820" s="66" t="s">
        <v>4</v>
      </c>
      <c r="C820" s="66" t="s">
        <v>5</v>
      </c>
      <c r="D820" s="66" t="s">
        <v>6</v>
      </c>
      <c r="E820" s="66" t="s">
        <v>7</v>
      </c>
      <c r="F820" s="66" t="s">
        <v>8</v>
      </c>
      <c r="G820" s="489" t="s">
        <v>9</v>
      </c>
    </row>
    <row r="821" spans="1:7" s="211" customFormat="1" ht="21.95" customHeight="1" x14ac:dyDescent="0.2">
      <c r="A821" s="210" t="s">
        <v>45</v>
      </c>
      <c r="B821" s="75"/>
      <c r="C821" s="76"/>
      <c r="D821" s="77"/>
      <c r="E821" s="77"/>
      <c r="F821" s="329"/>
      <c r="G821" s="494">
        <f>G817</f>
        <v>0</v>
      </c>
    </row>
    <row r="822" spans="1:7" x14ac:dyDescent="0.2">
      <c r="A822" s="206"/>
      <c r="B822" s="207"/>
      <c r="C822" s="213" t="s">
        <v>3166</v>
      </c>
      <c r="D822" s="229"/>
      <c r="E822" s="229"/>
      <c r="F822" s="319"/>
      <c r="G822" s="477"/>
    </row>
    <row r="823" spans="1:7" x14ac:dyDescent="0.2">
      <c r="A823" s="206"/>
      <c r="B823" s="207"/>
      <c r="C823" s="73"/>
      <c r="D823" s="229"/>
      <c r="E823" s="229"/>
      <c r="F823" s="319"/>
      <c r="G823" s="477"/>
    </row>
    <row r="824" spans="1:7" x14ac:dyDescent="0.2">
      <c r="A824" s="206"/>
      <c r="B824" s="207"/>
      <c r="C824" s="73" t="s">
        <v>3621</v>
      </c>
      <c r="D824" s="229"/>
      <c r="E824" s="229"/>
      <c r="F824" s="319"/>
      <c r="G824" s="477"/>
    </row>
    <row r="825" spans="1:7" x14ac:dyDescent="0.2">
      <c r="A825" s="206"/>
      <c r="B825" s="207"/>
      <c r="C825" s="73"/>
      <c r="D825" s="229"/>
      <c r="E825" s="229"/>
      <c r="F825" s="319"/>
      <c r="G825" s="477"/>
    </row>
    <row r="826" spans="1:7" x14ac:dyDescent="0.2">
      <c r="A826" s="206"/>
      <c r="B826" s="207"/>
      <c r="C826" s="212" t="s">
        <v>3443</v>
      </c>
      <c r="D826" s="229"/>
      <c r="E826" s="229"/>
      <c r="F826" s="319"/>
      <c r="G826" s="477"/>
    </row>
    <row r="827" spans="1:7" x14ac:dyDescent="0.2">
      <c r="A827" s="206"/>
      <c r="B827" s="207"/>
      <c r="C827" s="73"/>
      <c r="D827" s="229"/>
      <c r="E827" s="229"/>
      <c r="F827" s="319"/>
      <c r="G827" s="477"/>
    </row>
    <row r="828" spans="1:7" ht="25.5" x14ac:dyDescent="0.2">
      <c r="A828" s="209">
        <v>13.1</v>
      </c>
      <c r="B828" s="207"/>
      <c r="C828" s="73" t="s">
        <v>3626</v>
      </c>
      <c r="D828" s="229" t="s">
        <v>292</v>
      </c>
      <c r="E828" s="229">
        <v>2</v>
      </c>
      <c r="F828" s="713"/>
      <c r="G828" s="477">
        <f>E828*F828</f>
        <v>0</v>
      </c>
    </row>
    <row r="829" spans="1:7" x14ac:dyDescent="0.2">
      <c r="A829" s="206"/>
      <c r="B829" s="207"/>
      <c r="C829" s="73"/>
      <c r="D829" s="229"/>
      <c r="E829" s="229"/>
      <c r="F829" s="319"/>
      <c r="G829" s="477"/>
    </row>
    <row r="830" spans="1:7" ht="25.5" x14ac:dyDescent="0.2">
      <c r="A830" s="209">
        <v>13.11</v>
      </c>
      <c r="B830" s="207"/>
      <c r="C830" s="73" t="s">
        <v>3169</v>
      </c>
      <c r="D830" s="229" t="s">
        <v>292</v>
      </c>
      <c r="E830" s="229">
        <v>17</v>
      </c>
      <c r="F830" s="713"/>
      <c r="G830" s="477">
        <f t="shared" ref="G830:G876" si="19">E830*F830</f>
        <v>0</v>
      </c>
    </row>
    <row r="831" spans="1:7" x14ac:dyDescent="0.2">
      <c r="A831" s="206"/>
      <c r="B831" s="207"/>
      <c r="C831" s="73"/>
      <c r="D831" s="229"/>
      <c r="E831" s="229"/>
      <c r="F831" s="319"/>
      <c r="G831" s="477"/>
    </row>
    <row r="832" spans="1:7" x14ac:dyDescent="0.2">
      <c r="A832" s="206"/>
      <c r="B832" s="207"/>
      <c r="C832" s="212" t="s">
        <v>3171</v>
      </c>
      <c r="D832" s="229"/>
      <c r="E832" s="229"/>
      <c r="F832" s="319"/>
      <c r="G832" s="477"/>
    </row>
    <row r="833" spans="1:7" x14ac:dyDescent="0.2">
      <c r="A833" s="206"/>
      <c r="B833" s="207"/>
      <c r="C833" s="73"/>
      <c r="D833" s="229"/>
      <c r="E833" s="229"/>
      <c r="F833" s="319"/>
      <c r="G833" s="477"/>
    </row>
    <row r="834" spans="1:7" x14ac:dyDescent="0.2">
      <c r="A834" s="209">
        <v>13.12</v>
      </c>
      <c r="B834" s="207"/>
      <c r="C834" s="73" t="s">
        <v>3172</v>
      </c>
      <c r="D834" s="229" t="s">
        <v>242</v>
      </c>
      <c r="E834" s="229">
        <v>4</v>
      </c>
      <c r="F834" s="713"/>
      <c r="G834" s="477">
        <f t="shared" si="19"/>
        <v>0</v>
      </c>
    </row>
    <row r="835" spans="1:7" x14ac:dyDescent="0.2">
      <c r="A835" s="206"/>
      <c r="B835" s="207"/>
      <c r="C835" s="73"/>
      <c r="D835" s="229"/>
      <c r="E835" s="229"/>
      <c r="F835" s="319"/>
      <c r="G835" s="477"/>
    </row>
    <row r="836" spans="1:7" x14ac:dyDescent="0.2">
      <c r="A836" s="209">
        <v>13.13</v>
      </c>
      <c r="B836" s="207"/>
      <c r="C836" s="73" t="s">
        <v>3625</v>
      </c>
      <c r="D836" s="229" t="s">
        <v>242</v>
      </c>
      <c r="E836" s="229">
        <v>1</v>
      </c>
      <c r="F836" s="713"/>
      <c r="G836" s="477">
        <f t="shared" si="19"/>
        <v>0</v>
      </c>
    </row>
    <row r="837" spans="1:7" x14ac:dyDescent="0.2">
      <c r="A837" s="206"/>
      <c r="B837" s="207"/>
      <c r="C837" s="73"/>
      <c r="D837" s="229"/>
      <c r="E837" s="229"/>
      <c r="F837" s="319"/>
      <c r="G837" s="477"/>
    </row>
    <row r="838" spans="1:7" x14ac:dyDescent="0.2">
      <c r="A838" s="209">
        <v>13.14</v>
      </c>
      <c r="B838" s="207"/>
      <c r="C838" s="73" t="s">
        <v>3624</v>
      </c>
      <c r="D838" s="229" t="s">
        <v>242</v>
      </c>
      <c r="E838" s="229">
        <v>1</v>
      </c>
      <c r="F838" s="713"/>
      <c r="G838" s="477">
        <f t="shared" si="19"/>
        <v>0</v>
      </c>
    </row>
    <row r="839" spans="1:7" x14ac:dyDescent="0.2">
      <c r="A839" s="206"/>
      <c r="B839" s="207"/>
      <c r="C839" s="73"/>
      <c r="D839" s="229"/>
      <c r="E839" s="229"/>
      <c r="F839" s="319"/>
      <c r="G839" s="477"/>
    </row>
    <row r="840" spans="1:7" x14ac:dyDescent="0.2">
      <c r="A840" s="206"/>
      <c r="B840" s="207"/>
      <c r="C840" s="212" t="s">
        <v>3182</v>
      </c>
      <c r="D840" s="229"/>
      <c r="E840" s="229"/>
      <c r="F840" s="319"/>
      <c r="G840" s="477"/>
    </row>
    <row r="841" spans="1:7" x14ac:dyDescent="0.2">
      <c r="A841" s="206"/>
      <c r="B841" s="207"/>
      <c r="C841" s="73"/>
      <c r="D841" s="229"/>
      <c r="E841" s="229"/>
      <c r="F841" s="319"/>
      <c r="G841" s="477"/>
    </row>
    <row r="842" spans="1:7" x14ac:dyDescent="0.2">
      <c r="A842" s="209">
        <v>13.15</v>
      </c>
      <c r="B842" s="207"/>
      <c r="C842" s="73" t="s">
        <v>3623</v>
      </c>
      <c r="D842" s="229" t="s">
        <v>242</v>
      </c>
      <c r="E842" s="229">
        <v>1</v>
      </c>
      <c r="F842" s="713"/>
      <c r="G842" s="477">
        <f t="shared" si="19"/>
        <v>0</v>
      </c>
    </row>
    <row r="843" spans="1:7" x14ac:dyDescent="0.2">
      <c r="A843" s="206"/>
      <c r="B843" s="207"/>
      <c r="C843" s="73"/>
      <c r="D843" s="229"/>
      <c r="E843" s="229"/>
      <c r="F843" s="319"/>
      <c r="G843" s="477"/>
    </row>
    <row r="844" spans="1:7" x14ac:dyDescent="0.2">
      <c r="A844" s="206"/>
      <c r="B844" s="207"/>
      <c r="C844" s="213" t="s">
        <v>3622</v>
      </c>
      <c r="D844" s="229"/>
      <c r="E844" s="229"/>
      <c r="F844" s="319"/>
      <c r="G844" s="477"/>
    </row>
    <row r="845" spans="1:7" x14ac:dyDescent="0.2">
      <c r="A845" s="206"/>
      <c r="B845" s="207"/>
      <c r="C845" s="73"/>
      <c r="D845" s="229"/>
      <c r="E845" s="229"/>
      <c r="F845" s="319"/>
      <c r="G845" s="477"/>
    </row>
    <row r="846" spans="1:7" x14ac:dyDescent="0.2">
      <c r="A846" s="206"/>
      <c r="B846" s="207"/>
      <c r="C846" s="73" t="s">
        <v>3621</v>
      </c>
      <c r="D846" s="229"/>
      <c r="E846" s="229"/>
      <c r="F846" s="319"/>
      <c r="G846" s="477"/>
    </row>
    <row r="847" spans="1:7" x14ac:dyDescent="0.2">
      <c r="A847" s="206"/>
      <c r="B847" s="207"/>
      <c r="C847" s="73"/>
      <c r="D847" s="229"/>
      <c r="E847" s="229"/>
      <c r="F847" s="319"/>
      <c r="G847" s="477"/>
    </row>
    <row r="848" spans="1:7" x14ac:dyDescent="0.2">
      <c r="A848" s="206"/>
      <c r="B848" s="207"/>
      <c r="C848" s="212" t="s">
        <v>3620</v>
      </c>
      <c r="D848" s="229"/>
      <c r="E848" s="229"/>
      <c r="F848" s="319"/>
      <c r="G848" s="477"/>
    </row>
    <row r="849" spans="1:7" x14ac:dyDescent="0.2">
      <c r="A849" s="206"/>
      <c r="B849" s="207"/>
      <c r="C849" s="73"/>
      <c r="D849" s="229"/>
      <c r="E849" s="229"/>
      <c r="F849" s="319"/>
      <c r="G849" s="477"/>
    </row>
    <row r="850" spans="1:7" x14ac:dyDescent="0.2">
      <c r="A850" s="209">
        <v>13.16</v>
      </c>
      <c r="B850" s="207"/>
      <c r="C850" s="73" t="s">
        <v>3619</v>
      </c>
      <c r="D850" s="229" t="s">
        <v>292</v>
      </c>
      <c r="E850" s="229">
        <v>61</v>
      </c>
      <c r="F850" s="713"/>
      <c r="G850" s="477">
        <f t="shared" si="19"/>
        <v>0</v>
      </c>
    </row>
    <row r="851" spans="1:7" x14ac:dyDescent="0.2">
      <c r="A851" s="206"/>
      <c r="B851" s="207"/>
      <c r="C851" s="73"/>
      <c r="D851" s="229"/>
      <c r="E851" s="229"/>
      <c r="F851" s="319"/>
      <c r="G851" s="477"/>
    </row>
    <row r="852" spans="1:7" x14ac:dyDescent="0.2">
      <c r="A852" s="209">
        <v>13.17</v>
      </c>
      <c r="B852" s="207"/>
      <c r="C852" s="73" t="s">
        <v>3618</v>
      </c>
      <c r="D852" s="229" t="s">
        <v>242</v>
      </c>
      <c r="E852" s="229">
        <v>4</v>
      </c>
      <c r="F852" s="713"/>
      <c r="G852" s="477">
        <f t="shared" si="19"/>
        <v>0</v>
      </c>
    </row>
    <row r="853" spans="1:7" x14ac:dyDescent="0.2">
      <c r="A853" s="206"/>
      <c r="B853" s="207"/>
      <c r="C853" s="73"/>
      <c r="D853" s="229"/>
      <c r="E853" s="229"/>
      <c r="F853" s="319"/>
      <c r="G853" s="477"/>
    </row>
    <row r="854" spans="1:7" x14ac:dyDescent="0.2">
      <c r="A854" s="209">
        <v>13.18</v>
      </c>
      <c r="B854" s="207"/>
      <c r="C854" s="73" t="s">
        <v>3617</v>
      </c>
      <c r="D854" s="229" t="s">
        <v>242</v>
      </c>
      <c r="E854" s="229">
        <v>12</v>
      </c>
      <c r="F854" s="713"/>
      <c r="G854" s="477">
        <f t="shared" si="19"/>
        <v>0</v>
      </c>
    </row>
    <row r="855" spans="1:7" x14ac:dyDescent="0.2">
      <c r="A855" s="206"/>
      <c r="B855" s="207"/>
      <c r="C855" s="73"/>
      <c r="D855" s="229"/>
      <c r="E855" s="229"/>
      <c r="F855" s="319"/>
      <c r="G855" s="477"/>
    </row>
    <row r="856" spans="1:7" x14ac:dyDescent="0.2">
      <c r="A856" s="209">
        <v>13.19</v>
      </c>
      <c r="B856" s="207"/>
      <c r="C856" s="73" t="s">
        <v>3616</v>
      </c>
      <c r="D856" s="229" t="s">
        <v>292</v>
      </c>
      <c r="E856" s="229">
        <v>107</v>
      </c>
      <c r="F856" s="713"/>
      <c r="G856" s="477">
        <f t="shared" si="19"/>
        <v>0</v>
      </c>
    </row>
    <row r="857" spans="1:7" x14ac:dyDescent="0.2">
      <c r="A857" s="206"/>
      <c r="B857" s="207"/>
      <c r="C857" s="73"/>
      <c r="D857" s="229"/>
      <c r="E857" s="229"/>
      <c r="F857" s="319"/>
      <c r="G857" s="477"/>
    </row>
    <row r="858" spans="1:7" x14ac:dyDescent="0.2">
      <c r="A858" s="209">
        <v>13.2</v>
      </c>
      <c r="B858" s="207"/>
      <c r="C858" s="73" t="s">
        <v>3615</v>
      </c>
      <c r="D858" s="229" t="s">
        <v>242</v>
      </c>
      <c r="E858" s="229">
        <v>12</v>
      </c>
      <c r="F858" s="713"/>
      <c r="G858" s="477">
        <f t="shared" si="19"/>
        <v>0</v>
      </c>
    </row>
    <row r="859" spans="1:7" x14ac:dyDescent="0.2">
      <c r="A859" s="206"/>
      <c r="B859" s="207"/>
      <c r="C859" s="73"/>
      <c r="D859" s="229"/>
      <c r="E859" s="229"/>
      <c r="F859" s="319"/>
      <c r="G859" s="477"/>
    </row>
    <row r="860" spans="1:7" ht="25.5" x14ac:dyDescent="0.2">
      <c r="A860" s="209">
        <v>13.21</v>
      </c>
      <c r="B860" s="207"/>
      <c r="C860" s="73" t="s">
        <v>3614</v>
      </c>
      <c r="D860" s="229" t="s">
        <v>242</v>
      </c>
      <c r="E860" s="229">
        <v>12</v>
      </c>
      <c r="F860" s="713"/>
      <c r="G860" s="477">
        <f t="shared" si="19"/>
        <v>0</v>
      </c>
    </row>
    <row r="861" spans="1:7" x14ac:dyDescent="0.2">
      <c r="A861" s="206"/>
      <c r="B861" s="207"/>
      <c r="C861" s="73"/>
      <c r="D861" s="229"/>
      <c r="E861" s="229"/>
      <c r="F861" s="319"/>
      <c r="G861" s="477"/>
    </row>
    <row r="862" spans="1:7" x14ac:dyDescent="0.2">
      <c r="A862" s="209">
        <v>13.22</v>
      </c>
      <c r="B862" s="207"/>
      <c r="C862" s="73" t="s">
        <v>3613</v>
      </c>
      <c r="D862" s="229" t="s">
        <v>292</v>
      </c>
      <c r="E862" s="229">
        <v>35</v>
      </c>
      <c r="F862" s="713"/>
      <c r="G862" s="477">
        <f t="shared" si="19"/>
        <v>0</v>
      </c>
    </row>
    <row r="863" spans="1:7" x14ac:dyDescent="0.2">
      <c r="A863" s="206"/>
      <c r="B863" s="207"/>
      <c r="C863" s="73"/>
      <c r="D863" s="229"/>
      <c r="E863" s="229"/>
      <c r="F863" s="319"/>
      <c r="G863" s="477"/>
    </row>
    <row r="864" spans="1:7" x14ac:dyDescent="0.2">
      <c r="A864" s="209">
        <v>13.23</v>
      </c>
      <c r="B864" s="207"/>
      <c r="C864" s="73" t="s">
        <v>3612</v>
      </c>
      <c r="D864" s="229" t="s">
        <v>242</v>
      </c>
      <c r="E864" s="229">
        <v>6</v>
      </c>
      <c r="F864" s="713"/>
      <c r="G864" s="477">
        <f t="shared" si="19"/>
        <v>0</v>
      </c>
    </row>
    <row r="865" spans="1:7" x14ac:dyDescent="0.2">
      <c r="A865" s="206"/>
      <c r="B865" s="207"/>
      <c r="C865" s="73"/>
      <c r="D865" s="229"/>
      <c r="E865" s="229"/>
      <c r="F865" s="319"/>
      <c r="G865" s="477"/>
    </row>
    <row r="866" spans="1:7" x14ac:dyDescent="0.2">
      <c r="A866" s="209">
        <v>13.24</v>
      </c>
      <c r="B866" s="207"/>
      <c r="C866" s="73" t="s">
        <v>3611</v>
      </c>
      <c r="D866" s="229" t="s">
        <v>242</v>
      </c>
      <c r="E866" s="229">
        <v>2</v>
      </c>
      <c r="F866" s="713"/>
      <c r="G866" s="477">
        <f t="shared" si="19"/>
        <v>0</v>
      </c>
    </row>
    <row r="867" spans="1:7" x14ac:dyDescent="0.2">
      <c r="A867" s="206"/>
      <c r="B867" s="207"/>
      <c r="C867" s="73"/>
      <c r="D867" s="229"/>
      <c r="E867" s="229"/>
      <c r="F867" s="319"/>
      <c r="G867" s="477"/>
    </row>
    <row r="868" spans="1:7" x14ac:dyDescent="0.2">
      <c r="A868" s="206"/>
      <c r="B868" s="207"/>
      <c r="C868" s="213" t="s">
        <v>3186</v>
      </c>
      <c r="D868" s="229"/>
      <c r="E868" s="229"/>
      <c r="F868" s="319"/>
      <c r="G868" s="477"/>
    </row>
    <row r="869" spans="1:7" x14ac:dyDescent="0.2">
      <c r="A869" s="206"/>
      <c r="B869" s="207"/>
      <c r="C869" s="73"/>
      <c r="D869" s="229"/>
      <c r="E869" s="229"/>
      <c r="F869" s="319"/>
      <c r="G869" s="477"/>
    </row>
    <row r="870" spans="1:7" x14ac:dyDescent="0.2">
      <c r="A870" s="206"/>
      <c r="B870" s="207"/>
      <c r="C870" s="73" t="s">
        <v>3187</v>
      </c>
      <c r="D870" s="229"/>
      <c r="E870" s="229"/>
      <c r="F870" s="319"/>
      <c r="G870" s="477"/>
    </row>
    <row r="871" spans="1:7" x14ac:dyDescent="0.2">
      <c r="A871" s="206"/>
      <c r="B871" s="207"/>
      <c r="C871" s="73"/>
      <c r="D871" s="229"/>
      <c r="E871" s="229"/>
      <c r="F871" s="319"/>
      <c r="G871" s="477"/>
    </row>
    <row r="872" spans="1:7" x14ac:dyDescent="0.2">
      <c r="A872" s="206"/>
      <c r="B872" s="207"/>
      <c r="C872" s="212" t="s">
        <v>3431</v>
      </c>
      <c r="D872" s="229"/>
      <c r="E872" s="229"/>
      <c r="F872" s="319"/>
      <c r="G872" s="477"/>
    </row>
    <row r="873" spans="1:7" x14ac:dyDescent="0.2">
      <c r="A873" s="206"/>
      <c r="B873" s="207"/>
      <c r="C873" s="73"/>
      <c r="D873" s="229"/>
      <c r="E873" s="229"/>
      <c r="F873" s="319"/>
      <c r="G873" s="477"/>
    </row>
    <row r="874" spans="1:7" ht="25.5" x14ac:dyDescent="0.2">
      <c r="A874" s="209">
        <v>13.25</v>
      </c>
      <c r="B874" s="207"/>
      <c r="C874" s="73" t="s">
        <v>3432</v>
      </c>
      <c r="D874" s="229" t="s">
        <v>242</v>
      </c>
      <c r="E874" s="229">
        <v>1</v>
      </c>
      <c r="F874" s="713"/>
      <c r="G874" s="477">
        <f t="shared" si="19"/>
        <v>0</v>
      </c>
    </row>
    <row r="875" spans="1:7" x14ac:dyDescent="0.2">
      <c r="A875" s="206"/>
      <c r="B875" s="207"/>
      <c r="C875" s="73"/>
      <c r="D875" s="229"/>
      <c r="E875" s="229"/>
      <c r="F875" s="319"/>
      <c r="G875" s="477"/>
    </row>
    <row r="876" spans="1:7" ht="38.25" x14ac:dyDescent="0.2">
      <c r="A876" s="209">
        <v>13.26</v>
      </c>
      <c r="B876" s="207"/>
      <c r="C876" s="73" t="s">
        <v>3433</v>
      </c>
      <c r="D876" s="229" t="s">
        <v>242</v>
      </c>
      <c r="E876" s="229">
        <v>1</v>
      </c>
      <c r="F876" s="713"/>
      <c r="G876" s="477">
        <f t="shared" si="19"/>
        <v>0</v>
      </c>
    </row>
    <row r="877" spans="1:7" x14ac:dyDescent="0.2">
      <c r="A877" s="206"/>
      <c r="B877" s="207"/>
      <c r="C877" s="73"/>
      <c r="D877" s="229"/>
      <c r="E877" s="229"/>
      <c r="F877" s="319"/>
      <c r="G877" s="477"/>
    </row>
    <row r="878" spans="1:7" s="211" customFormat="1" ht="21.95" customHeight="1" x14ac:dyDescent="0.2">
      <c r="A878" s="210" t="s">
        <v>44</v>
      </c>
      <c r="B878" s="75"/>
      <c r="C878" s="76"/>
      <c r="D878" s="77"/>
      <c r="E878" s="77"/>
      <c r="F878" s="329"/>
      <c r="G878" s="494">
        <f>SUM(G821:G876)</f>
        <v>0</v>
      </c>
    </row>
    <row r="879" spans="1:7" s="211" customFormat="1" ht="15" customHeight="1" x14ac:dyDescent="0.2">
      <c r="A879" s="204"/>
      <c r="B879" s="202"/>
      <c r="C879" s="202"/>
      <c r="D879" s="203"/>
      <c r="E879" s="203"/>
      <c r="F879" s="202"/>
      <c r="G879" s="487" t="str">
        <f>$G$1</f>
        <v xml:space="preserve">BILL 2 BOQ 4: NEW SLUDGE DEWATERING BUILDING </v>
      </c>
    </row>
    <row r="880" spans="1:7" s="211" customFormat="1" ht="15" customHeight="1" x14ac:dyDescent="0.2">
      <c r="A880" s="204"/>
      <c r="B880" s="202"/>
      <c r="C880" s="202"/>
      <c r="D880" s="203"/>
      <c r="E880" s="203"/>
      <c r="F880" s="202"/>
      <c r="G880" s="488"/>
    </row>
    <row r="881" spans="1:7" s="211" customFormat="1" ht="27.2" customHeight="1" x14ac:dyDescent="0.2">
      <c r="A881" s="205" t="s">
        <v>3</v>
      </c>
      <c r="B881" s="66" t="s">
        <v>4</v>
      </c>
      <c r="C881" s="66" t="s">
        <v>5</v>
      </c>
      <c r="D881" s="66" t="s">
        <v>6</v>
      </c>
      <c r="E881" s="66" t="s">
        <v>7</v>
      </c>
      <c r="F881" s="66" t="s">
        <v>8</v>
      </c>
      <c r="G881" s="489" t="s">
        <v>9</v>
      </c>
    </row>
    <row r="882" spans="1:7" s="211" customFormat="1" ht="21.95" customHeight="1" x14ac:dyDescent="0.2">
      <c r="A882" s="210" t="s">
        <v>45</v>
      </c>
      <c r="B882" s="75"/>
      <c r="C882" s="76"/>
      <c r="D882" s="77"/>
      <c r="E882" s="77"/>
      <c r="F882" s="329"/>
      <c r="G882" s="494">
        <f>G878</f>
        <v>0</v>
      </c>
    </row>
    <row r="883" spans="1:7" x14ac:dyDescent="0.2">
      <c r="A883" s="206"/>
      <c r="B883" s="207"/>
      <c r="C883" s="213" t="s">
        <v>3192</v>
      </c>
      <c r="D883" s="71"/>
      <c r="E883" s="71"/>
      <c r="F883" s="325"/>
      <c r="G883" s="496"/>
    </row>
    <row r="884" spans="1:7" x14ac:dyDescent="0.2">
      <c r="A884" s="206"/>
      <c r="B884" s="207"/>
      <c r="C884" s="73"/>
      <c r="D884" s="71"/>
      <c r="E884" s="71"/>
      <c r="F884" s="325"/>
      <c r="G884" s="496"/>
    </row>
    <row r="885" spans="1:7" x14ac:dyDescent="0.2">
      <c r="A885" s="206"/>
      <c r="B885" s="207"/>
      <c r="C885" s="212" t="s">
        <v>3434</v>
      </c>
      <c r="D885" s="71"/>
      <c r="E885" s="71"/>
      <c r="F885" s="325"/>
      <c r="G885" s="496"/>
    </row>
    <row r="886" spans="1:7" x14ac:dyDescent="0.2">
      <c r="A886" s="206"/>
      <c r="B886" s="207"/>
      <c r="C886" s="73"/>
      <c r="D886" s="71"/>
      <c r="E886" s="71"/>
      <c r="F886" s="325"/>
      <c r="G886" s="496"/>
    </row>
    <row r="887" spans="1:7" x14ac:dyDescent="0.2">
      <c r="A887" s="209">
        <v>13.27</v>
      </c>
      <c r="B887" s="207"/>
      <c r="C887" s="73" t="s">
        <v>3435</v>
      </c>
      <c r="D887" s="71" t="s">
        <v>242</v>
      </c>
      <c r="E887" s="71">
        <v>1</v>
      </c>
      <c r="F887" s="713"/>
      <c r="G887" s="496">
        <f>E887*F887</f>
        <v>0</v>
      </c>
    </row>
    <row r="888" spans="1:7" x14ac:dyDescent="0.2">
      <c r="A888" s="206"/>
      <c r="B888" s="207"/>
      <c r="C888" s="73"/>
      <c r="D888" s="71"/>
      <c r="E888" s="71"/>
      <c r="F888" s="325"/>
      <c r="G888" s="496"/>
    </row>
    <row r="889" spans="1:7" x14ac:dyDescent="0.2">
      <c r="A889" s="206"/>
      <c r="B889" s="207"/>
      <c r="C889" s="213" t="s">
        <v>3194</v>
      </c>
      <c r="D889" s="71"/>
      <c r="E889" s="71"/>
      <c r="F889" s="325"/>
      <c r="G889" s="496"/>
    </row>
    <row r="890" spans="1:7" x14ac:dyDescent="0.2">
      <c r="A890" s="206"/>
      <c r="B890" s="207"/>
      <c r="C890" s="73"/>
      <c r="D890" s="71"/>
      <c r="E890" s="71"/>
      <c r="F890" s="325"/>
      <c r="G890" s="496"/>
    </row>
    <row r="891" spans="1:7" x14ac:dyDescent="0.2">
      <c r="A891" s="206"/>
      <c r="B891" s="207"/>
      <c r="C891" s="212" t="s">
        <v>3434</v>
      </c>
      <c r="D891" s="71"/>
      <c r="E891" s="71"/>
      <c r="F891" s="325"/>
      <c r="G891" s="496"/>
    </row>
    <row r="892" spans="1:7" x14ac:dyDescent="0.2">
      <c r="A892" s="206"/>
      <c r="B892" s="207"/>
      <c r="C892" s="73"/>
      <c r="D892" s="71"/>
      <c r="E892" s="71"/>
      <c r="F892" s="325"/>
      <c r="G892" s="496"/>
    </row>
    <row r="893" spans="1:7" x14ac:dyDescent="0.2">
      <c r="A893" s="209">
        <v>13.28</v>
      </c>
      <c r="B893" s="207"/>
      <c r="C893" s="73" t="s">
        <v>3437</v>
      </c>
      <c r="D893" s="71" t="s">
        <v>242</v>
      </c>
      <c r="E893" s="71">
        <v>1</v>
      </c>
      <c r="F893" s="713"/>
      <c r="G893" s="496">
        <f t="shared" ref="G893:G935" si="20">E893*F893</f>
        <v>0</v>
      </c>
    </row>
    <row r="894" spans="1:7" x14ac:dyDescent="0.2">
      <c r="A894" s="206"/>
      <c r="B894" s="207"/>
      <c r="C894" s="73"/>
      <c r="D894" s="71"/>
      <c r="E894" s="71"/>
      <c r="F894" s="325"/>
      <c r="G894" s="496"/>
    </row>
    <row r="895" spans="1:7" x14ac:dyDescent="0.2">
      <c r="A895" s="206"/>
      <c r="B895" s="207"/>
      <c r="C895" s="213" t="s">
        <v>3199</v>
      </c>
      <c r="D895" s="71"/>
      <c r="E895" s="71"/>
      <c r="F895" s="325"/>
      <c r="G895" s="496"/>
    </row>
    <row r="896" spans="1:7" x14ac:dyDescent="0.2">
      <c r="A896" s="206"/>
      <c r="B896" s="207"/>
      <c r="C896" s="73"/>
      <c r="D896" s="71"/>
      <c r="E896" s="71"/>
      <c r="F896" s="325"/>
      <c r="G896" s="496"/>
    </row>
    <row r="897" spans="1:7" x14ac:dyDescent="0.2">
      <c r="A897" s="206"/>
      <c r="B897" s="207"/>
      <c r="C897" s="212" t="s">
        <v>3434</v>
      </c>
      <c r="D897" s="71"/>
      <c r="E897" s="71"/>
      <c r="F897" s="325"/>
      <c r="G897" s="496"/>
    </row>
    <row r="898" spans="1:7" x14ac:dyDescent="0.2">
      <c r="A898" s="206"/>
      <c r="B898" s="207"/>
      <c r="C898" s="73"/>
      <c r="D898" s="71"/>
      <c r="E898" s="71"/>
      <c r="F898" s="325"/>
      <c r="G898" s="496"/>
    </row>
    <row r="899" spans="1:7" x14ac:dyDescent="0.2">
      <c r="A899" s="209">
        <v>13.29</v>
      </c>
      <c r="B899" s="207"/>
      <c r="C899" s="73" t="s">
        <v>3439</v>
      </c>
      <c r="D899" s="71" t="s">
        <v>242</v>
      </c>
      <c r="E899" s="71">
        <v>1</v>
      </c>
      <c r="F899" s="713"/>
      <c r="G899" s="496">
        <f t="shared" si="20"/>
        <v>0</v>
      </c>
    </row>
    <row r="900" spans="1:7" x14ac:dyDescent="0.2">
      <c r="A900" s="206"/>
      <c r="B900" s="207"/>
      <c r="C900" s="73"/>
      <c r="D900" s="71"/>
      <c r="E900" s="71"/>
      <c r="F900" s="325"/>
      <c r="G900" s="496"/>
    </row>
    <row r="901" spans="1:7" x14ac:dyDescent="0.2">
      <c r="A901" s="209">
        <v>13.3</v>
      </c>
      <c r="B901" s="207"/>
      <c r="C901" s="73" t="s">
        <v>3201</v>
      </c>
      <c r="D901" s="71" t="s">
        <v>242</v>
      </c>
      <c r="E901" s="71">
        <v>1</v>
      </c>
      <c r="F901" s="713"/>
      <c r="G901" s="496">
        <f t="shared" si="20"/>
        <v>0</v>
      </c>
    </row>
    <row r="902" spans="1:7" x14ac:dyDescent="0.2">
      <c r="A902" s="206"/>
      <c r="B902" s="207"/>
      <c r="C902" s="73"/>
      <c r="D902" s="71"/>
      <c r="E902" s="71"/>
      <c r="F902" s="325"/>
      <c r="G902" s="496"/>
    </row>
    <row r="903" spans="1:7" x14ac:dyDescent="0.2">
      <c r="A903" s="209">
        <v>13.31</v>
      </c>
      <c r="B903" s="207"/>
      <c r="C903" s="73" t="s">
        <v>3441</v>
      </c>
      <c r="D903" s="71" t="s">
        <v>242</v>
      </c>
      <c r="E903" s="71">
        <v>1</v>
      </c>
      <c r="F903" s="713"/>
      <c r="G903" s="496">
        <f t="shared" si="20"/>
        <v>0</v>
      </c>
    </row>
    <row r="904" spans="1:7" x14ac:dyDescent="0.2">
      <c r="A904" s="206"/>
      <c r="B904" s="207"/>
      <c r="C904" s="73"/>
      <c r="D904" s="71"/>
      <c r="E904" s="71"/>
      <c r="F904" s="325"/>
      <c r="G904" s="496"/>
    </row>
    <row r="905" spans="1:7" x14ac:dyDescent="0.2">
      <c r="A905" s="209">
        <v>13.32</v>
      </c>
      <c r="B905" s="207"/>
      <c r="C905" s="73" t="s">
        <v>3442</v>
      </c>
      <c r="D905" s="71" t="s">
        <v>242</v>
      </c>
      <c r="E905" s="71">
        <v>1</v>
      </c>
      <c r="F905" s="713"/>
      <c r="G905" s="496">
        <f t="shared" si="20"/>
        <v>0</v>
      </c>
    </row>
    <row r="906" spans="1:7" x14ac:dyDescent="0.2">
      <c r="A906" s="206"/>
      <c r="B906" s="207"/>
      <c r="C906" s="73"/>
      <c r="D906" s="71"/>
      <c r="E906" s="71"/>
      <c r="F906" s="325"/>
      <c r="G906" s="496"/>
    </row>
    <row r="907" spans="1:7" x14ac:dyDescent="0.2">
      <c r="A907" s="206"/>
      <c r="B907" s="207"/>
      <c r="C907" s="213" t="s">
        <v>3207</v>
      </c>
      <c r="D907" s="71"/>
      <c r="E907" s="71"/>
      <c r="F907" s="325"/>
      <c r="G907" s="496"/>
    </row>
    <row r="908" spans="1:7" x14ac:dyDescent="0.2">
      <c r="A908" s="206"/>
      <c r="B908" s="207"/>
      <c r="C908" s="73"/>
      <c r="D908" s="71"/>
      <c r="E908" s="71"/>
      <c r="F908" s="325"/>
      <c r="G908" s="496"/>
    </row>
    <row r="909" spans="1:7" x14ac:dyDescent="0.2">
      <c r="A909" s="206"/>
      <c r="B909" s="207"/>
      <c r="C909" s="212" t="s">
        <v>3443</v>
      </c>
      <c r="D909" s="71"/>
      <c r="E909" s="71"/>
      <c r="F909" s="325"/>
      <c r="G909" s="496"/>
    </row>
    <row r="910" spans="1:7" x14ac:dyDescent="0.2">
      <c r="A910" s="206"/>
      <c r="B910" s="207"/>
      <c r="C910" s="73"/>
      <c r="D910" s="71"/>
      <c r="E910" s="71"/>
      <c r="F910" s="325"/>
      <c r="G910" s="496"/>
    </row>
    <row r="911" spans="1:7" x14ac:dyDescent="0.2">
      <c r="A911" s="209">
        <v>13.33</v>
      </c>
      <c r="B911" s="207"/>
      <c r="C911" s="73" t="s">
        <v>3209</v>
      </c>
      <c r="D911" s="71" t="s">
        <v>292</v>
      </c>
      <c r="E911" s="71">
        <v>2</v>
      </c>
      <c r="F911" s="713"/>
      <c r="G911" s="496">
        <f t="shared" si="20"/>
        <v>0</v>
      </c>
    </row>
    <row r="912" spans="1:7" x14ac:dyDescent="0.2">
      <c r="A912" s="206"/>
      <c r="B912" s="207"/>
      <c r="C912" s="73"/>
      <c r="D912" s="71"/>
      <c r="E912" s="71"/>
      <c r="F912" s="325"/>
      <c r="G912" s="496"/>
    </row>
    <row r="913" spans="1:7" x14ac:dyDescent="0.2">
      <c r="A913" s="209">
        <v>13.34</v>
      </c>
      <c r="B913" s="207"/>
      <c r="C913" s="73" t="s">
        <v>3210</v>
      </c>
      <c r="D913" s="71" t="s">
        <v>292</v>
      </c>
      <c r="E913" s="71">
        <v>8</v>
      </c>
      <c r="F913" s="713"/>
      <c r="G913" s="496">
        <f t="shared" si="20"/>
        <v>0</v>
      </c>
    </row>
    <row r="914" spans="1:7" x14ac:dyDescent="0.2">
      <c r="A914" s="206"/>
      <c r="B914" s="207"/>
      <c r="C914" s="73"/>
      <c r="D914" s="71"/>
      <c r="E914" s="71"/>
      <c r="F914" s="325"/>
      <c r="G914" s="496"/>
    </row>
    <row r="915" spans="1:7" x14ac:dyDescent="0.2">
      <c r="A915" s="206"/>
      <c r="B915" s="207"/>
      <c r="C915" s="212" t="s">
        <v>3171</v>
      </c>
      <c r="D915" s="71"/>
      <c r="E915" s="71"/>
      <c r="F915" s="325"/>
      <c r="G915" s="496"/>
    </row>
    <row r="916" spans="1:7" x14ac:dyDescent="0.2">
      <c r="A916" s="206"/>
      <c r="B916" s="207"/>
      <c r="C916" s="73"/>
      <c r="D916" s="71"/>
      <c r="E916" s="71"/>
      <c r="F916" s="325"/>
      <c r="G916" s="496"/>
    </row>
    <row r="917" spans="1:7" x14ac:dyDescent="0.2">
      <c r="A917" s="209">
        <v>13.35</v>
      </c>
      <c r="B917" s="207"/>
      <c r="C917" s="73" t="s">
        <v>3211</v>
      </c>
      <c r="D917" s="71" t="s">
        <v>242</v>
      </c>
      <c r="E917" s="71">
        <v>1</v>
      </c>
      <c r="F917" s="713"/>
      <c r="G917" s="496">
        <f t="shared" si="20"/>
        <v>0</v>
      </c>
    </row>
    <row r="918" spans="1:7" x14ac:dyDescent="0.2">
      <c r="A918" s="206"/>
      <c r="B918" s="207"/>
      <c r="C918" s="73"/>
      <c r="D918" s="71"/>
      <c r="E918" s="71"/>
      <c r="F918" s="325"/>
      <c r="G918" s="496"/>
    </row>
    <row r="919" spans="1:7" x14ac:dyDescent="0.2">
      <c r="A919" s="209">
        <v>13.36</v>
      </c>
      <c r="B919" s="207"/>
      <c r="C919" s="73" t="s">
        <v>3212</v>
      </c>
      <c r="D919" s="71" t="s">
        <v>242</v>
      </c>
      <c r="E919" s="71">
        <v>1</v>
      </c>
      <c r="F919" s="713"/>
      <c r="G919" s="496">
        <f t="shared" si="20"/>
        <v>0</v>
      </c>
    </row>
    <row r="920" spans="1:7" x14ac:dyDescent="0.2">
      <c r="A920" s="206"/>
      <c r="B920" s="207"/>
      <c r="C920" s="73"/>
      <c r="D920" s="71"/>
      <c r="E920" s="71"/>
      <c r="F920" s="325"/>
      <c r="G920" s="496"/>
    </row>
    <row r="921" spans="1:7" x14ac:dyDescent="0.2">
      <c r="A921" s="209">
        <v>13.37</v>
      </c>
      <c r="B921" s="207"/>
      <c r="C921" s="73" t="s">
        <v>3444</v>
      </c>
      <c r="D921" s="71" t="s">
        <v>242</v>
      </c>
      <c r="E921" s="71">
        <v>1</v>
      </c>
      <c r="F921" s="713"/>
      <c r="G921" s="496">
        <f t="shared" si="20"/>
        <v>0</v>
      </c>
    </row>
    <row r="922" spans="1:7" x14ac:dyDescent="0.2">
      <c r="A922" s="206"/>
      <c r="B922" s="207"/>
      <c r="C922" s="73"/>
      <c r="D922" s="71"/>
      <c r="E922" s="71"/>
      <c r="F922" s="325"/>
      <c r="G922" s="496"/>
    </row>
    <row r="923" spans="1:7" x14ac:dyDescent="0.2">
      <c r="A923" s="209">
        <v>13.38</v>
      </c>
      <c r="B923" s="207"/>
      <c r="C923" s="73" t="s">
        <v>3445</v>
      </c>
      <c r="D923" s="71" t="s">
        <v>242</v>
      </c>
      <c r="E923" s="71">
        <v>1</v>
      </c>
      <c r="F923" s="713"/>
      <c r="G923" s="496">
        <f t="shared" si="20"/>
        <v>0</v>
      </c>
    </row>
    <row r="924" spans="1:7" x14ac:dyDescent="0.2">
      <c r="A924" s="206"/>
      <c r="B924" s="207"/>
      <c r="C924" s="73"/>
      <c r="D924" s="71"/>
      <c r="E924" s="71"/>
      <c r="F924" s="325"/>
      <c r="G924" s="496"/>
    </row>
    <row r="925" spans="1:7" x14ac:dyDescent="0.2">
      <c r="A925" s="209">
        <v>13.39</v>
      </c>
      <c r="B925" s="207"/>
      <c r="C925" s="73" t="s">
        <v>3172</v>
      </c>
      <c r="D925" s="71" t="s">
        <v>242</v>
      </c>
      <c r="E925" s="71">
        <v>2</v>
      </c>
      <c r="F925" s="713"/>
      <c r="G925" s="496">
        <f t="shared" si="20"/>
        <v>0</v>
      </c>
    </row>
    <row r="926" spans="1:7" x14ac:dyDescent="0.2">
      <c r="A926" s="206"/>
      <c r="B926" s="207"/>
      <c r="C926" s="73"/>
      <c r="D926" s="71"/>
      <c r="E926" s="71"/>
      <c r="F926" s="325"/>
      <c r="G926" s="496"/>
    </row>
    <row r="927" spans="1:7" x14ac:dyDescent="0.2">
      <c r="A927" s="209">
        <v>13.4</v>
      </c>
      <c r="B927" s="207"/>
      <c r="C927" s="73" t="s">
        <v>3446</v>
      </c>
      <c r="D927" s="71" t="s">
        <v>242</v>
      </c>
      <c r="E927" s="71">
        <v>2</v>
      </c>
      <c r="F927" s="713"/>
      <c r="G927" s="496">
        <f t="shared" si="20"/>
        <v>0</v>
      </c>
    </row>
    <row r="928" spans="1:7" x14ac:dyDescent="0.2">
      <c r="A928" s="206"/>
      <c r="B928" s="207"/>
      <c r="C928" s="73"/>
      <c r="D928" s="71"/>
      <c r="E928" s="71"/>
      <c r="F928" s="325"/>
      <c r="G928" s="496"/>
    </row>
    <row r="929" spans="1:7" x14ac:dyDescent="0.2">
      <c r="A929" s="209">
        <v>13.41</v>
      </c>
      <c r="B929" s="207"/>
      <c r="C929" s="73" t="s">
        <v>3216</v>
      </c>
      <c r="D929" s="71" t="s">
        <v>242</v>
      </c>
      <c r="E929" s="71">
        <v>1</v>
      </c>
      <c r="F929" s="713"/>
      <c r="G929" s="496">
        <f t="shared" si="20"/>
        <v>0</v>
      </c>
    </row>
    <row r="930" spans="1:7" x14ac:dyDescent="0.2">
      <c r="A930" s="206"/>
      <c r="B930" s="207"/>
      <c r="C930" s="73"/>
      <c r="D930" s="71"/>
      <c r="E930" s="71"/>
      <c r="F930" s="325"/>
      <c r="G930" s="496"/>
    </row>
    <row r="931" spans="1:7" x14ac:dyDescent="0.2">
      <c r="A931" s="209">
        <v>13.42</v>
      </c>
      <c r="B931" s="207"/>
      <c r="C931" s="73" t="s">
        <v>3447</v>
      </c>
      <c r="D931" s="71" t="s">
        <v>242</v>
      </c>
      <c r="E931" s="71">
        <v>1</v>
      </c>
      <c r="F931" s="713"/>
      <c r="G931" s="496">
        <f t="shared" si="20"/>
        <v>0</v>
      </c>
    </row>
    <row r="932" spans="1:7" x14ac:dyDescent="0.2">
      <c r="A932" s="206"/>
      <c r="B932" s="207"/>
      <c r="C932" s="73"/>
      <c r="D932" s="71"/>
      <c r="E932" s="71"/>
      <c r="F932" s="325"/>
      <c r="G932" s="496"/>
    </row>
    <row r="933" spans="1:7" x14ac:dyDescent="0.2">
      <c r="A933" s="206"/>
      <c r="B933" s="207"/>
      <c r="C933" s="212" t="s">
        <v>3182</v>
      </c>
      <c r="D933" s="71"/>
      <c r="E933" s="71"/>
      <c r="F933" s="325"/>
      <c r="G933" s="496"/>
    </row>
    <row r="934" spans="1:7" x14ac:dyDescent="0.2">
      <c r="A934" s="206"/>
      <c r="B934" s="207"/>
      <c r="C934" s="73"/>
      <c r="D934" s="71"/>
      <c r="E934" s="71"/>
      <c r="F934" s="325"/>
      <c r="G934" s="496"/>
    </row>
    <row r="935" spans="1:7" x14ac:dyDescent="0.2">
      <c r="A935" s="209">
        <v>13.43</v>
      </c>
      <c r="B935" s="207"/>
      <c r="C935" s="73" t="s">
        <v>3448</v>
      </c>
      <c r="D935" s="229" t="s">
        <v>19</v>
      </c>
      <c r="E935" s="71">
        <v>1</v>
      </c>
      <c r="F935" s="713"/>
      <c r="G935" s="496">
        <f t="shared" si="20"/>
        <v>0</v>
      </c>
    </row>
    <row r="936" spans="1:7" x14ac:dyDescent="0.2">
      <c r="A936" s="206"/>
      <c r="B936" s="207"/>
      <c r="C936" s="73"/>
      <c r="D936" s="71"/>
      <c r="E936" s="71"/>
      <c r="F936" s="325"/>
      <c r="G936" s="496"/>
    </row>
    <row r="937" spans="1:7" s="211" customFormat="1" ht="21.95" customHeight="1" x14ac:dyDescent="0.2">
      <c r="A937" s="210" t="s">
        <v>44</v>
      </c>
      <c r="B937" s="75"/>
      <c r="C937" s="76"/>
      <c r="D937" s="77"/>
      <c r="E937" s="77"/>
      <c r="F937" s="329"/>
      <c r="G937" s="494">
        <f>SUM(G882:G935)</f>
        <v>0</v>
      </c>
    </row>
    <row r="938" spans="1:7" s="211" customFormat="1" ht="15" customHeight="1" x14ac:dyDescent="0.2">
      <c r="A938" s="204"/>
      <c r="B938" s="202"/>
      <c r="C938" s="202"/>
      <c r="D938" s="203"/>
      <c r="E938" s="203"/>
      <c r="F938" s="202"/>
      <c r="G938" s="487" t="str">
        <f>$G$1</f>
        <v xml:space="preserve">BILL 2 BOQ 4: NEW SLUDGE DEWATERING BUILDING </v>
      </c>
    </row>
    <row r="939" spans="1:7" s="211" customFormat="1" ht="15" customHeight="1" x14ac:dyDescent="0.2">
      <c r="A939" s="204"/>
      <c r="B939" s="202"/>
      <c r="C939" s="202"/>
      <c r="D939" s="203"/>
      <c r="E939" s="203"/>
      <c r="F939" s="202"/>
      <c r="G939" s="488"/>
    </row>
    <row r="940" spans="1:7" s="211" customFormat="1" ht="27.2" customHeight="1" x14ac:dyDescent="0.2">
      <c r="A940" s="205" t="s">
        <v>3</v>
      </c>
      <c r="B940" s="66" t="s">
        <v>4</v>
      </c>
      <c r="C940" s="66" t="s">
        <v>5</v>
      </c>
      <c r="D940" s="66" t="s">
        <v>6</v>
      </c>
      <c r="E940" s="66" t="s">
        <v>7</v>
      </c>
      <c r="F940" s="66" t="s">
        <v>8</v>
      </c>
      <c r="G940" s="489" t="s">
        <v>9</v>
      </c>
    </row>
    <row r="941" spans="1:7" s="211" customFormat="1" ht="21.95" customHeight="1" x14ac:dyDescent="0.2">
      <c r="A941" s="210" t="s">
        <v>45</v>
      </c>
      <c r="B941" s="75"/>
      <c r="C941" s="76"/>
      <c r="D941" s="77"/>
      <c r="E941" s="77"/>
      <c r="F941" s="329"/>
      <c r="G941" s="494">
        <f>G937</f>
        <v>0</v>
      </c>
    </row>
    <row r="942" spans="1:7" x14ac:dyDescent="0.2">
      <c r="A942" s="206"/>
      <c r="B942" s="207"/>
      <c r="C942" s="213" t="s">
        <v>3221</v>
      </c>
      <c r="D942" s="71"/>
      <c r="E942" s="71"/>
      <c r="F942" s="325"/>
      <c r="G942" s="496"/>
    </row>
    <row r="943" spans="1:7" x14ac:dyDescent="0.2">
      <c r="A943" s="206"/>
      <c r="B943" s="207"/>
      <c r="C943" s="73"/>
      <c r="D943" s="71"/>
      <c r="E943" s="71"/>
      <c r="F943" s="325"/>
      <c r="G943" s="496"/>
    </row>
    <row r="944" spans="1:7" ht="38.25" x14ac:dyDescent="0.2">
      <c r="A944" s="206"/>
      <c r="B944" s="207"/>
      <c r="C944" s="73" t="s">
        <v>3449</v>
      </c>
      <c r="D944" s="71"/>
      <c r="E944" s="71"/>
      <c r="F944" s="325"/>
      <c r="G944" s="496"/>
    </row>
    <row r="945" spans="1:7" x14ac:dyDescent="0.2">
      <c r="A945" s="206"/>
      <c r="B945" s="207"/>
      <c r="C945" s="73"/>
      <c r="D945" s="71"/>
      <c r="E945" s="71"/>
      <c r="F945" s="325"/>
      <c r="G945" s="496"/>
    </row>
    <row r="946" spans="1:7" x14ac:dyDescent="0.2">
      <c r="A946" s="206"/>
      <c r="B946" s="207"/>
      <c r="C946" s="212" t="s">
        <v>3223</v>
      </c>
      <c r="D946" s="71"/>
      <c r="E946" s="71"/>
      <c r="F946" s="325"/>
      <c r="G946" s="496"/>
    </row>
    <row r="947" spans="1:7" x14ac:dyDescent="0.2">
      <c r="A947" s="206"/>
      <c r="B947" s="207"/>
      <c r="C947" s="73"/>
      <c r="D947" s="71"/>
      <c r="E947" s="71"/>
      <c r="F947" s="325"/>
      <c r="G947" s="496"/>
    </row>
    <row r="948" spans="1:7" x14ac:dyDescent="0.2">
      <c r="A948" s="209">
        <v>13.44</v>
      </c>
      <c r="B948" s="207"/>
      <c r="C948" s="73" t="s">
        <v>3450</v>
      </c>
      <c r="D948" s="71" t="s">
        <v>292</v>
      </c>
      <c r="E948" s="71">
        <v>8</v>
      </c>
      <c r="F948" s="713"/>
      <c r="G948" s="496">
        <f>E948*F948</f>
        <v>0</v>
      </c>
    </row>
    <row r="949" spans="1:7" x14ac:dyDescent="0.2">
      <c r="A949" s="206"/>
      <c r="B949" s="207"/>
      <c r="C949" s="73"/>
      <c r="D949" s="71"/>
      <c r="E949" s="71"/>
      <c r="F949" s="325"/>
      <c r="G949" s="496"/>
    </row>
    <row r="950" spans="1:7" x14ac:dyDescent="0.2">
      <c r="A950" s="209">
        <v>13.45</v>
      </c>
      <c r="B950" s="207"/>
      <c r="C950" s="73" t="s">
        <v>3451</v>
      </c>
      <c r="D950" s="71" t="s">
        <v>292</v>
      </c>
      <c r="E950" s="71">
        <v>8</v>
      </c>
      <c r="F950" s="713"/>
      <c r="G950" s="496">
        <f t="shared" ref="G950:G974" si="21">E950*F950</f>
        <v>0</v>
      </c>
    </row>
    <row r="951" spans="1:7" x14ac:dyDescent="0.2">
      <c r="A951" s="206"/>
      <c r="B951" s="207"/>
      <c r="C951" s="73"/>
      <c r="D951" s="71"/>
      <c r="E951" s="71"/>
      <c r="F951" s="325"/>
      <c r="G951" s="496"/>
    </row>
    <row r="952" spans="1:7" x14ac:dyDescent="0.2">
      <c r="A952" s="209">
        <v>13.46</v>
      </c>
      <c r="B952" s="207"/>
      <c r="C952" s="73" t="s">
        <v>3610</v>
      </c>
      <c r="D952" s="71" t="s">
        <v>292</v>
      </c>
      <c r="E952" s="71">
        <v>5</v>
      </c>
      <c r="F952" s="713"/>
      <c r="G952" s="496">
        <f t="shared" si="21"/>
        <v>0</v>
      </c>
    </row>
    <row r="953" spans="1:7" x14ac:dyDescent="0.2">
      <c r="A953" s="206"/>
      <c r="B953" s="207"/>
      <c r="C953" s="73"/>
      <c r="D953" s="71"/>
      <c r="E953" s="71"/>
      <c r="F953" s="325"/>
      <c r="G953" s="496"/>
    </row>
    <row r="954" spans="1:7" x14ac:dyDescent="0.2">
      <c r="A954" s="206"/>
      <c r="B954" s="207"/>
      <c r="C954" s="212" t="s">
        <v>3452</v>
      </c>
      <c r="D954" s="71"/>
      <c r="E954" s="71"/>
      <c r="F954" s="325"/>
      <c r="G954" s="496"/>
    </row>
    <row r="955" spans="1:7" x14ac:dyDescent="0.2">
      <c r="A955" s="206"/>
      <c r="B955" s="207"/>
      <c r="C955" s="73"/>
      <c r="D955" s="71"/>
      <c r="E955" s="71"/>
      <c r="F955" s="325"/>
      <c r="G955" s="496"/>
    </row>
    <row r="956" spans="1:7" x14ac:dyDescent="0.2">
      <c r="A956" s="209">
        <v>13.47</v>
      </c>
      <c r="B956" s="207"/>
      <c r="C956" s="73" t="s">
        <v>3230</v>
      </c>
      <c r="D956" s="71" t="s">
        <v>242</v>
      </c>
      <c r="E956" s="71">
        <v>8</v>
      </c>
      <c r="F956" s="713"/>
      <c r="G956" s="496">
        <f t="shared" si="21"/>
        <v>0</v>
      </c>
    </row>
    <row r="957" spans="1:7" x14ac:dyDescent="0.2">
      <c r="A957" s="206"/>
      <c r="B957" s="207"/>
      <c r="C957" s="73"/>
      <c r="D957" s="71"/>
      <c r="E957" s="71"/>
      <c r="F957" s="325"/>
      <c r="G957" s="496"/>
    </row>
    <row r="958" spans="1:7" x14ac:dyDescent="0.2">
      <c r="A958" s="209">
        <v>13.48</v>
      </c>
      <c r="B958" s="207"/>
      <c r="C958" s="73" t="s">
        <v>3453</v>
      </c>
      <c r="D958" s="71" t="s">
        <v>242</v>
      </c>
      <c r="E958" s="71">
        <v>8</v>
      </c>
      <c r="F958" s="713"/>
      <c r="G958" s="496">
        <f t="shared" si="21"/>
        <v>0</v>
      </c>
    </row>
    <row r="959" spans="1:7" x14ac:dyDescent="0.2">
      <c r="A959" s="206"/>
      <c r="B959" s="207"/>
      <c r="C959" s="73"/>
      <c r="D959" s="71"/>
      <c r="E959" s="71"/>
      <c r="F959" s="325"/>
      <c r="G959" s="496"/>
    </row>
    <row r="960" spans="1:7" x14ac:dyDescent="0.2">
      <c r="A960" s="206"/>
      <c r="B960" s="207"/>
      <c r="C960" s="212" t="s">
        <v>3454</v>
      </c>
      <c r="D960" s="71"/>
      <c r="E960" s="71"/>
      <c r="F960" s="325"/>
      <c r="G960" s="496"/>
    </row>
    <row r="961" spans="1:7" x14ac:dyDescent="0.2">
      <c r="A961" s="206"/>
      <c r="B961" s="207"/>
      <c r="C961" s="73"/>
      <c r="D961" s="71"/>
      <c r="E961" s="71"/>
      <c r="F961" s="325"/>
      <c r="G961" s="496"/>
    </row>
    <row r="962" spans="1:7" ht="25.5" x14ac:dyDescent="0.2">
      <c r="A962" s="209">
        <v>13.49</v>
      </c>
      <c r="B962" s="207"/>
      <c r="C962" s="73" t="s">
        <v>3235</v>
      </c>
      <c r="D962" s="71" t="s">
        <v>242</v>
      </c>
      <c r="E962" s="71">
        <v>1</v>
      </c>
      <c r="F962" s="713"/>
      <c r="G962" s="496">
        <f t="shared" si="21"/>
        <v>0</v>
      </c>
    </row>
    <row r="963" spans="1:7" x14ac:dyDescent="0.2">
      <c r="A963" s="206"/>
      <c r="B963" s="207"/>
      <c r="C963" s="73"/>
      <c r="D963" s="71"/>
      <c r="E963" s="71"/>
      <c r="F963" s="325"/>
      <c r="G963" s="496"/>
    </row>
    <row r="964" spans="1:7" x14ac:dyDescent="0.2">
      <c r="A964" s="206"/>
      <c r="B964" s="207"/>
      <c r="C964" s="212" t="s">
        <v>3182</v>
      </c>
      <c r="D964" s="71"/>
      <c r="E964" s="71"/>
      <c r="F964" s="325"/>
      <c r="G964" s="496"/>
    </row>
    <row r="965" spans="1:7" x14ac:dyDescent="0.2">
      <c r="A965" s="206"/>
      <c r="B965" s="207"/>
      <c r="C965" s="73"/>
      <c r="D965" s="71"/>
      <c r="E965" s="71"/>
      <c r="F965" s="325"/>
      <c r="G965" s="496"/>
    </row>
    <row r="966" spans="1:7" x14ac:dyDescent="0.2">
      <c r="A966" s="209">
        <v>13.5</v>
      </c>
      <c r="B966" s="207"/>
      <c r="C966" s="73" t="s">
        <v>3236</v>
      </c>
      <c r="D966" s="229" t="s">
        <v>19</v>
      </c>
      <c r="E966" s="71">
        <v>1</v>
      </c>
      <c r="F966" s="713"/>
      <c r="G966" s="496">
        <f>E966*F966</f>
        <v>0</v>
      </c>
    </row>
    <row r="967" spans="1:7" x14ac:dyDescent="0.2">
      <c r="A967" s="206"/>
      <c r="B967" s="207"/>
      <c r="C967" s="73"/>
      <c r="D967" s="71"/>
      <c r="E967" s="71"/>
      <c r="F967" s="325"/>
      <c r="G967" s="496"/>
    </row>
    <row r="968" spans="1:7" x14ac:dyDescent="0.2">
      <c r="A968" s="206"/>
      <c r="B968" s="207"/>
      <c r="C968" s="213" t="s">
        <v>3457</v>
      </c>
      <c r="D968" s="71"/>
      <c r="E968" s="71"/>
      <c r="F968" s="325"/>
      <c r="G968" s="496"/>
    </row>
    <row r="969" spans="1:7" x14ac:dyDescent="0.2">
      <c r="A969" s="206"/>
      <c r="B969" s="207"/>
      <c r="C969" s="73"/>
      <c r="D969" s="71"/>
      <c r="E969" s="71"/>
      <c r="F969" s="325"/>
      <c r="G969" s="496"/>
    </row>
    <row r="970" spans="1:7" x14ac:dyDescent="0.2">
      <c r="A970" s="206"/>
      <c r="B970" s="207"/>
      <c r="C970" s="212" t="s">
        <v>3458</v>
      </c>
      <c r="D970" s="71"/>
      <c r="E970" s="71"/>
      <c r="F970" s="325"/>
      <c r="G970" s="496"/>
    </row>
    <row r="971" spans="1:7" x14ac:dyDescent="0.2">
      <c r="A971" s="206"/>
      <c r="B971" s="207"/>
      <c r="C971" s="73"/>
      <c r="D971" s="71"/>
      <c r="E971" s="71"/>
      <c r="F971" s="325"/>
      <c r="G971" s="496"/>
    </row>
    <row r="972" spans="1:7" x14ac:dyDescent="0.2">
      <c r="A972" s="209">
        <v>13.51</v>
      </c>
      <c r="B972" s="207"/>
      <c r="C972" s="73" t="s">
        <v>3459</v>
      </c>
      <c r="D972" s="71" t="s">
        <v>242</v>
      </c>
      <c r="E972" s="71">
        <v>2</v>
      </c>
      <c r="F972" s="713"/>
      <c r="G972" s="496">
        <f>E972*F972</f>
        <v>0</v>
      </c>
    </row>
    <row r="973" spans="1:7" x14ac:dyDescent="0.2">
      <c r="A973" s="206"/>
      <c r="B973" s="207"/>
      <c r="C973" s="73"/>
      <c r="D973" s="71"/>
      <c r="E973" s="71"/>
      <c r="F973" s="325"/>
      <c r="G973" s="496"/>
    </row>
    <row r="974" spans="1:7" x14ac:dyDescent="0.2">
      <c r="A974" s="209">
        <v>13.52</v>
      </c>
      <c r="B974" s="207"/>
      <c r="C974" s="73" t="s">
        <v>3460</v>
      </c>
      <c r="D974" s="71" t="s">
        <v>242</v>
      </c>
      <c r="E974" s="71">
        <v>9</v>
      </c>
      <c r="F974" s="713"/>
      <c r="G974" s="496">
        <f t="shared" si="21"/>
        <v>0</v>
      </c>
    </row>
    <row r="975" spans="1:7" x14ac:dyDescent="0.2">
      <c r="A975" s="206"/>
      <c r="B975" s="207"/>
      <c r="C975" s="73"/>
      <c r="D975" s="71"/>
      <c r="E975" s="71"/>
      <c r="F975" s="325"/>
      <c r="G975" s="496"/>
    </row>
    <row r="976" spans="1:7" ht="21.95" customHeight="1" x14ac:dyDescent="0.2">
      <c r="A976" s="210" t="s">
        <v>3786</v>
      </c>
      <c r="B976" s="75"/>
      <c r="C976" s="76"/>
      <c r="D976" s="77"/>
      <c r="E976" s="77"/>
      <c r="F976" s="329"/>
      <c r="G976" s="494">
        <f>SUM(G941:G974)</f>
        <v>0</v>
      </c>
    </row>
    <row r="977" spans="1:7" s="211" customFormat="1" ht="15" customHeight="1" x14ac:dyDescent="0.2">
      <c r="A977" s="204"/>
      <c r="B977" s="202"/>
      <c r="C977" s="202"/>
      <c r="D977" s="203"/>
      <c r="E977" s="203"/>
      <c r="F977" s="202"/>
      <c r="G977" s="487" t="str">
        <f>$G$1</f>
        <v xml:space="preserve">BILL 2 BOQ 4: NEW SLUDGE DEWATERING BUILDING </v>
      </c>
    </row>
    <row r="978" spans="1:7" s="211" customFormat="1" ht="15" customHeight="1" x14ac:dyDescent="0.2">
      <c r="A978" s="204"/>
      <c r="B978" s="202"/>
      <c r="C978" s="202"/>
      <c r="D978" s="203"/>
      <c r="E978" s="203"/>
      <c r="F978" s="202"/>
      <c r="G978" s="488"/>
    </row>
    <row r="979" spans="1:7" s="211" customFormat="1" ht="27.2" customHeight="1" x14ac:dyDescent="0.2">
      <c r="A979" s="205" t="s">
        <v>3</v>
      </c>
      <c r="B979" s="66" t="s">
        <v>4</v>
      </c>
      <c r="C979" s="66" t="s">
        <v>5</v>
      </c>
      <c r="D979" s="66" t="s">
        <v>6</v>
      </c>
      <c r="E979" s="66" t="s">
        <v>7</v>
      </c>
      <c r="F979" s="66" t="s">
        <v>8</v>
      </c>
      <c r="G979" s="489" t="s">
        <v>9</v>
      </c>
    </row>
    <row r="980" spans="1:7" x14ac:dyDescent="0.2">
      <c r="A980" s="206"/>
      <c r="B980" s="207"/>
      <c r="C980" s="73"/>
      <c r="D980" s="229"/>
      <c r="E980" s="229"/>
      <c r="F980" s="319"/>
      <c r="G980" s="477"/>
    </row>
    <row r="981" spans="1:7" x14ac:dyDescent="0.2">
      <c r="A981" s="206"/>
      <c r="B981" s="207"/>
      <c r="C981" s="74" t="s">
        <v>3757</v>
      </c>
      <c r="D981" s="229"/>
      <c r="E981" s="229"/>
      <c r="F981" s="319"/>
      <c r="G981" s="477"/>
    </row>
    <row r="982" spans="1:7" x14ac:dyDescent="0.2">
      <c r="A982" s="206"/>
      <c r="B982" s="207"/>
      <c r="C982" s="73"/>
      <c r="D982" s="229"/>
      <c r="E982" s="229"/>
      <c r="F982" s="319"/>
      <c r="G982" s="477"/>
    </row>
    <row r="983" spans="1:7" x14ac:dyDescent="0.2">
      <c r="A983" s="206"/>
      <c r="B983" s="207"/>
      <c r="C983" s="74" t="s">
        <v>3254</v>
      </c>
      <c r="D983" s="229"/>
      <c r="E983" s="229"/>
      <c r="F983" s="319"/>
      <c r="G983" s="477"/>
    </row>
    <row r="984" spans="1:7" x14ac:dyDescent="0.2">
      <c r="A984" s="206"/>
      <c r="B984" s="207"/>
      <c r="C984" s="73"/>
      <c r="D984" s="229"/>
      <c r="E984" s="229"/>
      <c r="F984" s="319"/>
      <c r="G984" s="477"/>
    </row>
    <row r="985" spans="1:7" ht="38.25" x14ac:dyDescent="0.2">
      <c r="A985" s="206"/>
      <c r="B985" s="207"/>
      <c r="C985" s="73" t="s">
        <v>3311</v>
      </c>
      <c r="D985" s="229"/>
      <c r="E985" s="229"/>
      <c r="F985" s="319"/>
      <c r="G985" s="477"/>
    </row>
    <row r="986" spans="1:7" x14ac:dyDescent="0.2">
      <c r="A986" s="206"/>
      <c r="B986" s="207"/>
      <c r="C986" s="73"/>
      <c r="D986" s="229"/>
      <c r="E986" s="229"/>
      <c r="F986" s="319"/>
      <c r="G986" s="477"/>
    </row>
    <row r="987" spans="1:7" ht="51" x14ac:dyDescent="0.2">
      <c r="A987" s="206"/>
      <c r="B987" s="207"/>
      <c r="C987" s="73" t="s">
        <v>3309</v>
      </c>
      <c r="D987" s="229"/>
      <c r="E987" s="229"/>
      <c r="F987" s="319"/>
      <c r="G987" s="477"/>
    </row>
    <row r="988" spans="1:7" x14ac:dyDescent="0.2">
      <c r="A988" s="206"/>
      <c r="B988" s="207"/>
      <c r="C988" s="73"/>
      <c r="D988" s="229"/>
      <c r="E988" s="229"/>
      <c r="F988" s="319"/>
      <c r="G988" s="477"/>
    </row>
    <row r="989" spans="1:7" ht="63.75" x14ac:dyDescent="0.2">
      <c r="A989" s="206"/>
      <c r="B989" s="207"/>
      <c r="C989" s="73" t="s">
        <v>3609</v>
      </c>
      <c r="D989" s="229"/>
      <c r="E989" s="229"/>
      <c r="F989" s="319"/>
      <c r="G989" s="477"/>
    </row>
    <row r="990" spans="1:7" x14ac:dyDescent="0.2">
      <c r="A990" s="206"/>
      <c r="B990" s="207"/>
      <c r="C990" s="73"/>
      <c r="D990" s="229"/>
      <c r="E990" s="229"/>
      <c r="F990" s="319"/>
      <c r="G990" s="477"/>
    </row>
    <row r="991" spans="1:7" ht="38.25" x14ac:dyDescent="0.2">
      <c r="A991" s="206"/>
      <c r="B991" s="207"/>
      <c r="C991" s="73" t="s">
        <v>3461</v>
      </c>
      <c r="D991" s="229"/>
      <c r="E991" s="229"/>
      <c r="F991" s="319"/>
      <c r="G991" s="477"/>
    </row>
    <row r="992" spans="1:7" x14ac:dyDescent="0.2">
      <c r="A992" s="206"/>
      <c r="B992" s="207"/>
      <c r="C992" s="73"/>
      <c r="D992" s="229"/>
      <c r="E992" s="229"/>
      <c r="F992" s="319"/>
      <c r="G992" s="477"/>
    </row>
    <row r="993" spans="1:7" x14ac:dyDescent="0.2">
      <c r="A993" s="206"/>
      <c r="B993" s="207"/>
      <c r="C993" s="213" t="s">
        <v>3256</v>
      </c>
      <c r="D993" s="229"/>
      <c r="E993" s="229"/>
      <c r="F993" s="319"/>
      <c r="G993" s="477"/>
    </row>
    <row r="994" spans="1:7" x14ac:dyDescent="0.2">
      <c r="A994" s="206"/>
      <c r="B994" s="207"/>
      <c r="C994" s="73"/>
      <c r="D994" s="229"/>
      <c r="E994" s="229"/>
      <c r="F994" s="319"/>
      <c r="G994" s="477"/>
    </row>
    <row r="995" spans="1:7" x14ac:dyDescent="0.2">
      <c r="A995" s="206"/>
      <c r="B995" s="207"/>
      <c r="C995" s="213" t="s">
        <v>3462</v>
      </c>
      <c r="D995" s="229"/>
      <c r="E995" s="229"/>
      <c r="F995" s="319"/>
      <c r="G995" s="477"/>
    </row>
    <row r="996" spans="1:7" x14ac:dyDescent="0.2">
      <c r="A996" s="206"/>
      <c r="B996" s="207"/>
      <c r="C996" s="73"/>
      <c r="D996" s="229"/>
      <c r="E996" s="229"/>
      <c r="F996" s="319"/>
      <c r="G996" s="477"/>
    </row>
    <row r="997" spans="1:7" ht="25.5" x14ac:dyDescent="0.2">
      <c r="A997" s="206"/>
      <c r="B997" s="207"/>
      <c r="C997" s="212" t="s">
        <v>3463</v>
      </c>
      <c r="D997" s="229"/>
      <c r="E997" s="229"/>
      <c r="F997" s="319"/>
      <c r="G997" s="477"/>
    </row>
    <row r="998" spans="1:7" x14ac:dyDescent="0.2">
      <c r="A998" s="206"/>
      <c r="B998" s="207"/>
      <c r="C998" s="73"/>
      <c r="D998" s="229"/>
      <c r="E998" s="229"/>
      <c r="F998" s="319"/>
      <c r="G998" s="477"/>
    </row>
    <row r="999" spans="1:7" x14ac:dyDescent="0.2">
      <c r="A999" s="209">
        <v>14.1</v>
      </c>
      <c r="B999" s="207"/>
      <c r="C999" s="73" t="s">
        <v>3464</v>
      </c>
      <c r="D999" s="229" t="s">
        <v>4786</v>
      </c>
      <c r="E999" s="229">
        <v>2</v>
      </c>
      <c r="F999" s="713"/>
      <c r="G999" s="477">
        <f>E999*F999</f>
        <v>0</v>
      </c>
    </row>
    <row r="1000" spans="1:7" x14ac:dyDescent="0.2">
      <c r="A1000" s="206"/>
      <c r="B1000" s="207"/>
      <c r="C1000" s="73"/>
      <c r="D1000" s="229"/>
      <c r="E1000" s="229"/>
      <c r="F1000" s="319"/>
      <c r="G1000" s="477"/>
    </row>
    <row r="1001" spans="1:7" ht="25.5" x14ac:dyDescent="0.2">
      <c r="A1001" s="206"/>
      <c r="B1001" s="207"/>
      <c r="C1001" s="212" t="s">
        <v>3465</v>
      </c>
      <c r="D1001" s="229"/>
      <c r="E1001" s="229"/>
      <c r="F1001" s="319"/>
      <c r="G1001" s="477"/>
    </row>
    <row r="1002" spans="1:7" x14ac:dyDescent="0.2">
      <c r="A1002" s="206"/>
      <c r="B1002" s="207"/>
      <c r="C1002" s="73"/>
      <c r="D1002" s="229"/>
      <c r="E1002" s="229"/>
      <c r="F1002" s="319"/>
      <c r="G1002" s="477"/>
    </row>
    <row r="1003" spans="1:7" x14ac:dyDescent="0.2">
      <c r="A1003" s="209">
        <v>14.2</v>
      </c>
      <c r="B1003" s="207"/>
      <c r="C1003" s="73" t="s">
        <v>3466</v>
      </c>
      <c r="D1003" s="229" t="s">
        <v>4786</v>
      </c>
      <c r="E1003" s="229">
        <v>103</v>
      </c>
      <c r="F1003" s="713"/>
      <c r="G1003" s="477">
        <f t="shared" ref="G1003:G1031" si="22">E1003*F1003</f>
        <v>0</v>
      </c>
    </row>
    <row r="1004" spans="1:7" x14ac:dyDescent="0.2">
      <c r="A1004" s="206"/>
      <c r="B1004" s="207"/>
      <c r="C1004" s="73"/>
      <c r="D1004" s="229"/>
      <c r="E1004" s="229"/>
      <c r="F1004" s="319"/>
      <c r="G1004" s="477"/>
    </row>
    <row r="1005" spans="1:7" x14ac:dyDescent="0.2">
      <c r="A1005" s="206"/>
      <c r="B1005" s="207"/>
      <c r="C1005" s="213" t="s">
        <v>3288</v>
      </c>
      <c r="D1005" s="229"/>
      <c r="E1005" s="229"/>
      <c r="F1005" s="319"/>
      <c r="G1005" s="477"/>
    </row>
    <row r="1006" spans="1:7" x14ac:dyDescent="0.2">
      <c r="A1006" s="206"/>
      <c r="B1006" s="207"/>
      <c r="C1006" s="73"/>
      <c r="D1006" s="229"/>
      <c r="E1006" s="229"/>
      <c r="F1006" s="319"/>
      <c r="G1006" s="477"/>
    </row>
    <row r="1007" spans="1:7" ht="25.5" x14ac:dyDescent="0.2">
      <c r="A1007" s="206"/>
      <c r="B1007" s="207"/>
      <c r="C1007" s="212" t="s">
        <v>3467</v>
      </c>
      <c r="D1007" s="229"/>
      <c r="E1007" s="229"/>
      <c r="F1007" s="319"/>
      <c r="G1007" s="477"/>
    </row>
    <row r="1008" spans="1:7" x14ac:dyDescent="0.2">
      <c r="A1008" s="206"/>
      <c r="B1008" s="207"/>
      <c r="C1008" s="73"/>
      <c r="D1008" s="229"/>
      <c r="E1008" s="229"/>
      <c r="F1008" s="319"/>
      <c r="G1008" s="477"/>
    </row>
    <row r="1009" spans="1:7" x14ac:dyDescent="0.2">
      <c r="A1009" s="209">
        <v>14.3</v>
      </c>
      <c r="B1009" s="207"/>
      <c r="C1009" s="73" t="s">
        <v>3468</v>
      </c>
      <c r="D1009" s="229" t="s">
        <v>4786</v>
      </c>
      <c r="E1009" s="229">
        <v>17</v>
      </c>
      <c r="F1009" s="713"/>
      <c r="G1009" s="477">
        <f t="shared" si="22"/>
        <v>0</v>
      </c>
    </row>
    <row r="1010" spans="1:7" x14ac:dyDescent="0.2">
      <c r="A1010" s="206"/>
      <c r="B1010" s="207"/>
      <c r="C1010" s="73"/>
      <c r="D1010" s="229"/>
      <c r="E1010" s="229"/>
      <c r="F1010" s="319"/>
      <c r="G1010" s="477"/>
    </row>
    <row r="1011" spans="1:7" x14ac:dyDescent="0.2">
      <c r="A1011" s="209">
        <v>14.4</v>
      </c>
      <c r="B1011" s="207"/>
      <c r="C1011" s="73" t="s">
        <v>3608</v>
      </c>
      <c r="D1011" s="229" t="s">
        <v>4786</v>
      </c>
      <c r="E1011" s="229">
        <v>10</v>
      </c>
      <c r="F1011" s="713"/>
      <c r="G1011" s="477">
        <f t="shared" si="22"/>
        <v>0</v>
      </c>
    </row>
    <row r="1012" spans="1:7" x14ac:dyDescent="0.2">
      <c r="A1012" s="206"/>
      <c r="B1012" s="207"/>
      <c r="C1012" s="73"/>
      <c r="D1012" s="229"/>
      <c r="E1012" s="229"/>
      <c r="F1012" s="319"/>
      <c r="G1012" s="477"/>
    </row>
    <row r="1013" spans="1:7" ht="38.25" x14ac:dyDescent="0.2">
      <c r="A1013" s="206"/>
      <c r="B1013" s="207"/>
      <c r="C1013" s="212" t="s">
        <v>3607</v>
      </c>
      <c r="D1013" s="229"/>
      <c r="E1013" s="229"/>
      <c r="F1013" s="319"/>
      <c r="G1013" s="477"/>
    </row>
    <row r="1014" spans="1:7" x14ac:dyDescent="0.2">
      <c r="A1014" s="206"/>
      <c r="B1014" s="207"/>
      <c r="C1014" s="73"/>
      <c r="D1014" s="229"/>
      <c r="E1014" s="229"/>
      <c r="F1014" s="319"/>
      <c r="G1014" s="477"/>
    </row>
    <row r="1015" spans="1:7" x14ac:dyDescent="0.2">
      <c r="A1015" s="209">
        <v>14.5</v>
      </c>
      <c r="B1015" s="207"/>
      <c r="C1015" s="73" t="s">
        <v>3606</v>
      </c>
      <c r="D1015" s="229" t="s">
        <v>4786</v>
      </c>
      <c r="E1015" s="229">
        <v>213</v>
      </c>
      <c r="F1015" s="713"/>
      <c r="G1015" s="477">
        <f t="shared" si="22"/>
        <v>0</v>
      </c>
    </row>
    <row r="1016" spans="1:7" x14ac:dyDescent="0.2">
      <c r="A1016" s="206"/>
      <c r="B1016" s="207"/>
      <c r="C1016" s="73"/>
      <c r="D1016" s="229"/>
      <c r="E1016" s="229"/>
      <c r="F1016" s="319"/>
      <c r="G1016" s="477"/>
    </row>
    <row r="1017" spans="1:7" x14ac:dyDescent="0.2">
      <c r="A1017" s="209">
        <v>14.6</v>
      </c>
      <c r="B1017" s="207"/>
      <c r="C1017" s="73" t="s">
        <v>3605</v>
      </c>
      <c r="D1017" s="229" t="s">
        <v>4786</v>
      </c>
      <c r="E1017" s="229">
        <v>136</v>
      </c>
      <c r="F1017" s="713"/>
      <c r="G1017" s="477">
        <f t="shared" si="22"/>
        <v>0</v>
      </c>
    </row>
    <row r="1018" spans="1:7" x14ac:dyDescent="0.2">
      <c r="A1018" s="206"/>
      <c r="B1018" s="207"/>
      <c r="C1018" s="73"/>
      <c r="D1018" s="229"/>
      <c r="E1018" s="229"/>
      <c r="F1018" s="319"/>
      <c r="G1018" s="477"/>
    </row>
    <row r="1019" spans="1:7" x14ac:dyDescent="0.2">
      <c r="A1019" s="209">
        <v>14.7</v>
      </c>
      <c r="B1019" s="207"/>
      <c r="C1019" s="73" t="s">
        <v>3604</v>
      </c>
      <c r="D1019" s="229" t="s">
        <v>4786</v>
      </c>
      <c r="E1019" s="229">
        <v>231</v>
      </c>
      <c r="F1019" s="713"/>
      <c r="G1019" s="477">
        <f t="shared" si="22"/>
        <v>0</v>
      </c>
    </row>
    <row r="1020" spans="1:7" x14ac:dyDescent="0.2">
      <c r="A1020" s="206"/>
      <c r="B1020" s="207"/>
      <c r="C1020" s="73"/>
      <c r="D1020" s="229"/>
      <c r="E1020" s="229"/>
      <c r="F1020" s="319"/>
      <c r="G1020" s="477"/>
    </row>
    <row r="1021" spans="1:7" x14ac:dyDescent="0.2">
      <c r="A1021" s="209">
        <v>14.8</v>
      </c>
      <c r="B1021" s="207"/>
      <c r="C1021" s="73" t="s">
        <v>3603</v>
      </c>
      <c r="D1021" s="229" t="s">
        <v>4786</v>
      </c>
      <c r="E1021" s="229">
        <v>79</v>
      </c>
      <c r="F1021" s="713"/>
      <c r="G1021" s="477">
        <f t="shared" si="22"/>
        <v>0</v>
      </c>
    </row>
    <row r="1022" spans="1:7" x14ac:dyDescent="0.2">
      <c r="A1022" s="206"/>
      <c r="B1022" s="207"/>
      <c r="C1022" s="73"/>
      <c r="D1022" s="229"/>
      <c r="E1022" s="229"/>
      <c r="F1022" s="319"/>
      <c r="G1022" s="477"/>
    </row>
    <row r="1023" spans="1:7" x14ac:dyDescent="0.2">
      <c r="A1023" s="206"/>
      <c r="B1023" s="207"/>
      <c r="C1023" s="213" t="s">
        <v>3272</v>
      </c>
      <c r="D1023" s="229"/>
      <c r="E1023" s="229"/>
      <c r="F1023" s="319"/>
      <c r="G1023" s="477"/>
    </row>
    <row r="1024" spans="1:7" x14ac:dyDescent="0.2">
      <c r="A1024" s="206"/>
      <c r="B1024" s="207"/>
      <c r="C1024" s="73"/>
      <c r="D1024" s="229"/>
      <c r="E1024" s="229"/>
      <c r="F1024" s="319"/>
      <c r="G1024" s="477"/>
    </row>
    <row r="1025" spans="1:7" x14ac:dyDescent="0.2">
      <c r="A1025" s="206"/>
      <c r="B1025" s="207"/>
      <c r="C1025" s="212" t="s">
        <v>3471</v>
      </c>
      <c r="D1025" s="229"/>
      <c r="E1025" s="229"/>
      <c r="F1025" s="319"/>
      <c r="G1025" s="477"/>
    </row>
    <row r="1026" spans="1:7" x14ac:dyDescent="0.2">
      <c r="A1026" s="206"/>
      <c r="B1026" s="207"/>
      <c r="C1026" s="73"/>
      <c r="D1026" s="229"/>
      <c r="E1026" s="229"/>
      <c r="F1026" s="319"/>
      <c r="G1026" s="477"/>
    </row>
    <row r="1027" spans="1:7" x14ac:dyDescent="0.2">
      <c r="A1027" s="209">
        <v>14.9</v>
      </c>
      <c r="B1027" s="207"/>
      <c r="C1027" s="73" t="s">
        <v>3472</v>
      </c>
      <c r="D1027" s="229" t="s">
        <v>4786</v>
      </c>
      <c r="E1027" s="229">
        <v>35</v>
      </c>
      <c r="F1027" s="713"/>
      <c r="G1027" s="477">
        <f t="shared" si="22"/>
        <v>0</v>
      </c>
    </row>
    <row r="1028" spans="1:7" x14ac:dyDescent="0.2">
      <c r="A1028" s="206"/>
      <c r="B1028" s="207"/>
      <c r="C1028" s="73"/>
      <c r="D1028" s="229"/>
      <c r="E1028" s="229"/>
      <c r="F1028" s="319"/>
      <c r="G1028" s="477"/>
    </row>
    <row r="1029" spans="1:7" ht="25.5" x14ac:dyDescent="0.2">
      <c r="A1029" s="206"/>
      <c r="B1029" s="207"/>
      <c r="C1029" s="212" t="s">
        <v>3474</v>
      </c>
      <c r="D1029" s="229"/>
      <c r="E1029" s="229"/>
      <c r="F1029" s="319"/>
      <c r="G1029" s="477"/>
    </row>
    <row r="1030" spans="1:7" x14ac:dyDescent="0.2">
      <c r="A1030" s="206"/>
      <c r="B1030" s="207"/>
      <c r="C1030" s="73"/>
      <c r="D1030" s="229"/>
      <c r="E1030" s="229"/>
      <c r="F1030" s="319"/>
      <c r="G1030" s="477"/>
    </row>
    <row r="1031" spans="1:7" x14ac:dyDescent="0.2">
      <c r="A1031" s="209" t="s">
        <v>1255</v>
      </c>
      <c r="B1031" s="207"/>
      <c r="C1031" s="73" t="s">
        <v>3472</v>
      </c>
      <c r="D1031" s="229" t="s">
        <v>4786</v>
      </c>
      <c r="E1031" s="229">
        <v>4</v>
      </c>
      <c r="F1031" s="713"/>
      <c r="G1031" s="477">
        <f t="shared" si="22"/>
        <v>0</v>
      </c>
    </row>
    <row r="1032" spans="1:7" x14ac:dyDescent="0.2">
      <c r="A1032" s="206"/>
      <c r="B1032" s="207"/>
      <c r="C1032" s="73"/>
      <c r="D1032" s="229"/>
      <c r="E1032" s="229"/>
      <c r="F1032" s="319"/>
      <c r="G1032" s="477"/>
    </row>
    <row r="1033" spans="1:7" ht="21.95" customHeight="1" x14ac:dyDescent="0.2">
      <c r="A1033" s="210" t="s">
        <v>3787</v>
      </c>
      <c r="B1033" s="75"/>
      <c r="C1033" s="76"/>
      <c r="D1033" s="77"/>
      <c r="E1033" s="77"/>
      <c r="F1033" s="329"/>
      <c r="G1033" s="494">
        <f>SUM(G999:G1031)</f>
        <v>0</v>
      </c>
    </row>
    <row r="1034" spans="1:7" s="211" customFormat="1" ht="15" customHeight="1" x14ac:dyDescent="0.2">
      <c r="A1034" s="204"/>
      <c r="B1034" s="202"/>
      <c r="C1034" s="202"/>
      <c r="D1034" s="203"/>
      <c r="E1034" s="203"/>
      <c r="F1034" s="202"/>
      <c r="G1034" s="487" t="str">
        <f>$G$1</f>
        <v xml:space="preserve">BILL 2 BOQ 4: NEW SLUDGE DEWATERING BUILDING </v>
      </c>
    </row>
    <row r="1035" spans="1:7" s="211" customFormat="1" ht="15" customHeight="1" x14ac:dyDescent="0.2">
      <c r="A1035" s="204"/>
      <c r="B1035" s="202"/>
      <c r="C1035" s="202"/>
      <c r="D1035" s="203"/>
      <c r="E1035" s="203"/>
      <c r="F1035" s="202"/>
      <c r="G1035" s="488"/>
    </row>
    <row r="1036" spans="1:7" s="211" customFormat="1" ht="27.2" customHeight="1" x14ac:dyDescent="0.2">
      <c r="A1036" s="205" t="s">
        <v>3</v>
      </c>
      <c r="B1036" s="66" t="s">
        <v>4</v>
      </c>
      <c r="C1036" s="66" t="s">
        <v>5</v>
      </c>
      <c r="D1036" s="66" t="s">
        <v>6</v>
      </c>
      <c r="E1036" s="66" t="s">
        <v>7</v>
      </c>
      <c r="F1036" s="66" t="s">
        <v>8</v>
      </c>
      <c r="G1036" s="489" t="s">
        <v>9</v>
      </c>
    </row>
    <row r="1037" spans="1:7" x14ac:dyDescent="0.2">
      <c r="A1037" s="206"/>
      <c r="B1037" s="207"/>
      <c r="C1037" s="73"/>
      <c r="D1037" s="229"/>
      <c r="E1037" s="229"/>
      <c r="F1037" s="319"/>
      <c r="G1037" s="477"/>
    </row>
    <row r="1038" spans="1:7" x14ac:dyDescent="0.2">
      <c r="A1038" s="206"/>
      <c r="B1038" s="207"/>
      <c r="C1038" s="74" t="s">
        <v>3758</v>
      </c>
      <c r="D1038" s="229"/>
      <c r="E1038" s="229"/>
      <c r="F1038" s="319"/>
      <c r="G1038" s="477"/>
    </row>
    <row r="1039" spans="1:7" x14ac:dyDescent="0.2">
      <c r="A1039" s="206"/>
      <c r="B1039" s="207"/>
      <c r="C1039" s="73"/>
      <c r="D1039" s="229"/>
      <c r="E1039" s="229"/>
      <c r="F1039" s="319"/>
      <c r="G1039" s="477"/>
    </row>
    <row r="1040" spans="1:7" x14ac:dyDescent="0.2">
      <c r="A1040" s="206"/>
      <c r="B1040" s="207"/>
      <c r="C1040" s="74" t="s">
        <v>110</v>
      </c>
      <c r="D1040" s="229"/>
      <c r="E1040" s="229"/>
      <c r="F1040" s="319"/>
      <c r="G1040" s="477"/>
    </row>
    <row r="1041" spans="1:7" x14ac:dyDescent="0.2">
      <c r="A1041" s="206"/>
      <c r="B1041" s="207"/>
      <c r="C1041" s="73"/>
      <c r="D1041" s="229"/>
      <c r="E1041" s="229"/>
      <c r="F1041" s="319"/>
      <c r="G1041" s="477"/>
    </row>
    <row r="1042" spans="1:7" x14ac:dyDescent="0.2">
      <c r="A1042" s="206"/>
      <c r="B1042" s="207"/>
      <c r="C1042" s="213" t="s">
        <v>2907</v>
      </c>
      <c r="D1042" s="229"/>
      <c r="E1042" s="229"/>
      <c r="F1042" s="319"/>
      <c r="G1042" s="477"/>
    </row>
    <row r="1043" spans="1:7" x14ac:dyDescent="0.2">
      <c r="A1043" s="206"/>
      <c r="B1043" s="207"/>
      <c r="C1043" s="73"/>
      <c r="D1043" s="229"/>
      <c r="E1043" s="229"/>
      <c r="F1043" s="319"/>
      <c r="G1043" s="477"/>
    </row>
    <row r="1044" spans="1:7" ht="63.75" x14ac:dyDescent="0.2">
      <c r="A1044" s="206"/>
      <c r="B1044" s="207"/>
      <c r="C1044" s="73" t="s">
        <v>3293</v>
      </c>
      <c r="D1044" s="229"/>
      <c r="E1044" s="229"/>
      <c r="F1044" s="319"/>
      <c r="G1044" s="477"/>
    </row>
    <row r="1045" spans="1:7" x14ac:dyDescent="0.2">
      <c r="A1045" s="206"/>
      <c r="B1045" s="207"/>
      <c r="C1045" s="73"/>
      <c r="D1045" s="229"/>
      <c r="E1045" s="229"/>
      <c r="F1045" s="319"/>
      <c r="G1045" s="477"/>
    </row>
    <row r="1046" spans="1:7" x14ac:dyDescent="0.2">
      <c r="A1046" s="206"/>
      <c r="B1046" s="207"/>
      <c r="C1046" s="73"/>
      <c r="D1046" s="229"/>
      <c r="E1046" s="229"/>
      <c r="F1046" s="319"/>
      <c r="G1046" s="477"/>
    </row>
    <row r="1047" spans="1:7" x14ac:dyDescent="0.2">
      <c r="A1047" s="206"/>
      <c r="B1047" s="207"/>
      <c r="C1047" s="213" t="s">
        <v>3477</v>
      </c>
      <c r="D1047" s="229"/>
      <c r="E1047" s="229"/>
      <c r="F1047" s="319"/>
      <c r="G1047" s="477"/>
    </row>
    <row r="1048" spans="1:7" x14ac:dyDescent="0.2">
      <c r="A1048" s="206"/>
      <c r="B1048" s="207"/>
      <c r="C1048" s="73"/>
      <c r="D1048" s="229"/>
      <c r="E1048" s="229"/>
      <c r="F1048" s="319"/>
      <c r="G1048" s="477"/>
    </row>
    <row r="1049" spans="1:7" x14ac:dyDescent="0.2">
      <c r="A1049" s="209">
        <v>15.7</v>
      </c>
      <c r="B1049" s="207"/>
      <c r="C1049" s="73" t="s">
        <v>3602</v>
      </c>
      <c r="D1049" s="229" t="s">
        <v>19</v>
      </c>
      <c r="E1049" s="229">
        <v>1</v>
      </c>
      <c r="F1049" s="319">
        <v>2500</v>
      </c>
      <c r="G1049" s="497">
        <v>2500</v>
      </c>
    </row>
    <row r="1050" spans="1:7" x14ac:dyDescent="0.2">
      <c r="A1050" s="206"/>
      <c r="B1050" s="207"/>
      <c r="C1050" s="73"/>
      <c r="D1050" s="229"/>
      <c r="E1050" s="229"/>
      <c r="F1050" s="319"/>
      <c r="G1050" s="477"/>
    </row>
    <row r="1051" spans="1:7" x14ac:dyDescent="0.2">
      <c r="A1051" s="209">
        <v>15.8</v>
      </c>
      <c r="B1051" s="207"/>
      <c r="C1051" s="73" t="s">
        <v>3475</v>
      </c>
      <c r="D1051" s="229" t="s">
        <v>118</v>
      </c>
      <c r="E1051" s="330">
        <f>F1049</f>
        <v>2500</v>
      </c>
      <c r="F1051" s="710"/>
      <c r="G1051" s="477">
        <f>E1051*F1051</f>
        <v>0</v>
      </c>
    </row>
    <row r="1052" spans="1:7" x14ac:dyDescent="0.2">
      <c r="A1052" s="206"/>
      <c r="B1052" s="207"/>
      <c r="C1052" s="73"/>
      <c r="D1052" s="229"/>
      <c r="E1052" s="229"/>
      <c r="F1052" s="319"/>
      <c r="G1052" s="477"/>
    </row>
    <row r="1053" spans="1:7" x14ac:dyDescent="0.2">
      <c r="A1053" s="209">
        <v>15.9</v>
      </c>
      <c r="B1053" s="207"/>
      <c r="C1053" s="73" t="s">
        <v>3476</v>
      </c>
      <c r="D1053" s="229" t="s">
        <v>19</v>
      </c>
      <c r="E1053" s="229">
        <v>1</v>
      </c>
      <c r="F1053" s="711"/>
      <c r="G1053" s="477">
        <f t="shared" ref="G1053" si="23">E1053*F1053</f>
        <v>0</v>
      </c>
    </row>
    <row r="1054" spans="1:7" x14ac:dyDescent="0.2">
      <c r="A1054" s="206"/>
      <c r="B1054" s="207"/>
      <c r="C1054" s="73"/>
      <c r="D1054" s="229"/>
      <c r="E1054" s="229"/>
      <c r="F1054" s="319"/>
      <c r="G1054" s="477"/>
    </row>
    <row r="1055" spans="1:7" ht="25.5" x14ac:dyDescent="0.2">
      <c r="A1055" s="206"/>
      <c r="B1055" s="207"/>
      <c r="C1055" s="213" t="s">
        <v>3601</v>
      </c>
      <c r="D1055" s="229"/>
      <c r="E1055" s="229"/>
      <c r="F1055" s="319"/>
      <c r="G1055" s="477"/>
    </row>
    <row r="1056" spans="1:7" x14ac:dyDescent="0.2">
      <c r="A1056" s="206"/>
      <c r="B1056" s="207"/>
      <c r="C1056" s="73"/>
      <c r="D1056" s="229"/>
      <c r="E1056" s="229"/>
      <c r="F1056" s="319"/>
      <c r="G1056" s="477"/>
    </row>
    <row r="1057" spans="1:7" ht="38.25" x14ac:dyDescent="0.2">
      <c r="A1057" s="209">
        <v>15.1</v>
      </c>
      <c r="B1057" s="207"/>
      <c r="C1057" s="73" t="s">
        <v>3600</v>
      </c>
      <c r="D1057" s="229" t="s">
        <v>19</v>
      </c>
      <c r="E1057" s="229">
        <v>1</v>
      </c>
      <c r="F1057" s="319">
        <v>560000</v>
      </c>
      <c r="G1057" s="497">
        <v>560000</v>
      </c>
    </row>
    <row r="1058" spans="1:7" x14ac:dyDescent="0.2">
      <c r="A1058" s="206"/>
      <c r="B1058" s="207"/>
      <c r="C1058" s="73"/>
      <c r="D1058" s="229"/>
      <c r="E1058" s="229"/>
      <c r="F1058" s="319"/>
      <c r="G1058" s="477"/>
    </row>
    <row r="1059" spans="1:7" x14ac:dyDescent="0.2">
      <c r="A1059" s="209">
        <v>15.11</v>
      </c>
      <c r="B1059" s="207"/>
      <c r="C1059" s="73" t="s">
        <v>3475</v>
      </c>
      <c r="D1059" s="229" t="s">
        <v>118</v>
      </c>
      <c r="E1059" s="330">
        <f>F1057</f>
        <v>560000</v>
      </c>
      <c r="F1059" s="710"/>
      <c r="G1059" s="477">
        <f>E1059*F1059</f>
        <v>0</v>
      </c>
    </row>
    <row r="1060" spans="1:7" x14ac:dyDescent="0.2">
      <c r="A1060" s="206"/>
      <c r="B1060" s="207"/>
      <c r="C1060" s="73"/>
      <c r="D1060" s="229"/>
      <c r="E1060" s="229"/>
      <c r="F1060" s="319"/>
      <c r="G1060" s="477"/>
    </row>
    <row r="1061" spans="1:7" x14ac:dyDescent="0.2">
      <c r="A1061" s="209">
        <v>15.12</v>
      </c>
      <c r="B1061" s="207"/>
      <c r="C1061" s="73" t="s">
        <v>3476</v>
      </c>
      <c r="D1061" s="229" t="s">
        <v>19</v>
      </c>
      <c r="E1061" s="229">
        <v>1</v>
      </c>
      <c r="F1061" s="711"/>
      <c r="G1061" s="477">
        <f t="shared" ref="G1061" si="24">E1061*F1061</f>
        <v>0</v>
      </c>
    </row>
    <row r="1062" spans="1:7" x14ac:dyDescent="0.2">
      <c r="A1062" s="206"/>
      <c r="B1062" s="207"/>
      <c r="C1062" s="73"/>
      <c r="D1062" s="229"/>
      <c r="E1062" s="229"/>
      <c r="F1062" s="319"/>
      <c r="G1062" s="477"/>
    </row>
    <row r="1063" spans="1:7" ht="21.95" customHeight="1" x14ac:dyDescent="0.2">
      <c r="A1063" s="210" t="s">
        <v>3788</v>
      </c>
      <c r="B1063" s="75"/>
      <c r="C1063" s="76"/>
      <c r="D1063" s="77"/>
      <c r="E1063" s="77"/>
      <c r="F1063" s="329"/>
      <c r="G1063" s="494">
        <f>SUM(G1049:G1061)</f>
        <v>562500</v>
      </c>
    </row>
    <row r="1064" spans="1:7" s="2" customFormat="1" ht="15" customHeight="1" x14ac:dyDescent="0.2">
      <c r="A1064" s="215"/>
      <c r="B1064" s="215"/>
      <c r="C1064" s="215"/>
      <c r="D1064" s="216"/>
      <c r="E1064" s="216"/>
      <c r="F1064" s="215"/>
      <c r="G1064" s="487" t="str">
        <f>G1</f>
        <v xml:space="preserve">BILL 2 BOQ 4: NEW SLUDGE DEWATERING BUILDING </v>
      </c>
    </row>
    <row r="1065" spans="1:7" s="2" customFormat="1" ht="15" customHeight="1" x14ac:dyDescent="0.2">
      <c r="A1065" s="217"/>
      <c r="B1065" s="215"/>
      <c r="C1065" s="218" t="s">
        <v>271</v>
      </c>
      <c r="D1065" s="216"/>
      <c r="E1065" s="216"/>
      <c r="F1065" s="215"/>
      <c r="G1065" s="499"/>
    </row>
    <row r="1066" spans="1:7" s="3" customFormat="1" ht="15.4" customHeight="1" x14ac:dyDescent="0.25">
      <c r="A1066" s="852" t="s">
        <v>273</v>
      </c>
      <c r="B1066" s="815"/>
      <c r="C1066" s="253" t="s">
        <v>5</v>
      </c>
      <c r="D1066" s="253" t="s">
        <v>272</v>
      </c>
      <c r="E1066" s="293" t="s">
        <v>272</v>
      </c>
      <c r="F1066" s="253" t="s">
        <v>272</v>
      </c>
      <c r="G1066" s="489" t="s">
        <v>9</v>
      </c>
    </row>
    <row r="1067" spans="1:7" x14ac:dyDescent="0.2">
      <c r="A1067" s="847"/>
      <c r="B1067" s="848"/>
      <c r="C1067" s="73"/>
      <c r="D1067" s="71"/>
      <c r="E1067" s="71"/>
      <c r="F1067" s="208"/>
      <c r="G1067" s="477"/>
    </row>
    <row r="1068" spans="1:7" x14ac:dyDescent="0.2">
      <c r="A1068" s="850">
        <v>1</v>
      </c>
      <c r="B1068" s="846"/>
      <c r="C1068" s="73" t="s">
        <v>3307</v>
      </c>
      <c r="D1068" s="71"/>
      <c r="E1068" s="71"/>
      <c r="F1068" s="208"/>
      <c r="G1068" s="477">
        <f>G23</f>
        <v>0</v>
      </c>
    </row>
    <row r="1069" spans="1:7" x14ac:dyDescent="0.2">
      <c r="A1069" s="845"/>
      <c r="B1069" s="846"/>
      <c r="C1069" s="73"/>
      <c r="D1069" s="71"/>
      <c r="E1069" s="71"/>
      <c r="F1069" s="208"/>
      <c r="G1069" s="477"/>
    </row>
    <row r="1070" spans="1:7" x14ac:dyDescent="0.2">
      <c r="A1070" s="850">
        <v>2</v>
      </c>
      <c r="B1070" s="851"/>
      <c r="C1070" s="73" t="s">
        <v>3481</v>
      </c>
      <c r="D1070" s="71"/>
      <c r="E1070" s="71"/>
      <c r="F1070" s="208"/>
      <c r="G1070" s="477">
        <f>G140</f>
        <v>0</v>
      </c>
    </row>
    <row r="1071" spans="1:7" x14ac:dyDescent="0.2">
      <c r="A1071" s="845"/>
      <c r="B1071" s="846"/>
      <c r="C1071" s="213"/>
      <c r="D1071" s="71"/>
      <c r="E1071" s="71"/>
      <c r="F1071" s="208"/>
      <c r="G1071" s="477"/>
    </row>
    <row r="1072" spans="1:7" x14ac:dyDescent="0.2">
      <c r="A1072" s="845"/>
      <c r="B1072" s="846"/>
      <c r="C1072" s="73"/>
      <c r="D1072" s="71"/>
      <c r="E1072" s="71"/>
      <c r="F1072" s="208"/>
      <c r="G1072" s="477"/>
    </row>
    <row r="1073" spans="1:7" x14ac:dyDescent="0.2">
      <c r="A1073" s="850" t="s">
        <v>484</v>
      </c>
      <c r="B1073" s="851"/>
      <c r="C1073" s="73" t="s">
        <v>3007</v>
      </c>
      <c r="D1073" s="71"/>
      <c r="E1073" s="71"/>
      <c r="F1073" s="208"/>
      <c r="G1073" s="477">
        <f>G250</f>
        <v>0</v>
      </c>
    </row>
    <row r="1074" spans="1:7" x14ac:dyDescent="0.2">
      <c r="A1074" s="845"/>
      <c r="B1074" s="846"/>
      <c r="C1074" s="73"/>
      <c r="D1074" s="71"/>
      <c r="E1074" s="71"/>
      <c r="F1074" s="208"/>
      <c r="G1074" s="477"/>
    </row>
    <row r="1075" spans="1:7" x14ac:dyDescent="0.2">
      <c r="A1075" s="850" t="s">
        <v>592</v>
      </c>
      <c r="B1075" s="851"/>
      <c r="C1075" s="73" t="s">
        <v>3021</v>
      </c>
      <c r="D1075" s="71"/>
      <c r="E1075" s="71"/>
      <c r="F1075" s="208"/>
      <c r="G1075" s="477">
        <f>G316</f>
        <v>0</v>
      </c>
    </row>
    <row r="1076" spans="1:7" x14ac:dyDescent="0.2">
      <c r="A1076" s="845"/>
      <c r="B1076" s="846"/>
      <c r="C1076" s="73"/>
      <c r="D1076" s="71"/>
      <c r="E1076" s="71"/>
      <c r="F1076" s="208"/>
      <c r="G1076" s="477"/>
    </row>
    <row r="1077" spans="1:7" x14ac:dyDescent="0.2">
      <c r="A1077" s="850" t="s">
        <v>603</v>
      </c>
      <c r="B1077" s="851"/>
      <c r="C1077" s="73" t="s">
        <v>3599</v>
      </c>
      <c r="D1077" s="71"/>
      <c r="E1077" s="71"/>
      <c r="F1077" s="208"/>
      <c r="G1077" s="477">
        <f>G361</f>
        <v>0</v>
      </c>
    </row>
    <row r="1078" spans="1:7" x14ac:dyDescent="0.2">
      <c r="A1078" s="845"/>
      <c r="B1078" s="846"/>
      <c r="C1078" s="73"/>
      <c r="D1078" s="71"/>
      <c r="E1078" s="71"/>
      <c r="F1078" s="208"/>
      <c r="G1078" s="477"/>
    </row>
    <row r="1079" spans="1:7" x14ac:dyDescent="0.2">
      <c r="A1079" s="850" t="s">
        <v>628</v>
      </c>
      <c r="B1079" s="851"/>
      <c r="C1079" s="73" t="s">
        <v>3051</v>
      </c>
      <c r="D1079" s="71"/>
      <c r="E1079" s="71"/>
      <c r="F1079" s="208"/>
      <c r="G1079" s="477">
        <f>G390</f>
        <v>0</v>
      </c>
    </row>
    <row r="1080" spans="1:7" x14ac:dyDescent="0.2">
      <c r="A1080" s="845"/>
      <c r="B1080" s="846"/>
      <c r="C1080" s="73"/>
      <c r="D1080" s="71"/>
      <c r="E1080" s="71"/>
      <c r="F1080" s="208"/>
      <c r="G1080" s="477"/>
    </row>
    <row r="1081" spans="1:7" x14ac:dyDescent="0.2">
      <c r="A1081" s="850" t="s">
        <v>949</v>
      </c>
      <c r="B1081" s="851"/>
      <c r="C1081" s="73" t="s">
        <v>3061</v>
      </c>
      <c r="D1081" s="71"/>
      <c r="E1081" s="71"/>
      <c r="F1081" s="208"/>
      <c r="G1081" s="477">
        <f>G423</f>
        <v>0</v>
      </c>
    </row>
    <row r="1082" spans="1:7" x14ac:dyDescent="0.2">
      <c r="A1082" s="845"/>
      <c r="B1082" s="846"/>
      <c r="C1082" s="73"/>
      <c r="D1082" s="71"/>
      <c r="E1082" s="71"/>
      <c r="F1082" s="208"/>
      <c r="G1082" s="477"/>
    </row>
    <row r="1083" spans="1:7" x14ac:dyDescent="0.2">
      <c r="A1083" s="850" t="s">
        <v>1019</v>
      </c>
      <c r="B1083" s="851"/>
      <c r="C1083" s="73" t="s">
        <v>3097</v>
      </c>
      <c r="D1083" s="71"/>
      <c r="E1083" s="71"/>
      <c r="F1083" s="208"/>
      <c r="G1083" s="477">
        <f>G478</f>
        <v>0</v>
      </c>
    </row>
    <row r="1084" spans="1:7" x14ac:dyDescent="0.2">
      <c r="A1084" s="845"/>
      <c r="B1084" s="846"/>
      <c r="C1084" s="73"/>
      <c r="D1084" s="71"/>
      <c r="E1084" s="71"/>
      <c r="F1084" s="208"/>
      <c r="G1084" s="477"/>
    </row>
    <row r="1085" spans="1:7" x14ac:dyDescent="0.2">
      <c r="A1085" s="850" t="s">
        <v>1038</v>
      </c>
      <c r="B1085" s="851"/>
      <c r="C1085" s="73" t="s">
        <v>3598</v>
      </c>
      <c r="D1085" s="71"/>
      <c r="E1085" s="71"/>
      <c r="F1085" s="208"/>
      <c r="G1085" s="477">
        <f>G544</f>
        <v>0</v>
      </c>
    </row>
    <row r="1086" spans="1:7" x14ac:dyDescent="0.2">
      <c r="A1086" s="845"/>
      <c r="B1086" s="846"/>
      <c r="C1086" s="73"/>
      <c r="D1086" s="71"/>
      <c r="E1086" s="71"/>
      <c r="F1086" s="208"/>
      <c r="G1086" s="477"/>
    </row>
    <row r="1087" spans="1:7" x14ac:dyDescent="0.2">
      <c r="A1087" s="850" t="s">
        <v>1072</v>
      </c>
      <c r="B1087" s="851"/>
      <c r="C1087" s="73" t="s">
        <v>3118</v>
      </c>
      <c r="D1087" s="71"/>
      <c r="E1087" s="71"/>
      <c r="F1087" s="208"/>
      <c r="G1087" s="477">
        <f>G634</f>
        <v>0</v>
      </c>
    </row>
    <row r="1088" spans="1:7" x14ac:dyDescent="0.2">
      <c r="A1088" s="845"/>
      <c r="B1088" s="846"/>
      <c r="C1088" s="73"/>
      <c r="D1088" s="71"/>
      <c r="E1088" s="71"/>
      <c r="F1088" s="208"/>
      <c r="G1088" s="477"/>
    </row>
    <row r="1089" spans="1:7" x14ac:dyDescent="0.2">
      <c r="A1089" s="850" t="s">
        <v>1080</v>
      </c>
      <c r="B1089" s="851"/>
      <c r="C1089" s="73" t="s">
        <v>931</v>
      </c>
      <c r="D1089" s="71"/>
      <c r="E1089" s="71"/>
      <c r="F1089" s="208"/>
      <c r="G1089" s="477">
        <f>G702</f>
        <v>0</v>
      </c>
    </row>
    <row r="1090" spans="1:7" x14ac:dyDescent="0.2">
      <c r="A1090" s="845"/>
      <c r="B1090" s="846"/>
      <c r="C1090" s="73"/>
      <c r="D1090" s="71"/>
      <c r="E1090" s="71"/>
      <c r="F1090" s="208"/>
      <c r="G1090" s="477"/>
    </row>
    <row r="1091" spans="1:7" x14ac:dyDescent="0.2">
      <c r="A1091" s="850" t="s">
        <v>1174</v>
      </c>
      <c r="B1091" s="851"/>
      <c r="C1091" s="73" t="s">
        <v>3151</v>
      </c>
      <c r="D1091" s="71"/>
      <c r="E1091" s="71"/>
      <c r="F1091" s="208"/>
      <c r="G1091" s="477">
        <f>G739</f>
        <v>0</v>
      </c>
    </row>
    <row r="1092" spans="1:7" x14ac:dyDescent="0.2">
      <c r="A1092" s="845"/>
      <c r="B1092" s="846"/>
      <c r="C1092" s="73"/>
      <c r="D1092" s="71"/>
      <c r="E1092" s="71"/>
      <c r="F1092" s="208"/>
      <c r="G1092" s="477"/>
    </row>
    <row r="1093" spans="1:7" x14ac:dyDescent="0.2">
      <c r="A1093" s="850" t="s">
        <v>1199</v>
      </c>
      <c r="B1093" s="851"/>
      <c r="C1093" s="73" t="s">
        <v>3164</v>
      </c>
      <c r="D1093" s="71"/>
      <c r="E1093" s="71"/>
      <c r="F1093" s="208"/>
      <c r="G1093" s="477">
        <f>G976</f>
        <v>0</v>
      </c>
    </row>
    <row r="1094" spans="1:7" x14ac:dyDescent="0.2">
      <c r="A1094" s="845"/>
      <c r="B1094" s="846"/>
      <c r="C1094" s="73"/>
      <c r="D1094" s="71"/>
      <c r="E1094" s="71"/>
      <c r="F1094" s="208"/>
      <c r="G1094" s="477"/>
    </row>
    <row r="1095" spans="1:7" x14ac:dyDescent="0.2">
      <c r="A1095" s="850" t="s">
        <v>1225</v>
      </c>
      <c r="B1095" s="851"/>
      <c r="C1095" s="73" t="s">
        <v>3254</v>
      </c>
      <c r="D1095" s="71"/>
      <c r="E1095" s="71"/>
      <c r="F1095" s="208"/>
      <c r="G1095" s="477">
        <f>G1033</f>
        <v>0</v>
      </c>
    </row>
    <row r="1096" spans="1:7" x14ac:dyDescent="0.2">
      <c r="A1096" s="845"/>
      <c r="B1096" s="846"/>
      <c r="C1096" s="73"/>
      <c r="D1096" s="71"/>
      <c r="E1096" s="71"/>
      <c r="F1096" s="208"/>
      <c r="G1096" s="477"/>
    </row>
    <row r="1097" spans="1:7" x14ac:dyDescent="0.2">
      <c r="A1097" s="850" t="s">
        <v>1275</v>
      </c>
      <c r="B1097" s="851"/>
      <c r="C1097" s="73" t="s">
        <v>110</v>
      </c>
      <c r="D1097" s="71"/>
      <c r="E1097" s="71"/>
      <c r="F1097" s="208"/>
      <c r="G1097" s="477">
        <f>G1063</f>
        <v>562500</v>
      </c>
    </row>
    <row r="1098" spans="1:7" x14ac:dyDescent="0.2">
      <c r="A1098" s="845"/>
      <c r="B1098" s="846"/>
      <c r="C1098" s="73"/>
      <c r="D1098" s="71"/>
      <c r="E1098" s="71"/>
      <c r="F1098" s="208"/>
      <c r="G1098" s="477"/>
    </row>
    <row r="1099" spans="1:7" s="4" customFormat="1" ht="21.95" customHeight="1" x14ac:dyDescent="0.25">
      <c r="A1099" s="849" t="s">
        <v>4566</v>
      </c>
      <c r="B1099" s="839"/>
      <c r="C1099" s="839"/>
      <c r="D1099" s="839"/>
      <c r="E1099" s="839"/>
      <c r="F1099" s="840"/>
      <c r="G1099" s="479">
        <f>SUM(G1068:G1097)</f>
        <v>562500</v>
      </c>
    </row>
    <row r="1100" spans="1:7" x14ac:dyDescent="0.2">
      <c r="A1100" s="219"/>
    </row>
    <row r="1101" spans="1:7" x14ac:dyDescent="0.2">
      <c r="A1101" s="219"/>
    </row>
    <row r="1102" spans="1:7" x14ac:dyDescent="0.2">
      <c r="A1102" s="219"/>
    </row>
    <row r="1103" spans="1:7" x14ac:dyDescent="0.2">
      <c r="A1103" s="219"/>
    </row>
    <row r="1104" spans="1:7" x14ac:dyDescent="0.2">
      <c r="A1104" s="219"/>
    </row>
  </sheetData>
  <sheetProtection algorithmName="SHA-512" hashValue="DzxJJeDjDoxMolZDJ4wlb5ehMxQz9HDWSdIt9T85qtn/UfwV47un+ohvrAESf0NSSmXTPKoDUuVhpI7No6ZT4A==" saltValue="3HdmvHU0AabrFV9DXDKrow==" spinCount="100000" sheet="1" objects="1" scenarios="1"/>
  <autoFilter ref="A1:G1104" xr:uid="{00000000-0009-0000-0000-000009000000}"/>
  <mergeCells count="34">
    <mergeCell ref="A1066:B1066"/>
    <mergeCell ref="A1067:B1067"/>
    <mergeCell ref="A1068:B1068"/>
    <mergeCell ref="A1069:B1069"/>
    <mergeCell ref="A1070:B1070"/>
    <mergeCell ref="A1081:B1081"/>
    <mergeCell ref="A1071:B1071"/>
    <mergeCell ref="A1072:B1072"/>
    <mergeCell ref="A1073:B1073"/>
    <mergeCell ref="A1074:B1074"/>
    <mergeCell ref="A1075:B1075"/>
    <mergeCell ref="A1076:B1076"/>
    <mergeCell ref="A1077:B1077"/>
    <mergeCell ref="A1078:B1078"/>
    <mergeCell ref="A1079:B1079"/>
    <mergeCell ref="A1080:B1080"/>
    <mergeCell ref="A1093:B1093"/>
    <mergeCell ref="A1082:B1082"/>
    <mergeCell ref="A1083:B1083"/>
    <mergeCell ref="A1084:B1084"/>
    <mergeCell ref="A1085:B1085"/>
    <mergeCell ref="A1086:B1086"/>
    <mergeCell ref="A1087:B1087"/>
    <mergeCell ref="A1088:B1088"/>
    <mergeCell ref="A1089:B1089"/>
    <mergeCell ref="A1090:B1090"/>
    <mergeCell ref="A1091:B1091"/>
    <mergeCell ref="A1092:B1092"/>
    <mergeCell ref="A1099:F1099"/>
    <mergeCell ref="A1094:B1094"/>
    <mergeCell ref="A1095:B1095"/>
    <mergeCell ref="A1096:B1096"/>
    <mergeCell ref="A1097:B1097"/>
    <mergeCell ref="A1098:B1098"/>
  </mergeCells>
  <pageMargins left="0.70866141732283472" right="0.70866141732283472" top="0.74803149606299213" bottom="0.74803149606299213" header="0.31496062992125984" footer="0.31496062992125984"/>
  <pageSetup paperSize="9" scale="70" firstPageNumber="65" fitToHeight="0" orientation="portrait" blackAndWhite="1" r:id="rId1"/>
  <headerFooter>
    <oddHeader>&amp;LHAMMARSDALE WWTW IMPROVEMENTS TO LIQUID AND SOLIDS TREATMENT FACILITIES&amp;RContract No:  WS 7342</oddHeader>
    <oddFooter>&amp;LC2: Pricing Data - Revision B&amp;CPage C2.2-&amp;P</oddFooter>
  </headerFooter>
  <rowBreaks count="26" manualBreakCount="26">
    <brk id="23" max="16383" man="1"/>
    <brk id="54" max="16383" man="1"/>
    <brk id="109" max="16383" man="1"/>
    <brk id="140" max="16383" man="1"/>
    <brk id="197" max="16383" man="1"/>
    <brk id="250" max="16383" man="1"/>
    <brk id="295" max="16383" man="1"/>
    <brk id="316" max="16383" man="1"/>
    <brk id="361" max="16383" man="1"/>
    <brk id="390" max="16383" man="1"/>
    <brk id="423" max="16383" man="1"/>
    <brk id="478" max="16383" man="1"/>
    <brk id="521" max="16383" man="1"/>
    <brk id="544" max="16383" man="1"/>
    <brk id="593" max="16383" man="1"/>
    <brk id="634" max="16383" man="1"/>
    <brk id="681" max="16383" man="1"/>
    <brk id="702" max="16383" man="1"/>
    <brk id="739" max="16383" man="1"/>
    <brk id="769" max="16383" man="1"/>
    <brk id="817" max="16383" man="1"/>
    <brk id="878" max="16383" man="1"/>
    <brk id="937" max="16383" man="1"/>
    <brk id="976" max="16383" man="1"/>
    <brk id="1033" max="16383" man="1"/>
    <brk id="106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G128"/>
  <sheetViews>
    <sheetView showZeros="0" showWhiteSpace="0" view="pageBreakPreview" topLeftCell="A22" zoomScaleNormal="100" zoomScaleSheetLayoutView="100" zoomScalePageLayoutView="115" workbookViewId="0">
      <selection activeCell="F251" sqref="F251"/>
    </sheetView>
  </sheetViews>
  <sheetFormatPr defaultColWidth="5" defaultRowHeight="12.75" x14ac:dyDescent="0.2"/>
  <cols>
    <col min="1" max="1" width="8.7109375" style="689" customWidth="1"/>
    <col min="2" max="2" width="10" style="689" customWidth="1"/>
    <col min="3" max="3" width="47.7109375" style="690" customWidth="1"/>
    <col min="4" max="5" width="8.7109375" style="689" customWidth="1"/>
    <col min="6" max="6" width="15.7109375" style="691" customWidth="1"/>
    <col min="7" max="7" width="18.5703125" style="692" customWidth="1"/>
    <col min="8" max="8" width="5" style="670"/>
    <col min="9" max="9" width="10.42578125" style="670" bestFit="1" customWidth="1"/>
    <col min="10" max="10" width="11.28515625" style="670" bestFit="1" customWidth="1"/>
    <col min="11" max="257" width="5" style="670"/>
    <col min="258" max="258" width="8.7109375" style="670" customWidth="1"/>
    <col min="259" max="259" width="47.7109375" style="670" customWidth="1"/>
    <col min="260" max="261" width="8.7109375" style="670" customWidth="1"/>
    <col min="262" max="263" width="11.7109375" style="670" customWidth="1"/>
    <col min="264" max="264" width="5" style="670"/>
    <col min="265" max="265" width="10.42578125" style="670" bestFit="1" customWidth="1"/>
    <col min="266" max="266" width="11.28515625" style="670" bestFit="1" customWidth="1"/>
    <col min="267" max="513" width="5" style="670"/>
    <col min="514" max="514" width="8.7109375" style="670" customWidth="1"/>
    <col min="515" max="515" width="47.7109375" style="670" customWidth="1"/>
    <col min="516" max="517" width="8.7109375" style="670" customWidth="1"/>
    <col min="518" max="519" width="11.7109375" style="670" customWidth="1"/>
    <col min="520" max="520" width="5" style="670"/>
    <col min="521" max="521" width="10.42578125" style="670" bestFit="1" customWidth="1"/>
    <col min="522" max="522" width="11.28515625" style="670" bestFit="1" customWidth="1"/>
    <col min="523" max="769" width="5" style="670"/>
    <col min="770" max="770" width="8.7109375" style="670" customWidth="1"/>
    <col min="771" max="771" width="47.7109375" style="670" customWidth="1"/>
    <col min="772" max="773" width="8.7109375" style="670" customWidth="1"/>
    <col min="774" max="775" width="11.7109375" style="670" customWidth="1"/>
    <col min="776" max="776" width="5" style="670"/>
    <col min="777" max="777" width="10.42578125" style="670" bestFit="1" customWidth="1"/>
    <col min="778" max="778" width="11.28515625" style="670" bestFit="1" customWidth="1"/>
    <col min="779" max="1025" width="5" style="670"/>
    <col min="1026" max="1026" width="8.7109375" style="670" customWidth="1"/>
    <col min="1027" max="1027" width="47.7109375" style="670" customWidth="1"/>
    <col min="1028" max="1029" width="8.7109375" style="670" customWidth="1"/>
    <col min="1030" max="1031" width="11.7109375" style="670" customWidth="1"/>
    <col min="1032" max="1032" width="5" style="670"/>
    <col min="1033" max="1033" width="10.42578125" style="670" bestFit="1" customWidth="1"/>
    <col min="1034" max="1034" width="11.28515625" style="670" bestFit="1" customWidth="1"/>
    <col min="1035" max="1281" width="5" style="670"/>
    <col min="1282" max="1282" width="8.7109375" style="670" customWidth="1"/>
    <col min="1283" max="1283" width="47.7109375" style="670" customWidth="1"/>
    <col min="1284" max="1285" width="8.7109375" style="670" customWidth="1"/>
    <col min="1286" max="1287" width="11.7109375" style="670" customWidth="1"/>
    <col min="1288" max="1288" width="5" style="670"/>
    <col min="1289" max="1289" width="10.42578125" style="670" bestFit="1" customWidth="1"/>
    <col min="1290" max="1290" width="11.28515625" style="670" bestFit="1" customWidth="1"/>
    <col min="1291" max="1537" width="5" style="670"/>
    <col min="1538" max="1538" width="8.7109375" style="670" customWidth="1"/>
    <col min="1539" max="1539" width="47.7109375" style="670" customWidth="1"/>
    <col min="1540" max="1541" width="8.7109375" style="670" customWidth="1"/>
    <col min="1542" max="1543" width="11.7109375" style="670" customWidth="1"/>
    <col min="1544" max="1544" width="5" style="670"/>
    <col min="1545" max="1545" width="10.42578125" style="670" bestFit="1" customWidth="1"/>
    <col min="1546" max="1546" width="11.28515625" style="670" bestFit="1" customWidth="1"/>
    <col min="1547" max="1793" width="5" style="670"/>
    <col min="1794" max="1794" width="8.7109375" style="670" customWidth="1"/>
    <col min="1795" max="1795" width="47.7109375" style="670" customWidth="1"/>
    <col min="1796" max="1797" width="8.7109375" style="670" customWidth="1"/>
    <col min="1798" max="1799" width="11.7109375" style="670" customWidth="1"/>
    <col min="1800" max="1800" width="5" style="670"/>
    <col min="1801" max="1801" width="10.42578125" style="670" bestFit="1" customWidth="1"/>
    <col min="1802" max="1802" width="11.28515625" style="670" bestFit="1" customWidth="1"/>
    <col min="1803" max="2049" width="5" style="670"/>
    <col min="2050" max="2050" width="8.7109375" style="670" customWidth="1"/>
    <col min="2051" max="2051" width="47.7109375" style="670" customWidth="1"/>
    <col min="2052" max="2053" width="8.7109375" style="670" customWidth="1"/>
    <col min="2054" max="2055" width="11.7109375" style="670" customWidth="1"/>
    <col min="2056" max="2056" width="5" style="670"/>
    <col min="2057" max="2057" width="10.42578125" style="670" bestFit="1" customWidth="1"/>
    <col min="2058" max="2058" width="11.28515625" style="670" bestFit="1" customWidth="1"/>
    <col min="2059" max="2305" width="5" style="670"/>
    <col min="2306" max="2306" width="8.7109375" style="670" customWidth="1"/>
    <col min="2307" max="2307" width="47.7109375" style="670" customWidth="1"/>
    <col min="2308" max="2309" width="8.7109375" style="670" customWidth="1"/>
    <col min="2310" max="2311" width="11.7109375" style="670" customWidth="1"/>
    <col min="2312" max="2312" width="5" style="670"/>
    <col min="2313" max="2313" width="10.42578125" style="670" bestFit="1" customWidth="1"/>
    <col min="2314" max="2314" width="11.28515625" style="670" bestFit="1" customWidth="1"/>
    <col min="2315" max="2561" width="5" style="670"/>
    <col min="2562" max="2562" width="8.7109375" style="670" customWidth="1"/>
    <col min="2563" max="2563" width="47.7109375" style="670" customWidth="1"/>
    <col min="2564" max="2565" width="8.7109375" style="670" customWidth="1"/>
    <col min="2566" max="2567" width="11.7109375" style="670" customWidth="1"/>
    <col min="2568" max="2568" width="5" style="670"/>
    <col min="2569" max="2569" width="10.42578125" style="670" bestFit="1" customWidth="1"/>
    <col min="2570" max="2570" width="11.28515625" style="670" bestFit="1" customWidth="1"/>
    <col min="2571" max="2817" width="5" style="670"/>
    <col min="2818" max="2818" width="8.7109375" style="670" customWidth="1"/>
    <col min="2819" max="2819" width="47.7109375" style="670" customWidth="1"/>
    <col min="2820" max="2821" width="8.7109375" style="670" customWidth="1"/>
    <col min="2822" max="2823" width="11.7109375" style="670" customWidth="1"/>
    <col min="2824" max="2824" width="5" style="670"/>
    <col min="2825" max="2825" width="10.42578125" style="670" bestFit="1" customWidth="1"/>
    <col min="2826" max="2826" width="11.28515625" style="670" bestFit="1" customWidth="1"/>
    <col min="2827" max="3073" width="5" style="670"/>
    <col min="3074" max="3074" width="8.7109375" style="670" customWidth="1"/>
    <col min="3075" max="3075" width="47.7109375" style="670" customWidth="1"/>
    <col min="3076" max="3077" width="8.7109375" style="670" customWidth="1"/>
    <col min="3078" max="3079" width="11.7109375" style="670" customWidth="1"/>
    <col min="3080" max="3080" width="5" style="670"/>
    <col min="3081" max="3081" width="10.42578125" style="670" bestFit="1" customWidth="1"/>
    <col min="3082" max="3082" width="11.28515625" style="670" bestFit="1" customWidth="1"/>
    <col min="3083" max="3329" width="5" style="670"/>
    <col min="3330" max="3330" width="8.7109375" style="670" customWidth="1"/>
    <col min="3331" max="3331" width="47.7109375" style="670" customWidth="1"/>
    <col min="3332" max="3333" width="8.7109375" style="670" customWidth="1"/>
    <col min="3334" max="3335" width="11.7109375" style="670" customWidth="1"/>
    <col min="3336" max="3336" width="5" style="670"/>
    <col min="3337" max="3337" width="10.42578125" style="670" bestFit="1" customWidth="1"/>
    <col min="3338" max="3338" width="11.28515625" style="670" bestFit="1" customWidth="1"/>
    <col min="3339" max="3585" width="5" style="670"/>
    <col min="3586" max="3586" width="8.7109375" style="670" customWidth="1"/>
    <col min="3587" max="3587" width="47.7109375" style="670" customWidth="1"/>
    <col min="3588" max="3589" width="8.7109375" style="670" customWidth="1"/>
    <col min="3590" max="3591" width="11.7109375" style="670" customWidth="1"/>
    <col min="3592" max="3592" width="5" style="670"/>
    <col min="3593" max="3593" width="10.42578125" style="670" bestFit="1" customWidth="1"/>
    <col min="3594" max="3594" width="11.28515625" style="670" bestFit="1" customWidth="1"/>
    <col min="3595" max="3841" width="5" style="670"/>
    <col min="3842" max="3842" width="8.7109375" style="670" customWidth="1"/>
    <col min="3843" max="3843" width="47.7109375" style="670" customWidth="1"/>
    <col min="3844" max="3845" width="8.7109375" style="670" customWidth="1"/>
    <col min="3846" max="3847" width="11.7109375" style="670" customWidth="1"/>
    <col min="3848" max="3848" width="5" style="670"/>
    <col min="3849" max="3849" width="10.42578125" style="670" bestFit="1" customWidth="1"/>
    <col min="3850" max="3850" width="11.28515625" style="670" bestFit="1" customWidth="1"/>
    <col min="3851" max="4097" width="5" style="670"/>
    <col min="4098" max="4098" width="8.7109375" style="670" customWidth="1"/>
    <col min="4099" max="4099" width="47.7109375" style="670" customWidth="1"/>
    <col min="4100" max="4101" width="8.7109375" style="670" customWidth="1"/>
    <col min="4102" max="4103" width="11.7109375" style="670" customWidth="1"/>
    <col min="4104" max="4104" width="5" style="670"/>
    <col min="4105" max="4105" width="10.42578125" style="670" bestFit="1" customWidth="1"/>
    <col min="4106" max="4106" width="11.28515625" style="670" bestFit="1" customWidth="1"/>
    <col min="4107" max="4353" width="5" style="670"/>
    <col min="4354" max="4354" width="8.7109375" style="670" customWidth="1"/>
    <col min="4355" max="4355" width="47.7109375" style="670" customWidth="1"/>
    <col min="4356" max="4357" width="8.7109375" style="670" customWidth="1"/>
    <col min="4358" max="4359" width="11.7109375" style="670" customWidth="1"/>
    <col min="4360" max="4360" width="5" style="670"/>
    <col min="4361" max="4361" width="10.42578125" style="670" bestFit="1" customWidth="1"/>
    <col min="4362" max="4362" width="11.28515625" style="670" bestFit="1" customWidth="1"/>
    <col min="4363" max="4609" width="5" style="670"/>
    <col min="4610" max="4610" width="8.7109375" style="670" customWidth="1"/>
    <col min="4611" max="4611" width="47.7109375" style="670" customWidth="1"/>
    <col min="4612" max="4613" width="8.7109375" style="670" customWidth="1"/>
    <col min="4614" max="4615" width="11.7109375" style="670" customWidth="1"/>
    <col min="4616" max="4616" width="5" style="670"/>
    <col min="4617" max="4617" width="10.42578125" style="670" bestFit="1" customWidth="1"/>
    <col min="4618" max="4618" width="11.28515625" style="670" bestFit="1" customWidth="1"/>
    <col min="4619" max="4865" width="5" style="670"/>
    <col min="4866" max="4866" width="8.7109375" style="670" customWidth="1"/>
    <col min="4867" max="4867" width="47.7109375" style="670" customWidth="1"/>
    <col min="4868" max="4869" width="8.7109375" style="670" customWidth="1"/>
    <col min="4870" max="4871" width="11.7109375" style="670" customWidth="1"/>
    <col min="4872" max="4872" width="5" style="670"/>
    <col min="4873" max="4873" width="10.42578125" style="670" bestFit="1" customWidth="1"/>
    <col min="4874" max="4874" width="11.28515625" style="670" bestFit="1" customWidth="1"/>
    <col min="4875" max="5121" width="5" style="670"/>
    <col min="5122" max="5122" width="8.7109375" style="670" customWidth="1"/>
    <col min="5123" max="5123" width="47.7109375" style="670" customWidth="1"/>
    <col min="5124" max="5125" width="8.7109375" style="670" customWidth="1"/>
    <col min="5126" max="5127" width="11.7109375" style="670" customWidth="1"/>
    <col min="5128" max="5128" width="5" style="670"/>
    <col min="5129" max="5129" width="10.42578125" style="670" bestFit="1" customWidth="1"/>
    <col min="5130" max="5130" width="11.28515625" style="670" bestFit="1" customWidth="1"/>
    <col min="5131" max="5377" width="5" style="670"/>
    <col min="5378" max="5378" width="8.7109375" style="670" customWidth="1"/>
    <col min="5379" max="5379" width="47.7109375" style="670" customWidth="1"/>
    <col min="5380" max="5381" width="8.7109375" style="670" customWidth="1"/>
    <col min="5382" max="5383" width="11.7109375" style="670" customWidth="1"/>
    <col min="5384" max="5384" width="5" style="670"/>
    <col min="5385" max="5385" width="10.42578125" style="670" bestFit="1" customWidth="1"/>
    <col min="5386" max="5386" width="11.28515625" style="670" bestFit="1" customWidth="1"/>
    <col min="5387" max="5633" width="5" style="670"/>
    <col min="5634" max="5634" width="8.7109375" style="670" customWidth="1"/>
    <col min="5635" max="5635" width="47.7109375" style="670" customWidth="1"/>
    <col min="5636" max="5637" width="8.7109375" style="670" customWidth="1"/>
    <col min="5638" max="5639" width="11.7109375" style="670" customWidth="1"/>
    <col min="5640" max="5640" width="5" style="670"/>
    <col min="5641" max="5641" width="10.42578125" style="670" bestFit="1" customWidth="1"/>
    <col min="5642" max="5642" width="11.28515625" style="670" bestFit="1" customWidth="1"/>
    <col min="5643" max="5889" width="5" style="670"/>
    <col min="5890" max="5890" width="8.7109375" style="670" customWidth="1"/>
    <col min="5891" max="5891" width="47.7109375" style="670" customWidth="1"/>
    <col min="5892" max="5893" width="8.7109375" style="670" customWidth="1"/>
    <col min="5894" max="5895" width="11.7109375" style="670" customWidth="1"/>
    <col min="5896" max="5896" width="5" style="670"/>
    <col min="5897" max="5897" width="10.42578125" style="670" bestFit="1" customWidth="1"/>
    <col min="5898" max="5898" width="11.28515625" style="670" bestFit="1" customWidth="1"/>
    <col min="5899" max="6145" width="5" style="670"/>
    <col min="6146" max="6146" width="8.7109375" style="670" customWidth="1"/>
    <col min="6147" max="6147" width="47.7109375" style="670" customWidth="1"/>
    <col min="6148" max="6149" width="8.7109375" style="670" customWidth="1"/>
    <col min="6150" max="6151" width="11.7109375" style="670" customWidth="1"/>
    <col min="6152" max="6152" width="5" style="670"/>
    <col min="6153" max="6153" width="10.42578125" style="670" bestFit="1" customWidth="1"/>
    <col min="6154" max="6154" width="11.28515625" style="670" bestFit="1" customWidth="1"/>
    <col min="6155" max="6401" width="5" style="670"/>
    <col min="6402" max="6402" width="8.7109375" style="670" customWidth="1"/>
    <col min="6403" max="6403" width="47.7109375" style="670" customWidth="1"/>
    <col min="6404" max="6405" width="8.7109375" style="670" customWidth="1"/>
    <col min="6406" max="6407" width="11.7109375" style="670" customWidth="1"/>
    <col min="6408" max="6408" width="5" style="670"/>
    <col min="6409" max="6409" width="10.42578125" style="670" bestFit="1" customWidth="1"/>
    <col min="6410" max="6410" width="11.28515625" style="670" bestFit="1" customWidth="1"/>
    <col min="6411" max="6657" width="5" style="670"/>
    <col min="6658" max="6658" width="8.7109375" style="670" customWidth="1"/>
    <col min="6659" max="6659" width="47.7109375" style="670" customWidth="1"/>
    <col min="6660" max="6661" width="8.7109375" style="670" customWidth="1"/>
    <col min="6662" max="6663" width="11.7109375" style="670" customWidth="1"/>
    <col min="6664" max="6664" width="5" style="670"/>
    <col min="6665" max="6665" width="10.42578125" style="670" bestFit="1" customWidth="1"/>
    <col min="6666" max="6666" width="11.28515625" style="670" bestFit="1" customWidth="1"/>
    <col min="6667" max="6913" width="5" style="670"/>
    <col min="6914" max="6914" width="8.7109375" style="670" customWidth="1"/>
    <col min="6915" max="6915" width="47.7109375" style="670" customWidth="1"/>
    <col min="6916" max="6917" width="8.7109375" style="670" customWidth="1"/>
    <col min="6918" max="6919" width="11.7109375" style="670" customWidth="1"/>
    <col min="6920" max="6920" width="5" style="670"/>
    <col min="6921" max="6921" width="10.42578125" style="670" bestFit="1" customWidth="1"/>
    <col min="6922" max="6922" width="11.28515625" style="670" bestFit="1" customWidth="1"/>
    <col min="6923" max="7169" width="5" style="670"/>
    <col min="7170" max="7170" width="8.7109375" style="670" customWidth="1"/>
    <col min="7171" max="7171" width="47.7109375" style="670" customWidth="1"/>
    <col min="7172" max="7173" width="8.7109375" style="670" customWidth="1"/>
    <col min="7174" max="7175" width="11.7109375" style="670" customWidth="1"/>
    <col min="7176" max="7176" width="5" style="670"/>
    <col min="7177" max="7177" width="10.42578125" style="670" bestFit="1" customWidth="1"/>
    <col min="7178" max="7178" width="11.28515625" style="670" bestFit="1" customWidth="1"/>
    <col min="7179" max="7425" width="5" style="670"/>
    <col min="7426" max="7426" width="8.7109375" style="670" customWidth="1"/>
    <col min="7427" max="7427" width="47.7109375" style="670" customWidth="1"/>
    <col min="7428" max="7429" width="8.7109375" style="670" customWidth="1"/>
    <col min="7430" max="7431" width="11.7109375" style="670" customWidth="1"/>
    <col min="7432" max="7432" width="5" style="670"/>
    <col min="7433" max="7433" width="10.42578125" style="670" bestFit="1" customWidth="1"/>
    <col min="7434" max="7434" width="11.28515625" style="670" bestFit="1" customWidth="1"/>
    <col min="7435" max="7681" width="5" style="670"/>
    <col min="7682" max="7682" width="8.7109375" style="670" customWidth="1"/>
    <col min="7683" max="7683" width="47.7109375" style="670" customWidth="1"/>
    <col min="7684" max="7685" width="8.7109375" style="670" customWidth="1"/>
    <col min="7686" max="7687" width="11.7109375" style="670" customWidth="1"/>
    <col min="7688" max="7688" width="5" style="670"/>
    <col min="7689" max="7689" width="10.42578125" style="670" bestFit="1" customWidth="1"/>
    <col min="7690" max="7690" width="11.28515625" style="670" bestFit="1" customWidth="1"/>
    <col min="7691" max="7937" width="5" style="670"/>
    <col min="7938" max="7938" width="8.7109375" style="670" customWidth="1"/>
    <col min="7939" max="7939" width="47.7109375" style="670" customWidth="1"/>
    <col min="7940" max="7941" width="8.7109375" style="670" customWidth="1"/>
    <col min="7942" max="7943" width="11.7109375" style="670" customWidth="1"/>
    <col min="7944" max="7944" width="5" style="670"/>
    <col min="7945" max="7945" width="10.42578125" style="670" bestFit="1" customWidth="1"/>
    <col min="7946" max="7946" width="11.28515625" style="670" bestFit="1" customWidth="1"/>
    <col min="7947" max="8193" width="5" style="670"/>
    <col min="8194" max="8194" width="8.7109375" style="670" customWidth="1"/>
    <col min="8195" max="8195" width="47.7109375" style="670" customWidth="1"/>
    <col min="8196" max="8197" width="8.7109375" style="670" customWidth="1"/>
    <col min="8198" max="8199" width="11.7109375" style="670" customWidth="1"/>
    <col min="8200" max="8200" width="5" style="670"/>
    <col min="8201" max="8201" width="10.42578125" style="670" bestFit="1" customWidth="1"/>
    <col min="8202" max="8202" width="11.28515625" style="670" bestFit="1" customWidth="1"/>
    <col min="8203" max="8449" width="5" style="670"/>
    <col min="8450" max="8450" width="8.7109375" style="670" customWidth="1"/>
    <col min="8451" max="8451" width="47.7109375" style="670" customWidth="1"/>
    <col min="8452" max="8453" width="8.7109375" style="670" customWidth="1"/>
    <col min="8454" max="8455" width="11.7109375" style="670" customWidth="1"/>
    <col min="8456" max="8456" width="5" style="670"/>
    <col min="8457" max="8457" width="10.42578125" style="670" bestFit="1" customWidth="1"/>
    <col min="8458" max="8458" width="11.28515625" style="670" bestFit="1" customWidth="1"/>
    <col min="8459" max="8705" width="5" style="670"/>
    <col min="8706" max="8706" width="8.7109375" style="670" customWidth="1"/>
    <col min="8707" max="8707" width="47.7109375" style="670" customWidth="1"/>
    <col min="8708" max="8709" width="8.7109375" style="670" customWidth="1"/>
    <col min="8710" max="8711" width="11.7109375" style="670" customWidth="1"/>
    <col min="8712" max="8712" width="5" style="670"/>
    <col min="8713" max="8713" width="10.42578125" style="670" bestFit="1" customWidth="1"/>
    <col min="8714" max="8714" width="11.28515625" style="670" bestFit="1" customWidth="1"/>
    <col min="8715" max="8961" width="5" style="670"/>
    <col min="8962" max="8962" width="8.7109375" style="670" customWidth="1"/>
    <col min="8963" max="8963" width="47.7109375" style="670" customWidth="1"/>
    <col min="8964" max="8965" width="8.7109375" style="670" customWidth="1"/>
    <col min="8966" max="8967" width="11.7109375" style="670" customWidth="1"/>
    <col min="8968" max="8968" width="5" style="670"/>
    <col min="8969" max="8969" width="10.42578125" style="670" bestFit="1" customWidth="1"/>
    <col min="8970" max="8970" width="11.28515625" style="670" bestFit="1" customWidth="1"/>
    <col min="8971" max="9217" width="5" style="670"/>
    <col min="9218" max="9218" width="8.7109375" style="670" customWidth="1"/>
    <col min="9219" max="9219" width="47.7109375" style="670" customWidth="1"/>
    <col min="9220" max="9221" width="8.7109375" style="670" customWidth="1"/>
    <col min="9222" max="9223" width="11.7109375" style="670" customWidth="1"/>
    <col min="9224" max="9224" width="5" style="670"/>
    <col min="9225" max="9225" width="10.42578125" style="670" bestFit="1" customWidth="1"/>
    <col min="9226" max="9226" width="11.28515625" style="670" bestFit="1" customWidth="1"/>
    <col min="9227" max="9473" width="5" style="670"/>
    <col min="9474" max="9474" width="8.7109375" style="670" customWidth="1"/>
    <col min="9475" max="9475" width="47.7109375" style="670" customWidth="1"/>
    <col min="9476" max="9477" width="8.7109375" style="670" customWidth="1"/>
    <col min="9478" max="9479" width="11.7109375" style="670" customWidth="1"/>
    <col min="9480" max="9480" width="5" style="670"/>
    <col min="9481" max="9481" width="10.42578125" style="670" bestFit="1" customWidth="1"/>
    <col min="9482" max="9482" width="11.28515625" style="670" bestFit="1" customWidth="1"/>
    <col min="9483" max="9729" width="5" style="670"/>
    <col min="9730" max="9730" width="8.7109375" style="670" customWidth="1"/>
    <col min="9731" max="9731" width="47.7109375" style="670" customWidth="1"/>
    <col min="9732" max="9733" width="8.7109375" style="670" customWidth="1"/>
    <col min="9734" max="9735" width="11.7109375" style="670" customWidth="1"/>
    <col min="9736" max="9736" width="5" style="670"/>
    <col min="9737" max="9737" width="10.42578125" style="670" bestFit="1" customWidth="1"/>
    <col min="9738" max="9738" width="11.28515625" style="670" bestFit="1" customWidth="1"/>
    <col min="9739" max="9985" width="5" style="670"/>
    <col min="9986" max="9986" width="8.7109375" style="670" customWidth="1"/>
    <col min="9987" max="9987" width="47.7109375" style="670" customWidth="1"/>
    <col min="9988" max="9989" width="8.7109375" style="670" customWidth="1"/>
    <col min="9990" max="9991" width="11.7109375" style="670" customWidth="1"/>
    <col min="9992" max="9992" width="5" style="670"/>
    <col min="9993" max="9993" width="10.42578125" style="670" bestFit="1" customWidth="1"/>
    <col min="9994" max="9994" width="11.28515625" style="670" bestFit="1" customWidth="1"/>
    <col min="9995" max="10241" width="5" style="670"/>
    <col min="10242" max="10242" width="8.7109375" style="670" customWidth="1"/>
    <col min="10243" max="10243" width="47.7109375" style="670" customWidth="1"/>
    <col min="10244" max="10245" width="8.7109375" style="670" customWidth="1"/>
    <col min="10246" max="10247" width="11.7109375" style="670" customWidth="1"/>
    <col min="10248" max="10248" width="5" style="670"/>
    <col min="10249" max="10249" width="10.42578125" style="670" bestFit="1" customWidth="1"/>
    <col min="10250" max="10250" width="11.28515625" style="670" bestFit="1" customWidth="1"/>
    <col min="10251" max="10497" width="5" style="670"/>
    <col min="10498" max="10498" width="8.7109375" style="670" customWidth="1"/>
    <col min="10499" max="10499" width="47.7109375" style="670" customWidth="1"/>
    <col min="10500" max="10501" width="8.7109375" style="670" customWidth="1"/>
    <col min="10502" max="10503" width="11.7109375" style="670" customWidth="1"/>
    <col min="10504" max="10504" width="5" style="670"/>
    <col min="10505" max="10505" width="10.42578125" style="670" bestFit="1" customWidth="1"/>
    <col min="10506" max="10506" width="11.28515625" style="670" bestFit="1" customWidth="1"/>
    <col min="10507" max="10753" width="5" style="670"/>
    <col min="10754" max="10754" width="8.7109375" style="670" customWidth="1"/>
    <col min="10755" max="10755" width="47.7109375" style="670" customWidth="1"/>
    <col min="10756" max="10757" width="8.7109375" style="670" customWidth="1"/>
    <col min="10758" max="10759" width="11.7109375" style="670" customWidth="1"/>
    <col min="10760" max="10760" width="5" style="670"/>
    <col min="10761" max="10761" width="10.42578125" style="670" bestFit="1" customWidth="1"/>
    <col min="10762" max="10762" width="11.28515625" style="670" bestFit="1" customWidth="1"/>
    <col min="10763" max="11009" width="5" style="670"/>
    <col min="11010" max="11010" width="8.7109375" style="670" customWidth="1"/>
    <col min="11011" max="11011" width="47.7109375" style="670" customWidth="1"/>
    <col min="11012" max="11013" width="8.7109375" style="670" customWidth="1"/>
    <col min="11014" max="11015" width="11.7109375" style="670" customWidth="1"/>
    <col min="11016" max="11016" width="5" style="670"/>
    <col min="11017" max="11017" width="10.42578125" style="670" bestFit="1" customWidth="1"/>
    <col min="11018" max="11018" width="11.28515625" style="670" bestFit="1" customWidth="1"/>
    <col min="11019" max="11265" width="5" style="670"/>
    <col min="11266" max="11266" width="8.7109375" style="670" customWidth="1"/>
    <col min="11267" max="11267" width="47.7109375" style="670" customWidth="1"/>
    <col min="11268" max="11269" width="8.7109375" style="670" customWidth="1"/>
    <col min="11270" max="11271" width="11.7109375" style="670" customWidth="1"/>
    <col min="11272" max="11272" width="5" style="670"/>
    <col min="11273" max="11273" width="10.42578125" style="670" bestFit="1" customWidth="1"/>
    <col min="11274" max="11274" width="11.28515625" style="670" bestFit="1" customWidth="1"/>
    <col min="11275" max="11521" width="5" style="670"/>
    <col min="11522" max="11522" width="8.7109375" style="670" customWidth="1"/>
    <col min="11523" max="11523" width="47.7109375" style="670" customWidth="1"/>
    <col min="11524" max="11525" width="8.7109375" style="670" customWidth="1"/>
    <col min="11526" max="11527" width="11.7109375" style="670" customWidth="1"/>
    <col min="11528" max="11528" width="5" style="670"/>
    <col min="11529" max="11529" width="10.42578125" style="670" bestFit="1" customWidth="1"/>
    <col min="11530" max="11530" width="11.28515625" style="670" bestFit="1" customWidth="1"/>
    <col min="11531" max="11777" width="5" style="670"/>
    <col min="11778" max="11778" width="8.7109375" style="670" customWidth="1"/>
    <col min="11779" max="11779" width="47.7109375" style="670" customWidth="1"/>
    <col min="11780" max="11781" width="8.7109375" style="670" customWidth="1"/>
    <col min="11782" max="11783" width="11.7109375" style="670" customWidth="1"/>
    <col min="11784" max="11784" width="5" style="670"/>
    <col min="11785" max="11785" width="10.42578125" style="670" bestFit="1" customWidth="1"/>
    <col min="11786" max="11786" width="11.28515625" style="670" bestFit="1" customWidth="1"/>
    <col min="11787" max="12033" width="5" style="670"/>
    <col min="12034" max="12034" width="8.7109375" style="670" customWidth="1"/>
    <col min="12035" max="12035" width="47.7109375" style="670" customWidth="1"/>
    <col min="12036" max="12037" width="8.7109375" style="670" customWidth="1"/>
    <col min="12038" max="12039" width="11.7109375" style="670" customWidth="1"/>
    <col min="12040" max="12040" width="5" style="670"/>
    <col min="12041" max="12041" width="10.42578125" style="670" bestFit="1" customWidth="1"/>
    <col min="12042" max="12042" width="11.28515625" style="670" bestFit="1" customWidth="1"/>
    <col min="12043" max="12289" width="5" style="670"/>
    <col min="12290" max="12290" width="8.7109375" style="670" customWidth="1"/>
    <col min="12291" max="12291" width="47.7109375" style="670" customWidth="1"/>
    <col min="12292" max="12293" width="8.7109375" style="670" customWidth="1"/>
    <col min="12294" max="12295" width="11.7109375" style="670" customWidth="1"/>
    <col min="12296" max="12296" width="5" style="670"/>
    <col min="12297" max="12297" width="10.42578125" style="670" bestFit="1" customWidth="1"/>
    <col min="12298" max="12298" width="11.28515625" style="670" bestFit="1" customWidth="1"/>
    <col min="12299" max="12545" width="5" style="670"/>
    <col min="12546" max="12546" width="8.7109375" style="670" customWidth="1"/>
    <col min="12547" max="12547" width="47.7109375" style="670" customWidth="1"/>
    <col min="12548" max="12549" width="8.7109375" style="670" customWidth="1"/>
    <col min="12550" max="12551" width="11.7109375" style="670" customWidth="1"/>
    <col min="12552" max="12552" width="5" style="670"/>
    <col min="12553" max="12553" width="10.42578125" style="670" bestFit="1" customWidth="1"/>
    <col min="12554" max="12554" width="11.28515625" style="670" bestFit="1" customWidth="1"/>
    <col min="12555" max="12801" width="5" style="670"/>
    <col min="12802" max="12802" width="8.7109375" style="670" customWidth="1"/>
    <col min="12803" max="12803" width="47.7109375" style="670" customWidth="1"/>
    <col min="12804" max="12805" width="8.7109375" style="670" customWidth="1"/>
    <col min="12806" max="12807" width="11.7109375" style="670" customWidth="1"/>
    <col min="12808" max="12808" width="5" style="670"/>
    <col min="12809" max="12809" width="10.42578125" style="670" bestFit="1" customWidth="1"/>
    <col min="12810" max="12810" width="11.28515625" style="670" bestFit="1" customWidth="1"/>
    <col min="12811" max="13057" width="5" style="670"/>
    <col min="13058" max="13058" width="8.7109375" style="670" customWidth="1"/>
    <col min="13059" max="13059" width="47.7109375" style="670" customWidth="1"/>
    <col min="13060" max="13061" width="8.7109375" style="670" customWidth="1"/>
    <col min="13062" max="13063" width="11.7109375" style="670" customWidth="1"/>
    <col min="13064" max="13064" width="5" style="670"/>
    <col min="13065" max="13065" width="10.42578125" style="670" bestFit="1" customWidth="1"/>
    <col min="13066" max="13066" width="11.28515625" style="670" bestFit="1" customWidth="1"/>
    <col min="13067" max="13313" width="5" style="670"/>
    <col min="13314" max="13314" width="8.7109375" style="670" customWidth="1"/>
    <col min="13315" max="13315" width="47.7109375" style="670" customWidth="1"/>
    <col min="13316" max="13317" width="8.7109375" style="670" customWidth="1"/>
    <col min="13318" max="13319" width="11.7109375" style="670" customWidth="1"/>
    <col min="13320" max="13320" width="5" style="670"/>
    <col min="13321" max="13321" width="10.42578125" style="670" bestFit="1" customWidth="1"/>
    <col min="13322" max="13322" width="11.28515625" style="670" bestFit="1" customWidth="1"/>
    <col min="13323" max="13569" width="5" style="670"/>
    <col min="13570" max="13570" width="8.7109375" style="670" customWidth="1"/>
    <col min="13571" max="13571" width="47.7109375" style="670" customWidth="1"/>
    <col min="13572" max="13573" width="8.7109375" style="670" customWidth="1"/>
    <col min="13574" max="13575" width="11.7109375" style="670" customWidth="1"/>
    <col min="13576" max="13576" width="5" style="670"/>
    <col min="13577" max="13577" width="10.42578125" style="670" bestFit="1" customWidth="1"/>
    <col min="13578" max="13578" width="11.28515625" style="670" bestFit="1" customWidth="1"/>
    <col min="13579" max="13825" width="5" style="670"/>
    <col min="13826" max="13826" width="8.7109375" style="670" customWidth="1"/>
    <col min="13827" max="13827" width="47.7109375" style="670" customWidth="1"/>
    <col min="13828" max="13829" width="8.7109375" style="670" customWidth="1"/>
    <col min="13830" max="13831" width="11.7109375" style="670" customWidth="1"/>
    <col min="13832" max="13832" width="5" style="670"/>
    <col min="13833" max="13833" width="10.42578125" style="670" bestFit="1" customWidth="1"/>
    <col min="13834" max="13834" width="11.28515625" style="670" bestFit="1" customWidth="1"/>
    <col min="13835" max="14081" width="5" style="670"/>
    <col min="14082" max="14082" width="8.7109375" style="670" customWidth="1"/>
    <col min="14083" max="14083" width="47.7109375" style="670" customWidth="1"/>
    <col min="14084" max="14085" width="8.7109375" style="670" customWidth="1"/>
    <col min="14086" max="14087" width="11.7109375" style="670" customWidth="1"/>
    <col min="14088" max="14088" width="5" style="670"/>
    <col min="14089" max="14089" width="10.42578125" style="670" bestFit="1" customWidth="1"/>
    <col min="14090" max="14090" width="11.28515625" style="670" bestFit="1" customWidth="1"/>
    <col min="14091" max="14337" width="5" style="670"/>
    <col min="14338" max="14338" width="8.7109375" style="670" customWidth="1"/>
    <col min="14339" max="14339" width="47.7109375" style="670" customWidth="1"/>
    <col min="14340" max="14341" width="8.7109375" style="670" customWidth="1"/>
    <col min="14342" max="14343" width="11.7109375" style="670" customWidth="1"/>
    <col min="14344" max="14344" width="5" style="670"/>
    <col min="14345" max="14345" width="10.42578125" style="670" bestFit="1" customWidth="1"/>
    <col min="14346" max="14346" width="11.28515625" style="670" bestFit="1" customWidth="1"/>
    <col min="14347" max="14593" width="5" style="670"/>
    <col min="14594" max="14594" width="8.7109375" style="670" customWidth="1"/>
    <col min="14595" max="14595" width="47.7109375" style="670" customWidth="1"/>
    <col min="14596" max="14597" width="8.7109375" style="670" customWidth="1"/>
    <col min="14598" max="14599" width="11.7109375" style="670" customWidth="1"/>
    <col min="14600" max="14600" width="5" style="670"/>
    <col min="14601" max="14601" width="10.42578125" style="670" bestFit="1" customWidth="1"/>
    <col min="14602" max="14602" width="11.28515625" style="670" bestFit="1" customWidth="1"/>
    <col min="14603" max="14849" width="5" style="670"/>
    <col min="14850" max="14850" width="8.7109375" style="670" customWidth="1"/>
    <col min="14851" max="14851" width="47.7109375" style="670" customWidth="1"/>
    <col min="14852" max="14853" width="8.7109375" style="670" customWidth="1"/>
    <col min="14854" max="14855" width="11.7109375" style="670" customWidth="1"/>
    <col min="14856" max="14856" width="5" style="670"/>
    <col min="14857" max="14857" width="10.42578125" style="670" bestFit="1" customWidth="1"/>
    <col min="14858" max="14858" width="11.28515625" style="670" bestFit="1" customWidth="1"/>
    <col min="14859" max="15105" width="5" style="670"/>
    <col min="15106" max="15106" width="8.7109375" style="670" customWidth="1"/>
    <col min="15107" max="15107" width="47.7109375" style="670" customWidth="1"/>
    <col min="15108" max="15109" width="8.7109375" style="670" customWidth="1"/>
    <col min="15110" max="15111" width="11.7109375" style="670" customWidth="1"/>
    <col min="15112" max="15112" width="5" style="670"/>
    <col min="15113" max="15113" width="10.42578125" style="670" bestFit="1" customWidth="1"/>
    <col min="15114" max="15114" width="11.28515625" style="670" bestFit="1" customWidth="1"/>
    <col min="15115" max="15361" width="5" style="670"/>
    <col min="15362" max="15362" width="8.7109375" style="670" customWidth="1"/>
    <col min="15363" max="15363" width="47.7109375" style="670" customWidth="1"/>
    <col min="15364" max="15365" width="8.7109375" style="670" customWidth="1"/>
    <col min="15366" max="15367" width="11.7109375" style="670" customWidth="1"/>
    <col min="15368" max="15368" width="5" style="670"/>
    <col min="15369" max="15369" width="10.42578125" style="670" bestFit="1" customWidth="1"/>
    <col min="15370" max="15370" width="11.28515625" style="670" bestFit="1" customWidth="1"/>
    <col min="15371" max="15617" width="5" style="670"/>
    <col min="15618" max="15618" width="8.7109375" style="670" customWidth="1"/>
    <col min="15619" max="15619" width="47.7109375" style="670" customWidth="1"/>
    <col min="15620" max="15621" width="8.7109375" style="670" customWidth="1"/>
    <col min="15622" max="15623" width="11.7109375" style="670" customWidth="1"/>
    <col min="15624" max="15624" width="5" style="670"/>
    <col min="15625" max="15625" width="10.42578125" style="670" bestFit="1" customWidth="1"/>
    <col min="15626" max="15626" width="11.28515625" style="670" bestFit="1" customWidth="1"/>
    <col min="15627" max="15873" width="5" style="670"/>
    <col min="15874" max="15874" width="8.7109375" style="670" customWidth="1"/>
    <col min="15875" max="15875" width="47.7109375" style="670" customWidth="1"/>
    <col min="15876" max="15877" width="8.7109375" style="670" customWidth="1"/>
    <col min="15878" max="15879" width="11.7109375" style="670" customWidth="1"/>
    <col min="15880" max="15880" width="5" style="670"/>
    <col min="15881" max="15881" width="10.42578125" style="670" bestFit="1" customWidth="1"/>
    <col min="15882" max="15882" width="11.28515625" style="670" bestFit="1" customWidth="1"/>
    <col min="15883" max="16129" width="5" style="670"/>
    <col min="16130" max="16130" width="8.7109375" style="670" customWidth="1"/>
    <col min="16131" max="16131" width="47.7109375" style="670" customWidth="1"/>
    <col min="16132" max="16133" width="8.7109375" style="670" customWidth="1"/>
    <col min="16134" max="16135" width="11.7109375" style="670" customWidth="1"/>
    <col min="16136" max="16136" width="5" style="670"/>
    <col min="16137" max="16137" width="10.42578125" style="670" bestFit="1" customWidth="1"/>
    <col min="16138" max="16138" width="11.28515625" style="670" bestFit="1" customWidth="1"/>
    <col min="16139" max="16384" width="5" style="670"/>
  </cols>
  <sheetData>
    <row r="1" spans="1:7" ht="14.45" customHeight="1" x14ac:dyDescent="0.2">
      <c r="A1" s="668"/>
      <c r="B1" s="668"/>
      <c r="C1" s="668"/>
      <c r="D1" s="668"/>
      <c r="E1" s="668"/>
      <c r="F1" s="668"/>
      <c r="G1" s="669" t="s">
        <v>2887</v>
      </c>
    </row>
    <row r="2" spans="1:7" x14ac:dyDescent="0.2">
      <c r="A2" s="668"/>
      <c r="B2" s="668"/>
      <c r="C2" s="668"/>
      <c r="D2" s="668"/>
      <c r="E2" s="668"/>
      <c r="F2" s="668"/>
      <c r="G2" s="671"/>
    </row>
    <row r="3" spans="1:7" s="103" customFormat="1" ht="25.5" x14ac:dyDescent="0.2">
      <c r="A3" s="128" t="s">
        <v>3</v>
      </c>
      <c r="B3" s="128" t="s">
        <v>4</v>
      </c>
      <c r="C3" s="128" t="s">
        <v>5</v>
      </c>
      <c r="D3" s="128" t="s">
        <v>6</v>
      </c>
      <c r="E3" s="128" t="s">
        <v>7</v>
      </c>
      <c r="F3" s="128" t="s">
        <v>8</v>
      </c>
      <c r="G3" s="489" t="s">
        <v>9</v>
      </c>
    </row>
    <row r="4" spans="1:7" x14ac:dyDescent="0.2">
      <c r="A4" s="672"/>
      <c r="B4" s="672"/>
      <c r="C4" s="673"/>
      <c r="D4" s="674"/>
      <c r="E4" s="674"/>
      <c r="F4" s="675"/>
      <c r="G4" s="321"/>
    </row>
    <row r="5" spans="1:7" x14ac:dyDescent="0.2">
      <c r="A5" s="672"/>
      <c r="B5" s="672"/>
      <c r="C5" s="676" t="s">
        <v>2532</v>
      </c>
      <c r="D5" s="674"/>
      <c r="E5" s="674"/>
      <c r="F5" s="675"/>
      <c r="G5" s="321"/>
    </row>
    <row r="6" spans="1:7" x14ac:dyDescent="0.2">
      <c r="A6" s="677">
        <v>1</v>
      </c>
      <c r="B6" s="677"/>
      <c r="C6" s="676" t="s">
        <v>2533</v>
      </c>
      <c r="D6" s="678"/>
      <c r="E6" s="679"/>
      <c r="F6" s="675"/>
      <c r="G6" s="321"/>
    </row>
    <row r="7" spans="1:7" x14ac:dyDescent="0.2">
      <c r="A7" s="677"/>
      <c r="B7" s="677"/>
      <c r="C7" s="676"/>
      <c r="D7" s="678"/>
      <c r="E7" s="679"/>
      <c r="F7" s="675"/>
      <c r="G7" s="321"/>
    </row>
    <row r="8" spans="1:7" ht="25.5" x14ac:dyDescent="0.2">
      <c r="A8" s="672"/>
      <c r="B8" s="672"/>
      <c r="C8" s="680" t="s">
        <v>2534</v>
      </c>
      <c r="D8" s="678"/>
      <c r="E8" s="679"/>
      <c r="F8" s="675"/>
      <c r="G8" s="321"/>
    </row>
    <row r="9" spans="1:7" x14ac:dyDescent="0.2">
      <c r="A9" s="93">
        <v>1.1000000000000001</v>
      </c>
      <c r="B9" s="93"/>
      <c r="C9" s="121" t="s">
        <v>4866</v>
      </c>
      <c r="D9" s="311"/>
      <c r="E9" s="110"/>
      <c r="F9" s="345"/>
      <c r="G9" s="321"/>
    </row>
    <row r="10" spans="1:7" x14ac:dyDescent="0.2">
      <c r="A10" s="93"/>
      <c r="B10" s="93"/>
      <c r="C10" s="92"/>
      <c r="D10" s="311"/>
      <c r="E10" s="110"/>
      <c r="F10" s="345"/>
      <c r="G10" s="321"/>
    </row>
    <row r="11" spans="1:7" ht="25.5" x14ac:dyDescent="0.2">
      <c r="A11" s="93" t="s">
        <v>16</v>
      </c>
      <c r="B11" s="93">
        <v>4.2</v>
      </c>
      <c r="C11" s="120" t="s">
        <v>2535</v>
      </c>
      <c r="D11" s="311" t="s">
        <v>19</v>
      </c>
      <c r="E11" s="110">
        <v>1</v>
      </c>
      <c r="F11" s="718"/>
      <c r="G11" s="477">
        <f>E11*F11</f>
        <v>0</v>
      </c>
    </row>
    <row r="12" spans="1:7" x14ac:dyDescent="0.2">
      <c r="A12" s="93"/>
      <c r="B12" s="93"/>
      <c r="C12" s="120"/>
      <c r="D12" s="311"/>
      <c r="E12" s="110"/>
      <c r="F12" s="345"/>
      <c r="G12" s="321"/>
    </row>
    <row r="13" spans="1:7" ht="26.45" customHeight="1" x14ac:dyDescent="0.2">
      <c r="A13" s="93" t="s">
        <v>22</v>
      </c>
      <c r="B13" s="93">
        <v>19</v>
      </c>
      <c r="C13" s="120" t="s">
        <v>2536</v>
      </c>
      <c r="D13" s="311" t="s">
        <v>19</v>
      </c>
      <c r="E13" s="110">
        <v>1</v>
      </c>
      <c r="F13" s="718"/>
      <c r="G13" s="477">
        <f t="shared" ref="G13:G39" si="0">E13*F13</f>
        <v>0</v>
      </c>
    </row>
    <row r="14" spans="1:7" x14ac:dyDescent="0.2">
      <c r="A14" s="93"/>
      <c r="B14" s="93"/>
      <c r="C14" s="120"/>
      <c r="D14" s="311"/>
      <c r="E14" s="110"/>
      <c r="F14" s="345"/>
      <c r="G14" s="321"/>
    </row>
    <row r="15" spans="1:7" ht="25.5" x14ac:dyDescent="0.2">
      <c r="A15" s="93" t="s">
        <v>24</v>
      </c>
      <c r="B15" s="93">
        <v>14.2</v>
      </c>
      <c r="C15" s="120" t="s">
        <v>3838</v>
      </c>
      <c r="D15" s="311" t="s">
        <v>19</v>
      </c>
      <c r="E15" s="110">
        <v>1</v>
      </c>
      <c r="F15" s="718"/>
      <c r="G15" s="477">
        <f t="shared" si="0"/>
        <v>0</v>
      </c>
    </row>
    <row r="16" spans="1:7" x14ac:dyDescent="0.2">
      <c r="A16" s="93"/>
      <c r="B16" s="93"/>
      <c r="C16" s="120"/>
      <c r="D16" s="311"/>
      <c r="E16" s="110"/>
      <c r="F16" s="345"/>
      <c r="G16" s="321"/>
    </row>
    <row r="17" spans="1:7" ht="25.5" x14ac:dyDescent="0.2">
      <c r="A17" s="93" t="s">
        <v>26</v>
      </c>
      <c r="B17" s="93" t="s">
        <v>4867</v>
      </c>
      <c r="C17" s="120" t="s">
        <v>4868</v>
      </c>
      <c r="D17" s="311" t="s">
        <v>19</v>
      </c>
      <c r="E17" s="110">
        <v>1</v>
      </c>
      <c r="F17" s="718"/>
      <c r="G17" s="477">
        <f t="shared" si="0"/>
        <v>0</v>
      </c>
    </row>
    <row r="18" spans="1:7" x14ac:dyDescent="0.2">
      <c r="A18" s="93"/>
      <c r="B18" s="93"/>
      <c r="C18" s="120"/>
      <c r="D18" s="311"/>
      <c r="E18" s="110"/>
      <c r="F18" s="345"/>
      <c r="G18" s="321"/>
    </row>
    <row r="19" spans="1:7" ht="25.5" x14ac:dyDescent="0.2">
      <c r="A19" s="93" t="s">
        <v>28</v>
      </c>
      <c r="B19" s="93">
        <v>5</v>
      </c>
      <c r="C19" s="120" t="s">
        <v>2537</v>
      </c>
      <c r="D19" s="311" t="s">
        <v>19</v>
      </c>
      <c r="E19" s="110">
        <v>1</v>
      </c>
      <c r="F19" s="718"/>
      <c r="G19" s="477">
        <f t="shared" si="0"/>
        <v>0</v>
      </c>
    </row>
    <row r="20" spans="1:7" x14ac:dyDescent="0.2">
      <c r="A20" s="93"/>
      <c r="B20" s="93"/>
      <c r="C20" s="120"/>
      <c r="D20" s="311"/>
      <c r="E20" s="110"/>
      <c r="F20" s="345"/>
      <c r="G20" s="321"/>
    </row>
    <row r="21" spans="1:7" ht="63.75" x14ac:dyDescent="0.2">
      <c r="A21" s="93" t="s">
        <v>30</v>
      </c>
      <c r="B21" s="93"/>
      <c r="C21" s="120" t="s">
        <v>2538</v>
      </c>
      <c r="D21" s="311" t="s">
        <v>19</v>
      </c>
      <c r="E21" s="110">
        <v>1</v>
      </c>
      <c r="F21" s="718"/>
      <c r="G21" s="477">
        <f t="shared" si="0"/>
        <v>0</v>
      </c>
    </row>
    <row r="22" spans="1:7" x14ac:dyDescent="0.2">
      <c r="A22" s="93"/>
      <c r="B22" s="93"/>
      <c r="C22" s="120"/>
      <c r="D22" s="311"/>
      <c r="E22" s="110"/>
      <c r="F22" s="345"/>
      <c r="G22" s="321"/>
    </row>
    <row r="23" spans="1:7" x14ac:dyDescent="0.2">
      <c r="A23" s="93" t="s">
        <v>32</v>
      </c>
      <c r="B23" s="93"/>
      <c r="C23" s="120" t="s">
        <v>2539</v>
      </c>
      <c r="D23" s="311" t="s">
        <v>19</v>
      </c>
      <c r="E23" s="110">
        <v>1</v>
      </c>
      <c r="F23" s="718"/>
      <c r="G23" s="477">
        <f t="shared" si="0"/>
        <v>0</v>
      </c>
    </row>
    <row r="24" spans="1:7" x14ac:dyDescent="0.2">
      <c r="A24" s="93"/>
      <c r="B24" s="93"/>
      <c r="C24" s="120"/>
      <c r="D24" s="311"/>
      <c r="E24" s="110"/>
      <c r="F24" s="345"/>
      <c r="G24" s="321"/>
    </row>
    <row r="25" spans="1:7" x14ac:dyDescent="0.2">
      <c r="A25" s="93" t="s">
        <v>34</v>
      </c>
      <c r="B25" s="93"/>
      <c r="C25" s="120" t="s">
        <v>2540</v>
      </c>
      <c r="D25" s="311" t="s">
        <v>19</v>
      </c>
      <c r="E25" s="110">
        <v>1</v>
      </c>
      <c r="F25" s="718"/>
      <c r="G25" s="477">
        <f t="shared" si="0"/>
        <v>0</v>
      </c>
    </row>
    <row r="26" spans="1:7" x14ac:dyDescent="0.2">
      <c r="A26" s="93"/>
      <c r="B26" s="93"/>
      <c r="C26" s="120"/>
      <c r="D26" s="311"/>
      <c r="E26" s="110"/>
      <c r="F26" s="345"/>
      <c r="G26" s="321"/>
    </row>
    <row r="27" spans="1:7" ht="25.5" x14ac:dyDescent="0.2">
      <c r="A27" s="93" t="s">
        <v>36</v>
      </c>
      <c r="B27" s="93" t="s">
        <v>4869</v>
      </c>
      <c r="C27" s="120" t="s">
        <v>2541</v>
      </c>
      <c r="D27" s="311" t="s">
        <v>19</v>
      </c>
      <c r="E27" s="110">
        <v>1</v>
      </c>
      <c r="F27" s="718"/>
      <c r="G27" s="477">
        <f t="shared" si="0"/>
        <v>0</v>
      </c>
    </row>
    <row r="28" spans="1:7" x14ac:dyDescent="0.2">
      <c r="A28" s="93"/>
      <c r="B28" s="93"/>
      <c r="C28" s="120"/>
      <c r="D28" s="311"/>
      <c r="E28" s="110"/>
      <c r="F28" s="345"/>
      <c r="G28" s="321"/>
    </row>
    <row r="29" spans="1:7" s="682" customFormat="1" ht="35.1" customHeight="1" x14ac:dyDescent="0.25">
      <c r="A29" s="93" t="s">
        <v>38</v>
      </c>
      <c r="B29" s="93" t="s">
        <v>4870</v>
      </c>
      <c r="C29" s="120" t="s">
        <v>2542</v>
      </c>
      <c r="D29" s="311" t="s">
        <v>19</v>
      </c>
      <c r="E29" s="110">
        <v>1</v>
      </c>
      <c r="F29" s="718"/>
      <c r="G29" s="477">
        <f t="shared" si="0"/>
        <v>0</v>
      </c>
    </row>
    <row r="30" spans="1:7" s="682" customFormat="1" ht="12.75" customHeight="1" x14ac:dyDescent="0.25">
      <c r="A30" s="93"/>
      <c r="B30" s="93"/>
      <c r="C30" s="120"/>
      <c r="D30" s="311"/>
      <c r="E30" s="110"/>
      <c r="F30" s="345"/>
      <c r="G30" s="321"/>
    </row>
    <row r="31" spans="1:7" ht="38.25" x14ac:dyDescent="0.2">
      <c r="A31" s="93" t="s">
        <v>40</v>
      </c>
      <c r="B31" s="93"/>
      <c r="C31" s="120" t="s">
        <v>2543</v>
      </c>
      <c r="D31" s="311" t="s">
        <v>19</v>
      </c>
      <c r="E31" s="110">
        <v>1</v>
      </c>
      <c r="F31" s="718"/>
      <c r="G31" s="477">
        <f t="shared" si="0"/>
        <v>0</v>
      </c>
    </row>
    <row r="32" spans="1:7" x14ac:dyDescent="0.2">
      <c r="A32" s="93"/>
      <c r="B32" s="93"/>
      <c r="C32" s="120"/>
      <c r="D32" s="311"/>
      <c r="E32" s="110"/>
      <c r="F32" s="346"/>
      <c r="G32" s="321"/>
    </row>
    <row r="33" spans="1:7" ht="38.25" x14ac:dyDescent="0.2">
      <c r="A33" s="93" t="s">
        <v>42</v>
      </c>
      <c r="B33" s="93"/>
      <c r="C33" s="120" t="s">
        <v>2544</v>
      </c>
      <c r="D33" s="311"/>
      <c r="E33" s="110"/>
      <c r="F33" s="345"/>
      <c r="G33" s="321"/>
    </row>
    <row r="34" spans="1:7" x14ac:dyDescent="0.2">
      <c r="A34" s="93"/>
      <c r="B34" s="93"/>
      <c r="C34" s="120"/>
      <c r="D34" s="311"/>
      <c r="E34" s="110"/>
      <c r="F34" s="345"/>
      <c r="G34" s="321"/>
    </row>
    <row r="35" spans="1:7" x14ac:dyDescent="0.2">
      <c r="A35" s="93" t="s">
        <v>4871</v>
      </c>
      <c r="B35" s="93"/>
      <c r="C35" s="719" t="s">
        <v>2546</v>
      </c>
      <c r="D35" s="311" t="s">
        <v>2547</v>
      </c>
      <c r="E35" s="110">
        <v>1</v>
      </c>
      <c r="F35" s="718"/>
      <c r="G35" s="477">
        <f t="shared" si="0"/>
        <v>0</v>
      </c>
    </row>
    <row r="36" spans="1:7" x14ac:dyDescent="0.2">
      <c r="A36" s="93"/>
      <c r="B36" s="93"/>
      <c r="C36" s="120"/>
      <c r="D36" s="311"/>
      <c r="E36" s="110"/>
      <c r="F36" s="345"/>
      <c r="G36" s="321"/>
    </row>
    <row r="37" spans="1:7" x14ac:dyDescent="0.2">
      <c r="A37" s="93" t="s">
        <v>4872</v>
      </c>
      <c r="B37" s="93"/>
      <c r="C37" s="719" t="s">
        <v>2549</v>
      </c>
      <c r="D37" s="311" t="s">
        <v>2547</v>
      </c>
      <c r="E37" s="110">
        <v>1</v>
      </c>
      <c r="F37" s="718"/>
      <c r="G37" s="477">
        <f t="shared" si="0"/>
        <v>0</v>
      </c>
    </row>
    <row r="38" spans="1:7" x14ac:dyDescent="0.2">
      <c r="A38" s="93"/>
      <c r="B38" s="93"/>
      <c r="C38" s="120"/>
      <c r="D38" s="311"/>
      <c r="E38" s="110"/>
      <c r="F38" s="345"/>
      <c r="G38" s="321"/>
    </row>
    <row r="39" spans="1:7" x14ac:dyDescent="0.2">
      <c r="A39" s="93" t="s">
        <v>4873</v>
      </c>
      <c r="B39" s="93"/>
      <c r="C39" s="719" t="s">
        <v>2550</v>
      </c>
      <c r="D39" s="311" t="s">
        <v>2547</v>
      </c>
      <c r="E39" s="110">
        <v>1</v>
      </c>
      <c r="F39" s="718"/>
      <c r="G39" s="477">
        <f t="shared" si="0"/>
        <v>0</v>
      </c>
    </row>
    <row r="40" spans="1:7" x14ac:dyDescent="0.2">
      <c r="A40" s="93"/>
      <c r="B40" s="93"/>
      <c r="C40" s="120"/>
      <c r="D40" s="311"/>
      <c r="E40" s="110"/>
      <c r="F40" s="693"/>
      <c r="G40" s="321"/>
    </row>
    <row r="41" spans="1:7" x14ac:dyDescent="0.2">
      <c r="A41" s="93">
        <v>1.2</v>
      </c>
      <c r="B41" s="93"/>
      <c r="C41" s="121" t="s">
        <v>4874</v>
      </c>
      <c r="D41" s="311"/>
      <c r="E41" s="110"/>
      <c r="F41" s="693"/>
      <c r="G41" s="321"/>
    </row>
    <row r="42" spans="1:7" x14ac:dyDescent="0.2">
      <c r="A42" s="93"/>
      <c r="B42" s="93"/>
      <c r="C42" s="120"/>
      <c r="D42" s="311"/>
      <c r="E42" s="110"/>
      <c r="F42" s="693"/>
      <c r="G42" s="321"/>
    </row>
    <row r="43" spans="1:7" ht="25.5" x14ac:dyDescent="0.2">
      <c r="A43" s="93" t="s">
        <v>63</v>
      </c>
      <c r="B43" s="93">
        <v>4.2</v>
      </c>
      <c r="C43" s="120" t="s">
        <v>2535</v>
      </c>
      <c r="D43" s="311" t="s">
        <v>19</v>
      </c>
      <c r="E43" s="110">
        <v>1</v>
      </c>
      <c r="F43" s="718"/>
      <c r="G43" s="477">
        <f>E43*F43</f>
        <v>0</v>
      </c>
    </row>
    <row r="44" spans="1:7" x14ac:dyDescent="0.2">
      <c r="A44" s="93"/>
      <c r="B44" s="93"/>
      <c r="C44" s="120"/>
      <c r="D44" s="311"/>
      <c r="E44" s="110"/>
      <c r="F44" s="345"/>
      <c r="G44" s="321"/>
    </row>
    <row r="45" spans="1:7" x14ac:dyDescent="0.2">
      <c r="A45" s="93" t="s">
        <v>68</v>
      </c>
      <c r="B45" s="93">
        <v>19</v>
      </c>
      <c r="C45" s="120" t="s">
        <v>2536</v>
      </c>
      <c r="D45" s="311" t="s">
        <v>19</v>
      </c>
      <c r="E45" s="110">
        <v>1</v>
      </c>
      <c r="F45" s="718"/>
      <c r="G45" s="477">
        <f t="shared" ref="G45" si="1">E45*F45</f>
        <v>0</v>
      </c>
    </row>
    <row r="46" spans="1:7" x14ac:dyDescent="0.2">
      <c r="A46" s="93"/>
      <c r="B46" s="93"/>
      <c r="C46" s="120"/>
      <c r="D46" s="311"/>
      <c r="E46" s="110"/>
      <c r="F46" s="345"/>
      <c r="G46" s="321"/>
    </row>
    <row r="47" spans="1:7" ht="25.5" x14ac:dyDescent="0.2">
      <c r="A47" s="93" t="s">
        <v>70</v>
      </c>
      <c r="B47" s="93">
        <v>14.2</v>
      </c>
      <c r="C47" s="120" t="s">
        <v>3838</v>
      </c>
      <c r="D47" s="311" t="s">
        <v>19</v>
      </c>
      <c r="E47" s="110">
        <v>1</v>
      </c>
      <c r="F47" s="718"/>
      <c r="G47" s="477">
        <f t="shared" ref="G47" si="2">E47*F47</f>
        <v>0</v>
      </c>
    </row>
    <row r="48" spans="1:7" x14ac:dyDescent="0.2">
      <c r="A48" s="93"/>
      <c r="B48" s="93"/>
      <c r="C48" s="120"/>
      <c r="D48" s="311"/>
      <c r="E48" s="110"/>
      <c r="F48" s="345"/>
      <c r="G48" s="321"/>
    </row>
    <row r="49" spans="1:7" ht="50.45" customHeight="1" x14ac:dyDescent="0.2">
      <c r="A49" s="93" t="s">
        <v>72</v>
      </c>
      <c r="B49" s="93"/>
      <c r="C49" s="120" t="s">
        <v>2538</v>
      </c>
      <c r="D49" s="311" t="s">
        <v>19</v>
      </c>
      <c r="E49" s="110">
        <v>1</v>
      </c>
      <c r="F49" s="718"/>
      <c r="G49" s="477">
        <f t="shared" ref="G49" si="3">E49*F49</f>
        <v>0</v>
      </c>
    </row>
    <row r="50" spans="1:7" ht="13.15" customHeight="1" x14ac:dyDescent="0.2">
      <c r="A50" s="694"/>
      <c r="B50" s="93"/>
      <c r="C50" s="120"/>
      <c r="D50" s="311"/>
      <c r="E50" s="110"/>
      <c r="F50" s="345"/>
      <c r="G50" s="321"/>
    </row>
    <row r="51" spans="1:7" ht="13.15" customHeight="1" x14ac:dyDescent="0.2">
      <c r="A51" s="694" t="s">
        <v>74</v>
      </c>
      <c r="B51" s="93"/>
      <c r="C51" s="120" t="s">
        <v>2540</v>
      </c>
      <c r="D51" s="311" t="s">
        <v>19</v>
      </c>
      <c r="E51" s="110">
        <v>1</v>
      </c>
      <c r="F51" s="718"/>
      <c r="G51" s="477">
        <f t="shared" ref="G51" si="4">E51*F51</f>
        <v>0</v>
      </c>
    </row>
    <row r="52" spans="1:7" ht="13.15" customHeight="1" x14ac:dyDescent="0.2">
      <c r="A52" s="694"/>
      <c r="B52" s="93"/>
      <c r="C52" s="120"/>
      <c r="D52" s="311"/>
      <c r="E52" s="110"/>
      <c r="F52" s="345"/>
      <c r="G52" s="321"/>
    </row>
    <row r="53" spans="1:7" s="146" customFormat="1" ht="21.95" customHeight="1" x14ac:dyDescent="0.25">
      <c r="A53" s="144" t="s">
        <v>44</v>
      </c>
      <c r="B53" s="145"/>
      <c r="C53" s="145"/>
      <c r="D53" s="343"/>
      <c r="E53" s="343"/>
      <c r="F53" s="344"/>
      <c r="G53" s="494">
        <f>SUM(G11:G52)</f>
        <v>0</v>
      </c>
    </row>
    <row r="54" spans="1:7" x14ac:dyDescent="0.2">
      <c r="A54" s="695"/>
      <c r="B54" s="695"/>
      <c r="C54" s="695"/>
      <c r="D54" s="696"/>
      <c r="E54" s="696"/>
      <c r="F54" s="696"/>
      <c r="G54" s="697" t="s">
        <v>4875</v>
      </c>
    </row>
    <row r="55" spans="1:7" x14ac:dyDescent="0.2">
      <c r="A55" s="695"/>
      <c r="B55" s="695"/>
      <c r="C55" s="695"/>
      <c r="D55" s="696"/>
      <c r="E55" s="696"/>
      <c r="F55" s="696"/>
      <c r="G55" s="698"/>
    </row>
    <row r="56" spans="1:7" s="103" customFormat="1" ht="25.5" x14ac:dyDescent="0.2">
      <c r="A56" s="128" t="s">
        <v>3</v>
      </c>
      <c r="B56" s="128" t="s">
        <v>4</v>
      </c>
      <c r="C56" s="128" t="s">
        <v>5</v>
      </c>
      <c r="D56" s="128" t="s">
        <v>6</v>
      </c>
      <c r="E56" s="128" t="s">
        <v>7</v>
      </c>
      <c r="F56" s="128" t="s">
        <v>8</v>
      </c>
      <c r="G56" s="489" t="s">
        <v>9</v>
      </c>
    </row>
    <row r="57" spans="1:7" s="146" customFormat="1" ht="21.95" customHeight="1" x14ac:dyDescent="0.25">
      <c r="A57" s="144" t="s">
        <v>45</v>
      </c>
      <c r="B57" s="145"/>
      <c r="C57" s="145"/>
      <c r="D57" s="343"/>
      <c r="E57" s="343"/>
      <c r="F57" s="344"/>
      <c r="G57" s="494">
        <f>G53</f>
        <v>0</v>
      </c>
    </row>
    <row r="58" spans="1:7" x14ac:dyDescent="0.2">
      <c r="A58" s="93"/>
      <c r="B58" s="93"/>
      <c r="C58" s="120"/>
      <c r="D58" s="311"/>
      <c r="E58" s="110"/>
      <c r="F58" s="693"/>
      <c r="G58" s="321"/>
    </row>
    <row r="59" spans="1:7" ht="25.5" x14ac:dyDescent="0.2">
      <c r="A59" s="93" t="s">
        <v>76</v>
      </c>
      <c r="B59" s="93" t="s">
        <v>4869</v>
      </c>
      <c r="C59" s="120" t="s">
        <v>2541</v>
      </c>
      <c r="D59" s="311" t="s">
        <v>19</v>
      </c>
      <c r="E59" s="110">
        <v>1</v>
      </c>
      <c r="F59" s="718"/>
      <c r="G59" s="477">
        <f t="shared" ref="G59" si="5">E59*F59</f>
        <v>0</v>
      </c>
    </row>
    <row r="60" spans="1:7" x14ac:dyDescent="0.2">
      <c r="A60" s="93"/>
      <c r="B60" s="93"/>
      <c r="C60" s="120"/>
      <c r="D60" s="311"/>
      <c r="E60" s="110"/>
      <c r="F60" s="345"/>
      <c r="G60" s="321"/>
    </row>
    <row r="61" spans="1:7" ht="25.5" x14ac:dyDescent="0.2">
      <c r="A61" s="93" t="s">
        <v>80</v>
      </c>
      <c r="B61" s="93" t="s">
        <v>4870</v>
      </c>
      <c r="C61" s="120" t="s">
        <v>2542</v>
      </c>
      <c r="D61" s="311" t="s">
        <v>19</v>
      </c>
      <c r="E61" s="110">
        <v>1</v>
      </c>
      <c r="F61" s="718"/>
      <c r="G61" s="477">
        <f t="shared" ref="G61" si="6">E61*F61</f>
        <v>0</v>
      </c>
    </row>
    <row r="62" spans="1:7" x14ac:dyDescent="0.2">
      <c r="A62" s="93"/>
      <c r="B62" s="93"/>
      <c r="C62" s="120"/>
      <c r="D62" s="311"/>
      <c r="E62" s="110"/>
      <c r="F62" s="693"/>
      <c r="G62" s="321"/>
    </row>
    <row r="63" spans="1:7" ht="38.25" x14ac:dyDescent="0.2">
      <c r="A63" s="93" t="s">
        <v>82</v>
      </c>
      <c r="B63" s="93"/>
      <c r="C63" s="120" t="s">
        <v>2544</v>
      </c>
      <c r="D63" s="311"/>
      <c r="E63" s="110"/>
      <c r="F63" s="345"/>
      <c r="G63" s="321"/>
    </row>
    <row r="64" spans="1:7" x14ac:dyDescent="0.2">
      <c r="A64" s="93"/>
      <c r="B64" s="93"/>
      <c r="C64" s="120"/>
      <c r="D64" s="311"/>
      <c r="E64" s="110"/>
      <c r="F64" s="345"/>
      <c r="G64" s="321"/>
    </row>
    <row r="65" spans="1:7" x14ac:dyDescent="0.2">
      <c r="A65" s="93" t="s">
        <v>4002</v>
      </c>
      <c r="B65" s="93"/>
      <c r="C65" s="719" t="s">
        <v>2546</v>
      </c>
      <c r="D65" s="311" t="s">
        <v>19</v>
      </c>
      <c r="E65" s="110">
        <v>1</v>
      </c>
      <c r="F65" s="718"/>
      <c r="G65" s="477">
        <f t="shared" ref="G65" si="7">E65*F65</f>
        <v>0</v>
      </c>
    </row>
    <row r="66" spans="1:7" x14ac:dyDescent="0.2">
      <c r="A66" s="93"/>
      <c r="B66" s="93"/>
      <c r="C66" s="120"/>
      <c r="D66" s="311"/>
      <c r="E66" s="110"/>
      <c r="F66" s="345"/>
      <c r="G66" s="321"/>
    </row>
    <row r="67" spans="1:7" x14ac:dyDescent="0.2">
      <c r="A67" s="93" t="s">
        <v>4003</v>
      </c>
      <c r="B67" s="93"/>
      <c r="C67" s="719" t="s">
        <v>2549</v>
      </c>
      <c r="D67" s="311" t="s">
        <v>19</v>
      </c>
      <c r="E67" s="110">
        <v>1</v>
      </c>
      <c r="F67" s="718"/>
      <c r="G67" s="477">
        <f t="shared" ref="G67" si="8">E67*F67</f>
        <v>0</v>
      </c>
    </row>
    <row r="68" spans="1:7" x14ac:dyDescent="0.2">
      <c r="A68" s="93"/>
      <c r="B68" s="93"/>
      <c r="C68" s="120"/>
      <c r="D68" s="311"/>
      <c r="E68" s="110"/>
      <c r="F68" s="345"/>
      <c r="G68" s="321"/>
    </row>
    <row r="69" spans="1:7" x14ac:dyDescent="0.2">
      <c r="A69" s="93" t="s">
        <v>4876</v>
      </c>
      <c r="B69" s="93"/>
      <c r="C69" s="719" t="s">
        <v>2550</v>
      </c>
      <c r="D69" s="311" t="s">
        <v>19</v>
      </c>
      <c r="E69" s="110">
        <v>1</v>
      </c>
      <c r="F69" s="718"/>
      <c r="G69" s="477">
        <f t="shared" ref="G69" si="9">E69*F69</f>
        <v>0</v>
      </c>
    </row>
    <row r="70" spans="1:7" x14ac:dyDescent="0.2">
      <c r="A70" s="672"/>
      <c r="B70" s="672"/>
      <c r="C70" s="681"/>
      <c r="D70" s="678"/>
      <c r="E70" s="679"/>
      <c r="F70" s="683"/>
      <c r="G70" s="321"/>
    </row>
    <row r="71" spans="1:7" x14ac:dyDescent="0.2">
      <c r="A71" s="672"/>
      <c r="B71" s="672"/>
      <c r="C71" s="681"/>
      <c r="D71" s="678"/>
      <c r="E71" s="679"/>
      <c r="F71" s="683"/>
      <c r="G71" s="321"/>
    </row>
    <row r="72" spans="1:7" x14ac:dyDescent="0.2">
      <c r="A72" s="672"/>
      <c r="B72" s="672"/>
      <c r="C72" s="681"/>
      <c r="D72" s="678"/>
      <c r="E72" s="679"/>
      <c r="F72" s="683"/>
      <c r="G72" s="321"/>
    </row>
    <row r="73" spans="1:7" x14ac:dyDescent="0.2">
      <c r="A73" s="672"/>
      <c r="B73" s="672"/>
      <c r="C73" s="681"/>
      <c r="D73" s="678"/>
      <c r="E73" s="679"/>
      <c r="F73" s="683"/>
      <c r="G73" s="321"/>
    </row>
    <row r="74" spans="1:7" x14ac:dyDescent="0.2">
      <c r="A74" s="672"/>
      <c r="B74" s="672"/>
      <c r="C74" s="681"/>
      <c r="D74" s="678"/>
      <c r="E74" s="679"/>
      <c r="F74" s="683"/>
      <c r="G74" s="321"/>
    </row>
    <row r="75" spans="1:7" x14ac:dyDescent="0.2">
      <c r="A75" s="672"/>
      <c r="B75" s="672"/>
      <c r="C75" s="681"/>
      <c r="D75" s="678"/>
      <c r="E75" s="679"/>
      <c r="F75" s="683"/>
      <c r="G75" s="321"/>
    </row>
    <row r="76" spans="1:7" x14ac:dyDescent="0.2">
      <c r="A76" s="672"/>
      <c r="B76" s="672"/>
      <c r="C76" s="681"/>
      <c r="D76" s="678"/>
      <c r="E76" s="679"/>
      <c r="F76" s="683"/>
      <c r="G76" s="321"/>
    </row>
    <row r="77" spans="1:7" x14ac:dyDescent="0.2">
      <c r="A77" s="672"/>
      <c r="B77" s="672"/>
      <c r="C77" s="681"/>
      <c r="D77" s="678"/>
      <c r="E77" s="679"/>
      <c r="F77" s="683"/>
      <c r="G77" s="321"/>
    </row>
    <row r="78" spans="1:7" x14ac:dyDescent="0.2">
      <c r="A78" s="672"/>
      <c r="B78" s="672"/>
      <c r="C78" s="681"/>
      <c r="D78" s="678"/>
      <c r="E78" s="679"/>
      <c r="F78" s="683"/>
      <c r="G78" s="321"/>
    </row>
    <row r="79" spans="1:7" x14ac:dyDescent="0.2">
      <c r="A79" s="672"/>
      <c r="B79" s="672"/>
      <c r="C79" s="681"/>
      <c r="D79" s="678"/>
      <c r="E79" s="679"/>
      <c r="F79" s="683"/>
      <c r="G79" s="321"/>
    </row>
    <row r="80" spans="1:7" x14ac:dyDescent="0.2">
      <c r="A80" s="672"/>
      <c r="B80" s="672"/>
      <c r="C80" s="681"/>
      <c r="D80" s="678"/>
      <c r="E80" s="679"/>
      <c r="F80" s="683"/>
      <c r="G80" s="321"/>
    </row>
    <row r="81" spans="1:7" x14ac:dyDescent="0.2">
      <c r="A81" s="672"/>
      <c r="B81" s="672"/>
      <c r="C81" s="681"/>
      <c r="D81" s="678"/>
      <c r="E81" s="679"/>
      <c r="F81" s="683"/>
      <c r="G81" s="321"/>
    </row>
    <row r="82" spans="1:7" x14ac:dyDescent="0.2">
      <c r="A82" s="672"/>
      <c r="B82" s="672"/>
      <c r="C82" s="681"/>
      <c r="D82" s="678"/>
      <c r="E82" s="679"/>
      <c r="F82" s="683"/>
      <c r="G82" s="321"/>
    </row>
    <row r="83" spans="1:7" x14ac:dyDescent="0.2">
      <c r="A83" s="672"/>
      <c r="B83" s="672"/>
      <c r="C83" s="681"/>
      <c r="D83" s="678"/>
      <c r="E83" s="679"/>
      <c r="F83" s="683"/>
      <c r="G83" s="321"/>
    </row>
    <row r="84" spans="1:7" x14ac:dyDescent="0.2">
      <c r="A84" s="672"/>
      <c r="B84" s="672"/>
      <c r="C84" s="681"/>
      <c r="D84" s="678"/>
      <c r="E84" s="679"/>
      <c r="F84" s="683"/>
      <c r="G84" s="321"/>
    </row>
    <row r="85" spans="1:7" x14ac:dyDescent="0.2">
      <c r="A85" s="672"/>
      <c r="B85" s="672"/>
      <c r="C85" s="681"/>
      <c r="D85" s="678"/>
      <c r="E85" s="679"/>
      <c r="F85" s="683"/>
      <c r="G85" s="321"/>
    </row>
    <row r="86" spans="1:7" x14ac:dyDescent="0.2">
      <c r="A86" s="672"/>
      <c r="B86" s="672"/>
      <c r="C86" s="681"/>
      <c r="D86" s="678"/>
      <c r="E86" s="679"/>
      <c r="F86" s="683"/>
      <c r="G86" s="321"/>
    </row>
    <row r="87" spans="1:7" x14ac:dyDescent="0.2">
      <c r="A87" s="672"/>
      <c r="B87" s="672"/>
      <c r="C87" s="681"/>
      <c r="D87" s="678"/>
      <c r="E87" s="679"/>
      <c r="F87" s="683"/>
      <c r="G87" s="321"/>
    </row>
    <row r="88" spans="1:7" x14ac:dyDescent="0.2">
      <c r="A88" s="672"/>
      <c r="B88" s="672"/>
      <c r="C88" s="681"/>
      <c r="D88" s="678"/>
      <c r="E88" s="679"/>
      <c r="F88" s="683"/>
      <c r="G88" s="321"/>
    </row>
    <row r="89" spans="1:7" x14ac:dyDescent="0.2">
      <c r="A89" s="672"/>
      <c r="B89" s="672"/>
      <c r="C89" s="681"/>
      <c r="D89" s="678"/>
      <c r="E89" s="679"/>
      <c r="F89" s="683"/>
      <c r="G89" s="321"/>
    </row>
    <row r="90" spans="1:7" x14ac:dyDescent="0.2">
      <c r="A90" s="672"/>
      <c r="B90" s="672"/>
      <c r="C90" s="681"/>
      <c r="D90" s="678"/>
      <c r="E90" s="679"/>
      <c r="F90" s="683"/>
      <c r="G90" s="321"/>
    </row>
    <row r="91" spans="1:7" x14ac:dyDescent="0.2">
      <c r="A91" s="672"/>
      <c r="B91" s="672"/>
      <c r="C91" s="681"/>
      <c r="D91" s="678"/>
      <c r="E91" s="679"/>
      <c r="F91" s="683"/>
      <c r="G91" s="321"/>
    </row>
    <row r="92" spans="1:7" x14ac:dyDescent="0.2">
      <c r="A92" s="672"/>
      <c r="B92" s="672"/>
      <c r="C92" s="681"/>
      <c r="D92" s="678"/>
      <c r="E92" s="679"/>
      <c r="F92" s="683"/>
      <c r="G92" s="321"/>
    </row>
    <row r="93" spans="1:7" x14ac:dyDescent="0.2">
      <c r="A93" s="672"/>
      <c r="B93" s="672"/>
      <c r="C93" s="681"/>
      <c r="D93" s="678"/>
      <c r="E93" s="679"/>
      <c r="F93" s="683"/>
      <c r="G93" s="321"/>
    </row>
    <row r="94" spans="1:7" x14ac:dyDescent="0.2">
      <c r="A94" s="672"/>
      <c r="B94" s="672"/>
      <c r="C94" s="681"/>
      <c r="D94" s="678"/>
      <c r="E94" s="679"/>
      <c r="F94" s="683"/>
      <c r="G94" s="321"/>
    </row>
    <row r="95" spans="1:7" x14ac:dyDescent="0.2">
      <c r="A95" s="672"/>
      <c r="B95" s="672"/>
      <c r="C95" s="681"/>
      <c r="D95" s="678"/>
      <c r="E95" s="679"/>
      <c r="F95" s="683"/>
      <c r="G95" s="321"/>
    </row>
    <row r="96" spans="1:7" x14ac:dyDescent="0.2">
      <c r="A96" s="672"/>
      <c r="B96" s="672"/>
      <c r="C96" s="681"/>
      <c r="D96" s="678"/>
      <c r="E96" s="679"/>
      <c r="F96" s="683"/>
      <c r="G96" s="321"/>
    </row>
    <row r="97" spans="1:7" x14ac:dyDescent="0.2">
      <c r="A97" s="672"/>
      <c r="B97" s="672"/>
      <c r="C97" s="681"/>
      <c r="D97" s="678"/>
      <c r="E97" s="679"/>
      <c r="F97" s="683"/>
      <c r="G97" s="321"/>
    </row>
    <row r="98" spans="1:7" x14ac:dyDescent="0.2">
      <c r="A98" s="672"/>
      <c r="B98" s="672"/>
      <c r="C98" s="681"/>
      <c r="D98" s="678"/>
      <c r="E98" s="679"/>
      <c r="F98" s="683"/>
      <c r="G98" s="321"/>
    </row>
    <row r="99" spans="1:7" x14ac:dyDescent="0.2">
      <c r="A99" s="672"/>
      <c r="B99" s="672"/>
      <c r="C99" s="681"/>
      <c r="D99" s="678"/>
      <c r="E99" s="679"/>
      <c r="F99" s="683"/>
      <c r="G99" s="321"/>
    </row>
    <row r="100" spans="1:7" x14ac:dyDescent="0.2">
      <c r="A100" s="672"/>
      <c r="B100" s="672"/>
      <c r="C100" s="681"/>
      <c r="D100" s="678"/>
      <c r="E100" s="679"/>
      <c r="F100" s="683"/>
      <c r="G100" s="321"/>
    </row>
    <row r="101" spans="1:7" x14ac:dyDescent="0.2">
      <c r="A101" s="672"/>
      <c r="B101" s="672"/>
      <c r="C101" s="681"/>
      <c r="D101" s="678"/>
      <c r="E101" s="679"/>
      <c r="F101" s="683"/>
      <c r="G101" s="321"/>
    </row>
    <row r="102" spans="1:7" x14ac:dyDescent="0.2">
      <c r="A102" s="672"/>
      <c r="B102" s="672"/>
      <c r="C102" s="681"/>
      <c r="D102" s="678"/>
      <c r="E102" s="679"/>
      <c r="F102" s="683"/>
      <c r="G102" s="321"/>
    </row>
    <row r="103" spans="1:7" x14ac:dyDescent="0.2">
      <c r="A103" s="672"/>
      <c r="B103" s="672"/>
      <c r="C103" s="681"/>
      <c r="D103" s="678"/>
      <c r="E103" s="679"/>
      <c r="F103" s="683"/>
      <c r="G103" s="321"/>
    </row>
    <row r="104" spans="1:7" x14ac:dyDescent="0.2">
      <c r="A104" s="672"/>
      <c r="B104" s="672"/>
      <c r="C104" s="681"/>
      <c r="D104" s="678"/>
      <c r="E104" s="679"/>
      <c r="F104" s="683"/>
      <c r="G104" s="321"/>
    </row>
    <row r="105" spans="1:7" x14ac:dyDescent="0.2">
      <c r="A105" s="672"/>
      <c r="B105" s="672"/>
      <c r="C105" s="681"/>
      <c r="D105" s="678"/>
      <c r="E105" s="679"/>
      <c r="F105" s="683"/>
      <c r="G105" s="321"/>
    </row>
    <row r="106" spans="1:7" x14ac:dyDescent="0.2">
      <c r="A106" s="672"/>
      <c r="B106" s="672"/>
      <c r="C106" s="681"/>
      <c r="D106" s="678"/>
      <c r="E106" s="679"/>
      <c r="F106" s="683"/>
      <c r="G106" s="321"/>
    </row>
    <row r="107" spans="1:7" x14ac:dyDescent="0.2">
      <c r="A107" s="672"/>
      <c r="B107" s="672"/>
      <c r="C107" s="681"/>
      <c r="D107" s="678"/>
      <c r="E107" s="679"/>
      <c r="F107" s="683"/>
      <c r="G107" s="321"/>
    </row>
    <row r="108" spans="1:7" x14ac:dyDescent="0.2">
      <c r="A108" s="672"/>
      <c r="B108" s="672"/>
      <c r="C108" s="681"/>
      <c r="D108" s="678"/>
      <c r="E108" s="679"/>
      <c r="F108" s="683"/>
      <c r="G108" s="321"/>
    </row>
    <row r="109" spans="1:7" x14ac:dyDescent="0.2">
      <c r="A109" s="672"/>
      <c r="B109" s="672"/>
      <c r="C109" s="681"/>
      <c r="D109" s="678"/>
      <c r="E109" s="679"/>
      <c r="F109" s="683"/>
      <c r="G109" s="321"/>
    </row>
    <row r="110" spans="1:7" x14ac:dyDescent="0.2">
      <c r="A110" s="672"/>
      <c r="B110" s="672"/>
      <c r="C110" s="681"/>
      <c r="D110" s="678"/>
      <c r="E110" s="679"/>
      <c r="F110" s="683"/>
      <c r="G110" s="321"/>
    </row>
    <row r="111" spans="1:7" x14ac:dyDescent="0.2">
      <c r="A111" s="672"/>
      <c r="B111" s="672"/>
      <c r="C111" s="681"/>
      <c r="D111" s="678"/>
      <c r="E111" s="679"/>
      <c r="F111" s="683"/>
      <c r="G111" s="321"/>
    </row>
    <row r="112" spans="1:7" x14ac:dyDescent="0.2">
      <c r="A112" s="672"/>
      <c r="B112" s="672"/>
      <c r="C112" s="681"/>
      <c r="D112" s="678"/>
      <c r="E112" s="679"/>
      <c r="F112" s="683"/>
      <c r="G112" s="321"/>
    </row>
    <row r="113" spans="1:7" x14ac:dyDescent="0.2">
      <c r="A113" s="672"/>
      <c r="B113" s="672"/>
      <c r="C113" s="681"/>
      <c r="D113" s="678"/>
      <c r="E113" s="679"/>
      <c r="F113" s="683"/>
      <c r="G113" s="321"/>
    </row>
    <row r="114" spans="1:7" x14ac:dyDescent="0.2">
      <c r="A114" s="672"/>
      <c r="B114" s="672"/>
      <c r="C114" s="681"/>
      <c r="D114" s="678"/>
      <c r="E114" s="679"/>
      <c r="F114" s="683"/>
      <c r="G114" s="321"/>
    </row>
    <row r="115" spans="1:7" x14ac:dyDescent="0.2">
      <c r="A115" s="672"/>
      <c r="B115" s="672"/>
      <c r="C115" s="681"/>
      <c r="D115" s="678"/>
      <c r="E115" s="679"/>
      <c r="F115" s="683"/>
      <c r="G115" s="321"/>
    </row>
    <row r="116" spans="1:7" x14ac:dyDescent="0.2">
      <c r="A116" s="672"/>
      <c r="B116" s="672"/>
      <c r="C116" s="681"/>
      <c r="D116" s="678"/>
      <c r="E116" s="679"/>
      <c r="F116" s="683"/>
      <c r="G116" s="321"/>
    </row>
    <row r="117" spans="1:7" x14ac:dyDescent="0.2">
      <c r="A117" s="672"/>
      <c r="B117" s="672"/>
      <c r="C117" s="681"/>
      <c r="D117" s="678"/>
      <c r="E117" s="679"/>
      <c r="F117" s="683"/>
      <c r="G117" s="321"/>
    </row>
    <row r="118" spans="1:7" x14ac:dyDescent="0.2">
      <c r="A118" s="672"/>
      <c r="B118" s="672"/>
      <c r="C118" s="681"/>
      <c r="D118" s="678"/>
      <c r="E118" s="679"/>
      <c r="F118" s="683"/>
      <c r="G118" s="321"/>
    </row>
    <row r="119" spans="1:7" x14ac:dyDescent="0.2">
      <c r="A119" s="672"/>
      <c r="B119" s="672"/>
      <c r="C119" s="681"/>
      <c r="D119" s="678"/>
      <c r="E119" s="679"/>
      <c r="F119" s="683"/>
      <c r="G119" s="321"/>
    </row>
    <row r="120" spans="1:7" x14ac:dyDescent="0.2">
      <c r="A120" s="672"/>
      <c r="B120" s="672"/>
      <c r="C120" s="681"/>
      <c r="D120" s="678"/>
      <c r="E120" s="679"/>
      <c r="F120" s="683"/>
      <c r="G120" s="321"/>
    </row>
    <row r="121" spans="1:7" s="688" customFormat="1" ht="19.899999999999999" customHeight="1" x14ac:dyDescent="0.25">
      <c r="A121" s="684" t="s">
        <v>4566</v>
      </c>
      <c r="B121" s="685"/>
      <c r="C121" s="685"/>
      <c r="D121" s="686"/>
      <c r="E121" s="686"/>
      <c r="F121" s="687"/>
      <c r="G121" s="494">
        <f>SUM(G57:G120)</f>
        <v>0</v>
      </c>
    </row>
    <row r="124" spans="1:7" ht="12" customHeight="1" x14ac:dyDescent="0.2"/>
    <row r="125" spans="1:7" ht="12.75" hidden="1" customHeight="1" x14ac:dyDescent="0.2"/>
    <row r="126" spans="1:7" ht="12.75" hidden="1" customHeight="1" x14ac:dyDescent="0.2"/>
    <row r="127" spans="1:7" ht="12.75" hidden="1" customHeight="1" x14ac:dyDescent="0.2"/>
    <row r="128" spans="1:7" ht="12.75" hidden="1" customHeight="1" x14ac:dyDescent="0.2"/>
  </sheetData>
  <sheetProtection algorithmName="SHA-512" hashValue="1tFwYRHlXtazOMFlk3+gci9XuxNOko9xP2kM6+U3eQe2Hzpt5MdjZONZQktPdT/SQnxWYz7f+KqsoY1saZX9sw==" saltValue="M/XYsR1g/U605ZNGtrmDZA==" spinCount="100000" sheet="1" objects="1" scenarios="1"/>
  <autoFilter ref="A1:G121" xr:uid="{00000000-0009-0000-0000-00000A000000}"/>
  <pageMargins left="0.70866141732283472" right="0.70866141732283472" top="0.74803149606299213" bottom="0.74803149606299213" header="0.31496062992125984" footer="0.31496062992125984"/>
  <pageSetup paperSize="9" scale="74" firstPageNumber="66" fitToHeight="0" orientation="portrait" blackAndWhite="1" r:id="rId1"/>
  <headerFooter>
    <oddHeader>&amp;LHAMMARSDALE WWTW IMPROVEMENTS TO LIQUID AND SOLIDS TREATMENT FACILITIES&amp;RContract No:  WS 7342</oddHeader>
    <oddFooter>&amp;LC2: Pricing Data - Revision B&amp;CPage C2.2-&amp;P</oddFooter>
  </headerFooter>
  <rowBreaks count="1" manualBreakCount="1">
    <brk id="5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G136"/>
  <sheetViews>
    <sheetView view="pageBreakPreview" topLeftCell="A67" zoomScaleNormal="100" zoomScaleSheetLayoutView="100" workbookViewId="0">
      <selection activeCell="F251" sqref="F251"/>
    </sheetView>
  </sheetViews>
  <sheetFormatPr defaultColWidth="9.140625" defaultRowHeight="12.75" x14ac:dyDescent="0.2"/>
  <cols>
    <col min="1" max="1" width="8.7109375" style="108" customWidth="1"/>
    <col min="2" max="2" width="10.85546875" style="108" customWidth="1"/>
    <col min="3" max="3" width="47.7109375" style="108" customWidth="1"/>
    <col min="4" max="5" width="8.7109375" style="147" customWidth="1"/>
    <col min="6" max="6" width="15.7109375" style="108" customWidth="1"/>
    <col min="7" max="7" width="18.42578125" style="562" customWidth="1"/>
    <col min="8" max="8" width="9.140625" style="108"/>
    <col min="9" max="9" width="11.28515625" style="108" bestFit="1" customWidth="1"/>
    <col min="10" max="16384" width="9.140625" style="108"/>
  </cols>
  <sheetData>
    <row r="1" spans="1:7" s="103" customFormat="1" ht="14.45" customHeight="1" x14ac:dyDescent="0.2">
      <c r="A1" s="102"/>
      <c r="B1" s="102"/>
      <c r="C1" s="102"/>
      <c r="D1" s="102"/>
      <c r="E1" s="102"/>
      <c r="F1" s="102"/>
      <c r="G1" s="542" t="s">
        <v>2889</v>
      </c>
    </row>
    <row r="2" spans="1:7" s="103" customFormat="1" x14ac:dyDescent="0.2">
      <c r="A2" s="102"/>
      <c r="B2" s="102"/>
      <c r="C2" s="102"/>
      <c r="D2" s="102"/>
      <c r="E2" s="102"/>
      <c r="F2" s="102"/>
      <c r="G2" s="543"/>
    </row>
    <row r="3" spans="1:7" s="103" customFormat="1" ht="25.5" x14ac:dyDescent="0.2">
      <c r="A3" s="128" t="s">
        <v>3</v>
      </c>
      <c r="B3" s="128" t="s">
        <v>4</v>
      </c>
      <c r="C3" s="128" t="s">
        <v>5</v>
      </c>
      <c r="D3" s="128" t="s">
        <v>6</v>
      </c>
      <c r="E3" s="128" t="s">
        <v>7</v>
      </c>
      <c r="F3" s="128" t="s">
        <v>8</v>
      </c>
      <c r="G3" s="489" t="s">
        <v>9</v>
      </c>
    </row>
    <row r="4" spans="1:7" ht="12.6" customHeight="1" x14ac:dyDescent="0.2">
      <c r="A4" s="260"/>
      <c r="B4" s="260"/>
      <c r="C4" s="200"/>
      <c r="D4" s="311"/>
      <c r="E4" s="110"/>
      <c r="F4" s="345"/>
      <c r="G4" s="477"/>
    </row>
    <row r="5" spans="1:7" ht="12.6" customHeight="1" x14ac:dyDescent="0.2">
      <c r="A5" s="260"/>
      <c r="B5" s="260"/>
      <c r="C5" s="109" t="s">
        <v>3839</v>
      </c>
      <c r="D5" s="311"/>
      <c r="E5" s="110"/>
      <c r="F5" s="345"/>
      <c r="G5" s="477"/>
    </row>
    <row r="6" spans="1:7" ht="12.6" customHeight="1" x14ac:dyDescent="0.2">
      <c r="A6" s="260"/>
      <c r="B6" s="260"/>
      <c r="C6" s="112"/>
      <c r="D6" s="311"/>
      <c r="E6" s="311"/>
      <c r="F6" s="345"/>
      <c r="G6" s="477"/>
    </row>
    <row r="7" spans="1:7" ht="12.6" customHeight="1" x14ac:dyDescent="0.2">
      <c r="A7" s="113">
        <v>2</v>
      </c>
      <c r="B7" s="113"/>
      <c r="C7" s="112" t="s">
        <v>2551</v>
      </c>
      <c r="D7" s="311"/>
      <c r="E7" s="311"/>
      <c r="F7" s="345"/>
      <c r="G7" s="477"/>
    </row>
    <row r="8" spans="1:7" ht="12.6" customHeight="1" x14ac:dyDescent="0.2">
      <c r="A8" s="113"/>
      <c r="B8" s="113"/>
      <c r="C8" s="112"/>
      <c r="D8" s="311"/>
      <c r="E8" s="311"/>
      <c r="F8" s="345"/>
      <c r="G8" s="477"/>
    </row>
    <row r="9" spans="1:7" ht="16.149999999999999" customHeight="1" x14ac:dyDescent="0.2">
      <c r="A9" s="113"/>
      <c r="B9" s="113"/>
      <c r="C9" s="114" t="s">
        <v>2552</v>
      </c>
      <c r="D9" s="311"/>
      <c r="E9" s="311"/>
      <c r="F9" s="345"/>
      <c r="G9" s="477"/>
    </row>
    <row r="10" spans="1:7" ht="12.6" customHeight="1" x14ac:dyDescent="0.2">
      <c r="A10" s="113"/>
      <c r="B10" s="113"/>
      <c r="C10" s="115"/>
      <c r="D10" s="311"/>
      <c r="E10" s="311"/>
      <c r="F10" s="345"/>
      <c r="G10" s="477"/>
    </row>
    <row r="11" spans="1:7" s="118" customFormat="1" ht="76.5" x14ac:dyDescent="0.25">
      <c r="A11" s="93"/>
      <c r="B11" s="93"/>
      <c r="C11" s="116" t="s">
        <v>2553</v>
      </c>
      <c r="D11" s="311"/>
      <c r="E11" s="311"/>
      <c r="F11" s="345"/>
      <c r="G11" s="477"/>
    </row>
    <row r="12" spans="1:7" s="118" customFormat="1" x14ac:dyDescent="0.25">
      <c r="A12" s="93"/>
      <c r="B12" s="93"/>
      <c r="C12" s="116"/>
      <c r="D12" s="311"/>
      <c r="E12" s="311"/>
      <c r="F12" s="345"/>
      <c r="G12" s="477"/>
    </row>
    <row r="13" spans="1:7" s="118" customFormat="1" ht="14.25" x14ac:dyDescent="0.25">
      <c r="A13" s="91">
        <v>2.1</v>
      </c>
      <c r="B13" s="91"/>
      <c r="C13" s="119" t="s">
        <v>2554</v>
      </c>
      <c r="D13" s="311"/>
      <c r="E13" s="311"/>
      <c r="F13" s="345"/>
      <c r="G13" s="477"/>
    </row>
    <row r="14" spans="1:7" s="118" customFormat="1" x14ac:dyDescent="0.25">
      <c r="A14" s="93"/>
      <c r="B14" s="93"/>
      <c r="C14" s="120"/>
      <c r="D14" s="311"/>
      <c r="E14" s="311"/>
      <c r="F14" s="350"/>
      <c r="G14" s="477"/>
    </row>
    <row r="15" spans="1:7" s="118" customFormat="1" ht="63.75" x14ac:dyDescent="0.25">
      <c r="A15" s="260" t="s">
        <v>239</v>
      </c>
      <c r="B15" s="260" t="s">
        <v>3840</v>
      </c>
      <c r="C15" s="120" t="s">
        <v>2555</v>
      </c>
      <c r="D15" s="311" t="s">
        <v>287</v>
      </c>
      <c r="E15" s="311">
        <v>2</v>
      </c>
      <c r="F15" s="720"/>
      <c r="G15" s="477">
        <f>E15*F15</f>
        <v>0</v>
      </c>
    </row>
    <row r="16" spans="1:7" s="118" customFormat="1" x14ac:dyDescent="0.25">
      <c r="A16" s="260"/>
      <c r="B16" s="260"/>
      <c r="C16" s="120"/>
      <c r="D16" s="311"/>
      <c r="E16" s="311"/>
      <c r="F16" s="350"/>
      <c r="G16" s="477"/>
    </row>
    <row r="17" spans="1:7" s="118" customFormat="1" ht="63.75" x14ac:dyDescent="0.25">
      <c r="A17" s="260" t="s">
        <v>240</v>
      </c>
      <c r="B17" s="260" t="s">
        <v>3840</v>
      </c>
      <c r="C17" s="120" t="s">
        <v>2556</v>
      </c>
      <c r="D17" s="311" t="s">
        <v>287</v>
      </c>
      <c r="E17" s="311">
        <v>2</v>
      </c>
      <c r="F17" s="720"/>
      <c r="G17" s="477">
        <f t="shared" ref="G17:G35" si="0">E17*F17</f>
        <v>0</v>
      </c>
    </row>
    <row r="18" spans="1:7" s="118" customFormat="1" ht="12.6" customHeight="1" x14ac:dyDescent="0.25">
      <c r="A18" s="260"/>
      <c r="B18" s="260"/>
      <c r="C18" s="120"/>
      <c r="D18" s="311"/>
      <c r="E18" s="311"/>
      <c r="F18" s="350"/>
      <c r="G18" s="477"/>
    </row>
    <row r="19" spans="1:7" s="118" customFormat="1" ht="38.25" x14ac:dyDescent="0.25">
      <c r="A19" s="260" t="s">
        <v>243</v>
      </c>
      <c r="B19" s="260" t="s">
        <v>3840</v>
      </c>
      <c r="C19" s="120" t="s">
        <v>2557</v>
      </c>
      <c r="D19" s="311" t="s">
        <v>287</v>
      </c>
      <c r="E19" s="311">
        <v>1</v>
      </c>
      <c r="F19" s="720"/>
      <c r="G19" s="477">
        <f t="shared" si="0"/>
        <v>0</v>
      </c>
    </row>
    <row r="20" spans="1:7" s="118" customFormat="1" x14ac:dyDescent="0.25">
      <c r="A20" s="260"/>
      <c r="B20" s="260"/>
      <c r="C20" s="120"/>
      <c r="D20" s="311"/>
      <c r="E20" s="311"/>
      <c r="F20" s="350"/>
      <c r="G20" s="477"/>
    </row>
    <row r="21" spans="1:7" s="118" customFormat="1" x14ac:dyDescent="0.25">
      <c r="A21" s="260"/>
      <c r="B21" s="260"/>
      <c r="C21" s="121" t="s">
        <v>2558</v>
      </c>
      <c r="D21" s="311"/>
      <c r="E21" s="311"/>
      <c r="F21" s="350"/>
      <c r="G21" s="477"/>
    </row>
    <row r="22" spans="1:7" s="118" customFormat="1" ht="12.6" customHeight="1" x14ac:dyDescent="0.25">
      <c r="A22" s="260"/>
      <c r="B22" s="260"/>
      <c r="C22" s="120"/>
      <c r="D22" s="311"/>
      <c r="E22" s="311"/>
      <c r="F22" s="350"/>
      <c r="G22" s="477"/>
    </row>
    <row r="23" spans="1:7" s="118" customFormat="1" ht="47.45" customHeight="1" x14ac:dyDescent="0.25">
      <c r="A23" s="260" t="s">
        <v>245</v>
      </c>
      <c r="B23" s="260" t="s">
        <v>3840</v>
      </c>
      <c r="C23" s="122" t="s">
        <v>2559</v>
      </c>
      <c r="D23" s="311" t="s">
        <v>19</v>
      </c>
      <c r="E23" s="311">
        <v>1</v>
      </c>
      <c r="F23" s="720"/>
      <c r="G23" s="477">
        <f t="shared" si="0"/>
        <v>0</v>
      </c>
    </row>
    <row r="24" spans="1:7" s="118" customFormat="1" x14ac:dyDescent="0.25">
      <c r="A24" s="260"/>
      <c r="B24" s="260"/>
      <c r="C24" s="120"/>
      <c r="D24" s="311"/>
      <c r="E24" s="311"/>
      <c r="F24" s="350"/>
      <c r="G24" s="477"/>
    </row>
    <row r="25" spans="1:7" s="118" customFormat="1" ht="25.5" x14ac:dyDescent="0.25">
      <c r="A25" s="260"/>
      <c r="B25" s="260" t="s">
        <v>3840</v>
      </c>
      <c r="C25" s="122" t="s">
        <v>2560</v>
      </c>
      <c r="D25" s="311" t="s">
        <v>287</v>
      </c>
      <c r="E25" s="311">
        <v>3</v>
      </c>
      <c r="F25" s="720"/>
      <c r="G25" s="477">
        <f t="shared" si="0"/>
        <v>0</v>
      </c>
    </row>
    <row r="26" spans="1:7" s="118" customFormat="1" x14ac:dyDescent="0.25">
      <c r="A26" s="260"/>
      <c r="B26" s="260"/>
      <c r="C26" s="121"/>
      <c r="D26" s="311"/>
      <c r="E26" s="311"/>
      <c r="F26" s="350"/>
      <c r="G26" s="477"/>
    </row>
    <row r="27" spans="1:7" s="118" customFormat="1" x14ac:dyDescent="0.25">
      <c r="A27" s="260"/>
      <c r="B27" s="260"/>
      <c r="C27" s="121" t="s">
        <v>2561</v>
      </c>
      <c r="D27" s="311"/>
      <c r="E27" s="311"/>
      <c r="F27" s="350"/>
      <c r="G27" s="477"/>
    </row>
    <row r="28" spans="1:7" s="118" customFormat="1" ht="12.6" customHeight="1" x14ac:dyDescent="0.25">
      <c r="A28" s="260"/>
      <c r="B28" s="260"/>
      <c r="C28" s="120"/>
      <c r="D28" s="311"/>
      <c r="E28" s="311"/>
      <c r="F28" s="350"/>
      <c r="G28" s="477"/>
    </row>
    <row r="29" spans="1:7" s="118" customFormat="1" ht="51" x14ac:dyDescent="0.25">
      <c r="A29" s="260" t="s">
        <v>247</v>
      </c>
      <c r="B29" s="260" t="s">
        <v>3841</v>
      </c>
      <c r="C29" s="120" t="s">
        <v>3842</v>
      </c>
      <c r="D29" s="311" t="s">
        <v>19</v>
      </c>
      <c r="E29" s="311">
        <v>1</v>
      </c>
      <c r="F29" s="720"/>
      <c r="G29" s="477">
        <f t="shared" si="0"/>
        <v>0</v>
      </c>
    </row>
    <row r="30" spans="1:7" s="118" customFormat="1" ht="12.6" customHeight="1" x14ac:dyDescent="0.25">
      <c r="A30" s="260"/>
      <c r="B30" s="260"/>
      <c r="C30" s="120"/>
      <c r="D30" s="311"/>
      <c r="E30" s="311"/>
      <c r="F30" s="350"/>
      <c r="G30" s="477"/>
    </row>
    <row r="31" spans="1:7" s="118" customFormat="1" ht="12.6" customHeight="1" x14ac:dyDescent="0.25">
      <c r="A31" s="260"/>
      <c r="B31" s="260"/>
      <c r="C31" s="121" t="s">
        <v>2562</v>
      </c>
      <c r="D31" s="311"/>
      <c r="E31" s="311"/>
      <c r="F31" s="350"/>
      <c r="G31" s="477"/>
    </row>
    <row r="32" spans="1:7" s="118" customFormat="1" ht="12.6" customHeight="1" x14ac:dyDescent="0.25">
      <c r="A32" s="260"/>
      <c r="B32" s="260"/>
      <c r="C32" s="121"/>
      <c r="D32" s="311"/>
      <c r="E32" s="311"/>
      <c r="F32" s="350"/>
      <c r="G32" s="477"/>
    </row>
    <row r="33" spans="1:7" s="118" customFormat="1" ht="40.9" customHeight="1" x14ac:dyDescent="0.25">
      <c r="A33" s="260" t="s">
        <v>251</v>
      </c>
      <c r="B33" s="260" t="s">
        <v>3843</v>
      </c>
      <c r="C33" s="120" t="s">
        <v>2563</v>
      </c>
      <c r="D33" s="311" t="s">
        <v>287</v>
      </c>
      <c r="E33" s="311">
        <v>3</v>
      </c>
      <c r="F33" s="720"/>
      <c r="G33" s="477">
        <f t="shared" si="0"/>
        <v>0</v>
      </c>
    </row>
    <row r="34" spans="1:7" s="118" customFormat="1" x14ac:dyDescent="0.25">
      <c r="A34" s="260"/>
      <c r="B34" s="260"/>
      <c r="C34" s="120"/>
      <c r="D34" s="311"/>
      <c r="E34" s="311"/>
      <c r="F34" s="350"/>
      <c r="G34" s="477"/>
    </row>
    <row r="35" spans="1:7" s="118" customFormat="1" ht="38.25" x14ac:dyDescent="0.25">
      <c r="A35" s="260" t="s">
        <v>252</v>
      </c>
      <c r="B35" s="260" t="s">
        <v>3843</v>
      </c>
      <c r="C35" s="120" t="s">
        <v>2564</v>
      </c>
      <c r="D35" s="311" t="s">
        <v>287</v>
      </c>
      <c r="E35" s="311">
        <v>3</v>
      </c>
      <c r="F35" s="720"/>
      <c r="G35" s="477">
        <f t="shared" si="0"/>
        <v>0</v>
      </c>
    </row>
    <row r="36" spans="1:7" s="118" customFormat="1" ht="12.6" customHeight="1" x14ac:dyDescent="0.25">
      <c r="A36" s="260"/>
      <c r="B36" s="260"/>
      <c r="C36" s="120"/>
      <c r="D36" s="311"/>
      <c r="E36" s="311"/>
      <c r="F36" s="350"/>
      <c r="G36" s="477"/>
    </row>
    <row r="37" spans="1:7" s="118" customFormat="1" x14ac:dyDescent="0.25">
      <c r="A37" s="260"/>
      <c r="B37" s="260"/>
      <c r="C37" s="120"/>
      <c r="D37" s="311"/>
      <c r="E37" s="311"/>
      <c r="F37" s="350"/>
      <c r="G37" s="477"/>
    </row>
    <row r="38" spans="1:7" ht="21.95" customHeight="1" x14ac:dyDescent="0.2">
      <c r="A38" s="123" t="s">
        <v>44</v>
      </c>
      <c r="B38" s="123"/>
      <c r="C38" s="124"/>
      <c r="D38" s="125"/>
      <c r="E38" s="125"/>
      <c r="F38" s="344"/>
      <c r="G38" s="494">
        <f>SUM(G15:G35)</f>
        <v>0</v>
      </c>
    </row>
    <row r="39" spans="1:7" ht="15" customHeight="1" x14ac:dyDescent="0.2">
      <c r="A39" s="126"/>
      <c r="B39" s="126"/>
      <c r="C39" s="126"/>
      <c r="D39" s="348"/>
      <c r="E39" s="348"/>
      <c r="F39" s="348"/>
      <c r="G39" s="478" t="s">
        <v>2889</v>
      </c>
    </row>
    <row r="40" spans="1:7" ht="15" customHeight="1" x14ac:dyDescent="0.2">
      <c r="A40" s="126"/>
      <c r="B40" s="126"/>
      <c r="C40" s="126"/>
      <c r="D40" s="348"/>
      <c r="E40" s="348"/>
      <c r="F40" s="348"/>
      <c r="G40" s="481"/>
    </row>
    <row r="41" spans="1:7" ht="27.2" customHeight="1" x14ac:dyDescent="0.2">
      <c r="A41" s="127" t="s">
        <v>3</v>
      </c>
      <c r="B41" s="127" t="s">
        <v>4</v>
      </c>
      <c r="C41" s="127" t="s">
        <v>5</v>
      </c>
      <c r="D41" s="349" t="s">
        <v>6</v>
      </c>
      <c r="E41" s="349" t="s">
        <v>7</v>
      </c>
      <c r="F41" s="349" t="s">
        <v>8</v>
      </c>
      <c r="G41" s="482" t="s">
        <v>9</v>
      </c>
    </row>
    <row r="42" spans="1:7" ht="21.95" customHeight="1" x14ac:dyDescent="0.2">
      <c r="A42" s="123" t="s">
        <v>45</v>
      </c>
      <c r="B42" s="123"/>
      <c r="C42" s="124"/>
      <c r="D42" s="343"/>
      <c r="E42" s="343"/>
      <c r="F42" s="344"/>
      <c r="G42" s="494">
        <f>G38</f>
        <v>0</v>
      </c>
    </row>
    <row r="43" spans="1:7" x14ac:dyDescent="0.2">
      <c r="A43" s="111"/>
      <c r="B43" s="111"/>
      <c r="C43" s="129"/>
      <c r="D43" s="110"/>
      <c r="E43" s="110"/>
      <c r="F43" s="350"/>
      <c r="G43" s="477"/>
    </row>
    <row r="44" spans="1:7" ht="14.25" x14ac:dyDescent="0.2">
      <c r="A44" s="91">
        <v>2.2000000000000002</v>
      </c>
      <c r="B44" s="91"/>
      <c r="C44" s="119" t="s">
        <v>2565</v>
      </c>
      <c r="D44" s="110"/>
      <c r="E44" s="110"/>
      <c r="F44" s="350"/>
      <c r="G44" s="477"/>
    </row>
    <row r="45" spans="1:7" x14ac:dyDescent="0.2">
      <c r="A45" s="260"/>
      <c r="B45" s="260"/>
      <c r="C45" s="120"/>
      <c r="D45" s="110"/>
      <c r="E45" s="110"/>
      <c r="F45" s="350"/>
      <c r="G45" s="477"/>
    </row>
    <row r="46" spans="1:7" ht="38.25" x14ac:dyDescent="0.2">
      <c r="A46" s="111" t="s">
        <v>268</v>
      </c>
      <c r="B46" s="111" t="s">
        <v>3844</v>
      </c>
      <c r="C46" s="120" t="s">
        <v>3845</v>
      </c>
      <c r="D46" s="110" t="s">
        <v>287</v>
      </c>
      <c r="E46" s="110">
        <v>2</v>
      </c>
      <c r="F46" s="720"/>
      <c r="G46" s="477">
        <f>E46*F46</f>
        <v>0</v>
      </c>
    </row>
    <row r="47" spans="1:7" x14ac:dyDescent="0.2">
      <c r="A47" s="111"/>
      <c r="B47" s="111"/>
      <c r="C47" s="120"/>
      <c r="D47" s="110"/>
      <c r="E47" s="110"/>
      <c r="F47" s="350"/>
      <c r="G47" s="477"/>
    </row>
    <row r="48" spans="1:7" ht="38.25" x14ac:dyDescent="0.2">
      <c r="A48" s="111" t="s">
        <v>1445</v>
      </c>
      <c r="B48" s="111" t="s">
        <v>3844</v>
      </c>
      <c r="C48" s="120" t="s">
        <v>3846</v>
      </c>
      <c r="D48" s="110" t="s">
        <v>287</v>
      </c>
      <c r="E48" s="110">
        <v>2</v>
      </c>
      <c r="F48" s="720"/>
      <c r="G48" s="477">
        <f t="shared" ref="G48:G82" si="1">E48*F48</f>
        <v>0</v>
      </c>
    </row>
    <row r="49" spans="1:7" ht="12.6" customHeight="1" x14ac:dyDescent="0.2">
      <c r="A49" s="111"/>
      <c r="B49" s="111"/>
      <c r="C49" s="129"/>
      <c r="D49" s="110"/>
      <c r="E49" s="110"/>
      <c r="F49" s="350"/>
      <c r="G49" s="477"/>
    </row>
    <row r="50" spans="1:7" x14ac:dyDescent="0.2">
      <c r="A50" s="117"/>
      <c r="B50" s="117"/>
      <c r="C50" s="121" t="s">
        <v>2558</v>
      </c>
      <c r="D50" s="110"/>
      <c r="E50" s="110"/>
      <c r="F50" s="350"/>
      <c r="G50" s="477"/>
    </row>
    <row r="51" spans="1:7" x14ac:dyDescent="0.2">
      <c r="A51" s="117"/>
      <c r="B51" s="117"/>
      <c r="C51" s="121"/>
      <c r="D51" s="110"/>
      <c r="E51" s="110"/>
      <c r="F51" s="350"/>
      <c r="G51" s="477"/>
    </row>
    <row r="52" spans="1:7" ht="63.75" x14ac:dyDescent="0.2">
      <c r="A52" s="117" t="s">
        <v>1446</v>
      </c>
      <c r="B52" s="111" t="s">
        <v>3844</v>
      </c>
      <c r="C52" s="120" t="s">
        <v>2566</v>
      </c>
      <c r="D52" s="110" t="s">
        <v>19</v>
      </c>
      <c r="E52" s="110">
        <v>1</v>
      </c>
      <c r="F52" s="720"/>
      <c r="G52" s="477">
        <f t="shared" si="1"/>
        <v>0</v>
      </c>
    </row>
    <row r="53" spans="1:7" x14ac:dyDescent="0.2">
      <c r="A53" s="117"/>
      <c r="B53" s="117"/>
      <c r="C53" s="121"/>
      <c r="D53" s="110"/>
      <c r="E53" s="110"/>
      <c r="F53" s="350"/>
      <c r="G53" s="477"/>
    </row>
    <row r="54" spans="1:7" ht="38.25" x14ac:dyDescent="0.2">
      <c r="A54" s="117" t="s">
        <v>1448</v>
      </c>
      <c r="B54" s="111" t="s">
        <v>3844</v>
      </c>
      <c r="C54" s="120" t="s">
        <v>2567</v>
      </c>
      <c r="D54" s="110" t="s">
        <v>19</v>
      </c>
      <c r="E54" s="110">
        <v>1</v>
      </c>
      <c r="F54" s="720"/>
      <c r="G54" s="477">
        <f t="shared" si="1"/>
        <v>0</v>
      </c>
    </row>
    <row r="55" spans="1:7" x14ac:dyDescent="0.2">
      <c r="A55" s="117"/>
      <c r="B55" s="117"/>
      <c r="C55" s="120"/>
      <c r="D55" s="110"/>
      <c r="E55" s="110"/>
      <c r="F55" s="350"/>
      <c r="G55" s="477"/>
    </row>
    <row r="56" spans="1:7" ht="25.5" x14ac:dyDescent="0.2">
      <c r="A56" s="117" t="s">
        <v>1449</v>
      </c>
      <c r="B56" s="111" t="s">
        <v>3844</v>
      </c>
      <c r="C56" s="120" t="s">
        <v>2568</v>
      </c>
      <c r="D56" s="110" t="s">
        <v>2569</v>
      </c>
      <c r="E56" s="110">
        <v>2</v>
      </c>
      <c r="F56" s="720"/>
      <c r="G56" s="477">
        <f t="shared" si="1"/>
        <v>0</v>
      </c>
    </row>
    <row r="57" spans="1:7" x14ac:dyDescent="0.2">
      <c r="A57" s="117"/>
      <c r="B57" s="117"/>
      <c r="C57" s="120"/>
      <c r="D57" s="110"/>
      <c r="E57" s="110"/>
      <c r="F57" s="350"/>
      <c r="G57" s="477"/>
    </row>
    <row r="58" spans="1:7" ht="25.5" x14ac:dyDescent="0.2">
      <c r="A58" s="117" t="s">
        <v>1451</v>
      </c>
      <c r="B58" s="111" t="s">
        <v>3844</v>
      </c>
      <c r="C58" s="120" t="s">
        <v>2570</v>
      </c>
      <c r="D58" s="110" t="s">
        <v>2569</v>
      </c>
      <c r="E58" s="110">
        <v>2</v>
      </c>
      <c r="F58" s="720"/>
      <c r="G58" s="477">
        <f t="shared" si="1"/>
        <v>0</v>
      </c>
    </row>
    <row r="59" spans="1:7" x14ac:dyDescent="0.2">
      <c r="A59" s="117"/>
      <c r="B59" s="117"/>
      <c r="C59" s="120"/>
      <c r="D59" s="110"/>
      <c r="E59" s="110"/>
      <c r="F59" s="350"/>
      <c r="G59" s="477"/>
    </row>
    <row r="60" spans="1:7" x14ac:dyDescent="0.2">
      <c r="A60" s="117" t="s">
        <v>1453</v>
      </c>
      <c r="B60" s="111" t="s">
        <v>3844</v>
      </c>
      <c r="C60" s="120" t="s">
        <v>2571</v>
      </c>
      <c r="D60" s="110" t="s">
        <v>2569</v>
      </c>
      <c r="E60" s="110">
        <v>2</v>
      </c>
      <c r="F60" s="720"/>
      <c r="G60" s="477">
        <f t="shared" si="1"/>
        <v>0</v>
      </c>
    </row>
    <row r="61" spans="1:7" x14ac:dyDescent="0.2">
      <c r="A61" s="117"/>
      <c r="B61" s="117"/>
      <c r="C61" s="120"/>
      <c r="D61" s="110"/>
      <c r="E61" s="110"/>
      <c r="F61" s="350"/>
      <c r="G61" s="477"/>
    </row>
    <row r="62" spans="1:7" ht="25.5" x14ac:dyDescent="0.2">
      <c r="A62" s="117" t="s">
        <v>1455</v>
      </c>
      <c r="B62" s="111" t="s">
        <v>3844</v>
      </c>
      <c r="C62" s="120" t="s">
        <v>2572</v>
      </c>
      <c r="D62" s="110" t="s">
        <v>2569</v>
      </c>
      <c r="E62" s="110">
        <v>2</v>
      </c>
      <c r="F62" s="720"/>
      <c r="G62" s="477">
        <f t="shared" si="1"/>
        <v>0</v>
      </c>
    </row>
    <row r="63" spans="1:7" x14ac:dyDescent="0.2">
      <c r="A63" s="117"/>
      <c r="B63" s="117"/>
      <c r="C63" s="120"/>
      <c r="D63" s="110"/>
      <c r="E63" s="110"/>
      <c r="F63" s="350"/>
      <c r="G63" s="477"/>
    </row>
    <row r="64" spans="1:7" ht="25.5" x14ac:dyDescent="0.2">
      <c r="A64" s="117" t="s">
        <v>1459</v>
      </c>
      <c r="B64" s="111" t="s">
        <v>3847</v>
      </c>
      <c r="C64" s="120" t="s">
        <v>3848</v>
      </c>
      <c r="D64" s="110" t="s">
        <v>19</v>
      </c>
      <c r="E64" s="110">
        <v>1</v>
      </c>
      <c r="F64" s="720"/>
      <c r="G64" s="477">
        <f t="shared" si="1"/>
        <v>0</v>
      </c>
    </row>
    <row r="65" spans="1:7" x14ac:dyDescent="0.2">
      <c r="A65" s="117"/>
      <c r="B65" s="117"/>
      <c r="C65" s="121"/>
      <c r="D65" s="110"/>
      <c r="E65" s="110"/>
      <c r="F65" s="350"/>
      <c r="G65" s="477"/>
    </row>
    <row r="66" spans="1:7" ht="51" x14ac:dyDescent="0.2">
      <c r="A66" s="136">
        <v>2.2999999999999998</v>
      </c>
      <c r="B66" s="136"/>
      <c r="C66" s="137" t="s">
        <v>2573</v>
      </c>
      <c r="D66" s="110"/>
      <c r="E66" s="110"/>
      <c r="F66" s="350"/>
      <c r="G66" s="477"/>
    </row>
    <row r="67" spans="1:7" ht="12.6" customHeight="1" x14ac:dyDescent="0.2">
      <c r="A67" s="111"/>
      <c r="B67" s="111"/>
      <c r="C67" s="120"/>
      <c r="D67" s="110"/>
      <c r="E67" s="110"/>
      <c r="F67" s="350"/>
      <c r="G67" s="477"/>
    </row>
    <row r="68" spans="1:7" ht="12.6" customHeight="1" x14ac:dyDescent="0.2">
      <c r="A68" s="111" t="s">
        <v>1787</v>
      </c>
      <c r="B68" s="111"/>
      <c r="C68" s="721" t="s">
        <v>2574</v>
      </c>
      <c r="D68" s="110" t="s">
        <v>19</v>
      </c>
      <c r="E68" s="110">
        <v>1</v>
      </c>
      <c r="F68" s="720"/>
      <c r="G68" s="477">
        <f t="shared" si="1"/>
        <v>0</v>
      </c>
    </row>
    <row r="69" spans="1:7" ht="12.6" customHeight="1" x14ac:dyDescent="0.2">
      <c r="A69" s="111"/>
      <c r="B69" s="111"/>
      <c r="C69" s="122"/>
      <c r="D69" s="110"/>
      <c r="E69" s="110"/>
      <c r="F69" s="350"/>
      <c r="G69" s="477"/>
    </row>
    <row r="70" spans="1:7" ht="12.6" customHeight="1" x14ac:dyDescent="0.2">
      <c r="A70" s="111" t="s">
        <v>1789</v>
      </c>
      <c r="B70" s="111"/>
      <c r="C70" s="721" t="s">
        <v>2575</v>
      </c>
      <c r="D70" s="110" t="s">
        <v>19</v>
      </c>
      <c r="E70" s="110">
        <v>1</v>
      </c>
      <c r="F70" s="720"/>
      <c r="G70" s="477">
        <f t="shared" si="1"/>
        <v>0</v>
      </c>
    </row>
    <row r="71" spans="1:7" ht="12.6" customHeight="1" x14ac:dyDescent="0.2">
      <c r="A71" s="111"/>
      <c r="B71" s="111"/>
      <c r="C71" s="122"/>
      <c r="D71" s="110"/>
      <c r="E71" s="110"/>
      <c r="F71" s="350"/>
      <c r="G71" s="477"/>
    </row>
    <row r="72" spans="1:7" ht="12.6" customHeight="1" x14ac:dyDescent="0.2">
      <c r="A72" s="111" t="s">
        <v>1791</v>
      </c>
      <c r="B72" s="111"/>
      <c r="C72" s="721" t="s">
        <v>2576</v>
      </c>
      <c r="D72" s="110" t="s">
        <v>19</v>
      </c>
      <c r="E72" s="110">
        <v>1</v>
      </c>
      <c r="F72" s="720"/>
      <c r="G72" s="477">
        <f t="shared" si="1"/>
        <v>0</v>
      </c>
    </row>
    <row r="73" spans="1:7" ht="12.6" customHeight="1" x14ac:dyDescent="0.2">
      <c r="A73" s="111"/>
      <c r="B73" s="111"/>
      <c r="C73" s="122"/>
      <c r="D73" s="110"/>
      <c r="E73" s="110"/>
      <c r="F73" s="350"/>
      <c r="G73" s="477"/>
    </row>
    <row r="74" spans="1:7" ht="12.6" customHeight="1" x14ac:dyDescent="0.2">
      <c r="A74" s="111" t="s">
        <v>1793</v>
      </c>
      <c r="B74" s="111"/>
      <c r="C74" s="721" t="s">
        <v>2577</v>
      </c>
      <c r="D74" s="110" t="s">
        <v>19</v>
      </c>
      <c r="E74" s="110">
        <v>1</v>
      </c>
      <c r="F74" s="720"/>
      <c r="G74" s="477">
        <f t="shared" si="1"/>
        <v>0</v>
      </c>
    </row>
    <row r="75" spans="1:7" ht="12.6" customHeight="1" x14ac:dyDescent="0.2">
      <c r="A75" s="111"/>
      <c r="B75" s="111"/>
      <c r="C75" s="138"/>
      <c r="D75" s="110"/>
      <c r="E75" s="110"/>
      <c r="F75" s="350"/>
      <c r="G75" s="477"/>
    </row>
    <row r="76" spans="1:7" ht="63.75" x14ac:dyDescent="0.2">
      <c r="A76" s="111">
        <v>2.4</v>
      </c>
      <c r="B76" s="111"/>
      <c r="C76" s="116" t="s">
        <v>2578</v>
      </c>
      <c r="D76" s="110"/>
      <c r="E76" s="351"/>
      <c r="F76" s="352"/>
      <c r="G76" s="477"/>
    </row>
    <row r="77" spans="1:7" ht="12.6" customHeight="1" x14ac:dyDescent="0.2">
      <c r="A77" s="111"/>
      <c r="B77" s="111"/>
      <c r="C77" s="116"/>
      <c r="D77" s="110"/>
      <c r="E77" s="110"/>
      <c r="F77" s="350"/>
      <c r="G77" s="477"/>
    </row>
    <row r="78" spans="1:7" ht="25.5" x14ac:dyDescent="0.2">
      <c r="A78" s="111" t="s">
        <v>1818</v>
      </c>
      <c r="B78" s="111"/>
      <c r="C78" s="141" t="s">
        <v>2579</v>
      </c>
      <c r="D78" s="110" t="s">
        <v>19</v>
      </c>
      <c r="E78" s="110">
        <v>1</v>
      </c>
      <c r="F78" s="720"/>
      <c r="G78" s="477">
        <f t="shared" si="1"/>
        <v>0</v>
      </c>
    </row>
    <row r="79" spans="1:7" ht="12.6" customHeight="1" x14ac:dyDescent="0.2">
      <c r="A79" s="111"/>
      <c r="B79" s="111"/>
      <c r="C79" s="141"/>
      <c r="D79" s="110"/>
      <c r="E79" s="110"/>
      <c r="F79" s="350"/>
      <c r="G79" s="477"/>
    </row>
    <row r="80" spans="1:7" ht="25.5" x14ac:dyDescent="0.2">
      <c r="A80" s="111" t="s">
        <v>1820</v>
      </c>
      <c r="B80" s="111"/>
      <c r="C80" s="141" t="s">
        <v>2580</v>
      </c>
      <c r="D80" s="110" t="s">
        <v>19</v>
      </c>
      <c r="E80" s="110">
        <v>1</v>
      </c>
      <c r="F80" s="720"/>
      <c r="G80" s="477">
        <f t="shared" si="1"/>
        <v>0</v>
      </c>
    </row>
    <row r="81" spans="1:7" ht="12.6" customHeight="1" x14ac:dyDescent="0.2">
      <c r="A81" s="111"/>
      <c r="B81" s="111"/>
      <c r="C81" s="141"/>
      <c r="D81" s="110"/>
      <c r="E81" s="110"/>
      <c r="F81" s="350"/>
      <c r="G81" s="477"/>
    </row>
    <row r="82" spans="1:7" ht="25.5" x14ac:dyDescent="0.2">
      <c r="A82" s="111" t="s">
        <v>1822</v>
      </c>
      <c r="B82" s="111"/>
      <c r="C82" s="142" t="s">
        <v>2581</v>
      </c>
      <c r="D82" s="110" t="s">
        <v>19</v>
      </c>
      <c r="E82" s="110">
        <v>1</v>
      </c>
      <c r="F82" s="720"/>
      <c r="G82" s="477">
        <f t="shared" si="1"/>
        <v>0</v>
      </c>
    </row>
    <row r="83" spans="1:7" ht="12.6" customHeight="1" x14ac:dyDescent="0.2">
      <c r="A83" s="111"/>
      <c r="B83" s="111"/>
      <c r="C83" s="129"/>
      <c r="D83" s="110"/>
      <c r="E83" s="110"/>
      <c r="F83" s="350"/>
      <c r="G83" s="477"/>
    </row>
    <row r="84" spans="1:7" ht="21.95" customHeight="1" x14ac:dyDescent="0.2">
      <c r="A84" s="123" t="s">
        <v>44</v>
      </c>
      <c r="B84" s="123"/>
      <c r="C84" s="124"/>
      <c r="D84" s="343"/>
      <c r="E84" s="343"/>
      <c r="F84" s="344"/>
      <c r="G84" s="494">
        <f>SUM(G42:G82)</f>
        <v>0</v>
      </c>
    </row>
    <row r="85" spans="1:7" ht="15" customHeight="1" x14ac:dyDescent="0.2">
      <c r="A85" s="126"/>
      <c r="B85" s="126"/>
      <c r="C85" s="126"/>
      <c r="D85" s="126"/>
      <c r="E85" s="126"/>
      <c r="F85" s="126"/>
      <c r="G85" s="542" t="s">
        <v>2889</v>
      </c>
    </row>
    <row r="86" spans="1:7" ht="15" customHeight="1" x14ac:dyDescent="0.2">
      <c r="A86" s="126"/>
      <c r="B86" s="126"/>
      <c r="C86" s="126"/>
      <c r="D86" s="126"/>
      <c r="E86" s="126"/>
      <c r="F86" s="126"/>
      <c r="G86" s="543"/>
    </row>
    <row r="87" spans="1:7" ht="27.2" customHeight="1" x14ac:dyDescent="0.2">
      <c r="A87" s="127" t="s">
        <v>3</v>
      </c>
      <c r="B87" s="127" t="s">
        <v>4</v>
      </c>
      <c r="C87" s="127" t="s">
        <v>5</v>
      </c>
      <c r="D87" s="127" t="s">
        <v>6</v>
      </c>
      <c r="E87" s="127" t="s">
        <v>7</v>
      </c>
      <c r="F87" s="127" t="s">
        <v>8</v>
      </c>
      <c r="G87" s="489" t="s">
        <v>9</v>
      </c>
    </row>
    <row r="88" spans="1:7" ht="21.95" customHeight="1" x14ac:dyDescent="0.2">
      <c r="A88" s="123" t="s">
        <v>45</v>
      </c>
      <c r="B88" s="123"/>
      <c r="C88" s="124"/>
      <c r="D88" s="343"/>
      <c r="E88" s="343"/>
      <c r="F88" s="344"/>
      <c r="G88" s="494">
        <f>G84</f>
        <v>0</v>
      </c>
    </row>
    <row r="89" spans="1:7" ht="12.6" customHeight="1" x14ac:dyDescent="0.2">
      <c r="A89" s="111"/>
      <c r="B89" s="111"/>
      <c r="C89" s="116"/>
      <c r="D89" s="110"/>
      <c r="E89" s="110"/>
      <c r="F89" s="350"/>
      <c r="G89" s="477"/>
    </row>
    <row r="90" spans="1:7" ht="51" x14ac:dyDescent="0.2">
      <c r="A90" s="143">
        <v>2.5</v>
      </c>
      <c r="B90" s="143"/>
      <c r="C90" s="137" t="s">
        <v>2582</v>
      </c>
      <c r="D90" s="347"/>
      <c r="E90" s="351"/>
      <c r="F90" s="345"/>
      <c r="G90" s="477"/>
    </row>
    <row r="91" spans="1:7" ht="12.6" customHeight="1" x14ac:dyDescent="0.2">
      <c r="A91" s="111"/>
      <c r="B91" s="111"/>
      <c r="C91" s="142"/>
      <c r="D91" s="347"/>
      <c r="E91" s="351"/>
      <c r="F91" s="345"/>
      <c r="G91" s="477"/>
    </row>
    <row r="92" spans="1:7" ht="12.6" customHeight="1" x14ac:dyDescent="0.2">
      <c r="A92" s="111" t="s">
        <v>2456</v>
      </c>
      <c r="B92" s="111"/>
      <c r="C92" s="722" t="s">
        <v>2574</v>
      </c>
      <c r="D92" s="151" t="s">
        <v>19</v>
      </c>
      <c r="E92" s="151">
        <v>1</v>
      </c>
      <c r="F92" s="720"/>
      <c r="G92" s="477">
        <f>E92*F92</f>
        <v>0</v>
      </c>
    </row>
    <row r="93" spans="1:7" ht="12.6" customHeight="1" x14ac:dyDescent="0.2">
      <c r="A93" s="111"/>
      <c r="B93" s="111"/>
      <c r="C93" s="142"/>
      <c r="D93" s="151"/>
      <c r="E93" s="151"/>
      <c r="F93" s="345"/>
      <c r="G93" s="477"/>
    </row>
    <row r="94" spans="1:7" ht="12.6" customHeight="1" x14ac:dyDescent="0.2">
      <c r="A94" s="111" t="s">
        <v>2457</v>
      </c>
      <c r="B94" s="111"/>
      <c r="C94" s="722" t="s">
        <v>2575</v>
      </c>
      <c r="D94" s="151" t="s">
        <v>19</v>
      </c>
      <c r="E94" s="151">
        <v>1</v>
      </c>
      <c r="F94" s="720"/>
      <c r="G94" s="477">
        <f t="shared" ref="G94:G98" si="2">E94*F94</f>
        <v>0</v>
      </c>
    </row>
    <row r="95" spans="1:7" ht="12.6" customHeight="1" x14ac:dyDescent="0.2">
      <c r="A95" s="111"/>
      <c r="B95" s="111"/>
      <c r="C95" s="142"/>
      <c r="D95" s="151"/>
      <c r="E95" s="151"/>
      <c r="F95" s="345"/>
      <c r="G95" s="477"/>
    </row>
    <row r="96" spans="1:7" ht="12.6" customHeight="1" x14ac:dyDescent="0.2">
      <c r="A96" s="111" t="s">
        <v>2458</v>
      </c>
      <c r="B96" s="111"/>
      <c r="C96" s="722" t="s">
        <v>2576</v>
      </c>
      <c r="D96" s="151" t="s">
        <v>19</v>
      </c>
      <c r="E96" s="151">
        <v>1</v>
      </c>
      <c r="F96" s="720"/>
      <c r="G96" s="477">
        <f t="shared" si="2"/>
        <v>0</v>
      </c>
    </row>
    <row r="97" spans="1:7" ht="12.6" customHeight="1" x14ac:dyDescent="0.2">
      <c r="A97" s="111"/>
      <c r="B97" s="111"/>
      <c r="C97" s="142"/>
      <c r="D97" s="151"/>
      <c r="E97" s="151"/>
      <c r="F97" s="345"/>
      <c r="G97" s="477"/>
    </row>
    <row r="98" spans="1:7" ht="12.6" customHeight="1" x14ac:dyDescent="0.2">
      <c r="A98" s="111" t="s">
        <v>2459</v>
      </c>
      <c r="B98" s="111"/>
      <c r="C98" s="722" t="s">
        <v>2577</v>
      </c>
      <c r="D98" s="151" t="s">
        <v>19</v>
      </c>
      <c r="E98" s="151">
        <v>1</v>
      </c>
      <c r="F98" s="720"/>
      <c r="G98" s="477">
        <f t="shared" si="2"/>
        <v>0</v>
      </c>
    </row>
    <row r="99" spans="1:7" ht="12.6" customHeight="1" x14ac:dyDescent="0.2">
      <c r="A99" s="111"/>
      <c r="B99" s="111"/>
      <c r="C99" s="142"/>
      <c r="D99" s="151"/>
      <c r="E99" s="151"/>
      <c r="F99" s="345"/>
      <c r="G99" s="477"/>
    </row>
    <row r="100" spans="1:7" ht="12.6" customHeight="1" x14ac:dyDescent="0.2">
      <c r="A100" s="111"/>
      <c r="B100" s="111"/>
      <c r="C100" s="142"/>
      <c r="D100" s="151"/>
      <c r="E100" s="151"/>
      <c r="F100" s="345"/>
      <c r="G100" s="477"/>
    </row>
    <row r="101" spans="1:7" ht="12.6" customHeight="1" x14ac:dyDescent="0.2">
      <c r="A101" s="111"/>
      <c r="B101" s="111"/>
      <c r="C101" s="142"/>
      <c r="D101" s="151"/>
      <c r="E101" s="151"/>
      <c r="F101" s="345"/>
      <c r="G101" s="477"/>
    </row>
    <row r="102" spans="1:7" ht="12.6" customHeight="1" x14ac:dyDescent="0.2">
      <c r="A102" s="111"/>
      <c r="B102" s="111"/>
      <c r="C102" s="142"/>
      <c r="D102" s="151"/>
      <c r="E102" s="151"/>
      <c r="F102" s="345"/>
      <c r="G102" s="477"/>
    </row>
    <row r="103" spans="1:7" ht="12.6" customHeight="1" x14ac:dyDescent="0.2">
      <c r="A103" s="111"/>
      <c r="B103" s="111"/>
      <c r="C103" s="142"/>
      <c r="D103" s="151"/>
      <c r="E103" s="151"/>
      <c r="F103" s="345"/>
      <c r="G103" s="477"/>
    </row>
    <row r="104" spans="1:7" ht="12.6" customHeight="1" x14ac:dyDescent="0.2">
      <c r="A104" s="111"/>
      <c r="B104" s="111"/>
      <c r="C104" s="142"/>
      <c r="D104" s="151"/>
      <c r="E104" s="151"/>
      <c r="F104" s="345"/>
      <c r="G104" s="477"/>
    </row>
    <row r="105" spans="1:7" ht="12.6" customHeight="1" x14ac:dyDescent="0.2">
      <c r="A105" s="111"/>
      <c r="B105" s="111"/>
      <c r="C105" s="142"/>
      <c r="D105" s="151"/>
      <c r="E105" s="151"/>
      <c r="F105" s="345"/>
      <c r="G105" s="477"/>
    </row>
    <row r="106" spans="1:7" ht="12.6" customHeight="1" x14ac:dyDescent="0.2">
      <c r="A106" s="111"/>
      <c r="B106" s="111"/>
      <c r="C106" s="142"/>
      <c r="D106" s="151"/>
      <c r="E106" s="151"/>
      <c r="F106" s="345"/>
      <c r="G106" s="477"/>
    </row>
    <row r="107" spans="1:7" ht="12.6" customHeight="1" x14ac:dyDescent="0.2">
      <c r="A107" s="111"/>
      <c r="B107" s="111"/>
      <c r="C107" s="142"/>
      <c r="D107" s="151"/>
      <c r="E107" s="151"/>
      <c r="F107" s="345"/>
      <c r="G107" s="477"/>
    </row>
    <row r="108" spans="1:7" ht="12.6" customHeight="1" x14ac:dyDescent="0.2">
      <c r="A108" s="111"/>
      <c r="B108" s="111"/>
      <c r="C108" s="142"/>
      <c r="D108" s="151"/>
      <c r="E108" s="151"/>
      <c r="F108" s="345"/>
      <c r="G108" s="477"/>
    </row>
    <row r="109" spans="1:7" ht="12.6" customHeight="1" x14ac:dyDescent="0.2">
      <c r="A109" s="111"/>
      <c r="B109" s="111"/>
      <c r="C109" s="142"/>
      <c r="D109" s="151"/>
      <c r="E109" s="151"/>
      <c r="F109" s="345"/>
      <c r="G109" s="477"/>
    </row>
    <row r="110" spans="1:7" ht="12.6" customHeight="1" x14ac:dyDescent="0.2">
      <c r="A110" s="111"/>
      <c r="B110" s="111"/>
      <c r="C110" s="142"/>
      <c r="D110" s="151"/>
      <c r="E110" s="151"/>
      <c r="F110" s="345"/>
      <c r="G110" s="477"/>
    </row>
    <row r="111" spans="1:7" ht="12.6" customHeight="1" x14ac:dyDescent="0.2">
      <c r="A111" s="111"/>
      <c r="B111" s="111"/>
      <c r="C111" s="142"/>
      <c r="D111" s="151"/>
      <c r="E111" s="151"/>
      <c r="F111" s="345"/>
      <c r="G111" s="477"/>
    </row>
    <row r="112" spans="1:7" ht="12.6" customHeight="1" x14ac:dyDescent="0.2">
      <c r="A112" s="111"/>
      <c r="B112" s="111"/>
      <c r="C112" s="142"/>
      <c r="D112" s="151"/>
      <c r="E112" s="151"/>
      <c r="F112" s="345"/>
      <c r="G112" s="477"/>
    </row>
    <row r="113" spans="1:7" ht="12.6" customHeight="1" x14ac:dyDescent="0.2">
      <c r="A113" s="111"/>
      <c r="B113" s="111"/>
      <c r="C113" s="142"/>
      <c r="D113" s="151"/>
      <c r="E113" s="151"/>
      <c r="F113" s="345"/>
      <c r="G113" s="477"/>
    </row>
    <row r="114" spans="1:7" ht="12.6" customHeight="1" x14ac:dyDescent="0.2">
      <c r="A114" s="111"/>
      <c r="B114" s="111"/>
      <c r="C114" s="142"/>
      <c r="D114" s="151"/>
      <c r="E114" s="151"/>
      <c r="F114" s="345"/>
      <c r="G114" s="477"/>
    </row>
    <row r="115" spans="1:7" ht="12.6" customHeight="1" x14ac:dyDescent="0.2">
      <c r="A115" s="111"/>
      <c r="B115" s="111"/>
      <c r="C115" s="142"/>
      <c r="D115" s="151"/>
      <c r="E115" s="151"/>
      <c r="F115" s="345"/>
      <c r="G115" s="477"/>
    </row>
    <row r="116" spans="1:7" ht="12.6" customHeight="1" x14ac:dyDescent="0.2">
      <c r="A116" s="111"/>
      <c r="B116" s="111"/>
      <c r="C116" s="142"/>
      <c r="D116" s="151"/>
      <c r="E116" s="151"/>
      <c r="F116" s="345"/>
      <c r="G116" s="477"/>
    </row>
    <row r="117" spans="1:7" ht="12.6" customHeight="1" x14ac:dyDescent="0.2">
      <c r="A117" s="111"/>
      <c r="B117" s="111"/>
      <c r="C117" s="142"/>
      <c r="D117" s="151"/>
      <c r="E117" s="151"/>
      <c r="F117" s="345"/>
      <c r="G117" s="477"/>
    </row>
    <row r="118" spans="1:7" ht="12.6" customHeight="1" x14ac:dyDescent="0.2">
      <c r="A118" s="111"/>
      <c r="B118" s="111"/>
      <c r="C118" s="142"/>
      <c r="D118" s="151"/>
      <c r="E118" s="151"/>
      <c r="F118" s="345"/>
      <c r="G118" s="477"/>
    </row>
    <row r="119" spans="1:7" ht="12.6" customHeight="1" x14ac:dyDescent="0.2">
      <c r="A119" s="111"/>
      <c r="B119" s="111"/>
      <c r="C119" s="142"/>
      <c r="D119" s="151"/>
      <c r="E119" s="151"/>
      <c r="F119" s="345"/>
      <c r="G119" s="477"/>
    </row>
    <row r="120" spans="1:7" ht="12.6" customHeight="1" x14ac:dyDescent="0.2">
      <c r="A120" s="111"/>
      <c r="B120" s="111"/>
      <c r="C120" s="142"/>
      <c r="D120" s="151"/>
      <c r="E120" s="151"/>
      <c r="F120" s="345"/>
      <c r="G120" s="477"/>
    </row>
    <row r="121" spans="1:7" ht="12.6" customHeight="1" x14ac:dyDescent="0.2">
      <c r="A121" s="111"/>
      <c r="B121" s="111"/>
      <c r="C121" s="142"/>
      <c r="D121" s="151"/>
      <c r="E121" s="151"/>
      <c r="F121" s="345"/>
      <c r="G121" s="477"/>
    </row>
    <row r="122" spans="1:7" ht="12.6" customHeight="1" x14ac:dyDescent="0.2">
      <c r="A122" s="111"/>
      <c r="B122" s="111"/>
      <c r="C122" s="142"/>
      <c r="D122" s="151"/>
      <c r="E122" s="151"/>
      <c r="F122" s="345"/>
      <c r="G122" s="477"/>
    </row>
    <row r="123" spans="1:7" ht="12.6" customHeight="1" x14ac:dyDescent="0.2">
      <c r="A123" s="111"/>
      <c r="B123" s="111"/>
      <c r="C123" s="142"/>
      <c r="D123" s="151"/>
      <c r="E123" s="151"/>
      <c r="F123" s="345"/>
      <c r="G123" s="477"/>
    </row>
    <row r="124" spans="1:7" s="146" customFormat="1" ht="21.95" customHeight="1" x14ac:dyDescent="0.25">
      <c r="A124" s="144" t="s">
        <v>4566</v>
      </c>
      <c r="B124" s="145"/>
      <c r="C124" s="145"/>
      <c r="D124" s="343"/>
      <c r="E124" s="343"/>
      <c r="F124" s="344"/>
      <c r="G124" s="494">
        <f>SUM(G88:G122)</f>
        <v>0</v>
      </c>
    </row>
    <row r="136" ht="9.75" customHeight="1" x14ac:dyDescent="0.2"/>
  </sheetData>
  <sheetProtection algorithmName="SHA-512" hashValue="VKP3JdRlCeZDMRm7TSkzU2UMvbD0nL1wdgAo4ImdIiXLAtuIRrZ9GkKZOrppuyJtvbGDHtLnH8K4AFCaytZ/qw==" saltValue="0dfsul9KvrlN9xX5HFWfyg==" spinCount="100000" sheet="1" objects="1" scenarios="1"/>
  <autoFilter ref="A1:G124" xr:uid="{00000000-0009-0000-0000-00000B000000}"/>
  <pageMargins left="0.70866141732283472" right="0.70866141732283472" top="0.74803149606299213" bottom="0.74803149606299213" header="0.31496062992125984" footer="0.31496062992125984"/>
  <pageSetup paperSize="9" scale="73" firstPageNumber="65" fitToHeight="0" orientation="portrait" blackAndWhite="1" r:id="rId1"/>
  <headerFooter>
    <oddHeader>&amp;LHAMMARSDALE WWTW IMPROVEMENTS TO LIQUID AND SOLIDS TREATMENT FACILITIES&amp;RContract No:  WS 7342</oddHeader>
    <oddFooter>&amp;LC2: Pricing Data - Revision B&amp;CPage C2.2-&amp;P</oddFooter>
  </headerFooter>
  <rowBreaks count="2" manualBreakCount="2">
    <brk id="38" max="16383" man="1"/>
    <brk id="84"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G145"/>
  <sheetViews>
    <sheetView view="pageBreakPreview" zoomScale="106" zoomScaleNormal="100" zoomScaleSheetLayoutView="106" workbookViewId="0">
      <selection activeCell="F251" sqref="F251"/>
    </sheetView>
  </sheetViews>
  <sheetFormatPr defaultColWidth="9.140625" defaultRowHeight="12.75" x14ac:dyDescent="0.2"/>
  <cols>
    <col min="1" max="1" width="8.7109375" style="108" customWidth="1"/>
    <col min="2" max="2" width="12.5703125" style="108" customWidth="1"/>
    <col min="3" max="3" width="47.7109375" style="108" customWidth="1"/>
    <col min="4" max="5" width="10.42578125" style="147" customWidth="1"/>
    <col min="6" max="6" width="15.7109375" style="108" customWidth="1"/>
    <col min="7" max="7" width="18.42578125" style="574" customWidth="1"/>
    <col min="8" max="8" width="9.140625" style="108"/>
    <col min="9" max="9" width="10.42578125" style="108" bestFit="1" customWidth="1"/>
    <col min="10" max="16384" width="9.140625" style="108"/>
  </cols>
  <sheetData>
    <row r="1" spans="1:7" s="103" customFormat="1" ht="14.45" customHeight="1" x14ac:dyDescent="0.2">
      <c r="A1" s="102"/>
      <c r="B1" s="102"/>
      <c r="C1" s="102"/>
      <c r="D1" s="102"/>
      <c r="E1" s="102"/>
      <c r="F1" s="102"/>
      <c r="G1" s="563" t="s">
        <v>2890</v>
      </c>
    </row>
    <row r="2" spans="1:7" s="103" customFormat="1" x14ac:dyDescent="0.2">
      <c r="A2" s="102"/>
      <c r="B2" s="102"/>
      <c r="C2" s="102"/>
      <c r="D2" s="102"/>
      <c r="E2" s="102"/>
      <c r="F2" s="102"/>
      <c r="G2" s="564"/>
    </row>
    <row r="3" spans="1:7" s="103" customFormat="1" ht="25.5" x14ac:dyDescent="0.2">
      <c r="A3" s="104" t="s">
        <v>3</v>
      </c>
      <c r="B3" s="104" t="s">
        <v>4</v>
      </c>
      <c r="C3" s="104" t="s">
        <v>5</v>
      </c>
      <c r="D3" s="104" t="s">
        <v>6</v>
      </c>
      <c r="E3" s="104" t="s">
        <v>7</v>
      </c>
      <c r="F3" s="104" t="s">
        <v>8</v>
      </c>
      <c r="G3" s="565" t="s">
        <v>9</v>
      </c>
    </row>
    <row r="4" spans="1:7" ht="12.6" customHeight="1" x14ac:dyDescent="0.2">
      <c r="A4" s="105"/>
      <c r="B4" s="105"/>
      <c r="C4" s="106"/>
      <c r="D4" s="107"/>
      <c r="E4" s="107"/>
      <c r="F4" s="353"/>
      <c r="G4" s="566"/>
    </row>
    <row r="5" spans="1:7" ht="12.6" customHeight="1" x14ac:dyDescent="0.2">
      <c r="A5" s="260"/>
      <c r="B5" s="260"/>
      <c r="C5" s="109" t="s">
        <v>3849</v>
      </c>
      <c r="D5" s="110"/>
      <c r="E5" s="110"/>
      <c r="F5" s="345"/>
      <c r="G5" s="567"/>
    </row>
    <row r="6" spans="1:7" ht="12.6" customHeight="1" x14ac:dyDescent="0.2">
      <c r="A6" s="260"/>
      <c r="B6" s="260"/>
      <c r="C6" s="112"/>
      <c r="D6" s="110"/>
      <c r="E6" s="110"/>
      <c r="F6" s="345"/>
      <c r="G6" s="567"/>
    </row>
    <row r="7" spans="1:7" ht="12.6" customHeight="1" x14ac:dyDescent="0.2">
      <c r="A7" s="113">
        <v>3</v>
      </c>
      <c r="B7" s="113"/>
      <c r="C7" s="112" t="s">
        <v>2583</v>
      </c>
      <c r="D7" s="110"/>
      <c r="E7" s="110"/>
      <c r="F7" s="345"/>
      <c r="G7" s="567"/>
    </row>
    <row r="8" spans="1:7" ht="12.6" customHeight="1" x14ac:dyDescent="0.2">
      <c r="A8" s="113"/>
      <c r="B8" s="113"/>
      <c r="C8" s="112"/>
      <c r="D8" s="110"/>
      <c r="E8" s="110"/>
      <c r="F8" s="345"/>
      <c r="G8" s="567"/>
    </row>
    <row r="9" spans="1:7" ht="16.149999999999999" customHeight="1" x14ac:dyDescent="0.2">
      <c r="A9" s="113"/>
      <c r="B9" s="113"/>
      <c r="C9" s="114" t="s">
        <v>2584</v>
      </c>
      <c r="D9" s="110"/>
      <c r="E9" s="110"/>
      <c r="F9" s="345"/>
      <c r="G9" s="567"/>
    </row>
    <row r="10" spans="1:7" ht="12.6" customHeight="1" x14ac:dyDescent="0.2">
      <c r="A10" s="113"/>
      <c r="B10" s="113"/>
      <c r="C10" s="115"/>
      <c r="D10" s="110"/>
      <c r="E10" s="110"/>
      <c r="F10" s="345"/>
      <c r="G10" s="567"/>
    </row>
    <row r="11" spans="1:7" s="118" customFormat="1" ht="76.5" x14ac:dyDescent="0.25">
      <c r="A11" s="93"/>
      <c r="B11" s="93"/>
      <c r="C11" s="116" t="s">
        <v>2553</v>
      </c>
      <c r="D11" s="110"/>
      <c r="E11" s="110"/>
      <c r="F11" s="345"/>
      <c r="G11" s="567"/>
    </row>
    <row r="12" spans="1:7" s="118" customFormat="1" x14ac:dyDescent="0.25">
      <c r="A12" s="93"/>
      <c r="B12" s="93"/>
      <c r="C12" s="116"/>
      <c r="D12" s="110"/>
      <c r="E12" s="110"/>
      <c r="F12" s="345"/>
      <c r="G12" s="567"/>
    </row>
    <row r="13" spans="1:7" s="118" customFormat="1" ht="28.5" x14ac:dyDescent="0.25">
      <c r="A13" s="91">
        <v>3.1</v>
      </c>
      <c r="B13" s="91"/>
      <c r="C13" s="119" t="s">
        <v>2585</v>
      </c>
      <c r="D13" s="110"/>
      <c r="E13" s="110"/>
      <c r="F13" s="345"/>
      <c r="G13" s="567"/>
    </row>
    <row r="14" spans="1:7" s="118" customFormat="1" x14ac:dyDescent="0.25">
      <c r="A14" s="93"/>
      <c r="B14" s="93"/>
      <c r="C14" s="120"/>
      <c r="D14" s="110"/>
      <c r="E14" s="110"/>
      <c r="F14" s="350"/>
      <c r="G14" s="567"/>
    </row>
    <row r="15" spans="1:7" s="118" customFormat="1" ht="27.6" customHeight="1" x14ac:dyDescent="0.25">
      <c r="A15" s="260" t="s">
        <v>494</v>
      </c>
      <c r="B15" s="111" t="s">
        <v>3850</v>
      </c>
      <c r="C15" s="120" t="s">
        <v>2586</v>
      </c>
      <c r="D15" s="110" t="s">
        <v>287</v>
      </c>
      <c r="E15" s="110">
        <v>2</v>
      </c>
      <c r="F15" s="720"/>
      <c r="G15" s="568">
        <f>E15*F15</f>
        <v>0</v>
      </c>
    </row>
    <row r="16" spans="1:7" s="118" customFormat="1" ht="12.6" customHeight="1" x14ac:dyDescent="0.25">
      <c r="A16" s="260"/>
      <c r="B16" s="260"/>
      <c r="C16" s="120"/>
      <c r="D16" s="110"/>
      <c r="E16" s="110"/>
      <c r="F16" s="350"/>
      <c r="G16" s="568"/>
    </row>
    <row r="17" spans="1:7" s="118" customFormat="1" ht="25.5" x14ac:dyDescent="0.25">
      <c r="A17" s="260" t="s">
        <v>496</v>
      </c>
      <c r="B17" s="111" t="s">
        <v>3850</v>
      </c>
      <c r="C17" s="120" t="s">
        <v>2587</v>
      </c>
      <c r="D17" s="110" t="s">
        <v>287</v>
      </c>
      <c r="E17" s="110">
        <v>2</v>
      </c>
      <c r="F17" s="720"/>
      <c r="G17" s="568">
        <f t="shared" ref="G17:G39" si="0">E17*F17</f>
        <v>0</v>
      </c>
    </row>
    <row r="18" spans="1:7" s="118" customFormat="1" ht="12.6" customHeight="1" x14ac:dyDescent="0.25">
      <c r="A18" s="260"/>
      <c r="B18" s="260"/>
      <c r="C18" s="120"/>
      <c r="D18" s="110"/>
      <c r="E18" s="110"/>
      <c r="F18" s="350"/>
      <c r="G18" s="568"/>
    </row>
    <row r="19" spans="1:7" s="118" customFormat="1" ht="38.25" x14ac:dyDescent="0.25">
      <c r="A19" s="260" t="s">
        <v>498</v>
      </c>
      <c r="B19" s="111" t="s">
        <v>3850</v>
      </c>
      <c r="C19" s="120" t="s">
        <v>2588</v>
      </c>
      <c r="D19" s="110" t="s">
        <v>287</v>
      </c>
      <c r="E19" s="110">
        <v>2</v>
      </c>
      <c r="F19" s="720"/>
      <c r="G19" s="568">
        <f t="shared" si="0"/>
        <v>0</v>
      </c>
    </row>
    <row r="20" spans="1:7" s="118" customFormat="1" ht="12.6" customHeight="1" x14ac:dyDescent="0.25">
      <c r="A20" s="260"/>
      <c r="B20" s="260"/>
      <c r="C20" s="120"/>
      <c r="D20" s="110"/>
      <c r="E20" s="110"/>
      <c r="F20" s="350"/>
      <c r="G20" s="568"/>
    </row>
    <row r="21" spans="1:7" s="118" customFormat="1" x14ac:dyDescent="0.25">
      <c r="A21" s="260"/>
      <c r="B21" s="260"/>
      <c r="C21" s="121" t="s">
        <v>2558</v>
      </c>
      <c r="D21" s="110"/>
      <c r="E21" s="110"/>
      <c r="F21" s="350"/>
      <c r="G21" s="568"/>
    </row>
    <row r="22" spans="1:7" s="118" customFormat="1" ht="12.6" customHeight="1" x14ac:dyDescent="0.25">
      <c r="A22" s="260"/>
      <c r="B22" s="260"/>
      <c r="C22" s="120"/>
      <c r="D22" s="110"/>
      <c r="E22" s="110"/>
      <c r="F22" s="350"/>
      <c r="G22" s="568"/>
    </row>
    <row r="23" spans="1:7" s="118" customFormat="1" ht="51" x14ac:dyDescent="0.25">
      <c r="A23" s="260" t="s">
        <v>501</v>
      </c>
      <c r="B23" s="111" t="s">
        <v>3850</v>
      </c>
      <c r="C23" s="120" t="s">
        <v>2589</v>
      </c>
      <c r="D23" s="110" t="s">
        <v>19</v>
      </c>
      <c r="E23" s="110">
        <v>1</v>
      </c>
      <c r="F23" s="720"/>
      <c r="G23" s="568">
        <f t="shared" si="0"/>
        <v>0</v>
      </c>
    </row>
    <row r="24" spans="1:7" s="118" customFormat="1" ht="12.6" customHeight="1" x14ac:dyDescent="0.25">
      <c r="A24" s="260"/>
      <c r="B24" s="260"/>
      <c r="C24" s="120"/>
      <c r="D24" s="110"/>
      <c r="E24" s="110"/>
      <c r="F24" s="350"/>
      <c r="G24" s="568"/>
    </row>
    <row r="25" spans="1:7" s="118" customFormat="1" ht="38.25" x14ac:dyDescent="0.25">
      <c r="A25" s="260" t="s">
        <v>502</v>
      </c>
      <c r="B25" s="111" t="s">
        <v>3850</v>
      </c>
      <c r="C25" s="120" t="s">
        <v>2590</v>
      </c>
      <c r="D25" s="110" t="s">
        <v>19</v>
      </c>
      <c r="E25" s="110">
        <v>1</v>
      </c>
      <c r="F25" s="720"/>
      <c r="G25" s="568">
        <f t="shared" si="0"/>
        <v>0</v>
      </c>
    </row>
    <row r="26" spans="1:7" s="118" customFormat="1" x14ac:dyDescent="0.25">
      <c r="A26" s="260"/>
      <c r="B26" s="260"/>
      <c r="C26" s="120"/>
      <c r="D26" s="110"/>
      <c r="E26" s="110"/>
      <c r="F26" s="350"/>
      <c r="G26" s="568"/>
    </row>
    <row r="27" spans="1:7" s="118" customFormat="1" x14ac:dyDescent="0.25">
      <c r="A27" s="260" t="s">
        <v>503</v>
      </c>
      <c r="B27" s="111" t="s">
        <v>3850</v>
      </c>
      <c r="C27" s="120" t="s">
        <v>2591</v>
      </c>
      <c r="D27" s="110" t="s">
        <v>287</v>
      </c>
      <c r="E27" s="110">
        <v>2</v>
      </c>
      <c r="F27" s="720"/>
      <c r="G27" s="568">
        <f t="shared" si="0"/>
        <v>0</v>
      </c>
    </row>
    <row r="28" spans="1:7" s="118" customFormat="1" x14ac:dyDescent="0.25">
      <c r="A28" s="260"/>
      <c r="B28" s="260"/>
      <c r="C28" s="120"/>
      <c r="D28" s="110"/>
      <c r="E28" s="110"/>
      <c r="F28" s="350"/>
      <c r="G28" s="568"/>
    </row>
    <row r="29" spans="1:7" s="118" customFormat="1" x14ac:dyDescent="0.25">
      <c r="A29" s="260" t="s">
        <v>505</v>
      </c>
      <c r="B29" s="111" t="s">
        <v>3850</v>
      </c>
      <c r="C29" s="120" t="s">
        <v>2592</v>
      </c>
      <c r="D29" s="110" t="s">
        <v>287</v>
      </c>
      <c r="E29" s="110">
        <v>2</v>
      </c>
      <c r="F29" s="720"/>
      <c r="G29" s="568">
        <f t="shared" si="0"/>
        <v>0</v>
      </c>
    </row>
    <row r="30" spans="1:7" s="118" customFormat="1" x14ac:dyDescent="0.25">
      <c r="A30" s="260"/>
      <c r="B30" s="260"/>
      <c r="C30" s="120"/>
      <c r="D30" s="110"/>
      <c r="E30" s="110"/>
      <c r="F30" s="350"/>
      <c r="G30" s="568"/>
    </row>
    <row r="31" spans="1:7" s="118" customFormat="1" ht="25.5" x14ac:dyDescent="0.25">
      <c r="A31" s="260" t="s">
        <v>506</v>
      </c>
      <c r="B31" s="111" t="s">
        <v>3850</v>
      </c>
      <c r="C31" s="120" t="s">
        <v>2593</v>
      </c>
      <c r="D31" s="110" t="s">
        <v>287</v>
      </c>
      <c r="E31" s="110">
        <v>2</v>
      </c>
      <c r="F31" s="720"/>
      <c r="G31" s="568">
        <f t="shared" si="0"/>
        <v>0</v>
      </c>
    </row>
    <row r="32" spans="1:7" s="118" customFormat="1" x14ac:dyDescent="0.25">
      <c r="A32" s="260"/>
      <c r="B32" s="260"/>
      <c r="C32" s="120"/>
      <c r="D32" s="110"/>
      <c r="E32" s="110"/>
      <c r="F32" s="350"/>
      <c r="G32" s="568"/>
    </row>
    <row r="33" spans="1:7" s="118" customFormat="1" ht="12.6" customHeight="1" x14ac:dyDescent="0.25">
      <c r="A33" s="260"/>
      <c r="B33" s="260"/>
      <c r="C33" s="121" t="s">
        <v>2562</v>
      </c>
      <c r="D33" s="110"/>
      <c r="E33" s="110"/>
      <c r="F33" s="350"/>
      <c r="G33" s="568"/>
    </row>
    <row r="34" spans="1:7" s="118" customFormat="1" ht="12.6" customHeight="1" x14ac:dyDescent="0.25">
      <c r="A34" s="260"/>
      <c r="B34" s="260"/>
      <c r="C34" s="121"/>
      <c r="D34" s="110"/>
      <c r="E34" s="110"/>
      <c r="F34" s="350"/>
      <c r="G34" s="568"/>
    </row>
    <row r="35" spans="1:7" s="118" customFormat="1" ht="38.25" x14ac:dyDescent="0.25">
      <c r="A35" s="260" t="s">
        <v>508</v>
      </c>
      <c r="B35" s="111" t="s">
        <v>3851</v>
      </c>
      <c r="C35" s="120" t="s">
        <v>2594</v>
      </c>
      <c r="D35" s="110" t="s">
        <v>287</v>
      </c>
      <c r="E35" s="110">
        <v>3</v>
      </c>
      <c r="F35" s="720"/>
      <c r="G35" s="568">
        <f t="shared" si="0"/>
        <v>0</v>
      </c>
    </row>
    <row r="36" spans="1:7" s="118" customFormat="1" ht="12.6" customHeight="1" x14ac:dyDescent="0.25">
      <c r="A36" s="260"/>
      <c r="B36" s="260"/>
      <c r="C36" s="120"/>
      <c r="D36" s="110"/>
      <c r="E36" s="110"/>
      <c r="F36" s="350"/>
      <c r="G36" s="568"/>
    </row>
    <row r="37" spans="1:7" s="118" customFormat="1" ht="14.25" x14ac:dyDescent="0.25">
      <c r="A37" s="91">
        <v>3.2</v>
      </c>
      <c r="B37" s="91"/>
      <c r="C37" s="119" t="s">
        <v>2595</v>
      </c>
      <c r="D37" s="110"/>
      <c r="E37" s="110"/>
      <c r="F37" s="350"/>
      <c r="G37" s="568"/>
    </row>
    <row r="38" spans="1:7" s="118" customFormat="1" ht="12.6" customHeight="1" x14ac:dyDescent="0.25">
      <c r="A38" s="260"/>
      <c r="B38" s="260"/>
      <c r="C38" s="120"/>
      <c r="D38" s="110"/>
      <c r="E38" s="110"/>
      <c r="F38" s="350"/>
      <c r="G38" s="568"/>
    </row>
    <row r="39" spans="1:7" s="118" customFormat="1" ht="25.5" x14ac:dyDescent="0.25">
      <c r="A39" s="111" t="s">
        <v>534</v>
      </c>
      <c r="B39" s="111" t="s">
        <v>3852</v>
      </c>
      <c r="C39" s="120" t="s">
        <v>2596</v>
      </c>
      <c r="D39" s="110" t="s">
        <v>287</v>
      </c>
      <c r="E39" s="110">
        <v>2</v>
      </c>
      <c r="F39" s="720"/>
      <c r="G39" s="568">
        <f t="shared" si="0"/>
        <v>0</v>
      </c>
    </row>
    <row r="40" spans="1:7" s="118" customFormat="1" x14ac:dyDescent="0.25">
      <c r="A40" s="111"/>
      <c r="B40" s="111"/>
      <c r="C40" s="120"/>
      <c r="D40" s="110"/>
      <c r="E40" s="110"/>
      <c r="F40" s="350"/>
      <c r="G40" s="568"/>
    </row>
    <row r="41" spans="1:7" s="118" customFormat="1" ht="12.6" customHeight="1" x14ac:dyDescent="0.25">
      <c r="A41" s="111"/>
      <c r="B41" s="111"/>
      <c r="C41" s="120"/>
      <c r="D41" s="110"/>
      <c r="E41" s="110"/>
      <c r="F41" s="350"/>
      <c r="G41" s="568"/>
    </row>
    <row r="42" spans="1:7" s="118" customFormat="1" ht="12.6" customHeight="1" x14ac:dyDescent="0.25">
      <c r="A42" s="111"/>
      <c r="B42" s="111"/>
      <c r="C42" s="120"/>
      <c r="D42" s="110"/>
      <c r="E42" s="110"/>
      <c r="F42" s="350"/>
      <c r="G42" s="568"/>
    </row>
    <row r="43" spans="1:7" ht="21.95" customHeight="1" x14ac:dyDescent="0.2">
      <c r="A43" s="123" t="s">
        <v>44</v>
      </c>
      <c r="B43" s="123"/>
      <c r="C43" s="124"/>
      <c r="D43" s="343"/>
      <c r="E43" s="343"/>
      <c r="F43" s="344"/>
      <c r="G43" s="569">
        <f>SUM(G15:G39)</f>
        <v>0</v>
      </c>
    </row>
    <row r="44" spans="1:7" ht="15" customHeight="1" x14ac:dyDescent="0.2">
      <c r="A44" s="126"/>
      <c r="B44" s="126"/>
      <c r="C44" s="126"/>
      <c r="D44" s="356"/>
      <c r="F44" s="356"/>
      <c r="G44" s="563" t="s">
        <v>2890</v>
      </c>
    </row>
    <row r="45" spans="1:7" ht="15" customHeight="1" x14ac:dyDescent="0.2">
      <c r="A45" s="126"/>
      <c r="B45" s="126"/>
      <c r="C45" s="126"/>
      <c r="D45" s="356"/>
      <c r="E45" s="356"/>
      <c r="F45" s="356"/>
      <c r="G45" s="570"/>
    </row>
    <row r="46" spans="1:7" ht="27.2" customHeight="1" x14ac:dyDescent="0.2">
      <c r="A46" s="127" t="s">
        <v>3</v>
      </c>
      <c r="B46" s="127" t="s">
        <v>4</v>
      </c>
      <c r="C46" s="127" t="s">
        <v>5</v>
      </c>
      <c r="D46" s="127" t="s">
        <v>6</v>
      </c>
      <c r="E46" s="127" t="s">
        <v>7</v>
      </c>
      <c r="F46" s="127" t="s">
        <v>8</v>
      </c>
      <c r="G46" s="571" t="s">
        <v>9</v>
      </c>
    </row>
    <row r="47" spans="1:7" ht="21.95" customHeight="1" x14ac:dyDescent="0.2">
      <c r="A47" s="123" t="s">
        <v>45</v>
      </c>
      <c r="B47" s="123"/>
      <c r="C47" s="124"/>
      <c r="D47" s="343"/>
      <c r="E47" s="343"/>
      <c r="F47" s="344"/>
      <c r="G47" s="569">
        <f>G43</f>
        <v>0</v>
      </c>
    </row>
    <row r="48" spans="1:7" ht="12.6" customHeight="1" x14ac:dyDescent="0.2">
      <c r="A48" s="111"/>
      <c r="B48" s="111"/>
      <c r="C48" s="129"/>
      <c r="D48" s="110"/>
      <c r="E48" s="110"/>
      <c r="F48" s="350"/>
      <c r="G48" s="568"/>
    </row>
    <row r="49" spans="1:7" ht="38.25" x14ac:dyDescent="0.2">
      <c r="A49" s="111" t="s">
        <v>536</v>
      </c>
      <c r="B49" s="111" t="s">
        <v>3852</v>
      </c>
      <c r="C49" s="120" t="s">
        <v>2597</v>
      </c>
      <c r="D49" s="110" t="s">
        <v>287</v>
      </c>
      <c r="E49" s="110">
        <v>2</v>
      </c>
      <c r="F49" s="720"/>
      <c r="G49" s="568">
        <f>E49*F49</f>
        <v>0</v>
      </c>
    </row>
    <row r="50" spans="1:7" ht="12.6" customHeight="1" x14ac:dyDescent="0.2">
      <c r="A50" s="111"/>
      <c r="B50" s="111"/>
      <c r="C50" s="120"/>
      <c r="D50" s="110"/>
      <c r="E50" s="110"/>
      <c r="F50" s="350"/>
      <c r="G50" s="568"/>
    </row>
    <row r="51" spans="1:7" x14ac:dyDescent="0.2">
      <c r="A51" s="117"/>
      <c r="B51" s="117"/>
      <c r="C51" s="121" t="s">
        <v>2558</v>
      </c>
      <c r="D51" s="110"/>
      <c r="E51" s="110"/>
      <c r="F51" s="350"/>
      <c r="G51" s="568"/>
    </row>
    <row r="52" spans="1:7" x14ac:dyDescent="0.2">
      <c r="A52" s="117"/>
      <c r="B52" s="117"/>
      <c r="C52" s="121"/>
      <c r="D52" s="110"/>
      <c r="E52" s="110"/>
      <c r="F52" s="350"/>
      <c r="G52" s="568"/>
    </row>
    <row r="53" spans="1:7" ht="63.75" x14ac:dyDescent="0.2">
      <c r="A53" s="117" t="s">
        <v>538</v>
      </c>
      <c r="B53" s="111" t="s">
        <v>3852</v>
      </c>
      <c r="C53" s="120" t="s">
        <v>2598</v>
      </c>
      <c r="D53" s="110" t="s">
        <v>19</v>
      </c>
      <c r="E53" s="110">
        <v>1</v>
      </c>
      <c r="F53" s="720"/>
      <c r="G53" s="568">
        <f t="shared" ref="G53:G82" si="1">E53*F53</f>
        <v>0</v>
      </c>
    </row>
    <row r="54" spans="1:7" x14ac:dyDescent="0.2">
      <c r="A54" s="117"/>
      <c r="B54" s="117"/>
      <c r="C54" s="121"/>
      <c r="D54" s="110"/>
      <c r="E54" s="110"/>
      <c r="F54" s="350"/>
      <c r="G54" s="568"/>
    </row>
    <row r="55" spans="1:7" ht="51" x14ac:dyDescent="0.2">
      <c r="A55" s="117" t="s">
        <v>545</v>
      </c>
      <c r="B55" s="111" t="s">
        <v>3852</v>
      </c>
      <c r="C55" s="120" t="s">
        <v>2599</v>
      </c>
      <c r="D55" s="110" t="s">
        <v>19</v>
      </c>
      <c r="E55" s="110">
        <v>1</v>
      </c>
      <c r="F55" s="720"/>
      <c r="G55" s="568">
        <f t="shared" si="1"/>
        <v>0</v>
      </c>
    </row>
    <row r="56" spans="1:7" x14ac:dyDescent="0.2">
      <c r="A56" s="117"/>
      <c r="B56" s="117"/>
      <c r="C56" s="120"/>
      <c r="D56" s="110"/>
      <c r="E56" s="110"/>
      <c r="F56" s="350"/>
      <c r="G56" s="568"/>
    </row>
    <row r="57" spans="1:7" ht="25.5" x14ac:dyDescent="0.2">
      <c r="A57" s="117" t="s">
        <v>547</v>
      </c>
      <c r="B57" s="111" t="s">
        <v>3852</v>
      </c>
      <c r="C57" s="120" t="s">
        <v>2600</v>
      </c>
      <c r="D57" s="110" t="s">
        <v>287</v>
      </c>
      <c r="E57" s="110">
        <v>2</v>
      </c>
      <c r="F57" s="720"/>
      <c r="G57" s="568">
        <f t="shared" si="1"/>
        <v>0</v>
      </c>
    </row>
    <row r="58" spans="1:7" ht="12.6" customHeight="1" x14ac:dyDescent="0.2">
      <c r="A58" s="111"/>
      <c r="B58" s="111"/>
      <c r="C58" s="119"/>
      <c r="D58" s="110"/>
      <c r="E58" s="110"/>
      <c r="F58" s="350"/>
      <c r="G58" s="568"/>
    </row>
    <row r="59" spans="1:7" ht="25.5" x14ac:dyDescent="0.2">
      <c r="A59" s="117" t="s">
        <v>549</v>
      </c>
      <c r="B59" s="111" t="s">
        <v>3852</v>
      </c>
      <c r="C59" s="120" t="s">
        <v>2601</v>
      </c>
      <c r="D59" s="110" t="s">
        <v>287</v>
      </c>
      <c r="E59" s="110">
        <v>2</v>
      </c>
      <c r="F59" s="720"/>
      <c r="G59" s="568">
        <f t="shared" si="1"/>
        <v>0</v>
      </c>
    </row>
    <row r="60" spans="1:7" ht="12.6" customHeight="1" x14ac:dyDescent="0.2">
      <c r="A60" s="117"/>
      <c r="B60" s="117"/>
      <c r="C60" s="120"/>
      <c r="D60" s="110"/>
      <c r="E60" s="110"/>
      <c r="F60" s="350"/>
      <c r="G60" s="568"/>
    </row>
    <row r="61" spans="1:7" ht="25.5" x14ac:dyDescent="0.2">
      <c r="A61" s="136" t="s">
        <v>567</v>
      </c>
      <c r="B61" s="136" t="s">
        <v>3847</v>
      </c>
      <c r="C61" s="120" t="s">
        <v>3853</v>
      </c>
      <c r="D61" s="110" t="s">
        <v>19</v>
      </c>
      <c r="E61" s="110">
        <v>1</v>
      </c>
      <c r="F61" s="720"/>
      <c r="G61" s="568">
        <f t="shared" si="1"/>
        <v>0</v>
      </c>
    </row>
    <row r="62" spans="1:7" x14ac:dyDescent="0.2">
      <c r="A62" s="111"/>
      <c r="B62" s="111"/>
      <c r="C62" s="120"/>
      <c r="D62" s="110"/>
      <c r="E62" s="110"/>
      <c r="F62" s="350"/>
      <c r="G62" s="568"/>
    </row>
    <row r="63" spans="1:7" s="118" customFormat="1" ht="51" x14ac:dyDescent="0.25">
      <c r="A63" s="136" t="s">
        <v>2602</v>
      </c>
      <c r="B63" s="136"/>
      <c r="C63" s="137" t="s">
        <v>2573</v>
      </c>
      <c r="D63" s="110"/>
      <c r="E63" s="110"/>
      <c r="F63" s="350"/>
      <c r="G63" s="568"/>
    </row>
    <row r="64" spans="1:7" s="118" customFormat="1" x14ac:dyDescent="0.25">
      <c r="A64" s="111"/>
      <c r="B64" s="111"/>
      <c r="C64" s="120"/>
      <c r="D64" s="110"/>
      <c r="E64" s="110"/>
      <c r="F64" s="350"/>
      <c r="G64" s="568"/>
    </row>
    <row r="65" spans="1:7" s="118" customFormat="1" x14ac:dyDescent="0.25">
      <c r="A65" s="111" t="s">
        <v>2480</v>
      </c>
      <c r="B65" s="111"/>
      <c r="C65" s="721" t="s">
        <v>2574</v>
      </c>
      <c r="D65" s="110" t="s">
        <v>19</v>
      </c>
      <c r="E65" s="110">
        <v>1</v>
      </c>
      <c r="F65" s="720"/>
      <c r="G65" s="568">
        <f t="shared" si="1"/>
        <v>0</v>
      </c>
    </row>
    <row r="66" spans="1:7" s="118" customFormat="1" x14ac:dyDescent="0.2">
      <c r="A66" s="199"/>
      <c r="B66" s="199"/>
      <c r="C66" s="122"/>
      <c r="D66" s="110"/>
      <c r="E66" s="110"/>
      <c r="F66" s="350"/>
      <c r="G66" s="568"/>
    </row>
    <row r="67" spans="1:7" s="118" customFormat="1" x14ac:dyDescent="0.25">
      <c r="A67" s="111" t="s">
        <v>2603</v>
      </c>
      <c r="B67" s="111"/>
      <c r="C67" s="721" t="s">
        <v>2575</v>
      </c>
      <c r="D67" s="110" t="s">
        <v>19</v>
      </c>
      <c r="E67" s="110">
        <v>1</v>
      </c>
      <c r="F67" s="720"/>
      <c r="G67" s="568">
        <f>E67*F67</f>
        <v>0</v>
      </c>
    </row>
    <row r="68" spans="1:7" x14ac:dyDescent="0.2">
      <c r="A68" s="199"/>
      <c r="B68" s="199"/>
      <c r="C68" s="122"/>
      <c r="D68" s="110"/>
      <c r="E68" s="110"/>
      <c r="F68" s="350"/>
      <c r="G68" s="568"/>
    </row>
    <row r="69" spans="1:7" x14ac:dyDescent="0.2">
      <c r="A69" s="111" t="s">
        <v>2604</v>
      </c>
      <c r="B69" s="111"/>
      <c r="C69" s="721" t="s">
        <v>2576</v>
      </c>
      <c r="D69" s="110" t="s">
        <v>19</v>
      </c>
      <c r="E69" s="110">
        <v>1</v>
      </c>
      <c r="F69" s="720"/>
      <c r="G69" s="568">
        <f t="shared" si="1"/>
        <v>0</v>
      </c>
    </row>
    <row r="70" spans="1:7" x14ac:dyDescent="0.2">
      <c r="A70" s="111"/>
      <c r="B70" s="111"/>
      <c r="C70" s="122"/>
      <c r="D70" s="110"/>
      <c r="E70" s="110"/>
      <c r="F70" s="350"/>
      <c r="G70" s="568"/>
    </row>
    <row r="71" spans="1:7" x14ac:dyDescent="0.2">
      <c r="A71" s="111" t="s">
        <v>2605</v>
      </c>
      <c r="B71" s="111"/>
      <c r="C71" s="721" t="s">
        <v>2577</v>
      </c>
      <c r="D71" s="110" t="s">
        <v>19</v>
      </c>
      <c r="E71" s="110">
        <v>1</v>
      </c>
      <c r="F71" s="720"/>
      <c r="G71" s="568">
        <f t="shared" si="1"/>
        <v>0</v>
      </c>
    </row>
    <row r="72" spans="1:7" x14ac:dyDescent="0.2">
      <c r="A72" s="111"/>
      <c r="B72" s="111"/>
      <c r="C72" s="129"/>
      <c r="D72" s="110"/>
      <c r="E72" s="110"/>
      <c r="F72" s="350"/>
      <c r="G72" s="568"/>
    </row>
    <row r="73" spans="1:7" x14ac:dyDescent="0.2">
      <c r="A73" s="111"/>
      <c r="B73" s="111"/>
      <c r="C73" s="116"/>
      <c r="D73" s="110"/>
      <c r="E73" s="110"/>
      <c r="F73" s="350"/>
      <c r="G73" s="568"/>
    </row>
    <row r="74" spans="1:7" ht="63.75" x14ac:dyDescent="0.2">
      <c r="A74" s="140">
        <v>3.5</v>
      </c>
      <c r="B74" s="140"/>
      <c r="C74" s="116" t="s">
        <v>2578</v>
      </c>
      <c r="D74" s="110"/>
      <c r="E74" s="351"/>
      <c r="F74" s="352"/>
      <c r="G74" s="568"/>
    </row>
    <row r="75" spans="1:7" x14ac:dyDescent="0.2">
      <c r="A75" s="111"/>
      <c r="B75" s="111"/>
      <c r="C75" s="116"/>
      <c r="D75" s="110"/>
      <c r="E75" s="110"/>
      <c r="F75" s="350"/>
      <c r="G75" s="568"/>
    </row>
    <row r="76" spans="1:7" ht="25.5" x14ac:dyDescent="0.2">
      <c r="A76" s="111" t="s">
        <v>2481</v>
      </c>
      <c r="B76" s="111"/>
      <c r="C76" s="141" t="s">
        <v>2606</v>
      </c>
      <c r="D76" s="110" t="s">
        <v>19</v>
      </c>
      <c r="E76" s="110">
        <v>1</v>
      </c>
      <c r="F76" s="720"/>
      <c r="G76" s="568">
        <f t="shared" si="1"/>
        <v>0</v>
      </c>
    </row>
    <row r="77" spans="1:7" x14ac:dyDescent="0.2">
      <c r="A77" s="111"/>
      <c r="B77" s="111"/>
      <c r="C77" s="141"/>
      <c r="D77" s="110"/>
      <c r="E77" s="110"/>
      <c r="F77" s="350"/>
      <c r="G77" s="568"/>
    </row>
    <row r="78" spans="1:7" ht="25.5" x14ac:dyDescent="0.2">
      <c r="A78" s="111" t="s">
        <v>2607</v>
      </c>
      <c r="B78" s="111"/>
      <c r="C78" s="141" t="s">
        <v>2608</v>
      </c>
      <c r="D78" s="110" t="s">
        <v>19</v>
      </c>
      <c r="E78" s="110">
        <v>1</v>
      </c>
      <c r="F78" s="720"/>
      <c r="G78" s="568">
        <f t="shared" si="1"/>
        <v>0</v>
      </c>
    </row>
    <row r="79" spans="1:7" x14ac:dyDescent="0.2">
      <c r="A79" s="111"/>
      <c r="B79" s="111"/>
      <c r="C79" s="141"/>
      <c r="D79" s="110"/>
      <c r="E79" s="110"/>
      <c r="F79" s="350"/>
      <c r="G79" s="568"/>
    </row>
    <row r="80" spans="1:7" ht="25.5" x14ac:dyDescent="0.2">
      <c r="A80" s="111" t="s">
        <v>2609</v>
      </c>
      <c r="B80" s="111"/>
      <c r="C80" s="141" t="s">
        <v>2610</v>
      </c>
      <c r="D80" s="110" t="s">
        <v>19</v>
      </c>
      <c r="E80" s="110">
        <v>1</v>
      </c>
      <c r="F80" s="720"/>
      <c r="G80" s="568">
        <f t="shared" si="1"/>
        <v>0</v>
      </c>
    </row>
    <row r="81" spans="1:7" x14ac:dyDescent="0.2">
      <c r="A81" s="111"/>
      <c r="B81" s="111"/>
      <c r="C81" s="141"/>
      <c r="D81" s="110"/>
      <c r="E81" s="110"/>
      <c r="F81" s="350"/>
      <c r="G81" s="568"/>
    </row>
    <row r="82" spans="1:7" ht="25.5" x14ac:dyDescent="0.2">
      <c r="A82" s="111" t="s">
        <v>2611</v>
      </c>
      <c r="B82" s="111"/>
      <c r="C82" s="142" t="s">
        <v>2581</v>
      </c>
      <c r="D82" s="110" t="s">
        <v>19</v>
      </c>
      <c r="E82" s="110">
        <v>1</v>
      </c>
      <c r="F82" s="720"/>
      <c r="G82" s="568">
        <f t="shared" si="1"/>
        <v>0</v>
      </c>
    </row>
    <row r="83" spans="1:7" ht="14.25" x14ac:dyDescent="0.2">
      <c r="A83" s="93"/>
      <c r="B83" s="93"/>
      <c r="C83" s="119"/>
      <c r="D83" s="110"/>
      <c r="E83" s="110"/>
      <c r="F83" s="350"/>
      <c r="G83" s="568"/>
    </row>
    <row r="84" spans="1:7" x14ac:dyDescent="0.2">
      <c r="A84" s="93"/>
      <c r="B84" s="93"/>
      <c r="C84" s="120"/>
      <c r="D84" s="110"/>
      <c r="E84" s="110"/>
      <c r="F84" s="350"/>
      <c r="G84" s="568"/>
    </row>
    <row r="85" spans="1:7" ht="21.95" customHeight="1" x14ac:dyDescent="0.2">
      <c r="A85" s="123" t="s">
        <v>44</v>
      </c>
      <c r="B85" s="123"/>
      <c r="C85" s="124"/>
      <c r="D85" s="343"/>
      <c r="E85" s="343"/>
      <c r="F85" s="344"/>
      <c r="G85" s="569">
        <f>SUM(G47:G82)</f>
        <v>0</v>
      </c>
    </row>
    <row r="86" spans="1:7" ht="15" customHeight="1" x14ac:dyDescent="0.2">
      <c r="A86" s="126"/>
      <c r="B86" s="126"/>
      <c r="C86" s="126"/>
      <c r="D86" s="126"/>
      <c r="E86" s="126"/>
      <c r="F86" s="360"/>
      <c r="G86" s="563" t="s">
        <v>2890</v>
      </c>
    </row>
    <row r="87" spans="1:7" ht="15" customHeight="1" x14ac:dyDescent="0.2">
      <c r="A87" s="126"/>
      <c r="B87" s="126"/>
      <c r="C87" s="126"/>
      <c r="D87" s="126"/>
      <c r="E87" s="126"/>
      <c r="F87" s="360"/>
      <c r="G87" s="572"/>
    </row>
    <row r="88" spans="1:7" ht="27.2" customHeight="1" x14ac:dyDescent="0.2">
      <c r="A88" s="127" t="s">
        <v>3</v>
      </c>
      <c r="B88" s="127" t="s">
        <v>4</v>
      </c>
      <c r="C88" s="127" t="s">
        <v>5</v>
      </c>
      <c r="D88" s="127" t="s">
        <v>6</v>
      </c>
      <c r="E88" s="127" t="s">
        <v>7</v>
      </c>
      <c r="F88" s="361" t="s">
        <v>8</v>
      </c>
      <c r="G88" s="573" t="s">
        <v>9</v>
      </c>
    </row>
    <row r="89" spans="1:7" ht="21.95" customHeight="1" x14ac:dyDescent="0.2">
      <c r="A89" s="123" t="s">
        <v>45</v>
      </c>
      <c r="B89" s="123"/>
      <c r="C89" s="124"/>
      <c r="D89" s="343"/>
      <c r="E89" s="343"/>
      <c r="F89" s="344"/>
      <c r="G89" s="569">
        <f>G85</f>
        <v>0</v>
      </c>
    </row>
    <row r="90" spans="1:7" x14ac:dyDescent="0.2">
      <c r="A90" s="111"/>
      <c r="B90" s="111"/>
      <c r="C90" s="142"/>
      <c r="D90" s="110"/>
      <c r="E90" s="110"/>
      <c r="F90" s="350"/>
      <c r="G90" s="568"/>
    </row>
    <row r="91" spans="1:7" ht="51" x14ac:dyDescent="0.2">
      <c r="A91" s="143" t="s">
        <v>2612</v>
      </c>
      <c r="B91" s="143"/>
      <c r="C91" s="137" t="s">
        <v>2582</v>
      </c>
      <c r="D91" s="110"/>
      <c r="E91" s="351"/>
      <c r="F91" s="345"/>
      <c r="G91" s="567"/>
    </row>
    <row r="92" spans="1:7" ht="12.6" customHeight="1" x14ac:dyDescent="0.2">
      <c r="A92" s="111"/>
      <c r="B92" s="111"/>
      <c r="C92" s="142"/>
      <c r="D92" s="110"/>
      <c r="E92" s="351"/>
      <c r="F92" s="345"/>
      <c r="G92" s="567"/>
    </row>
    <row r="93" spans="1:7" ht="12.6" customHeight="1" x14ac:dyDescent="0.2">
      <c r="A93" s="111" t="s">
        <v>2482</v>
      </c>
      <c r="B93" s="111"/>
      <c r="C93" s="722" t="s">
        <v>2574</v>
      </c>
      <c r="D93" s="151" t="s">
        <v>19</v>
      </c>
      <c r="E93" s="151">
        <v>1</v>
      </c>
      <c r="F93" s="720"/>
      <c r="G93" s="567">
        <f>E93*F93</f>
        <v>0</v>
      </c>
    </row>
    <row r="94" spans="1:7" ht="12.6" customHeight="1" x14ac:dyDescent="0.2">
      <c r="A94" s="111"/>
      <c r="B94" s="111"/>
      <c r="C94" s="142"/>
      <c r="D94" s="151"/>
      <c r="E94" s="151"/>
      <c r="F94" s="345"/>
      <c r="G94" s="567"/>
    </row>
    <row r="95" spans="1:7" ht="12.6" customHeight="1" x14ac:dyDescent="0.2">
      <c r="A95" s="111" t="s">
        <v>2613</v>
      </c>
      <c r="B95" s="111"/>
      <c r="C95" s="722" t="s">
        <v>2575</v>
      </c>
      <c r="D95" s="151" t="s">
        <v>19</v>
      </c>
      <c r="E95" s="151">
        <v>1</v>
      </c>
      <c r="F95" s="720"/>
      <c r="G95" s="567">
        <f t="shared" ref="G95:G97" si="2">E95*F95</f>
        <v>0</v>
      </c>
    </row>
    <row r="96" spans="1:7" ht="12.6" customHeight="1" x14ac:dyDescent="0.2">
      <c r="A96" s="111"/>
      <c r="B96" s="111"/>
      <c r="C96" s="142"/>
      <c r="D96" s="151"/>
      <c r="E96" s="151"/>
      <c r="F96" s="345"/>
      <c r="G96" s="567"/>
    </row>
    <row r="97" spans="1:7" ht="12.6" customHeight="1" x14ac:dyDescent="0.2">
      <c r="A97" s="111" t="s">
        <v>2614</v>
      </c>
      <c r="B97" s="111"/>
      <c r="C97" s="722" t="s">
        <v>2576</v>
      </c>
      <c r="D97" s="151" t="s">
        <v>19</v>
      </c>
      <c r="E97" s="151">
        <v>1</v>
      </c>
      <c r="F97" s="720"/>
      <c r="G97" s="567">
        <f t="shared" si="2"/>
        <v>0</v>
      </c>
    </row>
    <row r="98" spans="1:7" ht="12.6" customHeight="1" x14ac:dyDescent="0.2">
      <c r="A98" s="111"/>
      <c r="B98" s="111"/>
      <c r="C98" s="142"/>
      <c r="D98" s="151"/>
      <c r="E98" s="151"/>
      <c r="F98" s="345"/>
      <c r="G98" s="567"/>
    </row>
    <row r="99" spans="1:7" ht="12.6" customHeight="1" x14ac:dyDescent="0.2">
      <c r="A99" s="111" t="s">
        <v>2615</v>
      </c>
      <c r="B99" s="111"/>
      <c r="C99" s="722" t="s">
        <v>2577</v>
      </c>
      <c r="D99" s="151" t="s">
        <v>19</v>
      </c>
      <c r="E99" s="151">
        <v>1</v>
      </c>
      <c r="F99" s="720"/>
      <c r="G99" s="567">
        <f>E99*F99</f>
        <v>0</v>
      </c>
    </row>
    <row r="100" spans="1:7" ht="12.6" customHeight="1" x14ac:dyDescent="0.2">
      <c r="A100" s="111"/>
      <c r="B100" s="111"/>
      <c r="C100" s="142"/>
      <c r="D100" s="110"/>
      <c r="E100" s="110"/>
      <c r="F100" s="350"/>
      <c r="G100" s="568"/>
    </row>
    <row r="101" spans="1:7" x14ac:dyDescent="0.2">
      <c r="A101" s="111"/>
      <c r="B101" s="111"/>
      <c r="C101" s="142"/>
      <c r="D101" s="110"/>
      <c r="E101" s="110"/>
      <c r="F101" s="350"/>
      <c r="G101" s="568"/>
    </row>
    <row r="102" spans="1:7" ht="12.6" customHeight="1" x14ac:dyDescent="0.2">
      <c r="A102" s="111"/>
      <c r="B102" s="111"/>
      <c r="C102" s="142"/>
      <c r="D102" s="110"/>
      <c r="E102" s="110"/>
      <c r="F102" s="350"/>
      <c r="G102" s="568"/>
    </row>
    <row r="103" spans="1:7" x14ac:dyDescent="0.2">
      <c r="A103" s="111"/>
      <c r="B103" s="111"/>
      <c r="C103" s="142"/>
      <c r="D103" s="110"/>
      <c r="E103" s="110"/>
      <c r="F103" s="350"/>
      <c r="G103" s="568"/>
    </row>
    <row r="104" spans="1:7" x14ac:dyDescent="0.2">
      <c r="A104" s="111"/>
      <c r="B104" s="111"/>
      <c r="C104" s="142"/>
      <c r="D104" s="110"/>
      <c r="E104" s="110"/>
      <c r="F104" s="350"/>
      <c r="G104" s="568"/>
    </row>
    <row r="105" spans="1:7" x14ac:dyDescent="0.2">
      <c r="A105" s="111"/>
      <c r="B105" s="111"/>
      <c r="C105" s="142"/>
      <c r="D105" s="110"/>
      <c r="E105" s="110"/>
      <c r="F105" s="350"/>
      <c r="G105" s="568"/>
    </row>
    <row r="106" spans="1:7" x14ac:dyDescent="0.2">
      <c r="A106" s="111"/>
      <c r="B106" s="111"/>
      <c r="C106" s="142"/>
      <c r="D106" s="110"/>
      <c r="E106" s="110"/>
      <c r="F106" s="350"/>
      <c r="G106" s="568"/>
    </row>
    <row r="107" spans="1:7" x14ac:dyDescent="0.2">
      <c r="A107" s="111"/>
      <c r="B107" s="111"/>
      <c r="C107" s="142"/>
      <c r="D107" s="110"/>
      <c r="E107" s="110"/>
      <c r="F107" s="350"/>
      <c r="G107" s="568"/>
    </row>
    <row r="108" spans="1:7" x14ac:dyDescent="0.2">
      <c r="A108" s="111"/>
      <c r="B108" s="111"/>
      <c r="C108" s="142"/>
      <c r="D108" s="110"/>
      <c r="E108" s="110"/>
      <c r="F108" s="350"/>
      <c r="G108" s="568"/>
    </row>
    <row r="109" spans="1:7" x14ac:dyDescent="0.2">
      <c r="A109" s="111"/>
      <c r="B109" s="111"/>
      <c r="C109" s="142"/>
      <c r="D109" s="110"/>
      <c r="E109" s="110"/>
      <c r="F109" s="350"/>
      <c r="G109" s="568"/>
    </row>
    <row r="110" spans="1:7" x14ac:dyDescent="0.2">
      <c r="A110" s="111"/>
      <c r="B110" s="111"/>
      <c r="C110" s="142"/>
      <c r="D110" s="110"/>
      <c r="E110" s="110"/>
      <c r="F110" s="350"/>
      <c r="G110" s="568"/>
    </row>
    <row r="111" spans="1:7" x14ac:dyDescent="0.2">
      <c r="A111" s="111"/>
      <c r="B111" s="111"/>
      <c r="C111" s="142"/>
      <c r="D111" s="110"/>
      <c r="E111" s="110"/>
      <c r="F111" s="350"/>
      <c r="G111" s="568"/>
    </row>
    <row r="112" spans="1:7" x14ac:dyDescent="0.2">
      <c r="A112" s="111"/>
      <c r="B112" s="111"/>
      <c r="C112" s="142"/>
      <c r="D112" s="110"/>
      <c r="E112" s="110"/>
      <c r="F112" s="350"/>
      <c r="G112" s="568"/>
    </row>
    <row r="113" spans="1:7" x14ac:dyDescent="0.2">
      <c r="A113" s="111"/>
      <c r="B113" s="111"/>
      <c r="C113" s="142"/>
      <c r="D113" s="110"/>
      <c r="E113" s="110"/>
      <c r="F113" s="350"/>
      <c r="G113" s="568"/>
    </row>
    <row r="114" spans="1:7" x14ac:dyDescent="0.2">
      <c r="A114" s="111"/>
      <c r="B114" s="111"/>
      <c r="C114" s="142"/>
      <c r="D114" s="110"/>
      <c r="E114" s="110"/>
      <c r="F114" s="350"/>
      <c r="G114" s="568"/>
    </row>
    <row r="115" spans="1:7" x14ac:dyDescent="0.2">
      <c r="A115" s="111"/>
      <c r="B115" s="111"/>
      <c r="C115" s="142"/>
      <c r="D115" s="110"/>
      <c r="E115" s="110"/>
      <c r="F115" s="350"/>
      <c r="G115" s="568"/>
    </row>
    <row r="116" spans="1:7" x14ac:dyDescent="0.2">
      <c r="A116" s="111"/>
      <c r="B116" s="111"/>
      <c r="C116" s="142"/>
      <c r="D116" s="110"/>
      <c r="E116" s="110"/>
      <c r="F116" s="350"/>
      <c r="G116" s="568"/>
    </row>
    <row r="117" spans="1:7" x14ac:dyDescent="0.2">
      <c r="A117" s="111"/>
      <c r="B117" s="111"/>
      <c r="C117" s="142"/>
      <c r="D117" s="110"/>
      <c r="E117" s="110"/>
      <c r="F117" s="350"/>
      <c r="G117" s="568"/>
    </row>
    <row r="118" spans="1:7" x14ac:dyDescent="0.2">
      <c r="A118" s="111"/>
      <c r="B118" s="111"/>
      <c r="C118" s="142"/>
      <c r="D118" s="110"/>
      <c r="E118" s="110"/>
      <c r="F118" s="350"/>
      <c r="G118" s="568"/>
    </row>
    <row r="119" spans="1:7" x14ac:dyDescent="0.2">
      <c r="A119" s="111"/>
      <c r="B119" s="111"/>
      <c r="C119" s="142"/>
      <c r="D119" s="110"/>
      <c r="E119" s="110"/>
      <c r="F119" s="350"/>
      <c r="G119" s="568"/>
    </row>
    <row r="120" spans="1:7" x14ac:dyDescent="0.2">
      <c r="A120" s="111"/>
      <c r="B120" s="111"/>
      <c r="C120" s="142"/>
      <c r="D120" s="110"/>
      <c r="E120" s="110"/>
      <c r="F120" s="350"/>
      <c r="G120" s="568"/>
    </row>
    <row r="121" spans="1:7" x14ac:dyDescent="0.2">
      <c r="A121" s="111"/>
      <c r="B121" s="111"/>
      <c r="C121" s="142"/>
      <c r="D121" s="110"/>
      <c r="E121" s="110"/>
      <c r="F121" s="350"/>
      <c r="G121" s="568"/>
    </row>
    <row r="122" spans="1:7" x14ac:dyDescent="0.2">
      <c r="A122" s="111"/>
      <c r="B122" s="111"/>
      <c r="C122" s="142"/>
      <c r="D122" s="110"/>
      <c r="E122" s="110"/>
      <c r="F122" s="350"/>
      <c r="G122" s="568"/>
    </row>
    <row r="123" spans="1:7" x14ac:dyDescent="0.2">
      <c r="A123" s="111"/>
      <c r="B123" s="111"/>
      <c r="C123" s="142"/>
      <c r="D123" s="110"/>
      <c r="E123" s="110"/>
      <c r="F123" s="350"/>
      <c r="G123" s="568"/>
    </row>
    <row r="124" spans="1:7" x14ac:dyDescent="0.2">
      <c r="A124" s="111"/>
      <c r="B124" s="111"/>
      <c r="C124" s="142"/>
      <c r="D124" s="110"/>
      <c r="E124" s="110"/>
      <c r="F124" s="350"/>
      <c r="G124" s="568"/>
    </row>
    <row r="125" spans="1:7" x14ac:dyDescent="0.2">
      <c r="A125" s="111"/>
      <c r="B125" s="111"/>
      <c r="C125" s="142"/>
      <c r="D125" s="110"/>
      <c r="E125" s="110"/>
      <c r="F125" s="350"/>
      <c r="G125" s="568"/>
    </row>
    <row r="126" spans="1:7" x14ac:dyDescent="0.2">
      <c r="A126" s="111"/>
      <c r="B126" s="111"/>
      <c r="C126" s="142"/>
      <c r="D126" s="110"/>
      <c r="E126" s="110"/>
      <c r="F126" s="350"/>
      <c r="G126" s="568"/>
    </row>
    <row r="127" spans="1:7" x14ac:dyDescent="0.2">
      <c r="A127" s="111"/>
      <c r="B127" s="111"/>
      <c r="C127" s="142"/>
      <c r="D127" s="110"/>
      <c r="E127" s="110"/>
      <c r="F127" s="350"/>
      <c r="G127" s="568"/>
    </row>
    <row r="128" spans="1:7" x14ac:dyDescent="0.2">
      <c r="A128" s="111"/>
      <c r="B128" s="111"/>
      <c r="C128" s="142"/>
      <c r="D128" s="110"/>
      <c r="E128" s="110"/>
      <c r="F128" s="350"/>
      <c r="G128" s="568"/>
    </row>
    <row r="129" spans="1:7" ht="12.6" customHeight="1" x14ac:dyDescent="0.2">
      <c r="A129" s="111"/>
      <c r="B129" s="111"/>
      <c r="C129" s="142"/>
      <c r="D129" s="110"/>
      <c r="E129" s="110"/>
      <c r="F129" s="350"/>
      <c r="G129" s="568"/>
    </row>
    <row r="130" spans="1:7" ht="12.6" customHeight="1" x14ac:dyDescent="0.2">
      <c r="A130" s="111"/>
      <c r="B130" s="111"/>
      <c r="C130" s="142"/>
      <c r="D130" s="110"/>
      <c r="E130" s="110"/>
      <c r="F130" s="350"/>
      <c r="G130" s="568"/>
    </row>
    <row r="131" spans="1:7" ht="12.6" customHeight="1" x14ac:dyDescent="0.2">
      <c r="A131" s="111"/>
      <c r="B131" s="111"/>
      <c r="C131" s="142"/>
      <c r="D131" s="110"/>
      <c r="E131" s="110"/>
      <c r="F131" s="350"/>
      <c r="G131" s="568"/>
    </row>
    <row r="132" spans="1:7" s="146" customFormat="1" ht="21.95" customHeight="1" x14ac:dyDescent="0.25">
      <c r="A132" s="144" t="s">
        <v>4566</v>
      </c>
      <c r="B132" s="145"/>
      <c r="C132" s="145"/>
      <c r="D132" s="343"/>
      <c r="E132" s="343"/>
      <c r="F132" s="344"/>
      <c r="G132" s="494">
        <f>SUM(G89:G99)</f>
        <v>0</v>
      </c>
    </row>
    <row r="144" spans="1:7" ht="9.75" customHeight="1" x14ac:dyDescent="0.2"/>
    <row r="145" ht="12.75" hidden="1" customHeight="1" x14ac:dyDescent="0.2"/>
  </sheetData>
  <sheetProtection algorithmName="SHA-512" hashValue="TQWIG1tABGIbre871+wFjBhcemZOVGGQ10KvBWg5df+hymc8KWzF2vQwn0nzH31SfS/2zHcUZe78PEaPSmPcnA==" saltValue="yWl6GYZpUuqq7uA4SrlGYg==" spinCount="100000" sheet="1" objects="1" scenarios="1"/>
  <autoFilter ref="A1:G132" xr:uid="{00000000-0009-0000-0000-00000C000000}"/>
  <pageMargins left="0.70866141732283472" right="0.70866141732283472" top="0.74803149606299213" bottom="0.74803149606299213" header="0.31496062992125984" footer="0.31496062992125984"/>
  <pageSetup paperSize="9" scale="70" firstPageNumber="65" fitToHeight="0" orientation="portrait" blackAndWhite="1" r:id="rId1"/>
  <headerFooter>
    <oddHeader>&amp;LHAMMARSDALE WWTW IMPROVEMENTS TO LIQUID AND SOLIDS TREATMENT FACILITIES&amp;RContract No:  WS 7342</oddHeader>
    <oddFooter>&amp;LC2: Pricing Data - Revision B&amp;CPage C2.2-&amp;P</oddFooter>
  </headerFooter>
  <rowBreaks count="2" manualBreakCount="2">
    <brk id="43" max="6" man="1"/>
    <brk id="85" max="6"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A1:I100"/>
  <sheetViews>
    <sheetView view="pageBreakPreview" zoomScaleNormal="100" zoomScaleSheetLayoutView="100" workbookViewId="0">
      <selection activeCell="F251" sqref="F251"/>
    </sheetView>
  </sheetViews>
  <sheetFormatPr defaultColWidth="9.140625" defaultRowHeight="12.75" x14ac:dyDescent="0.2"/>
  <cols>
    <col min="1" max="1" width="8.7109375" style="108" customWidth="1"/>
    <col min="2" max="2" width="11" style="108" customWidth="1"/>
    <col min="3" max="3" width="47.7109375" style="108" customWidth="1"/>
    <col min="4" max="5" width="10" style="147" customWidth="1"/>
    <col min="6" max="6" width="15.7109375" style="108" customWidth="1"/>
    <col min="7" max="7" width="18.42578125" style="562" customWidth="1"/>
    <col min="8" max="8" width="9.140625" style="108"/>
    <col min="9" max="9" width="10.42578125" style="108" bestFit="1" customWidth="1"/>
    <col min="10" max="10" width="11.28515625" style="108" bestFit="1" customWidth="1"/>
    <col min="11" max="16384" width="9.140625" style="108"/>
  </cols>
  <sheetData>
    <row r="1" spans="1:7" s="103" customFormat="1" ht="14.45" customHeight="1" x14ac:dyDescent="0.2">
      <c r="A1" s="102"/>
      <c r="B1" s="102"/>
      <c r="C1" s="102"/>
      <c r="D1" s="102"/>
      <c r="E1" s="102"/>
      <c r="F1" s="102"/>
      <c r="G1" s="542" t="s">
        <v>2891</v>
      </c>
    </row>
    <row r="2" spans="1:7" s="103" customFormat="1" x14ac:dyDescent="0.2">
      <c r="A2" s="102"/>
      <c r="B2" s="102"/>
      <c r="C2" s="102"/>
      <c r="D2" s="102"/>
      <c r="E2" s="102"/>
      <c r="F2" s="102"/>
      <c r="G2" s="543"/>
    </row>
    <row r="3" spans="1:7" s="103" customFormat="1" ht="25.5" x14ac:dyDescent="0.2">
      <c r="A3" s="104" t="s">
        <v>3</v>
      </c>
      <c r="B3" s="104" t="s">
        <v>4</v>
      </c>
      <c r="C3" s="104" t="s">
        <v>5</v>
      </c>
      <c r="D3" s="104" t="s">
        <v>6</v>
      </c>
      <c r="E3" s="104" t="s">
        <v>7</v>
      </c>
      <c r="F3" s="104" t="s">
        <v>8</v>
      </c>
      <c r="G3" s="575" t="s">
        <v>9</v>
      </c>
    </row>
    <row r="4" spans="1:7" ht="12.6" customHeight="1" x14ac:dyDescent="0.2">
      <c r="A4" s="105"/>
      <c r="B4" s="105"/>
      <c r="C4" s="106"/>
      <c r="D4" s="105"/>
      <c r="E4" s="107"/>
      <c r="F4" s="353"/>
      <c r="G4" s="483"/>
    </row>
    <row r="5" spans="1:7" ht="12.6" customHeight="1" x14ac:dyDescent="0.2">
      <c r="A5" s="260"/>
      <c r="B5" s="260"/>
      <c r="C5" s="109" t="s">
        <v>3854</v>
      </c>
      <c r="D5" s="311"/>
      <c r="E5" s="110"/>
      <c r="F5" s="345"/>
      <c r="G5" s="477"/>
    </row>
    <row r="6" spans="1:7" ht="12.6" customHeight="1" x14ac:dyDescent="0.2">
      <c r="A6" s="260"/>
      <c r="B6" s="260"/>
      <c r="C6" s="112"/>
      <c r="D6" s="311"/>
      <c r="E6" s="311"/>
      <c r="F6" s="345"/>
      <c r="G6" s="477"/>
    </row>
    <row r="7" spans="1:7" x14ac:dyDescent="0.2">
      <c r="A7" s="113">
        <v>4</v>
      </c>
      <c r="B7" s="113"/>
      <c r="C7" s="112" t="s">
        <v>2617</v>
      </c>
      <c r="D7" s="311"/>
      <c r="E7" s="311"/>
      <c r="F7" s="345"/>
      <c r="G7" s="477"/>
    </row>
    <row r="8" spans="1:7" ht="12.6" customHeight="1" x14ac:dyDescent="0.2">
      <c r="A8" s="113"/>
      <c r="B8" s="113"/>
      <c r="C8" s="112"/>
      <c r="D8" s="311"/>
      <c r="E8" s="311"/>
      <c r="F8" s="345"/>
      <c r="G8" s="477"/>
    </row>
    <row r="9" spans="1:7" ht="16.149999999999999" customHeight="1" x14ac:dyDescent="0.2">
      <c r="A9" s="113"/>
      <c r="B9" s="113"/>
      <c r="C9" s="114" t="s">
        <v>2618</v>
      </c>
      <c r="D9" s="311"/>
      <c r="E9" s="311"/>
      <c r="F9" s="345"/>
      <c r="G9" s="477"/>
    </row>
    <row r="10" spans="1:7" ht="12.6" customHeight="1" x14ac:dyDescent="0.2">
      <c r="A10" s="113"/>
      <c r="B10" s="113"/>
      <c r="C10" s="115"/>
      <c r="D10" s="311"/>
      <c r="E10" s="311"/>
      <c r="F10" s="345"/>
      <c r="G10" s="477"/>
    </row>
    <row r="11" spans="1:7" s="118" customFormat="1" ht="76.5" x14ac:dyDescent="0.25">
      <c r="A11" s="93"/>
      <c r="B11" s="93"/>
      <c r="C11" s="116" t="s">
        <v>2553</v>
      </c>
      <c r="D11" s="311"/>
      <c r="E11" s="311"/>
      <c r="F11" s="345"/>
      <c r="G11" s="477"/>
    </row>
    <row r="12" spans="1:7" s="118" customFormat="1" x14ac:dyDescent="0.25">
      <c r="A12" s="93"/>
      <c r="B12" s="93"/>
      <c r="C12" s="116"/>
      <c r="D12" s="311"/>
      <c r="E12" s="311"/>
      <c r="F12" s="345"/>
      <c r="G12" s="477"/>
    </row>
    <row r="13" spans="1:7" ht="14.25" x14ac:dyDescent="0.2">
      <c r="A13" s="91">
        <v>4.0999999999999996</v>
      </c>
      <c r="B13" s="91"/>
      <c r="C13" s="119" t="s">
        <v>2619</v>
      </c>
      <c r="D13" s="311"/>
      <c r="E13" s="311"/>
      <c r="F13" s="350"/>
      <c r="G13" s="477"/>
    </row>
    <row r="14" spans="1:7" ht="14.25" x14ac:dyDescent="0.2">
      <c r="A14" s="93"/>
      <c r="B14" s="93"/>
      <c r="C14" s="119"/>
      <c r="D14" s="311"/>
      <c r="E14" s="311"/>
      <c r="F14" s="350"/>
      <c r="G14" s="477"/>
    </row>
    <row r="15" spans="1:7" ht="25.5" x14ac:dyDescent="0.2">
      <c r="A15" s="93" t="s">
        <v>2487</v>
      </c>
      <c r="B15" s="260" t="s">
        <v>3855</v>
      </c>
      <c r="C15" s="120" t="s">
        <v>3856</v>
      </c>
      <c r="D15" s="311" t="s">
        <v>287</v>
      </c>
      <c r="E15" s="311">
        <v>1</v>
      </c>
      <c r="F15" s="720"/>
      <c r="G15" s="477">
        <f>E15*F15</f>
        <v>0</v>
      </c>
    </row>
    <row r="16" spans="1:7" ht="14.25" x14ac:dyDescent="0.2">
      <c r="A16" s="93"/>
      <c r="B16" s="260"/>
      <c r="C16" s="119"/>
      <c r="D16" s="311"/>
      <c r="E16" s="311"/>
      <c r="F16" s="350"/>
      <c r="G16" s="477"/>
    </row>
    <row r="17" spans="1:9" x14ac:dyDescent="0.2">
      <c r="A17" s="117"/>
      <c r="B17" s="111"/>
      <c r="C17" s="121" t="s">
        <v>2558</v>
      </c>
      <c r="D17" s="311"/>
      <c r="E17" s="311"/>
      <c r="F17" s="350"/>
      <c r="G17" s="477"/>
    </row>
    <row r="18" spans="1:9" x14ac:dyDescent="0.2">
      <c r="A18" s="117"/>
      <c r="B18" s="111"/>
      <c r="C18" s="121"/>
      <c r="D18" s="311"/>
      <c r="E18" s="311"/>
      <c r="F18" s="350"/>
      <c r="G18" s="477"/>
    </row>
    <row r="19" spans="1:9" ht="38.25" x14ac:dyDescent="0.2">
      <c r="A19" s="117" t="s">
        <v>2620</v>
      </c>
      <c r="B19" s="260" t="s">
        <v>3855</v>
      </c>
      <c r="C19" s="120" t="s">
        <v>2621</v>
      </c>
      <c r="D19" s="311" t="s">
        <v>19</v>
      </c>
      <c r="E19" s="311">
        <v>1</v>
      </c>
      <c r="F19" s="720"/>
      <c r="G19" s="477">
        <f t="shared" ref="G19:G35" si="0">E19*F19</f>
        <v>0</v>
      </c>
    </row>
    <row r="20" spans="1:9" x14ac:dyDescent="0.2">
      <c r="A20" s="117"/>
      <c r="B20" s="111"/>
      <c r="C20" s="121"/>
      <c r="D20" s="311"/>
      <c r="E20" s="311"/>
      <c r="F20" s="350"/>
      <c r="G20" s="477"/>
    </row>
    <row r="21" spans="1:9" s="118" customFormat="1" ht="12.6" customHeight="1" x14ac:dyDescent="0.25">
      <c r="A21" s="260"/>
      <c r="B21" s="260"/>
      <c r="C21" s="121" t="s">
        <v>2562</v>
      </c>
      <c r="D21" s="311"/>
      <c r="E21" s="311"/>
      <c r="F21" s="350"/>
      <c r="G21" s="477"/>
    </row>
    <row r="22" spans="1:9" s="118" customFormat="1" ht="12.6" customHeight="1" x14ac:dyDescent="0.25">
      <c r="A22" s="260"/>
      <c r="B22" s="260"/>
      <c r="C22" s="121"/>
      <c r="D22" s="311"/>
      <c r="E22" s="311"/>
      <c r="F22" s="350"/>
      <c r="G22" s="477"/>
    </row>
    <row r="23" spans="1:9" s="118" customFormat="1" ht="38.25" x14ac:dyDescent="0.2">
      <c r="A23" s="260" t="s">
        <v>2622</v>
      </c>
      <c r="B23" s="260" t="s">
        <v>3843</v>
      </c>
      <c r="C23" s="120" t="s">
        <v>2623</v>
      </c>
      <c r="D23" s="311" t="s">
        <v>287</v>
      </c>
      <c r="E23" s="311">
        <v>3</v>
      </c>
      <c r="F23" s="720"/>
      <c r="G23" s="477">
        <f t="shared" si="0"/>
        <v>0</v>
      </c>
      <c r="I23" s="108"/>
    </row>
    <row r="24" spans="1:9" s="118" customFormat="1" ht="12.6" customHeight="1" x14ac:dyDescent="0.25">
      <c r="A24" s="260"/>
      <c r="B24" s="260"/>
      <c r="C24" s="120"/>
      <c r="D24" s="311"/>
      <c r="E24" s="311"/>
      <c r="F24" s="350"/>
      <c r="G24" s="477"/>
    </row>
    <row r="25" spans="1:9" ht="14.25" x14ac:dyDescent="0.2">
      <c r="A25" s="91">
        <v>4.2</v>
      </c>
      <c r="B25" s="113"/>
      <c r="C25" s="119" t="s">
        <v>2624</v>
      </c>
      <c r="D25" s="311"/>
      <c r="E25" s="311"/>
      <c r="F25" s="350"/>
      <c r="G25" s="477"/>
    </row>
    <row r="26" spans="1:9" ht="14.25" x14ac:dyDescent="0.2">
      <c r="A26" s="93"/>
      <c r="B26" s="260"/>
      <c r="C26" s="119"/>
      <c r="D26" s="311"/>
      <c r="E26" s="311"/>
      <c r="F26" s="350"/>
      <c r="G26" s="477"/>
    </row>
    <row r="27" spans="1:9" ht="76.5" x14ac:dyDescent="0.2">
      <c r="A27" s="93" t="s">
        <v>2074</v>
      </c>
      <c r="B27" s="260" t="s">
        <v>3855</v>
      </c>
      <c r="C27" s="120" t="s">
        <v>2625</v>
      </c>
      <c r="D27" s="311" t="s">
        <v>287</v>
      </c>
      <c r="E27" s="311">
        <v>4</v>
      </c>
      <c r="F27" s="720"/>
      <c r="G27" s="477">
        <f t="shared" si="0"/>
        <v>0</v>
      </c>
    </row>
    <row r="28" spans="1:9" ht="14.25" x14ac:dyDescent="0.2">
      <c r="A28" s="93"/>
      <c r="B28" s="260"/>
      <c r="C28" s="119"/>
      <c r="D28" s="311"/>
      <c r="E28" s="311"/>
      <c r="F28" s="350"/>
      <c r="G28" s="477"/>
    </row>
    <row r="29" spans="1:9" x14ac:dyDescent="0.2">
      <c r="A29" s="117"/>
      <c r="B29" s="111"/>
      <c r="C29" s="121" t="s">
        <v>2558</v>
      </c>
      <c r="D29" s="311"/>
      <c r="E29" s="311"/>
      <c r="F29" s="350"/>
      <c r="G29" s="477"/>
    </row>
    <row r="30" spans="1:9" x14ac:dyDescent="0.2">
      <c r="A30" s="93"/>
      <c r="B30" s="260"/>
      <c r="C30" s="120"/>
      <c r="D30" s="311"/>
      <c r="E30" s="311"/>
      <c r="F30" s="350"/>
      <c r="G30" s="477"/>
    </row>
    <row r="31" spans="1:9" ht="89.25" x14ac:dyDescent="0.2">
      <c r="A31" s="93" t="s">
        <v>2626</v>
      </c>
      <c r="B31" s="260" t="s">
        <v>3855</v>
      </c>
      <c r="C31" s="120" t="s">
        <v>3857</v>
      </c>
      <c r="D31" s="311" t="s">
        <v>19</v>
      </c>
      <c r="E31" s="311">
        <v>1</v>
      </c>
      <c r="F31" s="720"/>
      <c r="G31" s="477">
        <f t="shared" si="0"/>
        <v>0</v>
      </c>
    </row>
    <row r="32" spans="1:9" x14ac:dyDescent="0.2">
      <c r="A32" s="93"/>
      <c r="B32" s="260"/>
      <c r="C32" s="120"/>
      <c r="D32" s="311"/>
      <c r="E32" s="311"/>
      <c r="F32" s="350"/>
      <c r="G32" s="477"/>
    </row>
    <row r="33" spans="1:7" ht="38.25" x14ac:dyDescent="0.2">
      <c r="A33" s="93" t="s">
        <v>2627</v>
      </c>
      <c r="B33" s="260" t="s">
        <v>3855</v>
      </c>
      <c r="C33" s="120" t="s">
        <v>2628</v>
      </c>
      <c r="D33" s="311" t="s">
        <v>19</v>
      </c>
      <c r="E33" s="311">
        <v>1</v>
      </c>
      <c r="F33" s="720"/>
      <c r="G33" s="477">
        <f t="shared" si="0"/>
        <v>0</v>
      </c>
    </row>
    <row r="34" spans="1:7" x14ac:dyDescent="0.2">
      <c r="A34" s="93"/>
      <c r="B34" s="260"/>
      <c r="C34" s="120"/>
      <c r="D34" s="311"/>
      <c r="E34" s="311"/>
      <c r="F34" s="350"/>
      <c r="G34" s="477"/>
    </row>
    <row r="35" spans="1:7" ht="51" x14ac:dyDescent="0.2">
      <c r="A35" s="93" t="s">
        <v>2629</v>
      </c>
      <c r="B35" s="260" t="s">
        <v>3855</v>
      </c>
      <c r="C35" s="120" t="s">
        <v>2630</v>
      </c>
      <c r="D35" s="311" t="s">
        <v>19</v>
      </c>
      <c r="E35" s="311">
        <v>1</v>
      </c>
      <c r="F35" s="720"/>
      <c r="G35" s="477">
        <f t="shared" si="0"/>
        <v>0</v>
      </c>
    </row>
    <row r="36" spans="1:7" ht="21.95" customHeight="1" x14ac:dyDescent="0.2">
      <c r="A36" s="123" t="s">
        <v>44</v>
      </c>
      <c r="B36" s="123"/>
      <c r="C36" s="124"/>
      <c r="D36" s="125"/>
      <c r="E36" s="125"/>
      <c r="F36" s="344"/>
      <c r="G36" s="494">
        <f>SUM(G15:G35)</f>
        <v>0</v>
      </c>
    </row>
    <row r="37" spans="1:7" ht="15" customHeight="1" x14ac:dyDescent="0.2">
      <c r="A37" s="126"/>
      <c r="B37" s="126"/>
      <c r="C37" s="126"/>
      <c r="D37" s="126"/>
      <c r="E37" s="126"/>
      <c r="F37" s="126"/>
      <c r="G37" s="542" t="s">
        <v>2891</v>
      </c>
    </row>
    <row r="38" spans="1:7" ht="15" customHeight="1" x14ac:dyDescent="0.2">
      <c r="A38" s="126"/>
      <c r="B38" s="126"/>
      <c r="C38" s="126"/>
      <c r="D38" s="126"/>
      <c r="E38" s="126"/>
      <c r="F38" s="126"/>
      <c r="G38" s="543"/>
    </row>
    <row r="39" spans="1:7" ht="27.2" customHeight="1" x14ac:dyDescent="0.2">
      <c r="A39" s="127" t="s">
        <v>3</v>
      </c>
      <c r="B39" s="127" t="s">
        <v>4</v>
      </c>
      <c r="C39" s="127" t="s">
        <v>5</v>
      </c>
      <c r="D39" s="127" t="s">
        <v>6</v>
      </c>
      <c r="E39" s="127" t="s">
        <v>7</v>
      </c>
      <c r="F39" s="127" t="s">
        <v>8</v>
      </c>
      <c r="G39" s="489" t="s">
        <v>9</v>
      </c>
    </row>
    <row r="40" spans="1:7" ht="21.95" customHeight="1" x14ac:dyDescent="0.2">
      <c r="A40" s="123" t="s">
        <v>45</v>
      </c>
      <c r="B40" s="123"/>
      <c r="C40" s="124"/>
      <c r="D40" s="362"/>
      <c r="E40" s="362"/>
      <c r="F40" s="363"/>
      <c r="G40" s="492">
        <f>G36</f>
        <v>0</v>
      </c>
    </row>
    <row r="41" spans="1:7" s="118" customFormat="1" ht="12.6" customHeight="1" x14ac:dyDescent="0.25">
      <c r="A41" s="17"/>
      <c r="B41" s="17"/>
      <c r="C41" s="17"/>
      <c r="D41" s="18"/>
      <c r="E41" s="18"/>
      <c r="F41" s="357"/>
      <c r="G41" s="490"/>
    </row>
    <row r="42" spans="1:7" ht="12.6" customHeight="1" x14ac:dyDescent="0.2">
      <c r="A42" s="111"/>
      <c r="B42" s="111"/>
      <c r="C42" s="116"/>
      <c r="D42" s="311"/>
      <c r="E42" s="311"/>
      <c r="F42" s="357"/>
      <c r="G42" s="490"/>
    </row>
    <row r="43" spans="1:7" ht="25.5" x14ac:dyDescent="0.2">
      <c r="A43" s="111" t="s">
        <v>2631</v>
      </c>
      <c r="B43" s="260" t="s">
        <v>3855</v>
      </c>
      <c r="C43" s="137" t="s">
        <v>2632</v>
      </c>
      <c r="D43" s="311" t="s">
        <v>2569</v>
      </c>
      <c r="E43" s="311">
        <v>4</v>
      </c>
      <c r="F43" s="720"/>
      <c r="G43" s="490">
        <f>E43*F43</f>
        <v>0</v>
      </c>
    </row>
    <row r="44" spans="1:7" ht="12.6" customHeight="1" x14ac:dyDescent="0.2">
      <c r="A44" s="111"/>
      <c r="B44" s="111"/>
      <c r="C44" s="116"/>
      <c r="D44" s="311"/>
      <c r="E44" s="311"/>
      <c r="F44" s="357"/>
      <c r="G44" s="490"/>
    </row>
    <row r="45" spans="1:7" ht="12.6" customHeight="1" x14ac:dyDescent="0.2">
      <c r="A45" s="111"/>
      <c r="B45" s="111"/>
      <c r="C45" s="198" t="s">
        <v>2633</v>
      </c>
      <c r="D45" s="311"/>
      <c r="E45" s="311"/>
      <c r="F45" s="357"/>
      <c r="G45" s="490"/>
    </row>
    <row r="46" spans="1:7" ht="12.6" customHeight="1" x14ac:dyDescent="0.2">
      <c r="A46" s="111"/>
      <c r="B46" s="111"/>
      <c r="C46" s="116"/>
      <c r="D46" s="311"/>
      <c r="E46" s="311"/>
      <c r="F46" s="357"/>
      <c r="G46" s="490"/>
    </row>
    <row r="47" spans="1:7" ht="12.6" customHeight="1" x14ac:dyDescent="0.2">
      <c r="A47" s="111" t="s">
        <v>2634</v>
      </c>
      <c r="B47" s="111" t="s">
        <v>3855</v>
      </c>
      <c r="C47" s="137" t="s">
        <v>2635</v>
      </c>
      <c r="D47" s="311" t="s">
        <v>19</v>
      </c>
      <c r="E47" s="311">
        <v>1</v>
      </c>
      <c r="F47" s="720"/>
      <c r="G47" s="490">
        <f t="shared" ref="G47:G75" si="1">E47*F47</f>
        <v>0</v>
      </c>
    </row>
    <row r="48" spans="1:7" ht="12.6" customHeight="1" x14ac:dyDescent="0.2">
      <c r="A48" s="111"/>
      <c r="B48" s="111"/>
      <c r="C48" s="116"/>
      <c r="D48" s="311"/>
      <c r="E48" s="311"/>
      <c r="F48" s="357"/>
      <c r="G48" s="490"/>
    </row>
    <row r="49" spans="1:7" ht="51" x14ac:dyDescent="0.2">
      <c r="A49" s="136">
        <v>4.3</v>
      </c>
      <c r="B49" s="136"/>
      <c r="C49" s="137" t="s">
        <v>2573</v>
      </c>
      <c r="D49" s="311"/>
      <c r="E49" s="311"/>
      <c r="F49" s="357"/>
      <c r="G49" s="490"/>
    </row>
    <row r="50" spans="1:7" ht="12.6" customHeight="1" x14ac:dyDescent="0.2">
      <c r="A50" s="111"/>
      <c r="B50" s="111"/>
      <c r="C50" s="120"/>
      <c r="D50" s="311"/>
      <c r="E50" s="311"/>
      <c r="F50" s="357"/>
      <c r="G50" s="490"/>
    </row>
    <row r="51" spans="1:7" ht="12.6" customHeight="1" x14ac:dyDescent="0.2">
      <c r="A51" s="111" t="s">
        <v>2489</v>
      </c>
      <c r="B51" s="111"/>
      <c r="C51" s="721" t="s">
        <v>2574</v>
      </c>
      <c r="D51" s="311" t="s">
        <v>19</v>
      </c>
      <c r="E51" s="311">
        <v>1</v>
      </c>
      <c r="F51" s="720"/>
      <c r="G51" s="490">
        <f t="shared" si="1"/>
        <v>0</v>
      </c>
    </row>
    <row r="52" spans="1:7" ht="12.6" customHeight="1" x14ac:dyDescent="0.2">
      <c r="A52" s="111"/>
      <c r="B52" s="111"/>
      <c r="C52" s="122"/>
      <c r="D52" s="311"/>
      <c r="E52" s="311"/>
      <c r="F52" s="357"/>
      <c r="G52" s="490"/>
    </row>
    <row r="53" spans="1:7" ht="12.6" customHeight="1" x14ac:dyDescent="0.2">
      <c r="A53" s="111" t="s">
        <v>2636</v>
      </c>
      <c r="B53" s="111"/>
      <c r="C53" s="721" t="s">
        <v>2575</v>
      </c>
      <c r="D53" s="311" t="s">
        <v>19</v>
      </c>
      <c r="E53" s="311">
        <v>1</v>
      </c>
      <c r="F53" s="720"/>
      <c r="G53" s="490">
        <f t="shared" si="1"/>
        <v>0</v>
      </c>
    </row>
    <row r="54" spans="1:7" ht="12.6" customHeight="1" x14ac:dyDescent="0.2">
      <c r="A54" s="111"/>
      <c r="B54" s="111"/>
      <c r="C54" s="122"/>
      <c r="D54" s="311"/>
      <c r="E54" s="311"/>
      <c r="F54" s="357"/>
      <c r="G54" s="490"/>
    </row>
    <row r="55" spans="1:7" ht="12.6" customHeight="1" x14ac:dyDescent="0.2">
      <c r="A55" s="111" t="s">
        <v>2637</v>
      </c>
      <c r="B55" s="111"/>
      <c r="C55" s="721" t="s">
        <v>2576</v>
      </c>
      <c r="D55" s="311" t="s">
        <v>19</v>
      </c>
      <c r="E55" s="311">
        <v>1</v>
      </c>
      <c r="F55" s="720"/>
      <c r="G55" s="490">
        <f t="shared" si="1"/>
        <v>0</v>
      </c>
    </row>
    <row r="56" spans="1:7" ht="12.6" customHeight="1" x14ac:dyDescent="0.2">
      <c r="A56" s="111"/>
      <c r="B56" s="111"/>
      <c r="C56" s="122"/>
      <c r="D56" s="311"/>
      <c r="E56" s="311"/>
      <c r="F56" s="357"/>
      <c r="G56" s="490"/>
    </row>
    <row r="57" spans="1:7" ht="12.6" customHeight="1" x14ac:dyDescent="0.2">
      <c r="A57" s="111" t="s">
        <v>2638</v>
      </c>
      <c r="B57" s="111"/>
      <c r="C57" s="721" t="s">
        <v>2577</v>
      </c>
      <c r="D57" s="311" t="s">
        <v>19</v>
      </c>
      <c r="E57" s="311">
        <v>1</v>
      </c>
      <c r="F57" s="720"/>
      <c r="G57" s="490">
        <f t="shared" si="1"/>
        <v>0</v>
      </c>
    </row>
    <row r="58" spans="1:7" ht="12.6" customHeight="1" x14ac:dyDescent="0.2">
      <c r="A58" s="111"/>
      <c r="B58" s="111"/>
      <c r="C58" s="116"/>
      <c r="D58" s="311"/>
      <c r="E58" s="311"/>
      <c r="F58" s="357"/>
      <c r="G58" s="490"/>
    </row>
    <row r="59" spans="1:7" ht="63.75" x14ac:dyDescent="0.2">
      <c r="A59" s="111">
        <v>4.4000000000000004</v>
      </c>
      <c r="B59" s="111"/>
      <c r="C59" s="116" t="s">
        <v>2578</v>
      </c>
      <c r="D59" s="311"/>
      <c r="E59" s="139"/>
      <c r="F59" s="359"/>
      <c r="G59" s="490"/>
    </row>
    <row r="60" spans="1:7" ht="12.6" customHeight="1" x14ac:dyDescent="0.2">
      <c r="A60" s="111"/>
      <c r="B60" s="111"/>
      <c r="C60" s="116"/>
      <c r="D60" s="311"/>
      <c r="E60" s="311"/>
      <c r="F60" s="357"/>
      <c r="G60" s="490"/>
    </row>
    <row r="61" spans="1:7" ht="25.5" x14ac:dyDescent="0.2">
      <c r="A61" s="111" t="s">
        <v>2492</v>
      </c>
      <c r="B61" s="111"/>
      <c r="C61" s="141" t="s">
        <v>2639</v>
      </c>
      <c r="D61" s="311" t="s">
        <v>19</v>
      </c>
      <c r="E61" s="311">
        <v>1</v>
      </c>
      <c r="F61" s="720"/>
      <c r="G61" s="490">
        <f t="shared" si="1"/>
        <v>0</v>
      </c>
    </row>
    <row r="62" spans="1:7" ht="12.6" customHeight="1" x14ac:dyDescent="0.2">
      <c r="A62" s="111"/>
      <c r="B62" s="111"/>
      <c r="C62" s="141"/>
      <c r="D62" s="311"/>
      <c r="E62" s="311"/>
      <c r="F62" s="357"/>
      <c r="G62" s="490"/>
    </row>
    <row r="63" spans="1:7" ht="25.5" x14ac:dyDescent="0.2">
      <c r="A63" s="111" t="s">
        <v>2494</v>
      </c>
      <c r="B63" s="111"/>
      <c r="C63" s="141" t="s">
        <v>2640</v>
      </c>
      <c r="D63" s="311" t="s">
        <v>19</v>
      </c>
      <c r="E63" s="311">
        <v>1</v>
      </c>
      <c r="F63" s="720"/>
      <c r="G63" s="490">
        <f t="shared" si="1"/>
        <v>0</v>
      </c>
    </row>
    <row r="64" spans="1:7" ht="12.6" customHeight="1" x14ac:dyDescent="0.2">
      <c r="A64" s="111"/>
      <c r="B64" s="111"/>
      <c r="C64" s="141"/>
      <c r="D64" s="311"/>
      <c r="E64" s="311"/>
      <c r="F64" s="357"/>
      <c r="G64" s="490"/>
    </row>
    <row r="65" spans="1:7" ht="25.5" x14ac:dyDescent="0.2">
      <c r="A65" s="111" t="s">
        <v>2496</v>
      </c>
      <c r="B65" s="111"/>
      <c r="C65" s="142" t="s">
        <v>2581</v>
      </c>
      <c r="D65" s="311" t="s">
        <v>19</v>
      </c>
      <c r="E65" s="311">
        <v>1</v>
      </c>
      <c r="F65" s="720"/>
      <c r="G65" s="490">
        <f t="shared" si="1"/>
        <v>0</v>
      </c>
    </row>
    <row r="66" spans="1:7" ht="12.6" customHeight="1" x14ac:dyDescent="0.2">
      <c r="A66" s="111"/>
      <c r="B66" s="111"/>
      <c r="C66" s="142"/>
      <c r="D66" s="311"/>
      <c r="E66" s="311"/>
      <c r="F66" s="357"/>
      <c r="G66" s="490"/>
    </row>
    <row r="67" spans="1:7" ht="49.9" customHeight="1" x14ac:dyDescent="0.2">
      <c r="A67" s="143">
        <v>4.5</v>
      </c>
      <c r="B67" s="143"/>
      <c r="C67" s="137" t="s">
        <v>2582</v>
      </c>
      <c r="D67" s="311"/>
      <c r="E67" s="139"/>
      <c r="F67" s="355"/>
      <c r="G67" s="490"/>
    </row>
    <row r="68" spans="1:7" ht="12.6" customHeight="1" x14ac:dyDescent="0.2">
      <c r="A68" s="111"/>
      <c r="B68" s="111"/>
      <c r="C68" s="142"/>
      <c r="D68" s="311"/>
      <c r="E68" s="139"/>
      <c r="F68" s="355"/>
      <c r="G68" s="490"/>
    </row>
    <row r="69" spans="1:7" ht="12.6" customHeight="1" x14ac:dyDescent="0.2">
      <c r="A69" s="111" t="s">
        <v>4782</v>
      </c>
      <c r="B69" s="111"/>
      <c r="C69" s="722" t="s">
        <v>2574</v>
      </c>
      <c r="D69" s="140" t="s">
        <v>19</v>
      </c>
      <c r="E69" s="140">
        <v>1</v>
      </c>
      <c r="F69" s="720"/>
      <c r="G69" s="490">
        <f t="shared" si="1"/>
        <v>0</v>
      </c>
    </row>
    <row r="70" spans="1:7" ht="12.6" customHeight="1" x14ac:dyDescent="0.2">
      <c r="A70" s="111"/>
      <c r="B70" s="111"/>
      <c r="C70" s="142"/>
      <c r="D70" s="140"/>
      <c r="E70" s="140"/>
      <c r="F70" s="355"/>
      <c r="G70" s="490"/>
    </row>
    <row r="71" spans="1:7" ht="12.6" customHeight="1" x14ac:dyDescent="0.2">
      <c r="A71" s="111" t="s">
        <v>4783</v>
      </c>
      <c r="B71" s="111"/>
      <c r="C71" s="722" t="s">
        <v>2575</v>
      </c>
      <c r="D71" s="140" t="s">
        <v>19</v>
      </c>
      <c r="E71" s="140">
        <v>1</v>
      </c>
      <c r="F71" s="720"/>
      <c r="G71" s="490">
        <f t="shared" si="1"/>
        <v>0</v>
      </c>
    </row>
    <row r="72" spans="1:7" ht="12.6" customHeight="1" x14ac:dyDescent="0.2">
      <c r="A72" s="111"/>
      <c r="B72" s="111"/>
      <c r="C72" s="142"/>
      <c r="D72" s="140"/>
      <c r="E72" s="140"/>
      <c r="F72" s="355"/>
      <c r="G72" s="490"/>
    </row>
    <row r="73" spans="1:7" ht="12.6" customHeight="1" x14ac:dyDescent="0.2">
      <c r="A73" s="111" t="s">
        <v>4784</v>
      </c>
      <c r="B73" s="111"/>
      <c r="C73" s="722" t="s">
        <v>2576</v>
      </c>
      <c r="D73" s="140" t="s">
        <v>19</v>
      </c>
      <c r="E73" s="140">
        <v>1</v>
      </c>
      <c r="F73" s="720"/>
      <c r="G73" s="490">
        <f t="shared" si="1"/>
        <v>0</v>
      </c>
    </row>
    <row r="74" spans="1:7" ht="12.6" customHeight="1" x14ac:dyDescent="0.2">
      <c r="A74" s="111"/>
      <c r="B74" s="111"/>
      <c r="C74" s="142"/>
      <c r="D74" s="140"/>
      <c r="E74" s="140"/>
      <c r="F74" s="355"/>
      <c r="G74" s="490"/>
    </row>
    <row r="75" spans="1:7" ht="12.6" customHeight="1" x14ac:dyDescent="0.2">
      <c r="A75" s="111" t="s">
        <v>4785</v>
      </c>
      <c r="B75" s="111"/>
      <c r="C75" s="722" t="s">
        <v>2577</v>
      </c>
      <c r="D75" s="140" t="s">
        <v>19</v>
      </c>
      <c r="E75" s="140">
        <v>1</v>
      </c>
      <c r="F75" s="720"/>
      <c r="G75" s="490">
        <f t="shared" si="1"/>
        <v>0</v>
      </c>
    </row>
    <row r="76" spans="1:7" ht="12.6" customHeight="1" x14ac:dyDescent="0.2">
      <c r="A76" s="111"/>
      <c r="B76" s="111"/>
      <c r="C76" s="116"/>
      <c r="D76" s="311"/>
      <c r="E76" s="311"/>
      <c r="F76" s="357"/>
      <c r="G76" s="490"/>
    </row>
    <row r="77" spans="1:7" x14ac:dyDescent="0.2">
      <c r="A77" s="111"/>
      <c r="B77" s="111"/>
      <c r="C77" s="116"/>
      <c r="D77" s="311"/>
      <c r="E77" s="311"/>
      <c r="F77" s="357"/>
      <c r="G77" s="490"/>
    </row>
    <row r="78" spans="1:7" ht="12.6" customHeight="1" x14ac:dyDescent="0.2">
      <c r="A78" s="111"/>
      <c r="B78" s="111"/>
      <c r="C78" s="116"/>
      <c r="D78" s="311"/>
      <c r="E78" s="311"/>
      <c r="F78" s="357"/>
      <c r="G78" s="490"/>
    </row>
    <row r="79" spans="1:7" ht="12.6" customHeight="1" x14ac:dyDescent="0.2">
      <c r="A79" s="111"/>
      <c r="B79" s="111"/>
      <c r="C79" s="116"/>
      <c r="D79" s="311"/>
      <c r="E79" s="311"/>
      <c r="F79" s="357"/>
      <c r="G79" s="490"/>
    </row>
    <row r="80" spans="1:7" ht="12.6" customHeight="1" x14ac:dyDescent="0.2">
      <c r="A80" s="111"/>
      <c r="B80" s="111"/>
      <c r="C80" s="116"/>
      <c r="D80" s="311"/>
      <c r="E80" s="311"/>
      <c r="F80" s="357"/>
      <c r="G80" s="490"/>
    </row>
    <row r="81" spans="1:7" ht="12.6" customHeight="1" x14ac:dyDescent="0.2">
      <c r="A81" s="111"/>
      <c r="B81" s="111"/>
      <c r="C81" s="116"/>
      <c r="D81" s="311"/>
      <c r="E81" s="311"/>
      <c r="F81" s="357"/>
      <c r="G81" s="490"/>
    </row>
    <row r="82" spans="1:7" ht="12.6" customHeight="1" x14ac:dyDescent="0.2">
      <c r="A82" s="111"/>
      <c r="B82" s="111"/>
      <c r="C82" s="116"/>
      <c r="D82" s="311"/>
      <c r="E82" s="311"/>
      <c r="F82" s="357"/>
      <c r="G82" s="490"/>
    </row>
    <row r="83" spans="1:7" ht="12.6" customHeight="1" x14ac:dyDescent="0.2">
      <c r="A83" s="111"/>
      <c r="B83" s="111"/>
      <c r="C83" s="116"/>
      <c r="D83" s="311"/>
      <c r="E83" s="311"/>
      <c r="F83" s="357"/>
      <c r="G83" s="490"/>
    </row>
    <row r="84" spans="1:7" ht="12.6" customHeight="1" x14ac:dyDescent="0.2">
      <c r="A84" s="111"/>
      <c r="B84" s="111"/>
      <c r="C84" s="116"/>
      <c r="D84" s="311"/>
      <c r="E84" s="311"/>
      <c r="F84" s="357"/>
      <c r="G84" s="490"/>
    </row>
    <row r="85" spans="1:7" ht="12.6" customHeight="1" x14ac:dyDescent="0.2">
      <c r="A85" s="111"/>
      <c r="B85" s="111"/>
      <c r="C85" s="116"/>
      <c r="D85" s="311"/>
      <c r="E85" s="311"/>
      <c r="F85" s="357"/>
      <c r="G85" s="490"/>
    </row>
    <row r="86" spans="1:7" ht="12.6" customHeight="1" x14ac:dyDescent="0.2">
      <c r="A86" s="111"/>
      <c r="B86" s="111"/>
      <c r="C86" s="116"/>
      <c r="D86" s="311"/>
      <c r="E86" s="311"/>
      <c r="F86" s="357"/>
      <c r="G86" s="490"/>
    </row>
    <row r="87" spans="1:7" ht="12.6" customHeight="1" x14ac:dyDescent="0.2">
      <c r="A87" s="111"/>
      <c r="B87" s="111"/>
      <c r="C87" s="116"/>
      <c r="D87" s="260"/>
      <c r="E87" s="260"/>
      <c r="F87" s="357"/>
      <c r="G87" s="490"/>
    </row>
    <row r="88" spans="1:7" s="146" customFormat="1" ht="21.95" customHeight="1" x14ac:dyDescent="0.25">
      <c r="A88" s="144" t="s">
        <v>4566</v>
      </c>
      <c r="B88" s="145"/>
      <c r="C88" s="145"/>
      <c r="D88" s="145"/>
      <c r="E88" s="145"/>
      <c r="F88" s="354"/>
      <c r="G88" s="576">
        <f>SUM(G40:G85)</f>
        <v>0</v>
      </c>
    </row>
    <row r="99" ht="9.75" customHeight="1" x14ac:dyDescent="0.2"/>
    <row r="100" ht="12.75" hidden="1" customHeight="1" x14ac:dyDescent="0.2"/>
  </sheetData>
  <sheetProtection algorithmName="SHA-512" hashValue="uHq8CW1V04vuosKF84AI94CfhCBNjiSEtTxhfVMd5Y2NRBV9Vw9znQC9V+gLKA6TOPCH/VVODQd8YRJsdqbOMA==" saltValue="MZore5qKFHXdU5VEVL6JXw==" spinCount="100000" sheet="1" objects="1" scenarios="1"/>
  <autoFilter ref="A1:G88" xr:uid="{00000000-0009-0000-0000-00000D000000}"/>
  <pageMargins left="0.70866141732283472" right="0.70866141732283472" top="0.74803149606299213" bottom="0.74803149606299213" header="0.31496062992125984" footer="0.31496062992125984"/>
  <pageSetup paperSize="9" scale="72" firstPageNumber="65" fitToHeight="0" orientation="portrait" blackAndWhite="1" r:id="rId1"/>
  <headerFooter>
    <oddHeader>&amp;LHAMMARSDALE WWTW IMPROVEMENTS TO LIQUID AND SOLIDS TREATMENT FACILITIES&amp;RContract No:  WS 7342</oddHeader>
    <oddFooter>&amp;LC2: Pricing Data - Revision B&amp;CPage C2.2-&amp;P</oddFooter>
  </headerFooter>
  <rowBreaks count="1" manualBreakCount="1">
    <brk id="36" max="6"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1:G242"/>
  <sheetViews>
    <sheetView view="pageBreakPreview" zoomScaleNormal="100" zoomScaleSheetLayoutView="100" workbookViewId="0">
      <selection activeCell="F251" sqref="F251"/>
    </sheetView>
  </sheetViews>
  <sheetFormatPr defaultColWidth="9.140625" defaultRowHeight="12.75" x14ac:dyDescent="0.2"/>
  <cols>
    <col min="1" max="1" width="8.7109375" style="103" customWidth="1"/>
    <col min="2" max="2" width="10.140625" style="103" customWidth="1"/>
    <col min="3" max="3" width="47.7109375" style="103" customWidth="1"/>
    <col min="4" max="5" width="10" style="171" customWidth="1"/>
    <col min="6" max="6" width="15.7109375" style="103" customWidth="1"/>
    <col min="7" max="7" width="18.42578125" style="561" customWidth="1"/>
    <col min="8" max="8" width="9.140625" style="103"/>
    <col min="9" max="9" width="11.28515625" style="103" bestFit="1" customWidth="1"/>
    <col min="10" max="16384" width="9.140625" style="103"/>
  </cols>
  <sheetData>
    <row r="1" spans="1:7" ht="14.45" customHeight="1" x14ac:dyDescent="0.2">
      <c r="A1" s="102"/>
      <c r="B1" s="102"/>
      <c r="C1" s="102"/>
      <c r="D1" s="102"/>
      <c r="E1" s="102"/>
      <c r="F1" s="102"/>
      <c r="G1" s="542" t="s">
        <v>2892</v>
      </c>
    </row>
    <row r="2" spans="1:7" x14ac:dyDescent="0.2">
      <c r="A2" s="102"/>
      <c r="B2" s="102"/>
      <c r="C2" s="102"/>
      <c r="D2" s="102"/>
      <c r="E2" s="102"/>
      <c r="F2" s="102"/>
      <c r="G2" s="543"/>
    </row>
    <row r="3" spans="1:7" ht="25.5" x14ac:dyDescent="0.2">
      <c r="A3" s="128" t="s">
        <v>3</v>
      </c>
      <c r="B3" s="128" t="s">
        <v>4</v>
      </c>
      <c r="C3" s="128" t="s">
        <v>5</v>
      </c>
      <c r="D3" s="128" t="s">
        <v>6</v>
      </c>
      <c r="E3" s="128" t="s">
        <v>7</v>
      </c>
      <c r="F3" s="128" t="s">
        <v>8</v>
      </c>
      <c r="G3" s="489" t="s">
        <v>9</v>
      </c>
    </row>
    <row r="4" spans="1:7" ht="12.6" customHeight="1" x14ac:dyDescent="0.2">
      <c r="A4" s="260"/>
      <c r="B4" s="260"/>
      <c r="C4" s="187"/>
      <c r="D4" s="110"/>
      <c r="E4" s="110"/>
      <c r="F4" s="345"/>
      <c r="G4" s="477"/>
    </row>
    <row r="5" spans="1:7" ht="12.6" customHeight="1" x14ac:dyDescent="0.2">
      <c r="A5" s="260"/>
      <c r="B5" s="260"/>
      <c r="C5" s="109" t="s">
        <v>2642</v>
      </c>
      <c r="D5" s="110"/>
      <c r="E5" s="110"/>
      <c r="F5" s="345"/>
      <c r="G5" s="477"/>
    </row>
    <row r="6" spans="1:7" ht="12.6" customHeight="1" x14ac:dyDescent="0.2">
      <c r="A6" s="260"/>
      <c r="B6" s="260"/>
      <c r="C6" s="112"/>
      <c r="D6" s="110"/>
      <c r="E6" s="364"/>
      <c r="F6" s="345"/>
      <c r="G6" s="477"/>
    </row>
    <row r="7" spans="1:7" ht="12.6" customHeight="1" x14ac:dyDescent="0.2">
      <c r="A7" s="113">
        <v>5</v>
      </c>
      <c r="B7" s="113"/>
      <c r="C7" s="112" t="s">
        <v>2643</v>
      </c>
      <c r="D7" s="364"/>
      <c r="E7" s="364"/>
      <c r="F7" s="345"/>
      <c r="G7" s="477"/>
    </row>
    <row r="8" spans="1:7" ht="12.6" customHeight="1" x14ac:dyDescent="0.2">
      <c r="A8" s="113"/>
      <c r="B8" s="113"/>
      <c r="C8" s="112"/>
      <c r="D8" s="364"/>
      <c r="E8" s="364"/>
      <c r="F8" s="345"/>
      <c r="G8" s="477"/>
    </row>
    <row r="9" spans="1:7" ht="16.149999999999999" customHeight="1" x14ac:dyDescent="0.2">
      <c r="A9" s="113"/>
      <c r="B9" s="113"/>
      <c r="C9" s="172" t="s">
        <v>2644</v>
      </c>
      <c r="D9" s="364"/>
      <c r="E9" s="364"/>
      <c r="F9" s="345"/>
      <c r="G9" s="477"/>
    </row>
    <row r="10" spans="1:7" ht="12.6" customHeight="1" x14ac:dyDescent="0.2">
      <c r="A10" s="173"/>
      <c r="B10" s="173"/>
      <c r="C10" s="174"/>
      <c r="D10" s="364"/>
      <c r="E10" s="364"/>
      <c r="F10" s="345"/>
      <c r="G10" s="477"/>
    </row>
    <row r="11" spans="1:7" s="134" customFormat="1" ht="76.5" x14ac:dyDescent="0.25">
      <c r="A11" s="93"/>
      <c r="B11" s="93"/>
      <c r="C11" s="116" t="s">
        <v>2553</v>
      </c>
      <c r="D11" s="364"/>
      <c r="E11" s="364"/>
      <c r="F11" s="345"/>
      <c r="G11" s="477"/>
    </row>
    <row r="12" spans="1:7" s="134" customFormat="1" x14ac:dyDescent="0.25">
      <c r="A12" s="93"/>
      <c r="B12" s="93"/>
      <c r="C12" s="116"/>
      <c r="D12" s="364"/>
      <c r="E12" s="364"/>
      <c r="F12" s="345"/>
      <c r="G12" s="477"/>
    </row>
    <row r="13" spans="1:7" s="134" customFormat="1" ht="14.25" x14ac:dyDescent="0.25">
      <c r="A13" s="91">
        <v>5.0999999999999996</v>
      </c>
      <c r="B13" s="91"/>
      <c r="C13" s="119" t="s">
        <v>3858</v>
      </c>
      <c r="D13" s="364"/>
      <c r="E13" s="364"/>
      <c r="F13" s="345"/>
      <c r="G13" s="477"/>
    </row>
    <row r="14" spans="1:7" s="134" customFormat="1" x14ac:dyDescent="0.25">
      <c r="A14" s="164"/>
      <c r="B14" s="164"/>
      <c r="C14" s="133"/>
      <c r="D14" s="364"/>
      <c r="E14" s="364"/>
      <c r="F14" s="365"/>
      <c r="G14" s="477"/>
    </row>
    <row r="15" spans="1:7" s="134" customFormat="1" ht="38.25" x14ac:dyDescent="0.25">
      <c r="A15" s="132" t="s">
        <v>616</v>
      </c>
      <c r="B15" s="132" t="s">
        <v>3859</v>
      </c>
      <c r="C15" s="133" t="s">
        <v>2645</v>
      </c>
      <c r="D15" s="364" t="s">
        <v>287</v>
      </c>
      <c r="E15" s="364">
        <v>2</v>
      </c>
      <c r="F15" s="723"/>
      <c r="G15" s="485">
        <f>E15*F15</f>
        <v>0</v>
      </c>
    </row>
    <row r="16" spans="1:7" x14ac:dyDescent="0.2">
      <c r="A16" s="169"/>
      <c r="B16" s="169"/>
      <c r="C16" s="133"/>
      <c r="D16" s="364"/>
      <c r="E16" s="364"/>
      <c r="F16" s="365"/>
      <c r="G16" s="485"/>
    </row>
    <row r="17" spans="1:7" x14ac:dyDescent="0.2">
      <c r="A17" s="188"/>
      <c r="B17" s="188"/>
      <c r="C17" s="135" t="s">
        <v>2558</v>
      </c>
      <c r="D17" s="364"/>
      <c r="E17" s="364"/>
      <c r="F17" s="365"/>
      <c r="G17" s="485"/>
    </row>
    <row r="18" spans="1:7" x14ac:dyDescent="0.2">
      <c r="A18" s="188"/>
      <c r="B18" s="188"/>
      <c r="C18" s="135"/>
      <c r="D18" s="364"/>
      <c r="E18" s="364"/>
      <c r="F18" s="365"/>
      <c r="G18" s="485"/>
    </row>
    <row r="19" spans="1:7" ht="51" x14ac:dyDescent="0.2">
      <c r="A19" s="188" t="s">
        <v>2083</v>
      </c>
      <c r="B19" s="132" t="s">
        <v>3859</v>
      </c>
      <c r="C19" s="133" t="s">
        <v>2646</v>
      </c>
      <c r="D19" s="364" t="s">
        <v>19</v>
      </c>
      <c r="E19" s="364">
        <v>1</v>
      </c>
      <c r="F19" s="723"/>
      <c r="G19" s="485">
        <f t="shared" ref="G19:G41" si="0">E19*F19</f>
        <v>0</v>
      </c>
    </row>
    <row r="20" spans="1:7" ht="15" customHeight="1" x14ac:dyDescent="0.2">
      <c r="A20" s="188"/>
      <c r="B20" s="188"/>
      <c r="C20" s="133"/>
      <c r="D20" s="364"/>
      <c r="E20" s="364"/>
      <c r="F20" s="365"/>
      <c r="G20" s="485"/>
    </row>
    <row r="21" spans="1:7" ht="23.45" customHeight="1" x14ac:dyDescent="0.2">
      <c r="A21" s="188" t="s">
        <v>2085</v>
      </c>
      <c r="B21" s="188"/>
      <c r="C21" s="133" t="s">
        <v>2647</v>
      </c>
      <c r="D21" s="364" t="s">
        <v>19</v>
      </c>
      <c r="E21" s="364">
        <v>1</v>
      </c>
      <c r="F21" s="723"/>
      <c r="G21" s="485">
        <f t="shared" si="0"/>
        <v>0</v>
      </c>
    </row>
    <row r="22" spans="1:7" ht="13.9" customHeight="1" x14ac:dyDescent="0.2">
      <c r="A22" s="188"/>
      <c r="B22" s="188"/>
      <c r="C22" s="133"/>
      <c r="D22" s="364"/>
      <c r="E22" s="364"/>
      <c r="F22" s="365"/>
      <c r="G22" s="485"/>
    </row>
    <row r="23" spans="1:7" ht="25.5" x14ac:dyDescent="0.2">
      <c r="A23" s="188" t="s">
        <v>2087</v>
      </c>
      <c r="B23" s="132" t="s">
        <v>3859</v>
      </c>
      <c r="C23" s="133" t="s">
        <v>2648</v>
      </c>
      <c r="D23" s="364" t="s">
        <v>287</v>
      </c>
      <c r="E23" s="364">
        <v>1</v>
      </c>
      <c r="F23" s="723"/>
      <c r="G23" s="485">
        <f t="shared" si="0"/>
        <v>0</v>
      </c>
    </row>
    <row r="24" spans="1:7" s="134" customFormat="1" x14ac:dyDescent="0.25">
      <c r="A24" s="93"/>
      <c r="B24" s="93"/>
      <c r="C24" s="116"/>
      <c r="D24" s="364"/>
      <c r="E24" s="364"/>
      <c r="F24" s="345"/>
      <c r="G24" s="485"/>
    </row>
    <row r="25" spans="1:7" s="134" customFormat="1" ht="14.25" x14ac:dyDescent="0.25">
      <c r="A25" s="91">
        <v>5.2</v>
      </c>
      <c r="B25" s="91"/>
      <c r="C25" s="119" t="s">
        <v>3860</v>
      </c>
      <c r="D25" s="364"/>
      <c r="E25" s="364"/>
      <c r="F25" s="345"/>
      <c r="G25" s="485"/>
    </row>
    <row r="26" spans="1:7" s="134" customFormat="1" x14ac:dyDescent="0.25">
      <c r="A26" s="164"/>
      <c r="B26" s="164"/>
      <c r="C26" s="133"/>
      <c r="D26" s="364"/>
      <c r="E26" s="364"/>
      <c r="F26" s="365"/>
      <c r="G26" s="485"/>
    </row>
    <row r="27" spans="1:7" s="134" customFormat="1" ht="63.75" x14ac:dyDescent="0.25">
      <c r="A27" s="132" t="s">
        <v>619</v>
      </c>
      <c r="B27" s="132" t="s">
        <v>3859</v>
      </c>
      <c r="C27" s="133" t="s">
        <v>3861</v>
      </c>
      <c r="D27" s="364" t="s">
        <v>287</v>
      </c>
      <c r="E27" s="364">
        <v>2</v>
      </c>
      <c r="F27" s="723"/>
      <c r="G27" s="485">
        <f t="shared" si="0"/>
        <v>0</v>
      </c>
    </row>
    <row r="28" spans="1:7" s="134" customFormat="1" x14ac:dyDescent="0.25">
      <c r="A28" s="132"/>
      <c r="B28" s="132"/>
      <c r="C28" s="133"/>
      <c r="D28" s="364"/>
      <c r="E28" s="364"/>
      <c r="F28" s="365"/>
      <c r="G28" s="485"/>
    </row>
    <row r="29" spans="1:7" x14ac:dyDescent="0.2">
      <c r="A29" s="189"/>
      <c r="B29" s="189"/>
      <c r="C29" s="135" t="s">
        <v>2649</v>
      </c>
      <c r="D29" s="364"/>
      <c r="E29" s="364"/>
      <c r="F29" s="365"/>
      <c r="G29" s="485"/>
    </row>
    <row r="30" spans="1:7" x14ac:dyDescent="0.2">
      <c r="A30" s="189"/>
      <c r="B30" s="189"/>
      <c r="C30" s="133"/>
      <c r="D30" s="364"/>
      <c r="E30" s="364"/>
      <c r="F30" s="365"/>
      <c r="G30" s="485"/>
    </row>
    <row r="31" spans="1:7" ht="25.5" x14ac:dyDescent="0.2">
      <c r="A31" s="117" t="s">
        <v>622</v>
      </c>
      <c r="B31" s="132" t="s">
        <v>3859</v>
      </c>
      <c r="C31" s="133" t="s">
        <v>2650</v>
      </c>
      <c r="D31" s="364" t="s">
        <v>287</v>
      </c>
      <c r="E31" s="364">
        <v>2</v>
      </c>
      <c r="F31" s="723"/>
      <c r="G31" s="485">
        <f t="shared" si="0"/>
        <v>0</v>
      </c>
    </row>
    <row r="32" spans="1:7" x14ac:dyDescent="0.2">
      <c r="A32" s="189"/>
      <c r="B32" s="189"/>
      <c r="C32" s="133"/>
      <c r="D32" s="364"/>
      <c r="E32" s="364"/>
      <c r="F32" s="365"/>
      <c r="G32" s="485"/>
    </row>
    <row r="33" spans="1:7" ht="12.6" customHeight="1" x14ac:dyDescent="0.2">
      <c r="A33" s="169" t="s">
        <v>624</v>
      </c>
      <c r="B33" s="132" t="s">
        <v>3859</v>
      </c>
      <c r="C33" s="133" t="s">
        <v>2651</v>
      </c>
      <c r="D33" s="364" t="s">
        <v>287</v>
      </c>
      <c r="E33" s="364">
        <v>1</v>
      </c>
      <c r="F33" s="723"/>
      <c r="G33" s="485">
        <f t="shared" si="0"/>
        <v>0</v>
      </c>
    </row>
    <row r="34" spans="1:7" ht="12.6" customHeight="1" x14ac:dyDescent="0.2">
      <c r="A34" s="189"/>
      <c r="B34" s="189"/>
      <c r="C34" s="133"/>
      <c r="D34" s="364"/>
      <c r="E34" s="364"/>
      <c r="F34" s="365"/>
      <c r="G34" s="485"/>
    </row>
    <row r="35" spans="1:7" s="134" customFormat="1" x14ac:dyDescent="0.25">
      <c r="A35" s="189"/>
      <c r="B35" s="189"/>
      <c r="C35" s="135" t="s">
        <v>2558</v>
      </c>
      <c r="D35" s="364"/>
      <c r="E35" s="364"/>
      <c r="F35" s="365"/>
      <c r="G35" s="485"/>
    </row>
    <row r="36" spans="1:7" s="134" customFormat="1" ht="12.6" customHeight="1" x14ac:dyDescent="0.25">
      <c r="A36" s="189"/>
      <c r="B36" s="189"/>
      <c r="C36" s="133"/>
      <c r="D36" s="364"/>
      <c r="E36" s="364"/>
      <c r="F36" s="365"/>
      <c r="G36" s="485"/>
    </row>
    <row r="37" spans="1:7" s="134" customFormat="1" ht="38.25" x14ac:dyDescent="0.25">
      <c r="A37" s="132" t="s">
        <v>622</v>
      </c>
      <c r="B37" s="132" t="s">
        <v>3859</v>
      </c>
      <c r="C37" s="133" t="s">
        <v>2652</v>
      </c>
      <c r="D37" s="364" t="s">
        <v>19</v>
      </c>
      <c r="E37" s="364">
        <v>1</v>
      </c>
      <c r="F37" s="723"/>
      <c r="G37" s="485">
        <f t="shared" si="0"/>
        <v>0</v>
      </c>
    </row>
    <row r="38" spans="1:7" s="134" customFormat="1" x14ac:dyDescent="0.25">
      <c r="A38" s="93"/>
      <c r="B38" s="93"/>
      <c r="C38" s="116"/>
      <c r="D38" s="364"/>
      <c r="E38" s="364"/>
      <c r="F38" s="345"/>
      <c r="G38" s="485"/>
    </row>
    <row r="39" spans="1:7" s="134" customFormat="1" ht="14.25" x14ac:dyDescent="0.25">
      <c r="A39" s="91">
        <v>5.3</v>
      </c>
      <c r="B39" s="91"/>
      <c r="C39" s="119" t="s">
        <v>3862</v>
      </c>
      <c r="D39" s="364"/>
      <c r="E39" s="364"/>
      <c r="F39" s="345"/>
      <c r="G39" s="485"/>
    </row>
    <row r="40" spans="1:7" s="134" customFormat="1" x14ac:dyDescent="0.25">
      <c r="A40" s="164"/>
      <c r="B40" s="164"/>
      <c r="C40" s="133"/>
      <c r="D40" s="364"/>
      <c r="E40" s="364"/>
      <c r="F40" s="365"/>
      <c r="G40" s="485"/>
    </row>
    <row r="41" spans="1:7" s="134" customFormat="1" ht="38.25" x14ac:dyDescent="0.25">
      <c r="A41" s="132" t="s">
        <v>1538</v>
      </c>
      <c r="B41" s="132" t="s">
        <v>3863</v>
      </c>
      <c r="C41" s="133" t="s">
        <v>2653</v>
      </c>
      <c r="D41" s="364" t="s">
        <v>287</v>
      </c>
      <c r="E41" s="364">
        <v>2</v>
      </c>
      <c r="F41" s="723"/>
      <c r="G41" s="485">
        <f t="shared" si="0"/>
        <v>0</v>
      </c>
    </row>
    <row r="42" spans="1:7" s="108" customFormat="1" ht="21.95" customHeight="1" x14ac:dyDescent="0.2">
      <c r="A42" s="123" t="s">
        <v>44</v>
      </c>
      <c r="B42" s="123"/>
      <c r="C42" s="124"/>
      <c r="D42" s="343"/>
      <c r="E42" s="343"/>
      <c r="F42" s="344"/>
      <c r="G42" s="494">
        <f>SUM(G15:G41)</f>
        <v>0</v>
      </c>
    </row>
    <row r="43" spans="1:7" s="108" customFormat="1" ht="15" customHeight="1" x14ac:dyDescent="0.2">
      <c r="A43" s="126"/>
      <c r="B43" s="126"/>
      <c r="C43" s="126"/>
      <c r="D43" s="126"/>
      <c r="E43" s="126"/>
      <c r="F43" s="126"/>
      <c r="G43" s="542" t="s">
        <v>2892</v>
      </c>
    </row>
    <row r="44" spans="1:7" s="108" customFormat="1" ht="15" customHeight="1" x14ac:dyDescent="0.2">
      <c r="A44" s="126"/>
      <c r="B44" s="126"/>
      <c r="C44" s="126"/>
      <c r="D44" s="126"/>
      <c r="E44" s="126"/>
      <c r="F44" s="126"/>
      <c r="G44" s="543"/>
    </row>
    <row r="45" spans="1:7" s="108" customFormat="1" ht="27.2" customHeight="1" x14ac:dyDescent="0.2">
      <c r="A45" s="127" t="s">
        <v>3</v>
      </c>
      <c r="B45" s="127" t="s">
        <v>4</v>
      </c>
      <c r="C45" s="127" t="s">
        <v>5</v>
      </c>
      <c r="D45" s="127" t="s">
        <v>6</v>
      </c>
      <c r="E45" s="127" t="s">
        <v>7</v>
      </c>
      <c r="F45" s="127" t="s">
        <v>8</v>
      </c>
      <c r="G45" s="489" t="s">
        <v>9</v>
      </c>
    </row>
    <row r="46" spans="1:7" s="108" customFormat="1" ht="21.95" customHeight="1" x14ac:dyDescent="0.2">
      <c r="A46" s="123" t="s">
        <v>45</v>
      </c>
      <c r="B46" s="123"/>
      <c r="C46" s="124"/>
      <c r="D46" s="343"/>
      <c r="E46" s="343"/>
      <c r="F46" s="344"/>
      <c r="G46" s="494">
        <f>G42</f>
        <v>0</v>
      </c>
    </row>
    <row r="47" spans="1:7" s="134" customFormat="1" x14ac:dyDescent="0.25">
      <c r="A47" s="132"/>
      <c r="B47" s="132"/>
      <c r="C47" s="133"/>
      <c r="D47" s="364"/>
      <c r="E47" s="364"/>
      <c r="F47" s="365"/>
      <c r="G47" s="485"/>
    </row>
    <row r="48" spans="1:7" s="134" customFormat="1" ht="13.9" customHeight="1" x14ac:dyDescent="0.25">
      <c r="A48" s="91">
        <v>5.4</v>
      </c>
      <c r="B48" s="91"/>
      <c r="C48" s="119" t="s">
        <v>3864</v>
      </c>
      <c r="D48" s="364"/>
      <c r="E48" s="364"/>
      <c r="F48" s="345"/>
      <c r="G48" s="477"/>
    </row>
    <row r="49" spans="1:7" s="134" customFormat="1" ht="13.9" customHeight="1" x14ac:dyDescent="0.25">
      <c r="A49" s="164"/>
      <c r="B49" s="164"/>
      <c r="C49" s="133"/>
      <c r="D49" s="364"/>
      <c r="E49" s="364"/>
      <c r="F49" s="365"/>
      <c r="G49" s="477"/>
    </row>
    <row r="50" spans="1:7" s="134" customFormat="1" ht="38.25" x14ac:dyDescent="0.25">
      <c r="A50" s="132" t="s">
        <v>1546</v>
      </c>
      <c r="B50" s="132" t="s">
        <v>3865</v>
      </c>
      <c r="C50" s="133" t="s">
        <v>2654</v>
      </c>
      <c r="D50" s="364" t="s">
        <v>287</v>
      </c>
      <c r="E50" s="364">
        <v>2</v>
      </c>
      <c r="F50" s="723"/>
      <c r="G50" s="485">
        <f>E50*F50</f>
        <v>0</v>
      </c>
    </row>
    <row r="51" spans="1:7" s="134" customFormat="1" x14ac:dyDescent="0.25">
      <c r="A51" s="132"/>
      <c r="B51" s="132"/>
      <c r="C51" s="133"/>
      <c r="D51" s="364"/>
      <c r="E51" s="364"/>
      <c r="F51" s="365"/>
      <c r="G51" s="485"/>
    </row>
    <row r="52" spans="1:7" s="134" customFormat="1" x14ac:dyDescent="0.25">
      <c r="A52" s="132"/>
      <c r="B52" s="132"/>
      <c r="C52" s="135" t="s">
        <v>2558</v>
      </c>
      <c r="D52" s="364"/>
      <c r="E52" s="364"/>
      <c r="F52" s="365"/>
      <c r="G52" s="485"/>
    </row>
    <row r="53" spans="1:7" s="134" customFormat="1" ht="12.6" customHeight="1" x14ac:dyDescent="0.25">
      <c r="A53" s="132"/>
      <c r="B53" s="132"/>
      <c r="C53" s="133"/>
      <c r="D53" s="364"/>
      <c r="E53" s="364"/>
      <c r="F53" s="365"/>
      <c r="G53" s="485"/>
    </row>
    <row r="54" spans="1:7" s="134" customFormat="1" ht="36.6" customHeight="1" x14ac:dyDescent="0.25">
      <c r="A54" s="132" t="s">
        <v>1549</v>
      </c>
      <c r="B54" s="132" t="s">
        <v>3865</v>
      </c>
      <c r="C54" s="120" t="s">
        <v>2655</v>
      </c>
      <c r="D54" s="364" t="s">
        <v>19</v>
      </c>
      <c r="E54" s="364">
        <v>1</v>
      </c>
      <c r="F54" s="723"/>
      <c r="G54" s="485">
        <f t="shared" ref="G54:G86" si="1">E54*F54</f>
        <v>0</v>
      </c>
    </row>
    <row r="55" spans="1:7" s="134" customFormat="1" x14ac:dyDescent="0.25">
      <c r="A55" s="132"/>
      <c r="B55" s="132"/>
      <c r="C55" s="120"/>
      <c r="D55" s="364"/>
      <c r="E55" s="364"/>
      <c r="F55" s="365"/>
      <c r="G55" s="485"/>
    </row>
    <row r="56" spans="1:7" s="134" customFormat="1" ht="25.5" x14ac:dyDescent="0.25">
      <c r="A56" s="132" t="s">
        <v>1551</v>
      </c>
      <c r="B56" s="132" t="s">
        <v>3865</v>
      </c>
      <c r="C56" s="120" t="s">
        <v>2656</v>
      </c>
      <c r="D56" s="364" t="s">
        <v>287</v>
      </c>
      <c r="E56" s="364">
        <v>2</v>
      </c>
      <c r="F56" s="723"/>
      <c r="G56" s="485">
        <f t="shared" si="1"/>
        <v>0</v>
      </c>
    </row>
    <row r="57" spans="1:7" s="134" customFormat="1" x14ac:dyDescent="0.25">
      <c r="A57" s="132"/>
      <c r="B57" s="132"/>
      <c r="C57" s="120"/>
      <c r="D57" s="364"/>
      <c r="E57" s="364"/>
      <c r="F57" s="365"/>
      <c r="G57" s="485"/>
    </row>
    <row r="58" spans="1:7" s="134" customFormat="1" ht="25.5" x14ac:dyDescent="0.25">
      <c r="A58" s="132" t="s">
        <v>2657</v>
      </c>
      <c r="B58" s="132" t="s">
        <v>3865</v>
      </c>
      <c r="C58" s="120" t="s">
        <v>2658</v>
      </c>
      <c r="D58" s="364" t="s">
        <v>287</v>
      </c>
      <c r="E58" s="364">
        <v>4</v>
      </c>
      <c r="F58" s="723"/>
      <c r="G58" s="485">
        <f t="shared" si="1"/>
        <v>0</v>
      </c>
    </row>
    <row r="59" spans="1:7" s="134" customFormat="1" x14ac:dyDescent="0.25">
      <c r="A59" s="132"/>
      <c r="B59" s="132"/>
      <c r="C59" s="133"/>
      <c r="D59" s="364"/>
      <c r="E59" s="364"/>
      <c r="F59" s="365"/>
      <c r="G59" s="485"/>
    </row>
    <row r="60" spans="1:7" s="134" customFormat="1" ht="14.25" x14ac:dyDescent="0.25">
      <c r="A60" s="91">
        <v>5.5</v>
      </c>
      <c r="B60" s="91"/>
      <c r="C60" s="119" t="s">
        <v>3866</v>
      </c>
      <c r="D60" s="364"/>
      <c r="E60" s="364"/>
      <c r="F60" s="345"/>
      <c r="G60" s="485"/>
    </row>
    <row r="61" spans="1:7" s="134" customFormat="1" x14ac:dyDescent="0.25">
      <c r="A61" s="164"/>
      <c r="B61" s="164"/>
      <c r="C61" s="133"/>
      <c r="D61" s="364"/>
      <c r="E61" s="364"/>
      <c r="F61" s="365"/>
      <c r="G61" s="485"/>
    </row>
    <row r="62" spans="1:7" s="134" customFormat="1" x14ac:dyDescent="0.25">
      <c r="A62" s="132"/>
      <c r="B62" s="132"/>
      <c r="C62" s="135" t="s">
        <v>2558</v>
      </c>
      <c r="D62" s="364"/>
      <c r="E62" s="364"/>
      <c r="F62" s="365"/>
      <c r="G62" s="485"/>
    </row>
    <row r="63" spans="1:7" s="134" customFormat="1" x14ac:dyDescent="0.25">
      <c r="A63" s="132"/>
      <c r="B63" s="132"/>
      <c r="C63" s="133"/>
      <c r="D63" s="364"/>
      <c r="E63" s="364"/>
      <c r="F63" s="365"/>
      <c r="G63" s="485"/>
    </row>
    <row r="64" spans="1:7" s="134" customFormat="1" ht="41.45" customHeight="1" x14ac:dyDescent="0.25">
      <c r="A64" s="132" t="s">
        <v>1555</v>
      </c>
      <c r="B64" s="132" t="s">
        <v>3863</v>
      </c>
      <c r="C64" s="133" t="s">
        <v>2659</v>
      </c>
      <c r="D64" s="364" t="s">
        <v>19</v>
      </c>
      <c r="E64" s="364">
        <v>1</v>
      </c>
      <c r="F64" s="723"/>
      <c r="G64" s="485">
        <f t="shared" si="1"/>
        <v>0</v>
      </c>
    </row>
    <row r="65" spans="1:7" s="134" customFormat="1" x14ac:dyDescent="0.25">
      <c r="A65" s="132"/>
      <c r="B65" s="132"/>
      <c r="C65" s="133"/>
      <c r="D65" s="364"/>
      <c r="E65" s="364"/>
      <c r="F65" s="365"/>
      <c r="G65" s="485"/>
    </row>
    <row r="66" spans="1:7" s="134" customFormat="1" ht="43.15" customHeight="1" x14ac:dyDescent="0.25">
      <c r="A66" s="132" t="s">
        <v>1557</v>
      </c>
      <c r="B66" s="132" t="s">
        <v>3863</v>
      </c>
      <c r="C66" s="120" t="s">
        <v>2660</v>
      </c>
      <c r="D66" s="364" t="s">
        <v>19</v>
      </c>
      <c r="E66" s="364">
        <v>1</v>
      </c>
      <c r="F66" s="723"/>
      <c r="G66" s="485">
        <f t="shared" si="1"/>
        <v>0</v>
      </c>
    </row>
    <row r="67" spans="1:7" s="134" customFormat="1" x14ac:dyDescent="0.25">
      <c r="A67" s="132"/>
      <c r="B67" s="132"/>
      <c r="C67" s="133"/>
      <c r="D67" s="364"/>
      <c r="E67" s="364"/>
      <c r="F67" s="365"/>
      <c r="G67" s="485"/>
    </row>
    <row r="68" spans="1:7" s="134" customFormat="1" ht="25.5" x14ac:dyDescent="0.25">
      <c r="A68" s="132" t="s">
        <v>2128</v>
      </c>
      <c r="B68" s="132" t="s">
        <v>3863</v>
      </c>
      <c r="C68" s="133" t="s">
        <v>2661</v>
      </c>
      <c r="D68" s="364" t="s">
        <v>19</v>
      </c>
      <c r="E68" s="364">
        <v>1</v>
      </c>
      <c r="F68" s="723"/>
      <c r="G68" s="485">
        <f t="shared" si="1"/>
        <v>0</v>
      </c>
    </row>
    <row r="69" spans="1:7" s="134" customFormat="1" x14ac:dyDescent="0.25">
      <c r="A69" s="132"/>
      <c r="B69" s="132"/>
      <c r="C69" s="133"/>
      <c r="D69" s="364"/>
      <c r="E69" s="364"/>
      <c r="F69" s="365"/>
      <c r="G69" s="485"/>
    </row>
    <row r="70" spans="1:7" s="134" customFormat="1" ht="14.25" x14ac:dyDescent="0.25">
      <c r="A70" s="91">
        <v>5.6</v>
      </c>
      <c r="B70" s="91"/>
      <c r="C70" s="119" t="s">
        <v>2662</v>
      </c>
      <c r="D70" s="364"/>
      <c r="E70" s="364"/>
      <c r="F70" s="345"/>
      <c r="G70" s="485"/>
    </row>
    <row r="71" spans="1:7" s="134" customFormat="1" x14ac:dyDescent="0.25">
      <c r="A71" s="164"/>
      <c r="B71" s="164"/>
      <c r="C71" s="133"/>
      <c r="D71" s="364"/>
      <c r="E71" s="364"/>
      <c r="F71" s="365"/>
      <c r="G71" s="485"/>
    </row>
    <row r="72" spans="1:7" s="134" customFormat="1" ht="54.75" customHeight="1" x14ac:dyDescent="0.25">
      <c r="A72" s="132" t="s">
        <v>1561</v>
      </c>
      <c r="B72" s="132" t="s">
        <v>3865</v>
      </c>
      <c r="C72" s="133" t="s">
        <v>2663</v>
      </c>
      <c r="D72" s="364" t="s">
        <v>287</v>
      </c>
      <c r="E72" s="364">
        <v>2</v>
      </c>
      <c r="F72" s="723"/>
      <c r="G72" s="485">
        <f t="shared" si="1"/>
        <v>0</v>
      </c>
    </row>
    <row r="73" spans="1:7" s="134" customFormat="1" x14ac:dyDescent="0.25">
      <c r="A73" s="132"/>
      <c r="B73" s="132"/>
      <c r="C73" s="133"/>
      <c r="D73" s="364"/>
      <c r="E73" s="364"/>
      <c r="F73" s="365"/>
      <c r="G73" s="485"/>
    </row>
    <row r="74" spans="1:7" s="118" customFormat="1" x14ac:dyDescent="0.25">
      <c r="A74" s="260" t="s">
        <v>1563</v>
      </c>
      <c r="B74" s="260" t="s">
        <v>3865</v>
      </c>
      <c r="C74" s="120" t="s">
        <v>2664</v>
      </c>
      <c r="D74" s="110" t="s">
        <v>287</v>
      </c>
      <c r="E74" s="110">
        <v>2</v>
      </c>
      <c r="F74" s="723"/>
      <c r="G74" s="485">
        <f t="shared" si="1"/>
        <v>0</v>
      </c>
    </row>
    <row r="75" spans="1:7" s="118" customFormat="1" x14ac:dyDescent="0.25">
      <c r="A75" s="260"/>
      <c r="B75" s="260"/>
      <c r="C75" s="120"/>
      <c r="D75" s="110"/>
      <c r="E75" s="110"/>
      <c r="F75" s="350"/>
      <c r="G75" s="485"/>
    </row>
    <row r="76" spans="1:7" s="134" customFormat="1" x14ac:dyDescent="0.25">
      <c r="A76" s="260"/>
      <c r="B76" s="260"/>
      <c r="C76" s="121" t="s">
        <v>2665</v>
      </c>
      <c r="D76" s="110"/>
      <c r="E76" s="110"/>
      <c r="F76" s="350"/>
      <c r="G76" s="485"/>
    </row>
    <row r="77" spans="1:7" s="134" customFormat="1" x14ac:dyDescent="0.25">
      <c r="A77" s="260"/>
      <c r="B77" s="260"/>
      <c r="C77" s="120"/>
      <c r="D77" s="110"/>
      <c r="E77" s="110"/>
      <c r="F77" s="350"/>
      <c r="G77" s="485"/>
    </row>
    <row r="78" spans="1:7" s="134" customFormat="1" x14ac:dyDescent="0.25">
      <c r="A78" s="260" t="s">
        <v>2666</v>
      </c>
      <c r="B78" s="132" t="s">
        <v>3865</v>
      </c>
      <c r="C78" s="120" t="s">
        <v>2667</v>
      </c>
      <c r="D78" s="110" t="s">
        <v>287</v>
      </c>
      <c r="E78" s="110">
        <v>2</v>
      </c>
      <c r="F78" s="723"/>
      <c r="G78" s="485">
        <f t="shared" si="1"/>
        <v>0</v>
      </c>
    </row>
    <row r="79" spans="1:7" s="134" customFormat="1" x14ac:dyDescent="0.25">
      <c r="A79" s="260"/>
      <c r="B79" s="260"/>
      <c r="C79" s="120"/>
      <c r="D79" s="110"/>
      <c r="E79" s="110"/>
      <c r="F79" s="350"/>
      <c r="G79" s="485"/>
    </row>
    <row r="80" spans="1:7" s="134" customFormat="1" x14ac:dyDescent="0.25">
      <c r="A80" s="260" t="s">
        <v>2668</v>
      </c>
      <c r="B80" s="132" t="s">
        <v>3865</v>
      </c>
      <c r="C80" s="120" t="s">
        <v>2669</v>
      </c>
      <c r="D80" s="110" t="s">
        <v>287</v>
      </c>
      <c r="E80" s="110">
        <v>2</v>
      </c>
      <c r="F80" s="723"/>
      <c r="G80" s="485">
        <f t="shared" si="1"/>
        <v>0</v>
      </c>
    </row>
    <row r="81" spans="1:7" s="134" customFormat="1" x14ac:dyDescent="0.25">
      <c r="A81" s="260"/>
      <c r="B81" s="260"/>
      <c r="C81" s="120"/>
      <c r="D81" s="110"/>
      <c r="E81" s="110"/>
      <c r="F81" s="350"/>
      <c r="G81" s="485"/>
    </row>
    <row r="82" spans="1:7" s="134" customFormat="1" x14ac:dyDescent="0.25">
      <c r="A82" s="260"/>
      <c r="B82" s="260"/>
      <c r="C82" s="121" t="s">
        <v>2558</v>
      </c>
      <c r="D82" s="110"/>
      <c r="E82" s="110"/>
      <c r="F82" s="350"/>
      <c r="G82" s="485"/>
    </row>
    <row r="83" spans="1:7" s="134" customFormat="1" x14ac:dyDescent="0.25">
      <c r="A83" s="260"/>
      <c r="B83" s="260"/>
      <c r="C83" s="120"/>
      <c r="D83" s="110"/>
      <c r="E83" s="110"/>
      <c r="F83" s="350"/>
      <c r="G83" s="485"/>
    </row>
    <row r="84" spans="1:7" s="134" customFormat="1" ht="24" customHeight="1" x14ac:dyDescent="0.25">
      <c r="A84" s="260" t="s">
        <v>2670</v>
      </c>
      <c r="B84" s="132" t="s">
        <v>3865</v>
      </c>
      <c r="C84" s="120" t="s">
        <v>2671</v>
      </c>
      <c r="D84" s="110" t="s">
        <v>19</v>
      </c>
      <c r="E84" s="110">
        <v>1</v>
      </c>
      <c r="F84" s="723"/>
      <c r="G84" s="485">
        <f t="shared" si="1"/>
        <v>0</v>
      </c>
    </row>
    <row r="85" spans="1:7" s="134" customFormat="1" x14ac:dyDescent="0.25">
      <c r="A85" s="260"/>
      <c r="B85" s="260"/>
      <c r="C85" s="120"/>
      <c r="D85" s="110"/>
      <c r="E85" s="110"/>
      <c r="F85" s="350"/>
      <c r="G85" s="485"/>
    </row>
    <row r="86" spans="1:7" s="134" customFormat="1" ht="38.25" x14ac:dyDescent="0.25">
      <c r="A86" s="260" t="s">
        <v>2672</v>
      </c>
      <c r="B86" s="132" t="s">
        <v>3865</v>
      </c>
      <c r="C86" s="120" t="s">
        <v>2673</v>
      </c>
      <c r="D86" s="110" t="s">
        <v>19</v>
      </c>
      <c r="E86" s="110">
        <v>1</v>
      </c>
      <c r="F86" s="723"/>
      <c r="G86" s="485">
        <f t="shared" si="1"/>
        <v>0</v>
      </c>
    </row>
    <row r="87" spans="1:7" ht="12.6" customHeight="1" x14ac:dyDescent="0.2">
      <c r="A87" s="310"/>
      <c r="B87" s="310"/>
      <c r="C87" s="310"/>
      <c r="D87" s="366"/>
      <c r="E87" s="366"/>
      <c r="F87" s="367"/>
      <c r="G87" s="477"/>
    </row>
    <row r="88" spans="1:7" s="108" customFormat="1" ht="21.95" customHeight="1" x14ac:dyDescent="0.2">
      <c r="A88" s="123" t="s">
        <v>44</v>
      </c>
      <c r="B88" s="123"/>
      <c r="C88" s="124"/>
      <c r="D88" s="343"/>
      <c r="E88" s="343"/>
      <c r="F88" s="344"/>
      <c r="G88" s="494">
        <f>SUM(G46:G86)</f>
        <v>0</v>
      </c>
    </row>
    <row r="89" spans="1:7" s="108" customFormat="1" ht="15" customHeight="1" x14ac:dyDescent="0.2">
      <c r="A89" s="126"/>
      <c r="B89" s="126"/>
      <c r="C89" s="126"/>
      <c r="D89" s="126"/>
      <c r="E89" s="126"/>
      <c r="F89" s="126"/>
      <c r="G89" s="542" t="s">
        <v>2892</v>
      </c>
    </row>
    <row r="90" spans="1:7" s="108" customFormat="1" ht="15" customHeight="1" x14ac:dyDescent="0.2">
      <c r="A90" s="126"/>
      <c r="B90" s="126"/>
      <c r="C90" s="126"/>
      <c r="D90" s="126"/>
      <c r="E90" s="126"/>
      <c r="F90" s="126"/>
      <c r="G90" s="543"/>
    </row>
    <row r="91" spans="1:7" s="108" customFormat="1" ht="27.2" customHeight="1" x14ac:dyDescent="0.2">
      <c r="A91" s="127" t="s">
        <v>3</v>
      </c>
      <c r="B91" s="127" t="s">
        <v>4</v>
      </c>
      <c r="C91" s="127" t="s">
        <v>5</v>
      </c>
      <c r="D91" s="127" t="s">
        <v>6</v>
      </c>
      <c r="E91" s="127" t="s">
        <v>7</v>
      </c>
      <c r="F91" s="127" t="s">
        <v>8</v>
      </c>
      <c r="G91" s="489" t="s">
        <v>9</v>
      </c>
    </row>
    <row r="92" spans="1:7" s="108" customFormat="1" ht="21.95" customHeight="1" x14ac:dyDescent="0.2">
      <c r="A92" s="123" t="s">
        <v>45</v>
      </c>
      <c r="B92" s="123"/>
      <c r="C92" s="124"/>
      <c r="D92" s="343"/>
      <c r="E92" s="343"/>
      <c r="F92" s="344"/>
      <c r="G92" s="494">
        <f>G88</f>
        <v>0</v>
      </c>
    </row>
    <row r="93" spans="1:7" ht="13.9" customHeight="1" x14ac:dyDescent="0.2">
      <c r="A93" s="190"/>
      <c r="B93" s="190"/>
      <c r="C93" s="191"/>
      <c r="D93" s="368"/>
      <c r="E93" s="368"/>
      <c r="F93" s="365"/>
      <c r="G93" s="485"/>
    </row>
    <row r="94" spans="1:7" ht="76.5" x14ac:dyDescent="0.2">
      <c r="A94" s="132" t="s">
        <v>2674</v>
      </c>
      <c r="B94" s="132" t="s">
        <v>3865</v>
      </c>
      <c r="C94" s="120" t="s">
        <v>2675</v>
      </c>
      <c r="D94" s="364" t="s">
        <v>19</v>
      </c>
      <c r="E94" s="364">
        <v>1</v>
      </c>
      <c r="F94" s="723"/>
      <c r="G94" s="485">
        <f>E94*F94</f>
        <v>0</v>
      </c>
    </row>
    <row r="95" spans="1:7" ht="13.9" customHeight="1" x14ac:dyDescent="0.2">
      <c r="A95" s="190"/>
      <c r="B95" s="190"/>
      <c r="C95" s="191"/>
      <c r="D95" s="368"/>
      <c r="E95" s="368"/>
      <c r="F95" s="365"/>
      <c r="G95" s="485"/>
    </row>
    <row r="96" spans="1:7" ht="25.5" x14ac:dyDescent="0.2">
      <c r="A96" s="260" t="s">
        <v>2676</v>
      </c>
      <c r="B96" s="132" t="s">
        <v>3865</v>
      </c>
      <c r="C96" s="120" t="s">
        <v>2677</v>
      </c>
      <c r="D96" s="364" t="s">
        <v>287</v>
      </c>
      <c r="E96" s="364">
        <v>2</v>
      </c>
      <c r="F96" s="723"/>
      <c r="G96" s="485">
        <f t="shared" ref="G96:G124" si="2">E96*F96</f>
        <v>0</v>
      </c>
    </row>
    <row r="97" spans="1:7" ht="13.9" customHeight="1" x14ac:dyDescent="0.2">
      <c r="A97" s="190"/>
      <c r="B97" s="190"/>
      <c r="C97" s="191"/>
      <c r="D97" s="368"/>
      <c r="E97" s="368"/>
      <c r="F97" s="365"/>
      <c r="G97" s="485"/>
    </row>
    <row r="98" spans="1:7" ht="24" customHeight="1" x14ac:dyDescent="0.2">
      <c r="A98" s="260" t="s">
        <v>2678</v>
      </c>
      <c r="B98" s="132" t="s">
        <v>3865</v>
      </c>
      <c r="C98" s="133" t="s">
        <v>2679</v>
      </c>
      <c r="D98" s="364" t="s">
        <v>2569</v>
      </c>
      <c r="E98" s="364">
        <v>4</v>
      </c>
      <c r="F98" s="723"/>
      <c r="G98" s="485">
        <f t="shared" si="2"/>
        <v>0</v>
      </c>
    </row>
    <row r="99" spans="1:7" ht="15" customHeight="1" x14ac:dyDescent="0.2">
      <c r="A99" s="164"/>
      <c r="B99" s="164"/>
      <c r="C99" s="133"/>
      <c r="D99" s="364"/>
      <c r="E99" s="364"/>
      <c r="F99" s="365"/>
      <c r="G99" s="485"/>
    </row>
    <row r="100" spans="1:7" ht="13.9" customHeight="1" x14ac:dyDescent="0.2">
      <c r="A100" s="260" t="s">
        <v>2680</v>
      </c>
      <c r="B100" s="132" t="s">
        <v>3865</v>
      </c>
      <c r="C100" s="133" t="s">
        <v>2681</v>
      </c>
      <c r="D100" s="364" t="s">
        <v>2569</v>
      </c>
      <c r="E100" s="364">
        <v>2</v>
      </c>
      <c r="F100" s="723"/>
      <c r="G100" s="485">
        <f t="shared" si="2"/>
        <v>0</v>
      </c>
    </row>
    <row r="101" spans="1:7" ht="13.9" customHeight="1" x14ac:dyDescent="0.2">
      <c r="A101" s="164"/>
      <c r="B101" s="164"/>
      <c r="C101" s="133"/>
      <c r="D101" s="364"/>
      <c r="E101" s="364"/>
      <c r="F101" s="365"/>
      <c r="G101" s="485"/>
    </row>
    <row r="102" spans="1:7" ht="13.9" customHeight="1" x14ac:dyDescent="0.2">
      <c r="A102" s="260" t="s">
        <v>2682</v>
      </c>
      <c r="B102" s="132" t="s">
        <v>3865</v>
      </c>
      <c r="C102" s="133" t="s">
        <v>2683</v>
      </c>
      <c r="D102" s="364" t="s">
        <v>2569</v>
      </c>
      <c r="E102" s="364">
        <v>2</v>
      </c>
      <c r="F102" s="723"/>
      <c r="G102" s="485">
        <f t="shared" si="2"/>
        <v>0</v>
      </c>
    </row>
    <row r="103" spans="1:7" ht="12.6" customHeight="1" x14ac:dyDescent="0.2">
      <c r="A103" s="169"/>
      <c r="B103" s="169"/>
      <c r="C103" s="170"/>
      <c r="D103" s="364"/>
      <c r="E103" s="364"/>
      <c r="F103" s="365"/>
      <c r="G103" s="485"/>
    </row>
    <row r="104" spans="1:7" ht="12.6" customHeight="1" x14ac:dyDescent="0.2">
      <c r="A104" s="169"/>
      <c r="B104" s="169"/>
      <c r="C104" s="135" t="s">
        <v>2684</v>
      </c>
      <c r="D104" s="364"/>
      <c r="E104" s="364"/>
      <c r="F104" s="365"/>
      <c r="G104" s="485"/>
    </row>
    <row r="105" spans="1:7" ht="12.6" customHeight="1" x14ac:dyDescent="0.2">
      <c r="A105" s="169"/>
      <c r="B105" s="169"/>
      <c r="C105" s="170"/>
      <c r="D105" s="364"/>
      <c r="E105" s="364"/>
      <c r="F105" s="365"/>
      <c r="G105" s="485"/>
    </row>
    <row r="106" spans="1:7" ht="12.6" customHeight="1" x14ac:dyDescent="0.2">
      <c r="A106" s="169" t="s">
        <v>2685</v>
      </c>
      <c r="B106" s="132" t="s">
        <v>3865</v>
      </c>
      <c r="C106" s="149" t="s">
        <v>3867</v>
      </c>
      <c r="D106" s="364" t="s">
        <v>19</v>
      </c>
      <c r="E106" s="364">
        <v>1</v>
      </c>
      <c r="F106" s="723"/>
      <c r="G106" s="485">
        <f t="shared" si="2"/>
        <v>0</v>
      </c>
    </row>
    <row r="107" spans="1:7" ht="12.6" customHeight="1" x14ac:dyDescent="0.2">
      <c r="A107" s="169"/>
      <c r="B107" s="169"/>
      <c r="C107" s="170"/>
      <c r="D107" s="364"/>
      <c r="E107" s="364"/>
      <c r="F107" s="365"/>
      <c r="G107" s="485"/>
    </row>
    <row r="108" spans="1:7" s="134" customFormat="1" ht="14.25" x14ac:dyDescent="0.25">
      <c r="A108" s="192">
        <v>5.7</v>
      </c>
      <c r="B108" s="192"/>
      <c r="C108" s="119" t="s">
        <v>2686</v>
      </c>
      <c r="D108" s="364"/>
      <c r="E108" s="364"/>
      <c r="F108" s="345"/>
      <c r="G108" s="485"/>
    </row>
    <row r="109" spans="1:7" s="134" customFormat="1" x14ac:dyDescent="0.25">
      <c r="A109" s="164"/>
      <c r="B109" s="164"/>
      <c r="C109" s="133"/>
      <c r="D109" s="364"/>
      <c r="E109" s="364"/>
      <c r="F109" s="365"/>
      <c r="G109" s="485"/>
    </row>
    <row r="110" spans="1:7" s="134" customFormat="1" ht="51" x14ac:dyDescent="0.25">
      <c r="A110" s="132" t="s">
        <v>2687</v>
      </c>
      <c r="B110" s="132" t="s">
        <v>3868</v>
      </c>
      <c r="C110" s="133" t="s">
        <v>2688</v>
      </c>
      <c r="D110" s="364" t="s">
        <v>287</v>
      </c>
      <c r="E110" s="364">
        <v>2</v>
      </c>
      <c r="F110" s="723"/>
      <c r="G110" s="485">
        <f t="shared" si="2"/>
        <v>0</v>
      </c>
    </row>
    <row r="111" spans="1:7" s="134" customFormat="1" x14ac:dyDescent="0.25">
      <c r="A111" s="132"/>
      <c r="B111" s="132"/>
      <c r="C111" s="133"/>
      <c r="D111" s="364"/>
      <c r="E111" s="364"/>
      <c r="F111" s="365"/>
      <c r="G111" s="485"/>
    </row>
    <row r="112" spans="1:7" s="134" customFormat="1" x14ac:dyDescent="0.25">
      <c r="A112" s="132"/>
      <c r="B112" s="132"/>
      <c r="C112" s="135" t="s">
        <v>2558</v>
      </c>
      <c r="D112" s="364"/>
      <c r="E112" s="364"/>
      <c r="F112" s="365"/>
      <c r="G112" s="485"/>
    </row>
    <row r="113" spans="1:7" s="134" customFormat="1" ht="12.6" customHeight="1" x14ac:dyDescent="0.25">
      <c r="A113" s="132"/>
      <c r="B113" s="132"/>
      <c r="C113" s="133"/>
      <c r="D113" s="364"/>
      <c r="E113" s="364"/>
      <c r="F113" s="365"/>
      <c r="G113" s="485"/>
    </row>
    <row r="114" spans="1:7" s="134" customFormat="1" ht="51" x14ac:dyDescent="0.25">
      <c r="A114" s="132" t="s">
        <v>2689</v>
      </c>
      <c r="B114" s="132" t="s">
        <v>3868</v>
      </c>
      <c r="C114" s="133" t="s">
        <v>2690</v>
      </c>
      <c r="D114" s="364" t="s">
        <v>19</v>
      </c>
      <c r="E114" s="364">
        <v>1</v>
      </c>
      <c r="F114" s="723"/>
      <c r="G114" s="485">
        <f t="shared" si="2"/>
        <v>0</v>
      </c>
    </row>
    <row r="115" spans="1:7" s="134" customFormat="1" x14ac:dyDescent="0.25">
      <c r="A115" s="132"/>
      <c r="B115" s="132"/>
      <c r="C115" s="133"/>
      <c r="D115" s="364"/>
      <c r="E115" s="364"/>
      <c r="F115" s="365"/>
      <c r="G115" s="485"/>
    </row>
    <row r="116" spans="1:7" s="134" customFormat="1" ht="40.15" customHeight="1" x14ac:dyDescent="0.25">
      <c r="A116" s="132" t="s">
        <v>2691</v>
      </c>
      <c r="B116" s="132" t="s">
        <v>3868</v>
      </c>
      <c r="C116" s="133" t="s">
        <v>2692</v>
      </c>
      <c r="D116" s="364" t="s">
        <v>19</v>
      </c>
      <c r="E116" s="364">
        <v>1</v>
      </c>
      <c r="F116" s="723"/>
      <c r="G116" s="485">
        <f t="shared" si="2"/>
        <v>0</v>
      </c>
    </row>
    <row r="117" spans="1:7" s="134" customFormat="1" ht="16.899999999999999" customHeight="1" x14ac:dyDescent="0.25">
      <c r="A117" s="132"/>
      <c r="B117" s="132"/>
      <c r="C117" s="133"/>
      <c r="D117" s="364"/>
      <c r="E117" s="364"/>
      <c r="F117" s="365"/>
      <c r="G117" s="485"/>
    </row>
    <row r="118" spans="1:7" s="134" customFormat="1" ht="53.45" customHeight="1" x14ac:dyDescent="0.25">
      <c r="A118" s="132" t="s">
        <v>2693</v>
      </c>
      <c r="B118" s="132" t="s">
        <v>3868</v>
      </c>
      <c r="C118" s="133" t="s">
        <v>2694</v>
      </c>
      <c r="D118" s="364" t="s">
        <v>19</v>
      </c>
      <c r="E118" s="364">
        <v>1</v>
      </c>
      <c r="F118" s="723"/>
      <c r="G118" s="485">
        <f t="shared" si="2"/>
        <v>0</v>
      </c>
    </row>
    <row r="119" spans="1:7" s="134" customFormat="1" ht="14.45" customHeight="1" x14ac:dyDescent="0.25">
      <c r="A119" s="132"/>
      <c r="B119" s="132"/>
      <c r="C119" s="133"/>
      <c r="D119" s="364"/>
      <c r="E119" s="364"/>
      <c r="F119" s="365"/>
      <c r="G119" s="485"/>
    </row>
    <row r="120" spans="1:7" s="134" customFormat="1" ht="23.45" customHeight="1" x14ac:dyDescent="0.25">
      <c r="A120" s="132" t="s">
        <v>2695</v>
      </c>
      <c r="B120" s="132" t="s">
        <v>3868</v>
      </c>
      <c r="C120" s="133" t="s">
        <v>2696</v>
      </c>
      <c r="D120" s="364" t="s">
        <v>19</v>
      </c>
      <c r="E120" s="364">
        <v>1</v>
      </c>
      <c r="F120" s="723"/>
      <c r="G120" s="485">
        <f t="shared" si="2"/>
        <v>0</v>
      </c>
    </row>
    <row r="121" spans="1:7" s="134" customFormat="1" x14ac:dyDescent="0.25">
      <c r="A121" s="132"/>
      <c r="B121" s="132"/>
      <c r="C121" s="133"/>
      <c r="D121" s="364"/>
      <c r="E121" s="364"/>
      <c r="F121" s="365"/>
      <c r="G121" s="485"/>
    </row>
    <row r="122" spans="1:7" s="134" customFormat="1" ht="14.25" x14ac:dyDescent="0.25">
      <c r="A122" s="91">
        <v>5.8</v>
      </c>
      <c r="B122" s="91"/>
      <c r="C122" s="119" t="s">
        <v>2697</v>
      </c>
      <c r="D122" s="364"/>
      <c r="E122" s="364"/>
      <c r="F122" s="345"/>
      <c r="G122" s="485"/>
    </row>
    <row r="123" spans="1:7" s="134" customFormat="1" x14ac:dyDescent="0.25">
      <c r="A123" s="164"/>
      <c r="B123" s="164"/>
      <c r="C123" s="133"/>
      <c r="D123" s="364"/>
      <c r="E123" s="364"/>
      <c r="F123" s="365"/>
      <c r="G123" s="485"/>
    </row>
    <row r="124" spans="1:7" s="134" customFormat="1" ht="38.25" x14ac:dyDescent="0.25">
      <c r="A124" s="132" t="s">
        <v>1568</v>
      </c>
      <c r="B124" s="132" t="s">
        <v>3865</v>
      </c>
      <c r="C124" s="133" t="s">
        <v>2698</v>
      </c>
      <c r="D124" s="364" t="s">
        <v>287</v>
      </c>
      <c r="E124" s="364">
        <v>2</v>
      </c>
      <c r="F124" s="723"/>
      <c r="G124" s="485">
        <f t="shared" si="2"/>
        <v>0</v>
      </c>
    </row>
    <row r="125" spans="1:7" s="134" customFormat="1" x14ac:dyDescent="0.25">
      <c r="A125" s="132"/>
      <c r="B125" s="132"/>
      <c r="C125" s="133"/>
      <c r="D125" s="364"/>
      <c r="E125" s="364"/>
      <c r="F125" s="365"/>
      <c r="G125" s="485"/>
    </row>
    <row r="126" spans="1:7" s="134" customFormat="1" x14ac:dyDescent="0.25">
      <c r="A126" s="132"/>
      <c r="B126" s="132"/>
      <c r="C126" s="135" t="s">
        <v>2558</v>
      </c>
      <c r="D126" s="364"/>
      <c r="E126" s="364"/>
      <c r="F126" s="365"/>
      <c r="G126" s="485"/>
    </row>
    <row r="127" spans="1:7" s="134" customFormat="1" ht="12.6" customHeight="1" x14ac:dyDescent="0.25">
      <c r="A127" s="132"/>
      <c r="B127" s="132"/>
      <c r="C127" s="133"/>
      <c r="D127" s="364"/>
      <c r="E127" s="364"/>
      <c r="F127" s="365"/>
      <c r="G127" s="485"/>
    </row>
    <row r="128" spans="1:7" s="134" customFormat="1" ht="51" x14ac:dyDescent="0.25">
      <c r="A128" s="132" t="s">
        <v>1570</v>
      </c>
      <c r="B128" s="132" t="s">
        <v>3869</v>
      </c>
      <c r="C128" s="133" t="s">
        <v>2699</v>
      </c>
      <c r="D128" s="364" t="s">
        <v>19</v>
      </c>
      <c r="E128" s="364">
        <v>1</v>
      </c>
      <c r="F128" s="723"/>
      <c r="G128" s="485">
        <f>E128*F128</f>
        <v>0</v>
      </c>
    </row>
    <row r="129" spans="1:7" s="134" customFormat="1" ht="12.75" customHeight="1" x14ac:dyDescent="0.25">
      <c r="A129" s="310"/>
      <c r="B129" s="310"/>
      <c r="C129" s="310"/>
      <c r="D129" s="366"/>
      <c r="E129" s="366"/>
      <c r="F129" s="367"/>
      <c r="G129" s="477"/>
    </row>
    <row r="130" spans="1:7" s="108" customFormat="1" ht="21.95" customHeight="1" x14ac:dyDescent="0.2">
      <c r="A130" s="123" t="s">
        <v>44</v>
      </c>
      <c r="B130" s="123"/>
      <c r="C130" s="124"/>
      <c r="D130" s="343"/>
      <c r="E130" s="343"/>
      <c r="F130" s="344"/>
      <c r="G130" s="494">
        <f>SUM(G92:G128)</f>
        <v>0</v>
      </c>
    </row>
    <row r="131" spans="1:7" s="108" customFormat="1" ht="15" customHeight="1" x14ac:dyDescent="0.2">
      <c r="A131" s="126"/>
      <c r="B131" s="126"/>
      <c r="C131" s="126"/>
      <c r="D131" s="126"/>
      <c r="E131" s="126"/>
      <c r="F131" s="126"/>
      <c r="G131" s="542" t="s">
        <v>2892</v>
      </c>
    </row>
    <row r="132" spans="1:7" s="108" customFormat="1" ht="15" customHeight="1" x14ac:dyDescent="0.2">
      <c r="A132" s="126"/>
      <c r="B132" s="126"/>
      <c r="C132" s="126"/>
      <c r="D132" s="126"/>
      <c r="E132" s="126"/>
      <c r="F132" s="126"/>
      <c r="G132" s="543"/>
    </row>
    <row r="133" spans="1:7" s="108" customFormat="1" ht="27.2" customHeight="1" x14ac:dyDescent="0.2">
      <c r="A133" s="127" t="s">
        <v>3</v>
      </c>
      <c r="B133" s="127" t="s">
        <v>4</v>
      </c>
      <c r="C133" s="127" t="s">
        <v>5</v>
      </c>
      <c r="D133" s="127" t="s">
        <v>6</v>
      </c>
      <c r="E133" s="127" t="s">
        <v>7</v>
      </c>
      <c r="F133" s="127" t="s">
        <v>8</v>
      </c>
      <c r="G133" s="489" t="s">
        <v>9</v>
      </c>
    </row>
    <row r="134" spans="1:7" s="108" customFormat="1" ht="21.95" customHeight="1" x14ac:dyDescent="0.2">
      <c r="A134" s="123" t="s">
        <v>45</v>
      </c>
      <c r="B134" s="123"/>
      <c r="C134" s="124"/>
      <c r="D134" s="125"/>
      <c r="E134" s="125"/>
      <c r="F134" s="344"/>
      <c r="G134" s="494">
        <f>G130</f>
        <v>0</v>
      </c>
    </row>
    <row r="135" spans="1:7" s="134" customFormat="1" x14ac:dyDescent="0.25">
      <c r="A135" s="132"/>
      <c r="B135" s="132"/>
      <c r="C135" s="133"/>
      <c r="D135" s="132"/>
      <c r="E135" s="132"/>
      <c r="F135" s="365"/>
      <c r="G135" s="485"/>
    </row>
    <row r="136" spans="1:7" s="134" customFormat="1" ht="25.5" x14ac:dyDescent="0.25">
      <c r="A136" s="132" t="s">
        <v>2700</v>
      </c>
      <c r="B136" s="132" t="s">
        <v>3865</v>
      </c>
      <c r="C136" s="133" t="s">
        <v>2701</v>
      </c>
      <c r="D136" s="132" t="s">
        <v>287</v>
      </c>
      <c r="E136" s="132">
        <v>2</v>
      </c>
      <c r="F136" s="723"/>
      <c r="G136" s="485">
        <f xml:space="preserve"> E136*F136</f>
        <v>0</v>
      </c>
    </row>
    <row r="137" spans="1:7" s="134" customFormat="1" x14ac:dyDescent="0.25">
      <c r="A137" s="132"/>
      <c r="B137" s="132"/>
      <c r="C137" s="133"/>
      <c r="D137" s="132"/>
      <c r="E137" s="132"/>
      <c r="F137" s="365"/>
      <c r="G137" s="485"/>
    </row>
    <row r="138" spans="1:7" s="134" customFormat="1" x14ac:dyDescent="0.25">
      <c r="A138" s="132" t="s">
        <v>2702</v>
      </c>
      <c r="B138" s="132" t="s">
        <v>3865</v>
      </c>
      <c r="C138" s="133" t="s">
        <v>2703</v>
      </c>
      <c r="D138" s="132" t="s">
        <v>287</v>
      </c>
      <c r="E138" s="132">
        <v>2</v>
      </c>
      <c r="F138" s="723"/>
      <c r="G138" s="485">
        <f t="shared" ref="G138:G172" si="3" xml:space="preserve"> E138*F138</f>
        <v>0</v>
      </c>
    </row>
    <row r="139" spans="1:7" s="134" customFormat="1" x14ac:dyDescent="0.25">
      <c r="A139" s="132"/>
      <c r="B139" s="132"/>
      <c r="C139" s="133"/>
      <c r="D139" s="132"/>
      <c r="E139" s="132"/>
      <c r="F139" s="365"/>
      <c r="G139" s="485"/>
    </row>
    <row r="140" spans="1:7" s="134" customFormat="1" ht="51" x14ac:dyDescent="0.25">
      <c r="A140" s="132" t="s">
        <v>2704</v>
      </c>
      <c r="B140" s="132" t="s">
        <v>3865</v>
      </c>
      <c r="C140" s="120" t="s">
        <v>2705</v>
      </c>
      <c r="D140" s="132" t="s">
        <v>19</v>
      </c>
      <c r="E140" s="132">
        <v>1</v>
      </c>
      <c r="F140" s="723"/>
      <c r="G140" s="485">
        <f t="shared" si="3"/>
        <v>0</v>
      </c>
    </row>
    <row r="141" spans="1:7" s="134" customFormat="1" x14ac:dyDescent="0.25">
      <c r="A141" s="132"/>
      <c r="B141" s="132"/>
      <c r="C141" s="133"/>
      <c r="D141" s="132"/>
      <c r="E141" s="132"/>
      <c r="F141" s="365"/>
      <c r="G141" s="485"/>
    </row>
    <row r="142" spans="1:7" s="134" customFormat="1" ht="14.25" x14ac:dyDescent="0.25">
      <c r="A142" s="132">
        <v>5.9</v>
      </c>
      <c r="B142" s="132"/>
      <c r="C142" s="119" t="s">
        <v>2706</v>
      </c>
      <c r="D142" s="132"/>
      <c r="E142" s="132"/>
      <c r="F142" s="365"/>
      <c r="G142" s="485"/>
    </row>
    <row r="143" spans="1:7" s="134" customFormat="1" ht="14.25" x14ac:dyDescent="0.25">
      <c r="A143" s="132"/>
      <c r="B143" s="132"/>
      <c r="C143" s="119"/>
      <c r="D143" s="132"/>
      <c r="E143" s="132"/>
      <c r="F143" s="365"/>
      <c r="G143" s="485"/>
    </row>
    <row r="144" spans="1:7" s="134" customFormat="1" ht="38.25" x14ac:dyDescent="0.25">
      <c r="A144" s="132" t="s">
        <v>2707</v>
      </c>
      <c r="B144" s="132" t="s">
        <v>3870</v>
      </c>
      <c r="C144" s="133" t="s">
        <v>2708</v>
      </c>
      <c r="D144" s="132" t="s">
        <v>287</v>
      </c>
      <c r="E144" s="132">
        <v>2</v>
      </c>
      <c r="F144" s="723"/>
      <c r="G144" s="485">
        <f t="shared" si="3"/>
        <v>0</v>
      </c>
    </row>
    <row r="145" spans="1:7" s="134" customFormat="1" x14ac:dyDescent="0.25">
      <c r="A145" s="132"/>
      <c r="B145" s="132"/>
      <c r="C145" s="133"/>
      <c r="D145" s="132"/>
      <c r="E145" s="132"/>
      <c r="F145" s="365"/>
      <c r="G145" s="485"/>
    </row>
    <row r="146" spans="1:7" s="134" customFormat="1" x14ac:dyDescent="0.25">
      <c r="A146" s="132"/>
      <c r="B146" s="132"/>
      <c r="C146" s="135" t="s">
        <v>2558</v>
      </c>
      <c r="D146" s="132"/>
      <c r="E146" s="132"/>
      <c r="F146" s="365"/>
      <c r="G146" s="485"/>
    </row>
    <row r="147" spans="1:7" s="134" customFormat="1" x14ac:dyDescent="0.25">
      <c r="A147" s="132"/>
      <c r="B147" s="132"/>
      <c r="C147" s="133"/>
      <c r="D147" s="132"/>
      <c r="E147" s="132"/>
      <c r="F147" s="365"/>
      <c r="G147" s="485"/>
    </row>
    <row r="148" spans="1:7" s="134" customFormat="1" ht="51" x14ac:dyDescent="0.25">
      <c r="A148" s="132" t="s">
        <v>2709</v>
      </c>
      <c r="B148" s="132" t="s">
        <v>3871</v>
      </c>
      <c r="C148" s="133" t="s">
        <v>2710</v>
      </c>
      <c r="D148" s="132" t="s">
        <v>19</v>
      </c>
      <c r="E148" s="132">
        <v>1</v>
      </c>
      <c r="F148" s="723"/>
      <c r="G148" s="485">
        <f t="shared" si="3"/>
        <v>0</v>
      </c>
    </row>
    <row r="149" spans="1:7" s="134" customFormat="1" x14ac:dyDescent="0.25">
      <c r="A149" s="132"/>
      <c r="B149" s="132"/>
      <c r="C149" s="133"/>
      <c r="D149" s="132"/>
      <c r="E149" s="132"/>
      <c r="F149" s="365"/>
      <c r="G149" s="485"/>
    </row>
    <row r="150" spans="1:7" s="134" customFormat="1" ht="51" x14ac:dyDescent="0.25">
      <c r="A150" s="132" t="s">
        <v>2711</v>
      </c>
      <c r="B150" s="132" t="s">
        <v>3870</v>
      </c>
      <c r="C150" s="120" t="s">
        <v>2712</v>
      </c>
      <c r="D150" s="132" t="s">
        <v>19</v>
      </c>
      <c r="E150" s="132">
        <v>1</v>
      </c>
      <c r="F150" s="723"/>
      <c r="G150" s="485">
        <f t="shared" si="3"/>
        <v>0</v>
      </c>
    </row>
    <row r="151" spans="1:7" s="134" customFormat="1" x14ac:dyDescent="0.25">
      <c r="A151" s="132"/>
      <c r="B151" s="132"/>
      <c r="C151" s="133"/>
      <c r="D151" s="132"/>
      <c r="E151" s="132"/>
      <c r="F151" s="365"/>
      <c r="G151" s="485"/>
    </row>
    <row r="152" spans="1:7" s="134" customFormat="1" ht="12.6" customHeight="1" x14ac:dyDescent="0.25">
      <c r="A152" s="132" t="s">
        <v>2713</v>
      </c>
      <c r="B152" s="132" t="s">
        <v>3870</v>
      </c>
      <c r="C152" s="133" t="s">
        <v>2714</v>
      </c>
      <c r="D152" s="132" t="s">
        <v>287</v>
      </c>
      <c r="E152" s="132">
        <v>2</v>
      </c>
      <c r="F152" s="723"/>
      <c r="G152" s="485">
        <f t="shared" si="3"/>
        <v>0</v>
      </c>
    </row>
    <row r="153" spans="1:7" s="134" customFormat="1" x14ac:dyDescent="0.25">
      <c r="A153" s="132"/>
      <c r="B153" s="132"/>
      <c r="C153" s="135"/>
      <c r="D153" s="132"/>
      <c r="E153" s="132"/>
      <c r="F153" s="365"/>
      <c r="G153" s="485"/>
    </row>
    <row r="154" spans="1:7" s="134" customFormat="1" ht="14.25" x14ac:dyDescent="0.25">
      <c r="A154" s="193">
        <v>5.0999999999999996</v>
      </c>
      <c r="B154" s="193"/>
      <c r="C154" s="119" t="s">
        <v>2715</v>
      </c>
      <c r="D154" s="132"/>
      <c r="E154" s="132"/>
      <c r="F154" s="345"/>
      <c r="G154" s="485"/>
    </row>
    <row r="155" spans="1:7" s="134" customFormat="1" x14ac:dyDescent="0.25">
      <c r="A155" s="164"/>
      <c r="B155" s="164"/>
      <c r="C155" s="133"/>
      <c r="D155" s="132"/>
      <c r="E155" s="132"/>
      <c r="F155" s="365"/>
      <c r="G155" s="485"/>
    </row>
    <row r="156" spans="1:7" s="134" customFormat="1" ht="38.25" x14ac:dyDescent="0.25">
      <c r="A156" s="132" t="s">
        <v>1576</v>
      </c>
      <c r="B156" s="132" t="s">
        <v>3870</v>
      </c>
      <c r="C156" s="133" t="s">
        <v>3872</v>
      </c>
      <c r="D156" s="132" t="s">
        <v>287</v>
      </c>
      <c r="E156" s="132">
        <v>2</v>
      </c>
      <c r="F156" s="723"/>
      <c r="G156" s="485">
        <f t="shared" si="3"/>
        <v>0</v>
      </c>
    </row>
    <row r="157" spans="1:7" s="134" customFormat="1" x14ac:dyDescent="0.25">
      <c r="A157" s="132"/>
      <c r="B157" s="132"/>
      <c r="C157" s="133"/>
      <c r="D157" s="132"/>
      <c r="E157" s="132"/>
      <c r="F157" s="365"/>
      <c r="G157" s="485"/>
    </row>
    <row r="158" spans="1:7" s="134" customFormat="1" x14ac:dyDescent="0.25">
      <c r="A158" s="132"/>
      <c r="B158" s="132"/>
      <c r="C158" s="135" t="s">
        <v>2649</v>
      </c>
      <c r="D158" s="132"/>
      <c r="E158" s="132"/>
      <c r="F158" s="365"/>
      <c r="G158" s="485"/>
    </row>
    <row r="159" spans="1:7" s="134" customFormat="1" x14ac:dyDescent="0.25">
      <c r="A159" s="132"/>
      <c r="B159" s="132"/>
      <c r="C159" s="133"/>
      <c r="D159" s="132"/>
      <c r="E159" s="132"/>
      <c r="F159" s="365"/>
      <c r="G159" s="485"/>
    </row>
    <row r="160" spans="1:7" s="134" customFormat="1" x14ac:dyDescent="0.25">
      <c r="A160" s="132" t="s">
        <v>2717</v>
      </c>
      <c r="B160" s="132" t="s">
        <v>3870</v>
      </c>
      <c r="C160" s="133" t="s">
        <v>2718</v>
      </c>
      <c r="D160" s="132" t="s">
        <v>287</v>
      </c>
      <c r="E160" s="132">
        <v>2</v>
      </c>
      <c r="F160" s="723"/>
      <c r="G160" s="485">
        <f t="shared" si="3"/>
        <v>0</v>
      </c>
    </row>
    <row r="161" spans="1:7" s="134" customFormat="1" x14ac:dyDescent="0.25">
      <c r="A161" s="132"/>
      <c r="B161" s="132"/>
      <c r="C161" s="133"/>
      <c r="D161" s="132"/>
      <c r="E161" s="132"/>
      <c r="F161" s="365"/>
      <c r="G161" s="485"/>
    </row>
    <row r="162" spans="1:7" s="134" customFormat="1" x14ac:dyDescent="0.25">
      <c r="A162" s="132" t="s">
        <v>2719</v>
      </c>
      <c r="B162" s="132" t="s">
        <v>3870</v>
      </c>
      <c r="C162" s="133" t="s">
        <v>2720</v>
      </c>
      <c r="D162" s="132" t="s">
        <v>287</v>
      </c>
      <c r="E162" s="132">
        <v>2</v>
      </c>
      <c r="F162" s="723"/>
      <c r="G162" s="485">
        <f t="shared" si="3"/>
        <v>0</v>
      </c>
    </row>
    <row r="163" spans="1:7" x14ac:dyDescent="0.2">
      <c r="A163" s="132"/>
      <c r="B163" s="132"/>
      <c r="C163" s="133"/>
      <c r="D163" s="132"/>
      <c r="E163" s="132"/>
      <c r="F163" s="365"/>
      <c r="G163" s="485"/>
    </row>
    <row r="164" spans="1:7" ht="12.6" customHeight="1" x14ac:dyDescent="0.2">
      <c r="A164" s="169">
        <v>5.1100000000000003</v>
      </c>
      <c r="B164" s="169"/>
      <c r="C164" s="137" t="s">
        <v>2573</v>
      </c>
      <c r="D164" s="132"/>
      <c r="E164" s="132"/>
      <c r="F164" s="365"/>
      <c r="G164" s="485"/>
    </row>
    <row r="165" spans="1:7" ht="12.6" customHeight="1" x14ac:dyDescent="0.2">
      <c r="A165" s="169"/>
      <c r="B165" s="169"/>
      <c r="C165" s="133"/>
      <c r="D165" s="132"/>
      <c r="E165" s="132"/>
      <c r="F165" s="365"/>
      <c r="G165" s="485"/>
    </row>
    <row r="166" spans="1:7" ht="12.6" customHeight="1" x14ac:dyDescent="0.2">
      <c r="A166" s="169" t="s">
        <v>1579</v>
      </c>
      <c r="B166" s="169"/>
      <c r="C166" s="138" t="s">
        <v>2721</v>
      </c>
      <c r="D166" s="132" t="s">
        <v>19</v>
      </c>
      <c r="E166" s="132">
        <v>1</v>
      </c>
      <c r="F166" s="723"/>
      <c r="G166" s="485">
        <f t="shared" si="3"/>
        <v>0</v>
      </c>
    </row>
    <row r="167" spans="1:7" ht="12.6" customHeight="1" x14ac:dyDescent="0.2">
      <c r="A167" s="169"/>
      <c r="B167" s="169"/>
      <c r="C167" s="179"/>
      <c r="D167" s="132"/>
      <c r="E167" s="132"/>
      <c r="F167" s="365"/>
      <c r="G167" s="485"/>
    </row>
    <row r="168" spans="1:7" ht="12.6" customHeight="1" x14ac:dyDescent="0.2">
      <c r="A168" s="169" t="s">
        <v>1580</v>
      </c>
      <c r="B168" s="169"/>
      <c r="C168" s="721" t="s">
        <v>2574</v>
      </c>
      <c r="D168" s="132" t="s">
        <v>19</v>
      </c>
      <c r="E168" s="132">
        <v>1</v>
      </c>
      <c r="F168" s="723"/>
      <c r="G168" s="485">
        <f t="shared" si="3"/>
        <v>0</v>
      </c>
    </row>
    <row r="169" spans="1:7" ht="12.6" customHeight="1" x14ac:dyDescent="0.2">
      <c r="A169" s="169"/>
      <c r="B169" s="169"/>
      <c r="C169" s="179"/>
      <c r="D169" s="132"/>
      <c r="E169" s="132"/>
      <c r="F169" s="365"/>
      <c r="G169" s="485"/>
    </row>
    <row r="170" spans="1:7" ht="12.6" customHeight="1" x14ac:dyDescent="0.2">
      <c r="A170" s="169" t="s">
        <v>1581</v>
      </c>
      <c r="B170" s="169"/>
      <c r="C170" s="721" t="s">
        <v>2575</v>
      </c>
      <c r="D170" s="132" t="s">
        <v>19</v>
      </c>
      <c r="E170" s="132">
        <v>1</v>
      </c>
      <c r="F170" s="723"/>
      <c r="G170" s="485">
        <f t="shared" si="3"/>
        <v>0</v>
      </c>
    </row>
    <row r="171" spans="1:7" ht="12.6" customHeight="1" x14ac:dyDescent="0.2">
      <c r="A171" s="169"/>
      <c r="B171" s="169"/>
      <c r="C171" s="179"/>
      <c r="D171" s="132"/>
      <c r="E171" s="132"/>
      <c r="F171" s="365"/>
      <c r="G171" s="485"/>
    </row>
    <row r="172" spans="1:7" ht="12.6" customHeight="1" x14ac:dyDescent="0.2">
      <c r="A172" s="169" t="s">
        <v>1582</v>
      </c>
      <c r="B172" s="169"/>
      <c r="C172" s="721" t="s">
        <v>2576</v>
      </c>
      <c r="D172" s="132" t="s">
        <v>19</v>
      </c>
      <c r="E172" s="132">
        <v>1</v>
      </c>
      <c r="F172" s="723"/>
      <c r="G172" s="485">
        <f t="shared" si="3"/>
        <v>0</v>
      </c>
    </row>
    <row r="173" spans="1:7" ht="12.6" customHeight="1" x14ac:dyDescent="0.2">
      <c r="A173" s="169"/>
      <c r="B173" s="169"/>
      <c r="C173" s="138"/>
      <c r="D173" s="132"/>
      <c r="E173" s="132"/>
      <c r="F173" s="365"/>
      <c r="G173" s="485"/>
    </row>
    <row r="174" spans="1:7" ht="12.6" customHeight="1" x14ac:dyDescent="0.2">
      <c r="A174" s="169"/>
      <c r="B174" s="169"/>
      <c r="C174" s="138"/>
      <c r="D174" s="132"/>
      <c r="E174" s="132"/>
      <c r="F174" s="365"/>
      <c r="G174" s="485"/>
    </row>
    <row r="175" spans="1:7" ht="12.6" customHeight="1" x14ac:dyDescent="0.2">
      <c r="A175" s="169"/>
      <c r="B175" s="169"/>
      <c r="C175" s="138"/>
      <c r="D175" s="132"/>
      <c r="E175" s="132"/>
      <c r="F175" s="365"/>
      <c r="G175" s="485"/>
    </row>
    <row r="176" spans="1:7" s="108" customFormat="1" ht="21.95" customHeight="1" x14ac:dyDescent="0.2">
      <c r="A176" s="123" t="s">
        <v>44</v>
      </c>
      <c r="B176" s="123"/>
      <c r="C176" s="124"/>
      <c r="D176" s="125"/>
      <c r="E176" s="125"/>
      <c r="F176" s="344"/>
      <c r="G176" s="494">
        <f>SUM(G134:G172)</f>
        <v>0</v>
      </c>
    </row>
    <row r="177" spans="1:7" s="108" customFormat="1" ht="15" customHeight="1" x14ac:dyDescent="0.2">
      <c r="A177" s="126"/>
      <c r="B177" s="126"/>
      <c r="C177" s="126"/>
      <c r="D177" s="126"/>
      <c r="E177" s="126"/>
      <c r="F177" s="126"/>
      <c r="G177" s="542" t="s">
        <v>2892</v>
      </c>
    </row>
    <row r="178" spans="1:7" s="108" customFormat="1" ht="15" customHeight="1" x14ac:dyDescent="0.2">
      <c r="A178" s="126"/>
      <c r="B178" s="126"/>
      <c r="C178" s="126"/>
      <c r="D178" s="126"/>
      <c r="E178" s="126"/>
      <c r="F178" s="126"/>
      <c r="G178" s="543"/>
    </row>
    <row r="179" spans="1:7" s="108" customFormat="1" ht="27.2" customHeight="1" x14ac:dyDescent="0.2">
      <c r="A179" s="127" t="s">
        <v>3</v>
      </c>
      <c r="B179" s="127" t="s">
        <v>4</v>
      </c>
      <c r="C179" s="127" t="s">
        <v>5</v>
      </c>
      <c r="D179" s="127" t="s">
        <v>6</v>
      </c>
      <c r="E179" s="127" t="s">
        <v>7</v>
      </c>
      <c r="F179" s="127" t="s">
        <v>8</v>
      </c>
      <c r="G179" s="489" t="s">
        <v>9</v>
      </c>
    </row>
    <row r="180" spans="1:7" s="108" customFormat="1" ht="21.95" customHeight="1" x14ac:dyDescent="0.2">
      <c r="A180" s="123" t="s">
        <v>45</v>
      </c>
      <c r="B180" s="123"/>
      <c r="C180" s="124"/>
      <c r="D180" s="343"/>
      <c r="E180" s="343"/>
      <c r="F180" s="344"/>
      <c r="G180" s="494">
        <f>G176</f>
        <v>0</v>
      </c>
    </row>
    <row r="181" spans="1:7" x14ac:dyDescent="0.2">
      <c r="A181" s="169"/>
      <c r="B181" s="169"/>
      <c r="C181" s="138"/>
      <c r="D181" s="364"/>
      <c r="E181" s="364"/>
      <c r="F181" s="365"/>
      <c r="G181" s="485"/>
    </row>
    <row r="182" spans="1:7" ht="63.75" x14ac:dyDescent="0.2">
      <c r="A182" s="194">
        <v>5.12</v>
      </c>
      <c r="B182" s="194"/>
      <c r="C182" s="116" t="s">
        <v>2722</v>
      </c>
      <c r="D182" s="364"/>
      <c r="E182" s="370"/>
      <c r="F182" s="352"/>
      <c r="G182" s="485"/>
    </row>
    <row r="183" spans="1:7" x14ac:dyDescent="0.2">
      <c r="A183" s="169"/>
      <c r="B183" s="169"/>
      <c r="C183" s="116"/>
      <c r="D183" s="364"/>
      <c r="E183" s="364"/>
      <c r="F183" s="365"/>
      <c r="G183" s="485"/>
    </row>
    <row r="184" spans="1:7" ht="25.5" x14ac:dyDescent="0.2">
      <c r="A184" s="169" t="s">
        <v>1585</v>
      </c>
      <c r="B184" s="169"/>
      <c r="C184" s="149" t="s">
        <v>2723</v>
      </c>
      <c r="D184" s="364" t="s">
        <v>19</v>
      </c>
      <c r="E184" s="364">
        <v>1</v>
      </c>
      <c r="F184" s="723"/>
      <c r="G184" s="485">
        <f>E184*F184</f>
        <v>0</v>
      </c>
    </row>
    <row r="185" spans="1:7" x14ac:dyDescent="0.2">
      <c r="A185" s="169"/>
      <c r="B185" s="169"/>
      <c r="C185" s="149"/>
      <c r="D185" s="364"/>
      <c r="E185" s="364"/>
      <c r="F185" s="365"/>
      <c r="G185" s="485"/>
    </row>
    <row r="186" spans="1:7" ht="25.5" x14ac:dyDescent="0.2">
      <c r="A186" s="169" t="s">
        <v>1586</v>
      </c>
      <c r="B186" s="169"/>
      <c r="C186" s="149" t="s">
        <v>2724</v>
      </c>
      <c r="D186" s="364" t="s">
        <v>19</v>
      </c>
      <c r="E186" s="364">
        <v>1</v>
      </c>
      <c r="F186" s="723"/>
      <c r="G186" s="485">
        <f t="shared" ref="G186:G212" si="4">E186*F186</f>
        <v>0</v>
      </c>
    </row>
    <row r="187" spans="1:7" s="134" customFormat="1" x14ac:dyDescent="0.25">
      <c r="A187" s="169"/>
      <c r="B187" s="169"/>
      <c r="C187" s="149"/>
      <c r="D187" s="364"/>
      <c r="E187" s="364"/>
      <c r="F187" s="365"/>
      <c r="G187" s="485"/>
    </row>
    <row r="188" spans="1:7" s="134" customFormat="1" ht="25.5" x14ac:dyDescent="0.25">
      <c r="A188" s="169" t="s">
        <v>2725</v>
      </c>
      <c r="B188" s="169"/>
      <c r="C188" s="149" t="s">
        <v>2726</v>
      </c>
      <c r="D188" s="364" t="s">
        <v>19</v>
      </c>
      <c r="E188" s="364">
        <v>1</v>
      </c>
      <c r="F188" s="723"/>
      <c r="G188" s="485">
        <f t="shared" si="4"/>
        <v>0</v>
      </c>
    </row>
    <row r="189" spans="1:7" s="134" customFormat="1" x14ac:dyDescent="0.25">
      <c r="A189" s="169"/>
      <c r="B189" s="169"/>
      <c r="C189" s="133"/>
      <c r="D189" s="364"/>
      <c r="E189" s="364"/>
      <c r="F189" s="365"/>
      <c r="G189" s="485"/>
    </row>
    <row r="190" spans="1:7" s="134" customFormat="1" ht="25.5" x14ac:dyDescent="0.25">
      <c r="A190" s="169" t="s">
        <v>2727</v>
      </c>
      <c r="B190" s="169"/>
      <c r="C190" s="149" t="s">
        <v>2728</v>
      </c>
      <c r="D190" s="364" t="s">
        <v>19</v>
      </c>
      <c r="E190" s="364">
        <v>1</v>
      </c>
      <c r="F190" s="723"/>
      <c r="G190" s="485">
        <f t="shared" si="4"/>
        <v>0</v>
      </c>
    </row>
    <row r="191" spans="1:7" s="134" customFormat="1" x14ac:dyDescent="0.25">
      <c r="A191" s="169"/>
      <c r="B191" s="169"/>
      <c r="C191" s="133"/>
      <c r="D191" s="364"/>
      <c r="E191" s="364"/>
      <c r="F191" s="365"/>
      <c r="G191" s="485"/>
    </row>
    <row r="192" spans="1:7" s="134" customFormat="1" ht="25.5" x14ac:dyDescent="0.25">
      <c r="A192" s="169" t="s">
        <v>2729</v>
      </c>
      <c r="B192" s="169"/>
      <c r="C192" s="149" t="s">
        <v>2730</v>
      </c>
      <c r="D192" s="364" t="s">
        <v>19</v>
      </c>
      <c r="E192" s="364">
        <v>1</v>
      </c>
      <c r="F192" s="723"/>
      <c r="G192" s="485">
        <f t="shared" si="4"/>
        <v>0</v>
      </c>
    </row>
    <row r="193" spans="1:7" s="134" customFormat="1" x14ac:dyDescent="0.25">
      <c r="A193" s="169"/>
      <c r="B193" s="169"/>
      <c r="C193" s="133"/>
      <c r="D193" s="364"/>
      <c r="E193" s="364"/>
      <c r="F193" s="365"/>
      <c r="G193" s="485"/>
    </row>
    <row r="194" spans="1:7" s="134" customFormat="1" ht="25.5" x14ac:dyDescent="0.25">
      <c r="A194" s="169" t="s">
        <v>2731</v>
      </c>
      <c r="B194" s="169"/>
      <c r="C194" s="149" t="s">
        <v>2732</v>
      </c>
      <c r="D194" s="364" t="s">
        <v>19</v>
      </c>
      <c r="E194" s="364">
        <v>1</v>
      </c>
      <c r="F194" s="723"/>
      <c r="G194" s="485">
        <f t="shared" si="4"/>
        <v>0</v>
      </c>
    </row>
    <row r="195" spans="1:7" s="134" customFormat="1" x14ac:dyDescent="0.25">
      <c r="A195" s="169"/>
      <c r="B195" s="169"/>
      <c r="C195" s="135"/>
      <c r="D195" s="364"/>
      <c r="E195" s="364"/>
      <c r="F195" s="365"/>
      <c r="G195" s="485"/>
    </row>
    <row r="196" spans="1:7" s="134" customFormat="1" ht="25.5" x14ac:dyDescent="0.25">
      <c r="A196" s="169" t="s">
        <v>2733</v>
      </c>
      <c r="B196" s="169"/>
      <c r="C196" s="149" t="s">
        <v>2734</v>
      </c>
      <c r="D196" s="364" t="s">
        <v>19</v>
      </c>
      <c r="E196" s="364">
        <v>1</v>
      </c>
      <c r="F196" s="723"/>
      <c r="G196" s="485">
        <f t="shared" si="4"/>
        <v>0</v>
      </c>
    </row>
    <row r="197" spans="1:7" s="134" customFormat="1" ht="14.25" x14ac:dyDescent="0.25">
      <c r="A197" s="169"/>
      <c r="B197" s="169"/>
      <c r="C197" s="119"/>
      <c r="D197" s="364"/>
      <c r="E197" s="364"/>
      <c r="F197" s="345"/>
      <c r="G197" s="485"/>
    </row>
    <row r="198" spans="1:7" s="134" customFormat="1" ht="25.5" x14ac:dyDescent="0.25">
      <c r="A198" s="169" t="s">
        <v>2735</v>
      </c>
      <c r="B198" s="169"/>
      <c r="C198" s="149" t="s">
        <v>2736</v>
      </c>
      <c r="D198" s="364" t="s">
        <v>19</v>
      </c>
      <c r="E198" s="364">
        <v>1</v>
      </c>
      <c r="F198" s="723"/>
      <c r="G198" s="485">
        <f t="shared" si="4"/>
        <v>0</v>
      </c>
    </row>
    <row r="199" spans="1:7" s="134" customFormat="1" x14ac:dyDescent="0.25">
      <c r="A199" s="169"/>
      <c r="B199" s="169"/>
      <c r="C199" s="133"/>
      <c r="D199" s="364"/>
      <c r="E199" s="364"/>
      <c r="F199" s="365"/>
      <c r="G199" s="485"/>
    </row>
    <row r="200" spans="1:7" s="134" customFormat="1" ht="25.5" x14ac:dyDescent="0.25">
      <c r="A200" s="169" t="s">
        <v>2737</v>
      </c>
      <c r="B200" s="169"/>
      <c r="C200" s="149" t="s">
        <v>2738</v>
      </c>
      <c r="D200" s="364"/>
      <c r="E200" s="364"/>
      <c r="F200" s="365"/>
      <c r="G200" s="485">
        <f t="shared" si="4"/>
        <v>0</v>
      </c>
    </row>
    <row r="201" spans="1:7" s="134" customFormat="1" x14ac:dyDescent="0.25">
      <c r="A201" s="169"/>
      <c r="B201" s="169"/>
      <c r="C201" s="133"/>
      <c r="D201" s="364"/>
      <c r="E201" s="364"/>
      <c r="F201" s="365"/>
      <c r="G201" s="485"/>
    </row>
    <row r="202" spans="1:7" s="134" customFormat="1" ht="25.5" x14ac:dyDescent="0.25">
      <c r="A202" s="169" t="s">
        <v>2739</v>
      </c>
      <c r="B202" s="169"/>
      <c r="C202" s="149" t="s">
        <v>2740</v>
      </c>
      <c r="D202" s="364" t="s">
        <v>19</v>
      </c>
      <c r="E202" s="364">
        <v>1</v>
      </c>
      <c r="F202" s="723"/>
      <c r="G202" s="485">
        <f t="shared" si="4"/>
        <v>0</v>
      </c>
    </row>
    <row r="203" spans="1:7" s="134" customFormat="1" x14ac:dyDescent="0.25">
      <c r="A203" s="132"/>
      <c r="B203" s="132"/>
      <c r="C203" s="133"/>
      <c r="D203" s="364"/>
      <c r="E203" s="364"/>
      <c r="F203" s="365"/>
      <c r="G203" s="485"/>
    </row>
    <row r="204" spans="1:7" ht="25.5" x14ac:dyDescent="0.2">
      <c r="A204" s="132" t="s">
        <v>2741</v>
      </c>
      <c r="B204" s="132"/>
      <c r="C204" s="142" t="s">
        <v>2581</v>
      </c>
      <c r="D204" s="364" t="s">
        <v>19</v>
      </c>
      <c r="E204" s="364">
        <v>1</v>
      </c>
      <c r="F204" s="723"/>
      <c r="G204" s="485">
        <f t="shared" si="4"/>
        <v>0</v>
      </c>
    </row>
    <row r="205" spans="1:7" x14ac:dyDescent="0.2">
      <c r="A205" s="169"/>
      <c r="B205" s="169"/>
      <c r="C205" s="138"/>
      <c r="D205" s="364"/>
      <c r="E205" s="364"/>
      <c r="F205" s="365"/>
      <c r="G205" s="485"/>
    </row>
    <row r="206" spans="1:7" ht="51" x14ac:dyDescent="0.2">
      <c r="A206" s="195">
        <v>5.13</v>
      </c>
      <c r="B206" s="195"/>
      <c r="C206" s="137" t="s">
        <v>2582</v>
      </c>
      <c r="D206" s="364"/>
      <c r="E206" s="370"/>
      <c r="F206" s="345"/>
      <c r="G206" s="485"/>
    </row>
    <row r="207" spans="1:7" ht="12.6" customHeight="1" x14ac:dyDescent="0.2">
      <c r="A207" s="169"/>
      <c r="B207" s="169"/>
      <c r="C207" s="142"/>
      <c r="D207" s="364"/>
      <c r="E207" s="370"/>
      <c r="F207" s="345"/>
      <c r="G207" s="485"/>
    </row>
    <row r="208" spans="1:7" ht="12.6" customHeight="1" x14ac:dyDescent="0.2">
      <c r="A208" s="169" t="s">
        <v>1589</v>
      </c>
      <c r="B208" s="169"/>
      <c r="C208" s="722" t="s">
        <v>2574</v>
      </c>
      <c r="D208" s="151" t="s">
        <v>19</v>
      </c>
      <c r="E208" s="151">
        <v>1</v>
      </c>
      <c r="F208" s="723"/>
      <c r="G208" s="485">
        <f t="shared" si="4"/>
        <v>0</v>
      </c>
    </row>
    <row r="209" spans="1:7" ht="12.6" customHeight="1" x14ac:dyDescent="0.2">
      <c r="A209" s="169"/>
      <c r="B209" s="169"/>
      <c r="C209" s="142"/>
      <c r="D209" s="151"/>
      <c r="E209" s="151"/>
      <c r="F209" s="345"/>
      <c r="G209" s="485"/>
    </row>
    <row r="210" spans="1:7" ht="12.6" customHeight="1" x14ac:dyDescent="0.2">
      <c r="A210" s="169" t="s">
        <v>2742</v>
      </c>
      <c r="B210" s="169"/>
      <c r="C210" s="722" t="s">
        <v>2575</v>
      </c>
      <c r="D210" s="151" t="s">
        <v>19</v>
      </c>
      <c r="E210" s="151">
        <v>1</v>
      </c>
      <c r="F210" s="723"/>
      <c r="G210" s="485">
        <f t="shared" si="4"/>
        <v>0</v>
      </c>
    </row>
    <row r="211" spans="1:7" ht="12.6" customHeight="1" x14ac:dyDescent="0.2">
      <c r="A211" s="169"/>
      <c r="B211" s="169"/>
      <c r="C211" s="142"/>
      <c r="D211" s="151"/>
      <c r="E211" s="151"/>
      <c r="F211" s="345"/>
      <c r="G211" s="485"/>
    </row>
    <row r="212" spans="1:7" ht="12.6" customHeight="1" x14ac:dyDescent="0.2">
      <c r="A212" s="169" t="s">
        <v>2743</v>
      </c>
      <c r="B212" s="169"/>
      <c r="C212" s="722" t="s">
        <v>2576</v>
      </c>
      <c r="D212" s="151" t="s">
        <v>19</v>
      </c>
      <c r="E212" s="151">
        <v>1</v>
      </c>
      <c r="F212" s="723"/>
      <c r="G212" s="485">
        <f t="shared" si="4"/>
        <v>0</v>
      </c>
    </row>
    <row r="213" spans="1:7" ht="12.6" customHeight="1" x14ac:dyDescent="0.2">
      <c r="A213" s="169"/>
      <c r="B213" s="169"/>
      <c r="C213" s="142"/>
      <c r="D213" s="151"/>
      <c r="E213" s="151"/>
      <c r="F213" s="345"/>
      <c r="G213" s="485"/>
    </row>
    <row r="214" spans="1:7" ht="12.6" customHeight="1" x14ac:dyDescent="0.2">
      <c r="A214" s="169" t="s">
        <v>2744</v>
      </c>
      <c r="B214" s="169"/>
      <c r="C214" s="722" t="s">
        <v>2577</v>
      </c>
      <c r="D214" s="151" t="s">
        <v>19</v>
      </c>
      <c r="E214" s="151">
        <v>1</v>
      </c>
      <c r="F214" s="723"/>
      <c r="G214" s="485">
        <f>E214*F214</f>
        <v>0</v>
      </c>
    </row>
    <row r="215" spans="1:7" ht="12.6" customHeight="1" x14ac:dyDescent="0.2">
      <c r="A215" s="169"/>
      <c r="B215" s="169"/>
      <c r="C215" s="138"/>
      <c r="D215" s="364"/>
      <c r="E215" s="364"/>
      <c r="F215" s="365"/>
      <c r="G215" s="485"/>
    </row>
    <row r="216" spans="1:7" ht="12.6" customHeight="1" x14ac:dyDescent="0.2">
      <c r="A216" s="169"/>
      <c r="B216" s="169"/>
      <c r="C216" s="138"/>
      <c r="D216" s="364"/>
      <c r="E216" s="364"/>
      <c r="F216" s="365"/>
      <c r="G216" s="485"/>
    </row>
    <row r="217" spans="1:7" ht="12.6" customHeight="1" x14ac:dyDescent="0.2">
      <c r="A217" s="169"/>
      <c r="B217" s="169"/>
      <c r="C217" s="138"/>
      <c r="D217" s="364"/>
      <c r="E217" s="364"/>
      <c r="F217" s="365"/>
      <c r="G217" s="485"/>
    </row>
    <row r="218" spans="1:7" ht="12.6" customHeight="1" x14ac:dyDescent="0.2">
      <c r="A218" s="169"/>
      <c r="B218" s="169"/>
      <c r="C218" s="138"/>
      <c r="D218" s="364"/>
      <c r="E218" s="364"/>
      <c r="F218" s="365"/>
      <c r="G218" s="485"/>
    </row>
    <row r="219" spans="1:7" ht="12.6" customHeight="1" x14ac:dyDescent="0.2">
      <c r="A219" s="169"/>
      <c r="B219" s="169"/>
      <c r="C219" s="138"/>
      <c r="D219" s="364"/>
      <c r="E219" s="364"/>
      <c r="F219" s="365"/>
      <c r="G219" s="485"/>
    </row>
    <row r="220" spans="1:7" ht="12.6" customHeight="1" x14ac:dyDescent="0.2">
      <c r="A220" s="169"/>
      <c r="B220" s="169"/>
      <c r="C220" s="138"/>
      <c r="D220" s="364"/>
      <c r="E220" s="364"/>
      <c r="F220" s="365"/>
      <c r="G220" s="485"/>
    </row>
    <row r="221" spans="1:7" ht="12.6" customHeight="1" x14ac:dyDescent="0.2">
      <c r="A221" s="169"/>
      <c r="B221" s="169"/>
      <c r="C221" s="138"/>
      <c r="D221" s="364"/>
      <c r="E221" s="364"/>
      <c r="F221" s="365"/>
      <c r="G221" s="485"/>
    </row>
    <row r="222" spans="1:7" ht="12.6" customHeight="1" x14ac:dyDescent="0.2">
      <c r="A222" s="169"/>
      <c r="B222" s="169"/>
      <c r="C222" s="138"/>
      <c r="D222" s="364"/>
      <c r="E222" s="364"/>
      <c r="F222" s="365"/>
      <c r="G222" s="485"/>
    </row>
    <row r="223" spans="1:7" ht="12.6" customHeight="1" x14ac:dyDescent="0.2">
      <c r="A223" s="169"/>
      <c r="B223" s="169"/>
      <c r="C223" s="138"/>
      <c r="D223" s="364"/>
      <c r="E223" s="364"/>
      <c r="F223" s="365"/>
      <c r="G223" s="485"/>
    </row>
    <row r="224" spans="1:7" ht="12.6" customHeight="1" x14ac:dyDescent="0.2">
      <c r="A224" s="169"/>
      <c r="B224" s="169"/>
      <c r="C224" s="138"/>
      <c r="D224" s="364"/>
      <c r="E224" s="364"/>
      <c r="F224" s="365"/>
      <c r="G224" s="485"/>
    </row>
    <row r="225" spans="1:7" ht="12.6" customHeight="1" x14ac:dyDescent="0.2">
      <c r="A225" s="169"/>
      <c r="B225" s="169"/>
      <c r="C225" s="138"/>
      <c r="D225" s="364"/>
      <c r="E225" s="364"/>
      <c r="F225" s="365"/>
      <c r="G225" s="485"/>
    </row>
    <row r="226" spans="1:7" ht="12.6" customHeight="1" x14ac:dyDescent="0.2">
      <c r="A226" s="169"/>
      <c r="B226" s="169"/>
      <c r="C226" s="138"/>
      <c r="D226" s="364"/>
      <c r="E226" s="364"/>
      <c r="F226" s="365"/>
      <c r="G226" s="485"/>
    </row>
    <row r="227" spans="1:7" ht="12.6" customHeight="1" x14ac:dyDescent="0.2">
      <c r="A227" s="196"/>
      <c r="B227" s="196"/>
      <c r="C227" s="197"/>
      <c r="D227" s="371"/>
      <c r="E227" s="371"/>
      <c r="F227" s="372"/>
      <c r="G227" s="577"/>
    </row>
    <row r="228" spans="1:7" s="146" customFormat="1" ht="21.95" customHeight="1" x14ac:dyDescent="0.25">
      <c r="A228" s="144" t="s">
        <v>4566</v>
      </c>
      <c r="B228" s="145"/>
      <c r="C228" s="145"/>
      <c r="D228" s="343"/>
      <c r="E228" s="343"/>
      <c r="F228" s="344"/>
      <c r="G228" s="494">
        <f>SUM(G180:G214)</f>
        <v>0</v>
      </c>
    </row>
    <row r="242" ht="9.75" customHeight="1" x14ac:dyDescent="0.2"/>
  </sheetData>
  <sheetProtection algorithmName="SHA-512" hashValue="WARA/TG9vdwTQUbIl5Q8rBcOAVvonvOaEEMx0+mua5jSc8zvOKGInGKHZE+SGJHjhm7Zrv+oSCHb7JcfT5UwDQ==" saltValue="oKxfgXUphtivlZkV9R2tNA==" spinCount="100000" sheet="1" objects="1" scenarios="1"/>
  <autoFilter ref="A1:G228" xr:uid="{00000000-0009-0000-0000-00000E000000}"/>
  <pageMargins left="0.70866141732283472" right="0.70866141732283472" top="0.74803149606299213" bottom="0.74803149606299213" header="0.31496062992125984" footer="0.31496062992125984"/>
  <pageSetup paperSize="9" scale="72" firstPageNumber="65" fitToHeight="0" orientation="portrait" blackAndWhite="1" r:id="rId1"/>
  <headerFooter>
    <oddHeader>&amp;LHAMMARSDALE WWTW IMPROVEMENTS TO LIQUID AND SOLIDS TREATMENT FACILITIES&amp;RContract No:  WS 7342</oddHeader>
    <oddFooter>&amp;LC2: Pricing Data - Revision B&amp;CPage C2.2-&amp;P</oddFooter>
  </headerFooter>
  <rowBreaks count="4" manualBreakCount="4">
    <brk id="42" max="16383" man="1"/>
    <brk id="88" max="16383" man="1"/>
    <brk id="130" max="16383" man="1"/>
    <brk id="176"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pageSetUpPr fitToPage="1"/>
  </sheetPr>
  <dimension ref="A1:G98"/>
  <sheetViews>
    <sheetView view="pageBreakPreview" topLeftCell="A6" zoomScaleNormal="100" zoomScaleSheetLayoutView="100" workbookViewId="0">
      <selection activeCell="F251" sqref="F251"/>
    </sheetView>
  </sheetViews>
  <sheetFormatPr defaultColWidth="9.140625" defaultRowHeight="12.75" x14ac:dyDescent="0.2"/>
  <cols>
    <col min="1" max="1" width="8.7109375" style="103" customWidth="1"/>
    <col min="2" max="2" width="11.85546875" style="103" customWidth="1"/>
    <col min="3" max="3" width="47.7109375" style="103" customWidth="1"/>
    <col min="4" max="5" width="10.140625" style="171" customWidth="1"/>
    <col min="6" max="6" width="15.7109375" style="103" customWidth="1"/>
    <col min="7" max="7" width="18.42578125" style="582" customWidth="1"/>
    <col min="8" max="8" width="9.140625" style="103"/>
    <col min="9" max="9" width="11.28515625" style="103" bestFit="1" customWidth="1"/>
    <col min="10" max="16384" width="9.140625" style="103"/>
  </cols>
  <sheetData>
    <row r="1" spans="1:7" ht="14.45" customHeight="1" x14ac:dyDescent="0.2">
      <c r="A1" s="102"/>
      <c r="B1" s="102"/>
      <c r="C1" s="102"/>
      <c r="D1" s="102"/>
      <c r="E1" s="102"/>
      <c r="F1" s="102"/>
      <c r="G1" s="563" t="s">
        <v>2893</v>
      </c>
    </row>
    <row r="2" spans="1:7" x14ac:dyDescent="0.2">
      <c r="A2" s="102"/>
      <c r="B2" s="102"/>
      <c r="C2" s="102"/>
      <c r="D2" s="102"/>
      <c r="E2" s="102"/>
      <c r="F2" s="102"/>
      <c r="G2" s="564"/>
    </row>
    <row r="3" spans="1:7" ht="25.5" x14ac:dyDescent="0.2">
      <c r="A3" s="128" t="s">
        <v>3</v>
      </c>
      <c r="B3" s="128" t="s">
        <v>4</v>
      </c>
      <c r="C3" s="128" t="s">
        <v>5</v>
      </c>
      <c r="D3" s="128" t="s">
        <v>6</v>
      </c>
      <c r="E3" s="128" t="s">
        <v>7</v>
      </c>
      <c r="F3" s="128" t="s">
        <v>8</v>
      </c>
      <c r="G3" s="571" t="s">
        <v>9</v>
      </c>
    </row>
    <row r="4" spans="1:7" x14ac:dyDescent="0.2">
      <c r="A4" s="105"/>
      <c r="B4" s="105"/>
      <c r="C4" s="160"/>
      <c r="D4" s="107"/>
      <c r="E4" s="107"/>
      <c r="F4" s="353"/>
      <c r="G4" s="566"/>
    </row>
    <row r="5" spans="1:7" x14ac:dyDescent="0.2">
      <c r="A5" s="260"/>
      <c r="B5" s="260"/>
      <c r="C5" s="109" t="s">
        <v>2746</v>
      </c>
      <c r="D5" s="110"/>
      <c r="E5" s="110"/>
      <c r="F5" s="345"/>
      <c r="G5" s="567"/>
    </row>
    <row r="6" spans="1:7" x14ac:dyDescent="0.2">
      <c r="A6" s="260"/>
      <c r="B6" s="260"/>
      <c r="C6" s="112"/>
      <c r="D6" s="110"/>
      <c r="E6" s="364"/>
      <c r="F6" s="345"/>
      <c r="G6" s="567"/>
    </row>
    <row r="7" spans="1:7" x14ac:dyDescent="0.2">
      <c r="A7" s="113">
        <v>6</v>
      </c>
      <c r="B7" s="113"/>
      <c r="C7" s="112" t="s">
        <v>4877</v>
      </c>
      <c r="D7" s="364"/>
      <c r="E7" s="364"/>
      <c r="F7" s="345"/>
      <c r="G7" s="567"/>
    </row>
    <row r="8" spans="1:7" x14ac:dyDescent="0.2">
      <c r="A8" s="113"/>
      <c r="B8" s="113"/>
      <c r="C8" s="112"/>
      <c r="D8" s="364"/>
      <c r="E8" s="364"/>
      <c r="F8" s="345"/>
      <c r="G8" s="567"/>
    </row>
    <row r="9" spans="1:7" x14ac:dyDescent="0.2">
      <c r="A9" s="113"/>
      <c r="B9" s="113"/>
      <c r="C9" s="172" t="s">
        <v>2747</v>
      </c>
      <c r="D9" s="364"/>
      <c r="E9" s="364"/>
      <c r="F9" s="345"/>
      <c r="G9" s="567"/>
    </row>
    <row r="10" spans="1:7" x14ac:dyDescent="0.2">
      <c r="A10" s="173"/>
      <c r="B10" s="173"/>
      <c r="C10" s="174"/>
      <c r="D10" s="364"/>
      <c r="E10" s="364"/>
      <c r="F10" s="345"/>
      <c r="G10" s="567"/>
    </row>
    <row r="11" spans="1:7" s="134" customFormat="1" ht="76.5" x14ac:dyDescent="0.25">
      <c r="A11" s="93"/>
      <c r="B11" s="93"/>
      <c r="C11" s="116" t="s">
        <v>2553</v>
      </c>
      <c r="D11" s="364"/>
      <c r="E11" s="364"/>
      <c r="F11" s="345"/>
      <c r="G11" s="567"/>
    </row>
    <row r="12" spans="1:7" s="134" customFormat="1" x14ac:dyDescent="0.25">
      <c r="A12" s="93"/>
      <c r="B12" s="93"/>
      <c r="C12" s="116"/>
      <c r="D12" s="364"/>
      <c r="E12" s="364"/>
      <c r="F12" s="345"/>
      <c r="G12" s="567"/>
    </row>
    <row r="13" spans="1:7" s="134" customFormat="1" ht="14.25" x14ac:dyDescent="0.25">
      <c r="A13" s="91">
        <v>6.1</v>
      </c>
      <c r="B13" s="91"/>
      <c r="C13" s="119" t="s">
        <v>2748</v>
      </c>
      <c r="D13" s="364"/>
      <c r="E13" s="364"/>
      <c r="F13" s="345"/>
      <c r="G13" s="567"/>
    </row>
    <row r="14" spans="1:7" s="134" customFormat="1" x14ac:dyDescent="0.25">
      <c r="A14" s="164"/>
      <c r="B14" s="164"/>
      <c r="C14" s="133"/>
      <c r="D14" s="364"/>
      <c r="E14" s="364"/>
      <c r="F14" s="365"/>
      <c r="G14" s="567"/>
    </row>
    <row r="15" spans="1:7" s="134" customFormat="1" ht="51" x14ac:dyDescent="0.25">
      <c r="A15" s="132" t="s">
        <v>635</v>
      </c>
      <c r="B15" s="132" t="s">
        <v>3870</v>
      </c>
      <c r="C15" s="133" t="s">
        <v>3873</v>
      </c>
      <c r="D15" s="364" t="s">
        <v>19</v>
      </c>
      <c r="E15" s="364">
        <v>1</v>
      </c>
      <c r="F15" s="723"/>
      <c r="G15" s="578">
        <f>E15*F15</f>
        <v>0</v>
      </c>
    </row>
    <row r="16" spans="1:7" s="134" customFormat="1" x14ac:dyDescent="0.25">
      <c r="A16" s="132"/>
      <c r="B16" s="132"/>
      <c r="C16" s="133"/>
      <c r="D16" s="364"/>
      <c r="E16" s="364"/>
      <c r="F16" s="365"/>
      <c r="G16" s="578"/>
    </row>
    <row r="17" spans="1:7" s="134" customFormat="1" x14ac:dyDescent="0.25">
      <c r="A17" s="132"/>
      <c r="B17" s="132"/>
      <c r="C17" s="135" t="s">
        <v>2558</v>
      </c>
      <c r="D17" s="364"/>
      <c r="E17" s="364"/>
      <c r="F17" s="365"/>
      <c r="G17" s="578"/>
    </row>
    <row r="18" spans="1:7" s="134" customFormat="1" x14ac:dyDescent="0.25">
      <c r="A18" s="132"/>
      <c r="B18" s="132"/>
      <c r="C18" s="133"/>
      <c r="D18" s="364"/>
      <c r="E18" s="364"/>
      <c r="F18" s="365"/>
      <c r="G18" s="578"/>
    </row>
    <row r="19" spans="1:7" s="134" customFormat="1" ht="63.75" x14ac:dyDescent="0.25">
      <c r="A19" s="132" t="s">
        <v>637</v>
      </c>
      <c r="B19" s="132" t="s">
        <v>3870</v>
      </c>
      <c r="C19" s="120" t="s">
        <v>2749</v>
      </c>
      <c r="D19" s="364" t="s">
        <v>19</v>
      </c>
      <c r="E19" s="364">
        <v>1</v>
      </c>
      <c r="F19" s="723"/>
      <c r="G19" s="578">
        <f t="shared" ref="G19:G37" si="0">E19*F19</f>
        <v>0</v>
      </c>
    </row>
    <row r="20" spans="1:7" s="134" customFormat="1" x14ac:dyDescent="0.25">
      <c r="A20" s="132"/>
      <c r="B20" s="132"/>
      <c r="C20" s="133"/>
      <c r="D20" s="364"/>
      <c r="E20" s="364"/>
      <c r="F20" s="365"/>
      <c r="G20" s="578"/>
    </row>
    <row r="21" spans="1:7" s="134" customFormat="1" ht="14.25" x14ac:dyDescent="0.25">
      <c r="A21" s="91">
        <v>6.2</v>
      </c>
      <c r="B21" s="91"/>
      <c r="C21" s="119" t="s">
        <v>2750</v>
      </c>
      <c r="D21" s="364"/>
      <c r="E21" s="364"/>
      <c r="F21" s="345"/>
      <c r="G21" s="578"/>
    </row>
    <row r="22" spans="1:7" s="134" customFormat="1" x14ac:dyDescent="0.25">
      <c r="A22" s="164"/>
      <c r="B22" s="164"/>
      <c r="C22" s="133"/>
      <c r="D22" s="364"/>
      <c r="E22" s="364"/>
      <c r="F22" s="365"/>
      <c r="G22" s="578"/>
    </row>
    <row r="23" spans="1:7" s="134" customFormat="1" ht="40.15" customHeight="1" x14ac:dyDescent="0.25">
      <c r="A23" s="132" t="s">
        <v>753</v>
      </c>
      <c r="B23" s="132" t="s">
        <v>3870</v>
      </c>
      <c r="C23" s="133" t="s">
        <v>3874</v>
      </c>
      <c r="D23" s="364" t="s">
        <v>287</v>
      </c>
      <c r="E23" s="364">
        <v>2</v>
      </c>
      <c r="F23" s="723"/>
      <c r="G23" s="578">
        <f t="shared" si="0"/>
        <v>0</v>
      </c>
    </row>
    <row r="24" spans="1:7" x14ac:dyDescent="0.2">
      <c r="A24" s="132"/>
      <c r="B24" s="132"/>
      <c r="C24" s="142"/>
      <c r="D24" s="364"/>
      <c r="E24" s="370"/>
      <c r="F24" s="345"/>
      <c r="G24" s="578"/>
    </row>
    <row r="25" spans="1:7" s="134" customFormat="1" x14ac:dyDescent="0.25">
      <c r="A25" s="132"/>
      <c r="B25" s="132"/>
      <c r="C25" s="135" t="s">
        <v>2558</v>
      </c>
      <c r="D25" s="364"/>
      <c r="E25" s="364"/>
      <c r="F25" s="365"/>
      <c r="G25" s="578"/>
    </row>
    <row r="26" spans="1:7" s="134" customFormat="1" x14ac:dyDescent="0.25">
      <c r="A26" s="132"/>
      <c r="B26" s="132"/>
      <c r="C26" s="133"/>
      <c r="D26" s="364"/>
      <c r="E26" s="364"/>
      <c r="F26" s="365"/>
      <c r="G26" s="578"/>
    </row>
    <row r="27" spans="1:7" s="134" customFormat="1" ht="51.6" customHeight="1" x14ac:dyDescent="0.25">
      <c r="A27" s="132" t="s">
        <v>755</v>
      </c>
      <c r="B27" s="132" t="s">
        <v>3870</v>
      </c>
      <c r="C27" s="120" t="s">
        <v>2751</v>
      </c>
      <c r="D27" s="364" t="s">
        <v>19</v>
      </c>
      <c r="E27" s="364">
        <v>1</v>
      </c>
      <c r="F27" s="723"/>
      <c r="G27" s="578">
        <f t="shared" si="0"/>
        <v>0</v>
      </c>
    </row>
    <row r="28" spans="1:7" s="134" customFormat="1" x14ac:dyDescent="0.25">
      <c r="A28" s="132"/>
      <c r="B28" s="132"/>
      <c r="C28" s="133"/>
      <c r="D28" s="364"/>
      <c r="E28" s="364"/>
      <c r="F28" s="365"/>
      <c r="G28" s="578"/>
    </row>
    <row r="29" spans="1:7" s="134" customFormat="1" ht="14.25" x14ac:dyDescent="0.25">
      <c r="A29" s="91">
        <v>6.3</v>
      </c>
      <c r="B29" s="91"/>
      <c r="C29" s="119" t="s">
        <v>2752</v>
      </c>
      <c r="D29" s="364"/>
      <c r="E29" s="364"/>
      <c r="F29" s="365"/>
      <c r="G29" s="578"/>
    </row>
    <row r="30" spans="1:7" s="134" customFormat="1" x14ac:dyDescent="0.25">
      <c r="A30" s="132"/>
      <c r="B30" s="132"/>
      <c r="C30" s="133"/>
      <c r="D30" s="364"/>
      <c r="E30" s="364"/>
      <c r="F30" s="365"/>
      <c r="G30" s="578"/>
    </row>
    <row r="31" spans="1:7" s="134" customFormat="1" ht="38.25" x14ac:dyDescent="0.25">
      <c r="A31" s="132" t="s">
        <v>851</v>
      </c>
      <c r="B31" s="132" t="s">
        <v>3875</v>
      </c>
      <c r="C31" s="120" t="s">
        <v>2753</v>
      </c>
      <c r="D31" s="364" t="s">
        <v>19</v>
      </c>
      <c r="E31" s="364">
        <v>1</v>
      </c>
      <c r="F31" s="723"/>
      <c r="G31" s="578">
        <f t="shared" si="0"/>
        <v>0</v>
      </c>
    </row>
    <row r="32" spans="1:7" s="134" customFormat="1" x14ac:dyDescent="0.25">
      <c r="A32" s="132"/>
      <c r="B32" s="132"/>
      <c r="C32" s="133"/>
      <c r="D32" s="364"/>
      <c r="E32" s="364"/>
      <c r="F32" s="365"/>
      <c r="G32" s="578"/>
    </row>
    <row r="33" spans="1:7" s="134" customFormat="1" ht="25.5" x14ac:dyDescent="0.25">
      <c r="A33" s="132" t="s">
        <v>853</v>
      </c>
      <c r="B33" s="132" t="s">
        <v>3875</v>
      </c>
      <c r="C33" s="120" t="s">
        <v>2754</v>
      </c>
      <c r="D33" s="364" t="s">
        <v>287</v>
      </c>
      <c r="E33" s="364">
        <v>2</v>
      </c>
      <c r="F33" s="723"/>
      <c r="G33" s="578">
        <f t="shared" si="0"/>
        <v>0</v>
      </c>
    </row>
    <row r="34" spans="1:7" s="134" customFormat="1" x14ac:dyDescent="0.25">
      <c r="A34" s="132"/>
      <c r="B34" s="132"/>
      <c r="C34" s="133"/>
      <c r="D34" s="364"/>
      <c r="E34" s="364"/>
      <c r="F34" s="365"/>
      <c r="G34" s="578"/>
    </row>
    <row r="35" spans="1:7" s="134" customFormat="1" ht="25.5" x14ac:dyDescent="0.25">
      <c r="A35" s="132" t="s">
        <v>854</v>
      </c>
      <c r="B35" s="132" t="s">
        <v>3875</v>
      </c>
      <c r="C35" s="133" t="s">
        <v>2755</v>
      </c>
      <c r="D35" s="364" t="s">
        <v>287</v>
      </c>
      <c r="E35" s="364">
        <v>4</v>
      </c>
      <c r="F35" s="723"/>
      <c r="G35" s="578">
        <f t="shared" si="0"/>
        <v>0</v>
      </c>
    </row>
    <row r="36" spans="1:7" s="134" customFormat="1" x14ac:dyDescent="0.25">
      <c r="A36" s="132"/>
      <c r="B36" s="132"/>
      <c r="C36" s="133"/>
      <c r="D36" s="364"/>
      <c r="E36" s="364"/>
      <c r="F36" s="365"/>
      <c r="G36" s="578"/>
    </row>
    <row r="37" spans="1:7" s="134" customFormat="1" ht="25.5" x14ac:dyDescent="0.25">
      <c r="A37" s="132" t="s">
        <v>855</v>
      </c>
      <c r="B37" s="132" t="s">
        <v>3875</v>
      </c>
      <c r="C37" s="133" t="s">
        <v>2756</v>
      </c>
      <c r="D37" s="364" t="s">
        <v>287</v>
      </c>
      <c r="E37" s="364">
        <v>2</v>
      </c>
      <c r="F37" s="723"/>
      <c r="G37" s="578">
        <f t="shared" si="0"/>
        <v>0</v>
      </c>
    </row>
    <row r="38" spans="1:7" s="134" customFormat="1" x14ac:dyDescent="0.25">
      <c r="A38" s="181"/>
      <c r="B38" s="181"/>
      <c r="C38" s="182"/>
      <c r="D38" s="371"/>
      <c r="E38" s="371"/>
      <c r="F38" s="372"/>
      <c r="G38" s="579"/>
    </row>
    <row r="39" spans="1:7" s="108" customFormat="1" ht="21.95" customHeight="1" x14ac:dyDescent="0.2">
      <c r="A39" s="123" t="s">
        <v>44</v>
      </c>
      <c r="B39" s="123"/>
      <c r="C39" s="124"/>
      <c r="D39" s="343"/>
      <c r="E39" s="343"/>
      <c r="F39" s="344"/>
      <c r="G39" s="569">
        <f>SUM(G15:G37)</f>
        <v>0</v>
      </c>
    </row>
    <row r="40" spans="1:7" s="108" customFormat="1" ht="15" customHeight="1" x14ac:dyDescent="0.2">
      <c r="A40" s="102"/>
      <c r="B40" s="102"/>
      <c r="C40" s="102"/>
      <c r="D40" s="102"/>
      <c r="E40" s="102"/>
      <c r="F40" s="102"/>
      <c r="G40" s="563" t="s">
        <v>2893</v>
      </c>
    </row>
    <row r="41" spans="1:7" s="108" customFormat="1" ht="15" customHeight="1" x14ac:dyDescent="0.2">
      <c r="A41" s="102"/>
      <c r="B41" s="102"/>
      <c r="C41" s="102"/>
      <c r="D41" s="102"/>
      <c r="E41" s="102"/>
      <c r="F41" s="102"/>
      <c r="G41" s="564"/>
    </row>
    <row r="42" spans="1:7" s="108" customFormat="1" ht="27.2" customHeight="1" x14ac:dyDescent="0.2">
      <c r="A42" s="127" t="s">
        <v>3</v>
      </c>
      <c r="B42" s="127" t="s">
        <v>4</v>
      </c>
      <c r="C42" s="127" t="s">
        <v>5</v>
      </c>
      <c r="D42" s="127" t="s">
        <v>6</v>
      </c>
      <c r="E42" s="127" t="s">
        <v>7</v>
      </c>
      <c r="F42" s="127" t="s">
        <v>8</v>
      </c>
      <c r="G42" s="571" t="s">
        <v>9</v>
      </c>
    </row>
    <row r="43" spans="1:7" s="108" customFormat="1" ht="21.95" customHeight="1" x14ac:dyDescent="0.2">
      <c r="A43" s="183" t="s">
        <v>45</v>
      </c>
      <c r="B43" s="183"/>
      <c r="C43" s="184"/>
      <c r="D43" s="374"/>
      <c r="E43" s="374"/>
      <c r="F43" s="376"/>
      <c r="G43" s="580">
        <f>G39</f>
        <v>0</v>
      </c>
    </row>
    <row r="44" spans="1:7" x14ac:dyDescent="0.2">
      <c r="A44" s="185"/>
      <c r="B44" s="185"/>
      <c r="C44" s="186"/>
      <c r="D44" s="375"/>
      <c r="E44" s="375"/>
      <c r="F44" s="377"/>
      <c r="G44" s="581"/>
    </row>
    <row r="45" spans="1:7" ht="25.5" x14ac:dyDescent="0.2">
      <c r="A45" s="169" t="s">
        <v>857</v>
      </c>
      <c r="B45" s="132" t="s">
        <v>3875</v>
      </c>
      <c r="C45" s="133" t="s">
        <v>2757</v>
      </c>
      <c r="D45" s="364" t="s">
        <v>287</v>
      </c>
      <c r="E45" s="364">
        <v>2</v>
      </c>
      <c r="F45" s="723"/>
      <c r="G45" s="578">
        <f>E45*F45</f>
        <v>0</v>
      </c>
    </row>
    <row r="46" spans="1:7" x14ac:dyDescent="0.2">
      <c r="A46" s="169"/>
      <c r="B46" s="169"/>
      <c r="C46" s="133"/>
      <c r="D46" s="364"/>
      <c r="E46" s="364"/>
      <c r="F46" s="365"/>
      <c r="G46" s="578"/>
    </row>
    <row r="47" spans="1:7" ht="51" x14ac:dyDescent="0.2">
      <c r="A47" s="175">
        <v>6.4</v>
      </c>
      <c r="B47" s="175"/>
      <c r="C47" s="137" t="s">
        <v>2573</v>
      </c>
      <c r="D47" s="364"/>
      <c r="E47" s="364"/>
      <c r="F47" s="365"/>
      <c r="G47" s="578"/>
    </row>
    <row r="48" spans="1:7" x14ac:dyDescent="0.2">
      <c r="A48" s="169"/>
      <c r="B48" s="169"/>
      <c r="C48" s="133"/>
      <c r="D48" s="364"/>
      <c r="E48" s="364"/>
      <c r="F48" s="365"/>
      <c r="G48" s="578"/>
    </row>
    <row r="49" spans="1:7" x14ac:dyDescent="0.2">
      <c r="A49" s="169" t="s">
        <v>861</v>
      </c>
      <c r="B49" s="169"/>
      <c r="C49" s="721" t="s">
        <v>2574</v>
      </c>
      <c r="D49" s="364" t="s">
        <v>19</v>
      </c>
      <c r="E49" s="364">
        <v>1</v>
      </c>
      <c r="F49" s="723"/>
      <c r="G49" s="578">
        <f t="shared" ref="G49:G75" si="1">E49*F49</f>
        <v>0</v>
      </c>
    </row>
    <row r="50" spans="1:7" x14ac:dyDescent="0.2">
      <c r="A50" s="169"/>
      <c r="B50" s="169"/>
      <c r="C50" s="179"/>
      <c r="D50" s="364"/>
      <c r="E50" s="364"/>
      <c r="F50" s="365"/>
      <c r="G50" s="578"/>
    </row>
    <row r="51" spans="1:7" x14ac:dyDescent="0.2">
      <c r="A51" s="169" t="s">
        <v>862</v>
      </c>
      <c r="B51" s="169"/>
      <c r="C51" s="721" t="s">
        <v>2575</v>
      </c>
      <c r="D51" s="364" t="s">
        <v>19</v>
      </c>
      <c r="E51" s="364">
        <v>1</v>
      </c>
      <c r="F51" s="723"/>
      <c r="G51" s="578">
        <f t="shared" si="1"/>
        <v>0</v>
      </c>
    </row>
    <row r="52" spans="1:7" x14ac:dyDescent="0.2">
      <c r="A52" s="169"/>
      <c r="B52" s="169"/>
      <c r="C52" s="179"/>
      <c r="D52" s="364"/>
      <c r="E52" s="364"/>
      <c r="F52" s="365"/>
      <c r="G52" s="578"/>
    </row>
    <row r="53" spans="1:7" x14ac:dyDescent="0.2">
      <c r="A53" s="169" t="s">
        <v>864</v>
      </c>
      <c r="B53" s="169"/>
      <c r="C53" s="721" t="s">
        <v>2576</v>
      </c>
      <c r="D53" s="364" t="s">
        <v>19</v>
      </c>
      <c r="E53" s="364">
        <v>1</v>
      </c>
      <c r="F53" s="723"/>
      <c r="G53" s="578">
        <f t="shared" si="1"/>
        <v>0</v>
      </c>
    </row>
    <row r="54" spans="1:7" x14ac:dyDescent="0.2">
      <c r="A54" s="169"/>
      <c r="B54" s="169"/>
      <c r="C54" s="179"/>
      <c r="D54" s="364"/>
      <c r="E54" s="364"/>
      <c r="F54" s="365"/>
      <c r="G54" s="578"/>
    </row>
    <row r="55" spans="1:7" x14ac:dyDescent="0.2">
      <c r="A55" s="169" t="s">
        <v>865</v>
      </c>
      <c r="B55" s="169"/>
      <c r="C55" s="721" t="s">
        <v>2577</v>
      </c>
      <c r="D55" s="364" t="s">
        <v>19</v>
      </c>
      <c r="E55" s="364">
        <v>1</v>
      </c>
      <c r="F55" s="723"/>
      <c r="G55" s="578">
        <f t="shared" si="1"/>
        <v>0</v>
      </c>
    </row>
    <row r="56" spans="1:7" ht="12.6" customHeight="1" x14ac:dyDescent="0.2">
      <c r="A56" s="169"/>
      <c r="B56" s="169"/>
      <c r="C56" s="170"/>
      <c r="D56" s="364"/>
      <c r="E56" s="364"/>
      <c r="F56" s="365"/>
      <c r="G56" s="578"/>
    </row>
    <row r="57" spans="1:7" s="134" customFormat="1" ht="63.75" x14ac:dyDescent="0.25">
      <c r="A57" s="175">
        <v>6.5</v>
      </c>
      <c r="B57" s="175"/>
      <c r="C57" s="116" t="s">
        <v>2722</v>
      </c>
      <c r="D57" s="364"/>
      <c r="E57" s="370"/>
      <c r="F57" s="352"/>
      <c r="G57" s="578"/>
    </row>
    <row r="58" spans="1:7" s="134" customFormat="1" x14ac:dyDescent="0.25">
      <c r="A58" s="169"/>
      <c r="B58" s="169"/>
      <c r="C58" s="116"/>
      <c r="D58" s="364"/>
      <c r="E58" s="364"/>
      <c r="F58" s="365"/>
      <c r="G58" s="578"/>
    </row>
    <row r="59" spans="1:7" s="134" customFormat="1" ht="25.5" x14ac:dyDescent="0.25">
      <c r="A59" s="169" t="s">
        <v>876</v>
      </c>
      <c r="B59" s="169"/>
      <c r="C59" s="149" t="s">
        <v>2758</v>
      </c>
      <c r="D59" s="364" t="s">
        <v>19</v>
      </c>
      <c r="E59" s="364">
        <v>1</v>
      </c>
      <c r="F59" s="723"/>
      <c r="G59" s="578">
        <f t="shared" si="1"/>
        <v>0</v>
      </c>
    </row>
    <row r="60" spans="1:7" s="134" customFormat="1" x14ac:dyDescent="0.25">
      <c r="A60" s="169"/>
      <c r="B60" s="169"/>
      <c r="C60" s="149"/>
      <c r="D60" s="364"/>
      <c r="E60" s="364"/>
      <c r="F60" s="365"/>
      <c r="G60" s="578"/>
    </row>
    <row r="61" spans="1:7" s="134" customFormat="1" ht="25.5" x14ac:dyDescent="0.25">
      <c r="A61" s="169" t="s">
        <v>879</v>
      </c>
      <c r="B61" s="169"/>
      <c r="C61" s="149" t="s">
        <v>2759</v>
      </c>
      <c r="D61" s="364" t="s">
        <v>19</v>
      </c>
      <c r="E61" s="364">
        <v>1</v>
      </c>
      <c r="F61" s="723"/>
      <c r="G61" s="578">
        <f t="shared" si="1"/>
        <v>0</v>
      </c>
    </row>
    <row r="62" spans="1:7" s="134" customFormat="1" x14ac:dyDescent="0.25">
      <c r="A62" s="169"/>
      <c r="B62" s="169"/>
      <c r="C62" s="149"/>
      <c r="D62" s="364"/>
      <c r="E62" s="364"/>
      <c r="F62" s="365"/>
      <c r="G62" s="578"/>
    </row>
    <row r="63" spans="1:7" s="134" customFormat="1" ht="25.5" x14ac:dyDescent="0.25">
      <c r="A63" s="169" t="s">
        <v>881</v>
      </c>
      <c r="B63" s="169"/>
      <c r="C63" s="149" t="s">
        <v>2760</v>
      </c>
      <c r="D63" s="364" t="s">
        <v>19</v>
      </c>
      <c r="E63" s="364">
        <v>1</v>
      </c>
      <c r="F63" s="723"/>
      <c r="G63" s="578">
        <f t="shared" si="1"/>
        <v>0</v>
      </c>
    </row>
    <row r="64" spans="1:7" s="134" customFormat="1" x14ac:dyDescent="0.2">
      <c r="A64" s="169"/>
      <c r="B64" s="169"/>
      <c r="C64" s="142"/>
      <c r="D64" s="364"/>
      <c r="E64" s="364"/>
      <c r="F64" s="365"/>
      <c r="G64" s="578"/>
    </row>
    <row r="65" spans="1:7" s="134" customFormat="1" ht="25.5" x14ac:dyDescent="0.2">
      <c r="A65" s="169" t="s">
        <v>882</v>
      </c>
      <c r="B65" s="169"/>
      <c r="C65" s="142" t="s">
        <v>2581</v>
      </c>
      <c r="D65" s="364" t="s">
        <v>19</v>
      </c>
      <c r="E65" s="364">
        <v>1</v>
      </c>
      <c r="F65" s="723"/>
      <c r="G65" s="578">
        <f t="shared" si="1"/>
        <v>0</v>
      </c>
    </row>
    <row r="66" spans="1:7" s="134" customFormat="1" x14ac:dyDescent="0.2">
      <c r="A66" s="169"/>
      <c r="B66" s="169"/>
      <c r="C66" s="142"/>
      <c r="D66" s="364"/>
      <c r="E66" s="364"/>
      <c r="F66" s="365"/>
      <c r="G66" s="578"/>
    </row>
    <row r="67" spans="1:7" s="134" customFormat="1" ht="51" x14ac:dyDescent="0.25">
      <c r="A67" s="180">
        <v>6.6</v>
      </c>
      <c r="B67" s="180"/>
      <c r="C67" s="137" t="s">
        <v>2582</v>
      </c>
      <c r="D67" s="364"/>
      <c r="E67" s="370"/>
      <c r="F67" s="345"/>
      <c r="G67" s="578"/>
    </row>
    <row r="68" spans="1:7" s="134" customFormat="1" x14ac:dyDescent="0.2">
      <c r="A68" s="169"/>
      <c r="B68" s="169"/>
      <c r="C68" s="142"/>
      <c r="D68" s="364"/>
      <c r="E68" s="370"/>
      <c r="F68" s="345"/>
      <c r="G68" s="578"/>
    </row>
    <row r="69" spans="1:7" s="134" customFormat="1" x14ac:dyDescent="0.2">
      <c r="A69" s="169" t="s">
        <v>2172</v>
      </c>
      <c r="B69" s="169"/>
      <c r="C69" s="722" t="s">
        <v>2574</v>
      </c>
      <c r="D69" s="151" t="s">
        <v>19</v>
      </c>
      <c r="E69" s="151">
        <v>1</v>
      </c>
      <c r="F69" s="723"/>
      <c r="G69" s="578">
        <f t="shared" si="1"/>
        <v>0</v>
      </c>
    </row>
    <row r="70" spans="1:7" s="134" customFormat="1" x14ac:dyDescent="0.2">
      <c r="A70" s="169"/>
      <c r="B70" s="169"/>
      <c r="C70" s="142"/>
      <c r="D70" s="151"/>
      <c r="E70" s="151"/>
      <c r="F70" s="345"/>
      <c r="G70" s="578"/>
    </row>
    <row r="71" spans="1:7" x14ac:dyDescent="0.2">
      <c r="A71" s="169" t="s">
        <v>2761</v>
      </c>
      <c r="B71" s="169"/>
      <c r="C71" s="722" t="s">
        <v>2575</v>
      </c>
      <c r="D71" s="151" t="s">
        <v>19</v>
      </c>
      <c r="E71" s="151">
        <v>1</v>
      </c>
      <c r="F71" s="723"/>
      <c r="G71" s="578">
        <f t="shared" si="1"/>
        <v>0</v>
      </c>
    </row>
    <row r="72" spans="1:7" ht="12.6" customHeight="1" x14ac:dyDescent="0.2">
      <c r="A72" s="169"/>
      <c r="B72" s="169"/>
      <c r="C72" s="142"/>
      <c r="D72" s="151"/>
      <c r="E72" s="151"/>
      <c r="F72" s="345"/>
      <c r="G72" s="578"/>
    </row>
    <row r="73" spans="1:7" ht="12.6" customHeight="1" x14ac:dyDescent="0.2">
      <c r="A73" s="169" t="s">
        <v>2762</v>
      </c>
      <c r="B73" s="169"/>
      <c r="C73" s="722" t="s">
        <v>2576</v>
      </c>
      <c r="D73" s="151" t="s">
        <v>19</v>
      </c>
      <c r="E73" s="151">
        <v>1</v>
      </c>
      <c r="F73" s="723"/>
      <c r="G73" s="578">
        <f t="shared" si="1"/>
        <v>0</v>
      </c>
    </row>
    <row r="74" spans="1:7" ht="12.6" customHeight="1" x14ac:dyDescent="0.2">
      <c r="A74" s="169"/>
      <c r="B74" s="169"/>
      <c r="C74" s="142"/>
      <c r="D74" s="151"/>
      <c r="E74" s="151"/>
      <c r="F74" s="345"/>
      <c r="G74" s="578"/>
    </row>
    <row r="75" spans="1:7" ht="12.6" customHeight="1" x14ac:dyDescent="0.2">
      <c r="A75" s="169" t="s">
        <v>2763</v>
      </c>
      <c r="B75" s="169"/>
      <c r="C75" s="722" t="s">
        <v>2577</v>
      </c>
      <c r="D75" s="151" t="s">
        <v>19</v>
      </c>
      <c r="E75" s="151">
        <v>1</v>
      </c>
      <c r="F75" s="723"/>
      <c r="G75" s="578">
        <f t="shared" si="1"/>
        <v>0</v>
      </c>
    </row>
    <row r="76" spans="1:7" ht="12.6" customHeight="1" x14ac:dyDescent="0.2">
      <c r="A76" s="132"/>
      <c r="B76" s="132"/>
      <c r="C76" s="133"/>
      <c r="D76" s="364"/>
      <c r="E76" s="364"/>
      <c r="F76" s="365"/>
      <c r="G76" s="578"/>
    </row>
    <row r="77" spans="1:7" ht="12.6" customHeight="1" x14ac:dyDescent="0.2">
      <c r="A77" s="132"/>
      <c r="B77" s="132"/>
      <c r="C77" s="133"/>
      <c r="D77" s="364"/>
      <c r="E77" s="364"/>
      <c r="F77" s="365"/>
      <c r="G77" s="578"/>
    </row>
    <row r="78" spans="1:7" ht="12.6" customHeight="1" x14ac:dyDescent="0.2">
      <c r="A78" s="132"/>
      <c r="B78" s="132"/>
      <c r="C78" s="133"/>
      <c r="D78" s="364"/>
      <c r="E78" s="364"/>
      <c r="F78" s="365"/>
      <c r="G78" s="578"/>
    </row>
    <row r="79" spans="1:7" ht="12.6" customHeight="1" x14ac:dyDescent="0.2">
      <c r="A79" s="132"/>
      <c r="B79" s="132"/>
      <c r="C79" s="133"/>
      <c r="D79" s="364"/>
      <c r="E79" s="364"/>
      <c r="F79" s="365"/>
      <c r="G79" s="578"/>
    </row>
    <row r="80" spans="1:7" ht="12.6" customHeight="1" x14ac:dyDescent="0.2">
      <c r="A80" s="132"/>
      <c r="B80" s="132"/>
      <c r="C80" s="133"/>
      <c r="D80" s="364"/>
      <c r="E80" s="364"/>
      <c r="F80" s="365"/>
      <c r="G80" s="578"/>
    </row>
    <row r="81" spans="1:7" ht="12.6" customHeight="1" x14ac:dyDescent="0.2">
      <c r="A81" s="132"/>
      <c r="B81" s="132"/>
      <c r="C81" s="133"/>
      <c r="D81" s="364"/>
      <c r="E81" s="364"/>
      <c r="F81" s="365"/>
      <c r="G81" s="578"/>
    </row>
    <row r="82" spans="1:7" ht="12.6" customHeight="1" x14ac:dyDescent="0.2">
      <c r="A82" s="132"/>
      <c r="B82" s="132"/>
      <c r="C82" s="133"/>
      <c r="D82" s="364"/>
      <c r="E82" s="364"/>
      <c r="F82" s="365"/>
      <c r="G82" s="578"/>
    </row>
    <row r="83" spans="1:7" ht="12.6" customHeight="1" x14ac:dyDescent="0.2">
      <c r="A83" s="132"/>
      <c r="B83" s="132"/>
      <c r="C83" s="133"/>
      <c r="D83" s="364"/>
      <c r="E83" s="364"/>
      <c r="F83" s="365"/>
      <c r="G83" s="578"/>
    </row>
    <row r="84" spans="1:7" ht="12.6" customHeight="1" x14ac:dyDescent="0.2">
      <c r="A84" s="132"/>
      <c r="B84" s="132"/>
      <c r="C84" s="133"/>
      <c r="D84" s="364"/>
      <c r="E84" s="364"/>
      <c r="F84" s="365"/>
      <c r="G84" s="578"/>
    </row>
    <row r="85" spans="1:7" ht="12.6" customHeight="1" x14ac:dyDescent="0.2">
      <c r="A85" s="132"/>
      <c r="B85" s="132"/>
      <c r="C85" s="133"/>
      <c r="D85" s="364"/>
      <c r="E85" s="364"/>
      <c r="F85" s="365"/>
      <c r="G85" s="578"/>
    </row>
    <row r="86" spans="1:7" s="146" customFormat="1" ht="21.95" customHeight="1" x14ac:dyDescent="0.25">
      <c r="A86" s="144" t="s">
        <v>4566</v>
      </c>
      <c r="B86" s="145"/>
      <c r="C86" s="145"/>
      <c r="D86" s="343"/>
      <c r="E86" s="343"/>
      <c r="F86" s="344"/>
      <c r="G86" s="494">
        <f>SUM(G43:G75)</f>
        <v>0</v>
      </c>
    </row>
    <row r="98" ht="9.75" customHeight="1" x14ac:dyDescent="0.2"/>
  </sheetData>
  <sheetProtection algorithmName="SHA-512" hashValue="FGfag7BzR25le0PMZCCLbyJwmcuQmrSY5HZ7VkBdQmkgXzctQFMOSEp2+AdW/9iBMXHxT+aNf7ulNIRXpWD2JA==" saltValue="C/hRiK0GalkIaAHUaoNKww==" spinCount="100000" sheet="1" objects="1" scenarios="1"/>
  <autoFilter ref="A1:G86" xr:uid="{00000000-0009-0000-0000-00000F000000}"/>
  <pageMargins left="0.70866141732283472" right="0.70866141732283472" top="0.74803149606299213" bottom="0.74803149606299213" header="0.31496062992125984" footer="0.31496062992125984"/>
  <pageSetup paperSize="9" scale="71" firstPageNumber="65" fitToHeight="0" orientation="portrait" blackAndWhite="1" r:id="rId1"/>
  <headerFooter>
    <oddHeader>&amp;LHAMMARSDALE WWTW IMPROVEMENTS TO LIQUID AND SOLIDS TREATMENT FACILITIES&amp;RContract No:  WS 7342</oddHeader>
    <oddFooter>&amp;LC2: Pricing Data - Revision B&amp;CPage C2.2-&amp;P</oddFooter>
  </headerFooter>
  <rowBreaks count="1" manualBreakCount="1">
    <brk id="39"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pageSetUpPr fitToPage="1"/>
  </sheetPr>
  <dimension ref="A1:G149"/>
  <sheetViews>
    <sheetView view="pageBreakPreview" zoomScale="118" zoomScaleNormal="100" zoomScaleSheetLayoutView="118" workbookViewId="0">
      <selection activeCell="F251" sqref="F251"/>
    </sheetView>
  </sheetViews>
  <sheetFormatPr defaultColWidth="9.140625" defaultRowHeight="12.75" x14ac:dyDescent="0.2"/>
  <cols>
    <col min="1" max="2" width="9.140625" style="103" customWidth="1"/>
    <col min="3" max="3" width="49" style="103" customWidth="1"/>
    <col min="4" max="5" width="10" style="171" customWidth="1"/>
    <col min="6" max="6" width="15.7109375" style="103" customWidth="1"/>
    <col min="7" max="7" width="18.42578125" style="561" customWidth="1"/>
    <col min="8" max="8" width="9.140625" style="103"/>
    <col min="9" max="9" width="11.28515625" style="103" bestFit="1" customWidth="1"/>
    <col min="10" max="16384" width="9.140625" style="103"/>
  </cols>
  <sheetData>
    <row r="1" spans="1:7" ht="14.45" customHeight="1" x14ac:dyDescent="0.2">
      <c r="A1" s="102"/>
      <c r="B1" s="102"/>
      <c r="C1" s="102"/>
      <c r="D1" s="102"/>
      <c r="E1" s="102"/>
      <c r="F1" s="102"/>
      <c r="G1" s="542" t="s">
        <v>2894</v>
      </c>
    </row>
    <row r="2" spans="1:7" x14ac:dyDescent="0.2">
      <c r="A2" s="102"/>
      <c r="B2" s="102"/>
      <c r="C2" s="102"/>
      <c r="D2" s="102"/>
      <c r="E2" s="102"/>
      <c r="F2" s="102"/>
      <c r="G2" s="543"/>
    </row>
    <row r="3" spans="1:7" ht="25.5" x14ac:dyDescent="0.2">
      <c r="A3" s="104" t="s">
        <v>3</v>
      </c>
      <c r="B3" s="104" t="s">
        <v>4</v>
      </c>
      <c r="C3" s="104" t="s">
        <v>5</v>
      </c>
      <c r="D3" s="104" t="s">
        <v>6</v>
      </c>
      <c r="E3" s="104" t="s">
        <v>7</v>
      </c>
      <c r="F3" s="104" t="s">
        <v>8</v>
      </c>
      <c r="G3" s="575" t="s">
        <v>9</v>
      </c>
    </row>
    <row r="4" spans="1:7" ht="12.6" customHeight="1" x14ac:dyDescent="0.2">
      <c r="A4" s="105"/>
      <c r="B4" s="105"/>
      <c r="C4" s="160"/>
      <c r="D4" s="107"/>
      <c r="E4" s="107"/>
      <c r="F4" s="353"/>
      <c r="G4" s="483"/>
    </row>
    <row r="5" spans="1:7" ht="12.6" customHeight="1" x14ac:dyDescent="0.2">
      <c r="A5" s="260"/>
      <c r="B5" s="260"/>
      <c r="C5" s="109" t="s">
        <v>2765</v>
      </c>
      <c r="D5" s="110"/>
      <c r="E5" s="110"/>
      <c r="F5" s="345"/>
      <c r="G5" s="477"/>
    </row>
    <row r="6" spans="1:7" ht="12.6" customHeight="1" x14ac:dyDescent="0.2">
      <c r="A6" s="260"/>
      <c r="B6" s="260"/>
      <c r="C6" s="112"/>
      <c r="D6" s="110"/>
      <c r="E6" s="364"/>
      <c r="F6" s="345"/>
      <c r="G6" s="477"/>
    </row>
    <row r="7" spans="1:7" x14ac:dyDescent="0.2">
      <c r="A7" s="113">
        <v>7</v>
      </c>
      <c r="B7" s="113"/>
      <c r="C7" s="112" t="s">
        <v>2766</v>
      </c>
      <c r="D7" s="364"/>
      <c r="E7" s="364"/>
      <c r="F7" s="345"/>
      <c r="G7" s="477"/>
    </row>
    <row r="8" spans="1:7" ht="12.6" customHeight="1" x14ac:dyDescent="0.2">
      <c r="A8" s="113"/>
      <c r="B8" s="113"/>
      <c r="C8" s="112"/>
      <c r="D8" s="364"/>
      <c r="E8" s="364"/>
      <c r="F8" s="345"/>
      <c r="G8" s="477"/>
    </row>
    <row r="9" spans="1:7" ht="16.149999999999999" customHeight="1" x14ac:dyDescent="0.2">
      <c r="A9" s="113"/>
      <c r="B9" s="113"/>
      <c r="C9" s="172" t="s">
        <v>2767</v>
      </c>
      <c r="D9" s="364"/>
      <c r="E9" s="364"/>
      <c r="F9" s="345"/>
      <c r="G9" s="477"/>
    </row>
    <row r="10" spans="1:7" ht="12.6" customHeight="1" x14ac:dyDescent="0.2">
      <c r="A10" s="173"/>
      <c r="B10" s="173"/>
      <c r="C10" s="174"/>
      <c r="D10" s="364"/>
      <c r="E10" s="364"/>
      <c r="F10" s="345"/>
      <c r="G10" s="477"/>
    </row>
    <row r="11" spans="1:7" s="134" customFormat="1" ht="67.150000000000006" customHeight="1" x14ac:dyDescent="0.25">
      <c r="A11" s="93"/>
      <c r="B11" s="93"/>
      <c r="C11" s="116" t="s">
        <v>2553</v>
      </c>
      <c r="D11" s="364"/>
      <c r="E11" s="364"/>
      <c r="F11" s="345"/>
      <c r="G11" s="477"/>
    </row>
    <row r="12" spans="1:7" s="134" customFormat="1" x14ac:dyDescent="0.25">
      <c r="A12" s="93"/>
      <c r="B12" s="93"/>
      <c r="C12" s="116"/>
      <c r="D12" s="364"/>
      <c r="E12" s="364"/>
      <c r="F12" s="345"/>
      <c r="G12" s="477"/>
    </row>
    <row r="13" spans="1:7" s="134" customFormat="1" ht="14.25" x14ac:dyDescent="0.25">
      <c r="A13" s="91">
        <v>7.1</v>
      </c>
      <c r="B13" s="91"/>
      <c r="C13" s="119" t="s">
        <v>2768</v>
      </c>
      <c r="D13" s="364"/>
      <c r="E13" s="364"/>
      <c r="F13" s="345"/>
      <c r="G13" s="477"/>
    </row>
    <row r="14" spans="1:7" s="134" customFormat="1" x14ac:dyDescent="0.25">
      <c r="A14" s="164"/>
      <c r="B14" s="164"/>
      <c r="C14" s="133"/>
      <c r="D14" s="364"/>
      <c r="E14" s="364"/>
      <c r="F14" s="365"/>
      <c r="G14" s="477"/>
    </row>
    <row r="15" spans="1:7" s="134" customFormat="1" ht="49.5" customHeight="1" x14ac:dyDescent="0.25">
      <c r="A15" s="132" t="s">
        <v>2184</v>
      </c>
      <c r="B15" s="132" t="s">
        <v>3876</v>
      </c>
      <c r="C15" s="133" t="s">
        <v>2769</v>
      </c>
      <c r="D15" s="364" t="s">
        <v>287</v>
      </c>
      <c r="E15" s="364">
        <v>6</v>
      </c>
      <c r="F15" s="723"/>
      <c r="G15" s="485">
        <f>E15*F15</f>
        <v>0</v>
      </c>
    </row>
    <row r="16" spans="1:7" s="134" customFormat="1" ht="12.6" customHeight="1" x14ac:dyDescent="0.25">
      <c r="A16" s="132"/>
      <c r="B16" s="132"/>
      <c r="C16" s="133"/>
      <c r="D16" s="364"/>
      <c r="E16" s="364"/>
      <c r="F16" s="365"/>
      <c r="G16" s="485"/>
    </row>
    <row r="17" spans="1:7" s="134" customFormat="1" ht="49.5" customHeight="1" x14ac:dyDescent="0.25">
      <c r="A17" s="132" t="s">
        <v>2185</v>
      </c>
      <c r="B17" s="132" t="s">
        <v>3876</v>
      </c>
      <c r="C17" s="133" t="s">
        <v>2770</v>
      </c>
      <c r="D17" s="364" t="s">
        <v>287</v>
      </c>
      <c r="E17" s="364">
        <v>20</v>
      </c>
      <c r="F17" s="723"/>
      <c r="G17" s="485">
        <f t="shared" ref="G17:G41" si="0">E17*F17</f>
        <v>0</v>
      </c>
    </row>
    <row r="18" spans="1:7" s="134" customFormat="1" ht="12.6" customHeight="1" x14ac:dyDescent="0.25">
      <c r="A18" s="132"/>
      <c r="B18" s="132"/>
      <c r="C18" s="133"/>
      <c r="D18" s="364"/>
      <c r="E18" s="364"/>
      <c r="F18" s="365"/>
      <c r="G18" s="485"/>
    </row>
    <row r="19" spans="1:7" s="134" customFormat="1" x14ac:dyDescent="0.25">
      <c r="A19" s="132"/>
      <c r="B19" s="132"/>
      <c r="C19" s="135" t="s">
        <v>2649</v>
      </c>
      <c r="D19" s="364"/>
      <c r="E19" s="364"/>
      <c r="F19" s="365"/>
      <c r="G19" s="485"/>
    </row>
    <row r="20" spans="1:7" s="134" customFormat="1" ht="12.6" customHeight="1" x14ac:dyDescent="0.25">
      <c r="A20" s="132"/>
      <c r="B20" s="132"/>
      <c r="C20" s="133"/>
      <c r="D20" s="364"/>
      <c r="E20" s="364"/>
      <c r="F20" s="365"/>
      <c r="G20" s="485"/>
    </row>
    <row r="21" spans="1:7" s="134" customFormat="1" x14ac:dyDescent="0.25">
      <c r="A21" s="132" t="s">
        <v>2771</v>
      </c>
      <c r="B21" s="132" t="s">
        <v>3876</v>
      </c>
      <c r="C21" s="133" t="s">
        <v>2772</v>
      </c>
      <c r="D21" s="364" t="s">
        <v>287</v>
      </c>
      <c r="E21" s="364">
        <v>1</v>
      </c>
      <c r="F21" s="723"/>
      <c r="G21" s="485">
        <f t="shared" si="0"/>
        <v>0</v>
      </c>
    </row>
    <row r="22" spans="1:7" s="134" customFormat="1" x14ac:dyDescent="0.25">
      <c r="A22" s="132"/>
      <c r="B22" s="132"/>
      <c r="C22" s="133"/>
      <c r="D22" s="364"/>
      <c r="E22" s="364"/>
      <c r="F22" s="365"/>
      <c r="G22" s="485"/>
    </row>
    <row r="23" spans="1:7" s="134" customFormat="1" x14ac:dyDescent="0.25">
      <c r="A23" s="132" t="s">
        <v>2773</v>
      </c>
      <c r="B23" s="132" t="s">
        <v>3876</v>
      </c>
      <c r="C23" s="133" t="s">
        <v>2774</v>
      </c>
      <c r="D23" s="364" t="s">
        <v>287</v>
      </c>
      <c r="E23" s="364">
        <v>3</v>
      </c>
      <c r="F23" s="723"/>
      <c r="G23" s="485">
        <f t="shared" si="0"/>
        <v>0</v>
      </c>
    </row>
    <row r="24" spans="1:7" s="134" customFormat="1" x14ac:dyDescent="0.25">
      <c r="A24" s="132"/>
      <c r="B24" s="132"/>
      <c r="C24" s="133"/>
      <c r="D24" s="364"/>
      <c r="E24" s="364"/>
      <c r="F24" s="365"/>
      <c r="G24" s="485"/>
    </row>
    <row r="25" spans="1:7" s="134" customFormat="1" x14ac:dyDescent="0.25">
      <c r="A25" s="132" t="s">
        <v>2775</v>
      </c>
      <c r="B25" s="132" t="s">
        <v>3876</v>
      </c>
      <c r="C25" s="133" t="s">
        <v>2776</v>
      </c>
      <c r="D25" s="364" t="s">
        <v>287</v>
      </c>
      <c r="E25" s="364">
        <v>1</v>
      </c>
      <c r="F25" s="723"/>
      <c r="G25" s="485">
        <f t="shared" si="0"/>
        <v>0</v>
      </c>
    </row>
    <row r="26" spans="1:7" s="134" customFormat="1" x14ac:dyDescent="0.25">
      <c r="A26" s="132"/>
      <c r="B26" s="132"/>
      <c r="C26" s="133"/>
      <c r="D26" s="364"/>
      <c r="E26" s="364"/>
      <c r="F26" s="365"/>
      <c r="G26" s="485"/>
    </row>
    <row r="27" spans="1:7" s="134" customFormat="1" x14ac:dyDescent="0.25">
      <c r="A27" s="132" t="s">
        <v>2777</v>
      </c>
      <c r="B27" s="132" t="s">
        <v>3876</v>
      </c>
      <c r="C27" s="133" t="s">
        <v>2778</v>
      </c>
      <c r="D27" s="364" t="s">
        <v>287</v>
      </c>
      <c r="E27" s="364">
        <v>3</v>
      </c>
      <c r="F27" s="723"/>
      <c r="G27" s="485">
        <f t="shared" si="0"/>
        <v>0</v>
      </c>
    </row>
    <row r="28" spans="1:7" s="134" customFormat="1" x14ac:dyDescent="0.25">
      <c r="A28" s="132"/>
      <c r="B28" s="132"/>
      <c r="C28" s="133"/>
      <c r="D28" s="364"/>
      <c r="E28" s="364"/>
      <c r="F28" s="365"/>
      <c r="G28" s="485"/>
    </row>
    <row r="29" spans="1:7" s="134" customFormat="1" ht="14.25" x14ac:dyDescent="0.25">
      <c r="A29" s="175">
        <v>7.2</v>
      </c>
      <c r="B29" s="175"/>
      <c r="C29" s="119" t="s">
        <v>2779</v>
      </c>
      <c r="D29" s="364"/>
      <c r="E29" s="370"/>
      <c r="F29" s="345"/>
      <c r="G29" s="485"/>
    </row>
    <row r="30" spans="1:7" s="134" customFormat="1" x14ac:dyDescent="0.2">
      <c r="A30" s="169"/>
      <c r="B30" s="169"/>
      <c r="C30" s="142"/>
      <c r="D30" s="364"/>
      <c r="E30" s="370"/>
      <c r="F30" s="345"/>
      <c r="G30" s="485"/>
    </row>
    <row r="31" spans="1:7" s="134" customFormat="1" x14ac:dyDescent="0.2">
      <c r="A31" s="169" t="s">
        <v>955</v>
      </c>
      <c r="B31" s="132" t="s">
        <v>3876</v>
      </c>
      <c r="C31" s="142" t="s">
        <v>2780</v>
      </c>
      <c r="D31" s="364" t="s">
        <v>287</v>
      </c>
      <c r="E31" s="370">
        <v>13</v>
      </c>
      <c r="F31" s="723"/>
      <c r="G31" s="485">
        <f t="shared" si="0"/>
        <v>0</v>
      </c>
    </row>
    <row r="32" spans="1:7" s="134" customFormat="1" x14ac:dyDescent="0.2">
      <c r="A32" s="169"/>
      <c r="B32" s="169"/>
      <c r="C32" s="142"/>
      <c r="D32" s="364"/>
      <c r="E32" s="370"/>
      <c r="F32" s="345"/>
      <c r="G32" s="485"/>
    </row>
    <row r="33" spans="1:7" s="134" customFormat="1" ht="51" x14ac:dyDescent="0.25">
      <c r="A33" s="169"/>
      <c r="B33" s="169"/>
      <c r="C33" s="116" t="s">
        <v>4878</v>
      </c>
      <c r="D33" s="364"/>
      <c r="E33" s="364"/>
      <c r="F33" s="365"/>
      <c r="G33" s="485"/>
    </row>
    <row r="34" spans="1:7" s="134" customFormat="1" x14ac:dyDescent="0.25">
      <c r="A34" s="169"/>
      <c r="B34" s="169"/>
      <c r="C34" s="116"/>
      <c r="D34" s="364"/>
      <c r="E34" s="364"/>
      <c r="F34" s="365"/>
      <c r="G34" s="485"/>
    </row>
    <row r="35" spans="1:7" s="134" customFormat="1" ht="14.25" x14ac:dyDescent="0.25">
      <c r="A35" s="176">
        <v>7.3</v>
      </c>
      <c r="B35" s="176"/>
      <c r="C35" s="119" t="s">
        <v>2768</v>
      </c>
      <c r="D35" s="364"/>
      <c r="E35" s="364"/>
      <c r="F35" s="365"/>
      <c r="G35" s="485"/>
    </row>
    <row r="36" spans="1:7" s="134" customFormat="1" x14ac:dyDescent="0.25">
      <c r="A36" s="169"/>
      <c r="B36" s="169"/>
      <c r="C36" s="133"/>
      <c r="D36" s="364"/>
      <c r="E36" s="364"/>
      <c r="F36" s="365"/>
      <c r="G36" s="485"/>
    </row>
    <row r="37" spans="1:7" s="134" customFormat="1" ht="42" customHeight="1" x14ac:dyDescent="0.25">
      <c r="A37" s="169" t="s">
        <v>964</v>
      </c>
      <c r="B37" s="132" t="s">
        <v>3876</v>
      </c>
      <c r="C37" s="133" t="s">
        <v>2781</v>
      </c>
      <c r="D37" s="364" t="s">
        <v>287</v>
      </c>
      <c r="E37" s="364">
        <v>6</v>
      </c>
      <c r="F37" s="723"/>
      <c r="G37" s="485">
        <f t="shared" si="0"/>
        <v>0</v>
      </c>
    </row>
    <row r="38" spans="1:7" s="134" customFormat="1" ht="11.25" customHeight="1" x14ac:dyDescent="0.25">
      <c r="A38" s="169"/>
      <c r="B38" s="169"/>
      <c r="C38" s="133"/>
      <c r="D38" s="364"/>
      <c r="E38" s="364"/>
      <c r="F38" s="365"/>
      <c r="G38" s="485"/>
    </row>
    <row r="39" spans="1:7" s="134" customFormat="1" ht="39.75" customHeight="1" x14ac:dyDescent="0.25">
      <c r="A39" s="169" t="s">
        <v>2782</v>
      </c>
      <c r="B39" s="132" t="s">
        <v>3876</v>
      </c>
      <c r="C39" s="133" t="s">
        <v>2783</v>
      </c>
      <c r="D39" s="364" t="s">
        <v>287</v>
      </c>
      <c r="E39" s="364">
        <v>10</v>
      </c>
      <c r="F39" s="723"/>
      <c r="G39" s="485">
        <f t="shared" si="0"/>
        <v>0</v>
      </c>
    </row>
    <row r="40" spans="1:7" s="134" customFormat="1" x14ac:dyDescent="0.25">
      <c r="A40" s="169"/>
      <c r="B40" s="169"/>
      <c r="C40" s="133"/>
      <c r="D40" s="364"/>
      <c r="E40" s="364"/>
      <c r="F40" s="365"/>
      <c r="G40" s="485"/>
    </row>
    <row r="41" spans="1:7" s="134" customFormat="1" ht="51" x14ac:dyDescent="0.25">
      <c r="A41" s="169" t="s">
        <v>2784</v>
      </c>
      <c r="B41" s="132" t="s">
        <v>3876</v>
      </c>
      <c r="C41" s="133" t="s">
        <v>2785</v>
      </c>
      <c r="D41" s="364" t="s">
        <v>287</v>
      </c>
      <c r="E41" s="364">
        <v>10</v>
      </c>
      <c r="F41" s="723"/>
      <c r="G41" s="485">
        <f t="shared" si="0"/>
        <v>0</v>
      </c>
    </row>
    <row r="42" spans="1:7" s="108" customFormat="1" ht="21.95" customHeight="1" x14ac:dyDescent="0.2">
      <c r="A42" s="123" t="s">
        <v>44</v>
      </c>
      <c r="B42" s="123"/>
      <c r="C42" s="124"/>
      <c r="D42" s="343"/>
      <c r="E42" s="343"/>
      <c r="F42" s="344"/>
      <c r="G42" s="494">
        <f>SUM(G15:G41)</f>
        <v>0</v>
      </c>
    </row>
    <row r="43" spans="1:7" s="108" customFormat="1" ht="15" customHeight="1" x14ac:dyDescent="0.2">
      <c r="A43" s="102"/>
      <c r="B43" s="102"/>
      <c r="C43" s="102"/>
      <c r="D43" s="102"/>
      <c r="E43" s="102"/>
      <c r="F43" s="102"/>
      <c r="G43" s="542" t="s">
        <v>2894</v>
      </c>
    </row>
    <row r="44" spans="1:7" s="108" customFormat="1" ht="15" customHeight="1" x14ac:dyDescent="0.2">
      <c r="A44" s="102"/>
      <c r="B44" s="102"/>
      <c r="C44" s="102"/>
      <c r="D44" s="102"/>
      <c r="E44" s="102"/>
      <c r="F44" s="102"/>
      <c r="G44" s="543"/>
    </row>
    <row r="45" spans="1:7" s="108" customFormat="1" ht="27.2" customHeight="1" x14ac:dyDescent="0.2">
      <c r="A45" s="127" t="s">
        <v>3</v>
      </c>
      <c r="B45" s="127" t="s">
        <v>4</v>
      </c>
      <c r="C45" s="127" t="s">
        <v>5</v>
      </c>
      <c r="D45" s="127" t="s">
        <v>6</v>
      </c>
      <c r="E45" s="127" t="s">
        <v>7</v>
      </c>
      <c r="F45" s="127" t="s">
        <v>8</v>
      </c>
      <c r="G45" s="489" t="s">
        <v>9</v>
      </c>
    </row>
    <row r="46" spans="1:7" s="108" customFormat="1" ht="21.95" customHeight="1" x14ac:dyDescent="0.2">
      <c r="A46" s="123" t="s">
        <v>45</v>
      </c>
      <c r="B46" s="123"/>
      <c r="C46" s="124"/>
      <c r="D46" s="125"/>
      <c r="E46" s="125"/>
      <c r="F46" s="344"/>
      <c r="G46" s="494">
        <f>G42</f>
        <v>0</v>
      </c>
    </row>
    <row r="47" spans="1:7" s="134" customFormat="1" x14ac:dyDescent="0.25">
      <c r="A47" s="169"/>
      <c r="B47" s="169"/>
      <c r="C47" s="133"/>
      <c r="D47" s="132"/>
      <c r="E47" s="132"/>
      <c r="F47" s="365"/>
      <c r="G47" s="485"/>
    </row>
    <row r="48" spans="1:7" s="134" customFormat="1" ht="14.25" x14ac:dyDescent="0.25">
      <c r="A48" s="91">
        <v>7.4</v>
      </c>
      <c r="B48" s="91"/>
      <c r="C48" s="119" t="s">
        <v>2786</v>
      </c>
      <c r="D48" s="132"/>
      <c r="E48" s="132"/>
      <c r="F48" s="365"/>
      <c r="G48" s="485"/>
    </row>
    <row r="49" spans="1:7" s="134" customFormat="1" x14ac:dyDescent="0.25">
      <c r="A49" s="169"/>
      <c r="B49" s="169"/>
      <c r="C49" s="133"/>
      <c r="D49" s="132"/>
      <c r="E49" s="132"/>
      <c r="F49" s="365"/>
      <c r="G49" s="485"/>
    </row>
    <row r="50" spans="1:7" s="134" customFormat="1" ht="25.5" x14ac:dyDescent="0.25">
      <c r="A50" s="169" t="s">
        <v>968</v>
      </c>
      <c r="B50" s="169" t="s">
        <v>3877</v>
      </c>
      <c r="C50" s="133" t="s">
        <v>2787</v>
      </c>
      <c r="D50" s="132" t="s">
        <v>287</v>
      </c>
      <c r="E50" s="132">
        <v>10</v>
      </c>
      <c r="F50" s="723"/>
      <c r="G50" s="485">
        <f>E50*F50</f>
        <v>0</v>
      </c>
    </row>
    <row r="51" spans="1:7" s="134" customFormat="1" x14ac:dyDescent="0.25">
      <c r="A51" s="169"/>
      <c r="B51" s="169"/>
      <c r="C51" s="133"/>
      <c r="D51" s="132"/>
      <c r="E51" s="132"/>
      <c r="F51" s="365"/>
      <c r="G51" s="485"/>
    </row>
    <row r="52" spans="1:7" s="134" customFormat="1" ht="38.25" x14ac:dyDescent="0.25">
      <c r="A52" s="175">
        <v>7.5</v>
      </c>
      <c r="B52" s="175" t="s">
        <v>3877</v>
      </c>
      <c r="C52" s="133" t="s">
        <v>2788</v>
      </c>
      <c r="D52" s="132" t="s">
        <v>19</v>
      </c>
      <c r="E52" s="132">
        <v>1</v>
      </c>
      <c r="F52" s="723"/>
      <c r="G52" s="485">
        <f t="shared" ref="G52:G76" si="1">E52*F52</f>
        <v>0</v>
      </c>
    </row>
    <row r="53" spans="1:7" s="134" customFormat="1" x14ac:dyDescent="0.25">
      <c r="A53" s="169"/>
      <c r="B53" s="169"/>
      <c r="C53" s="170"/>
      <c r="D53" s="132"/>
      <c r="E53" s="132"/>
      <c r="F53" s="365"/>
      <c r="G53" s="485"/>
    </row>
    <row r="54" spans="1:7" s="134" customFormat="1" ht="38.25" x14ac:dyDescent="0.25">
      <c r="A54" s="175">
        <v>7.6</v>
      </c>
      <c r="B54" s="175" t="s">
        <v>3877</v>
      </c>
      <c r="C54" s="177" t="s">
        <v>3878</v>
      </c>
      <c r="D54" s="132" t="s">
        <v>19</v>
      </c>
      <c r="E54" s="132">
        <v>1</v>
      </c>
      <c r="F54" s="723"/>
      <c r="G54" s="485">
        <f t="shared" si="1"/>
        <v>0</v>
      </c>
    </row>
    <row r="55" spans="1:7" s="134" customFormat="1" x14ac:dyDescent="0.25">
      <c r="A55" s="169"/>
      <c r="B55" s="169"/>
      <c r="C55" s="133"/>
      <c r="D55" s="132"/>
      <c r="E55" s="132"/>
      <c r="F55" s="365"/>
      <c r="G55" s="485"/>
    </row>
    <row r="56" spans="1:7" s="134" customFormat="1" ht="51" x14ac:dyDescent="0.25">
      <c r="A56" s="175">
        <v>7.7</v>
      </c>
      <c r="B56" s="175"/>
      <c r="C56" s="137" t="s">
        <v>2789</v>
      </c>
      <c r="D56" s="132"/>
      <c r="E56" s="132"/>
      <c r="F56" s="365"/>
      <c r="G56" s="485"/>
    </row>
    <row r="57" spans="1:7" s="134" customFormat="1" x14ac:dyDescent="0.25">
      <c r="A57" s="169"/>
      <c r="B57" s="169"/>
      <c r="C57" s="133"/>
      <c r="D57" s="132"/>
      <c r="E57" s="132"/>
      <c r="F57" s="365"/>
      <c r="G57" s="485"/>
    </row>
    <row r="58" spans="1:7" s="134" customFormat="1" x14ac:dyDescent="0.25">
      <c r="A58" s="169" t="s">
        <v>999</v>
      </c>
      <c r="B58" s="169"/>
      <c r="C58" s="721" t="s">
        <v>2574</v>
      </c>
      <c r="D58" s="132" t="s">
        <v>19</v>
      </c>
      <c r="E58" s="132">
        <v>1</v>
      </c>
      <c r="F58" s="723"/>
      <c r="G58" s="485">
        <f t="shared" si="1"/>
        <v>0</v>
      </c>
    </row>
    <row r="59" spans="1:7" s="134" customFormat="1" x14ac:dyDescent="0.2">
      <c r="A59" s="178"/>
      <c r="B59" s="178"/>
      <c r="C59" s="179"/>
      <c r="D59" s="132"/>
      <c r="E59" s="132"/>
      <c r="F59" s="365"/>
      <c r="G59" s="485"/>
    </row>
    <row r="60" spans="1:7" s="134" customFormat="1" x14ac:dyDescent="0.25">
      <c r="A60" s="169" t="s">
        <v>1003</v>
      </c>
      <c r="B60" s="169"/>
      <c r="C60" s="721" t="s">
        <v>2575</v>
      </c>
      <c r="D60" s="132" t="s">
        <v>19</v>
      </c>
      <c r="E60" s="132">
        <v>1</v>
      </c>
      <c r="F60" s="723"/>
      <c r="G60" s="485">
        <f t="shared" si="1"/>
        <v>0</v>
      </c>
    </row>
    <row r="61" spans="1:7" s="134" customFormat="1" x14ac:dyDescent="0.2">
      <c r="A61" s="178"/>
      <c r="B61" s="178"/>
      <c r="C61" s="179"/>
      <c r="D61" s="132"/>
      <c r="E61" s="132"/>
      <c r="F61" s="365"/>
      <c r="G61" s="485"/>
    </row>
    <row r="62" spans="1:7" s="134" customFormat="1" x14ac:dyDescent="0.25">
      <c r="A62" s="169" t="s">
        <v>1005</v>
      </c>
      <c r="B62" s="169"/>
      <c r="C62" s="721" t="s">
        <v>2576</v>
      </c>
      <c r="D62" s="132" t="s">
        <v>19</v>
      </c>
      <c r="E62" s="132">
        <v>1</v>
      </c>
      <c r="F62" s="723"/>
      <c r="G62" s="485">
        <f t="shared" si="1"/>
        <v>0</v>
      </c>
    </row>
    <row r="63" spans="1:7" s="134" customFormat="1" x14ac:dyDescent="0.25">
      <c r="A63" s="169"/>
      <c r="B63" s="169"/>
      <c r="C63" s="179"/>
      <c r="D63" s="132"/>
      <c r="E63" s="132"/>
      <c r="F63" s="365"/>
      <c r="G63" s="485"/>
    </row>
    <row r="64" spans="1:7" s="134" customFormat="1" x14ac:dyDescent="0.25">
      <c r="A64" s="169" t="s">
        <v>1007</v>
      </c>
      <c r="B64" s="169"/>
      <c r="C64" s="721" t="s">
        <v>2577</v>
      </c>
      <c r="D64" s="132" t="s">
        <v>19</v>
      </c>
      <c r="E64" s="132">
        <v>1</v>
      </c>
      <c r="F64" s="723"/>
      <c r="G64" s="485">
        <f t="shared" si="1"/>
        <v>0</v>
      </c>
    </row>
    <row r="65" spans="1:7" s="134" customFormat="1" x14ac:dyDescent="0.25">
      <c r="A65" s="169"/>
      <c r="B65" s="169"/>
      <c r="C65" s="133"/>
      <c r="D65" s="132"/>
      <c r="E65" s="132"/>
      <c r="F65" s="365"/>
      <c r="G65" s="485"/>
    </row>
    <row r="66" spans="1:7" s="134" customFormat="1" ht="63.75" x14ac:dyDescent="0.25">
      <c r="A66" s="140">
        <v>7.8</v>
      </c>
      <c r="B66" s="140"/>
      <c r="C66" s="116" t="s">
        <v>2722</v>
      </c>
      <c r="D66" s="132"/>
      <c r="E66" s="168"/>
      <c r="F66" s="352"/>
      <c r="G66" s="485"/>
    </row>
    <row r="67" spans="1:7" s="134" customFormat="1" x14ac:dyDescent="0.25">
      <c r="A67" s="169"/>
      <c r="B67" s="169"/>
      <c r="C67" s="116"/>
      <c r="D67" s="132"/>
      <c r="E67" s="132"/>
      <c r="F67" s="365"/>
      <c r="G67" s="485"/>
    </row>
    <row r="68" spans="1:7" s="134" customFormat="1" ht="25.5" x14ac:dyDescent="0.25">
      <c r="A68" s="169" t="s">
        <v>2790</v>
      </c>
      <c r="B68" s="169"/>
      <c r="C68" s="149" t="s">
        <v>2791</v>
      </c>
      <c r="D68" s="132" t="s">
        <v>19</v>
      </c>
      <c r="E68" s="132">
        <v>1</v>
      </c>
      <c r="F68" s="723"/>
      <c r="G68" s="485">
        <f t="shared" si="1"/>
        <v>0</v>
      </c>
    </row>
    <row r="69" spans="1:7" s="134" customFormat="1" x14ac:dyDescent="0.25">
      <c r="A69" s="169"/>
      <c r="B69" s="169"/>
      <c r="C69" s="149"/>
      <c r="D69" s="132"/>
      <c r="E69" s="132"/>
      <c r="F69" s="365"/>
      <c r="G69" s="485"/>
    </row>
    <row r="70" spans="1:7" s="134" customFormat="1" ht="22.9" customHeight="1" x14ac:dyDescent="0.25">
      <c r="A70" s="169" t="s">
        <v>2792</v>
      </c>
      <c r="B70" s="169"/>
      <c r="C70" s="149" t="s">
        <v>2793</v>
      </c>
      <c r="D70" s="132" t="s">
        <v>19</v>
      </c>
      <c r="E70" s="132">
        <v>1</v>
      </c>
      <c r="F70" s="723"/>
      <c r="G70" s="485">
        <f t="shared" si="1"/>
        <v>0</v>
      </c>
    </row>
    <row r="71" spans="1:7" s="134" customFormat="1" x14ac:dyDescent="0.25">
      <c r="A71" s="169"/>
      <c r="B71" s="169"/>
      <c r="C71" s="149"/>
      <c r="D71" s="132"/>
      <c r="E71" s="132"/>
      <c r="F71" s="365"/>
      <c r="G71" s="485"/>
    </row>
    <row r="72" spans="1:7" s="134" customFormat="1" ht="45.6" customHeight="1" x14ac:dyDescent="0.25">
      <c r="A72" s="169" t="s">
        <v>2794</v>
      </c>
      <c r="B72" s="169"/>
      <c r="C72" s="133" t="s">
        <v>2795</v>
      </c>
      <c r="D72" s="132" t="s">
        <v>19</v>
      </c>
      <c r="E72" s="132">
        <v>1</v>
      </c>
      <c r="F72" s="723"/>
      <c r="G72" s="485">
        <f t="shared" si="1"/>
        <v>0</v>
      </c>
    </row>
    <row r="73" spans="1:7" s="134" customFormat="1" x14ac:dyDescent="0.25">
      <c r="A73" s="169"/>
      <c r="B73" s="169"/>
      <c r="C73" s="149"/>
      <c r="D73" s="132"/>
      <c r="E73" s="132"/>
      <c r="F73" s="365"/>
      <c r="G73" s="485"/>
    </row>
    <row r="74" spans="1:7" s="134" customFormat="1" ht="51" x14ac:dyDescent="0.25">
      <c r="A74" s="169" t="s">
        <v>2796</v>
      </c>
      <c r="B74" s="169"/>
      <c r="C74" s="133" t="s">
        <v>2797</v>
      </c>
      <c r="D74" s="132" t="s">
        <v>19</v>
      </c>
      <c r="E74" s="132">
        <v>1</v>
      </c>
      <c r="F74" s="723"/>
      <c r="G74" s="485">
        <f t="shared" si="1"/>
        <v>0</v>
      </c>
    </row>
    <row r="75" spans="1:7" s="134" customFormat="1" x14ac:dyDescent="0.25">
      <c r="A75" s="169"/>
      <c r="B75" s="169"/>
      <c r="C75" s="149"/>
      <c r="D75" s="132"/>
      <c r="E75" s="132"/>
      <c r="F75" s="365"/>
      <c r="G75" s="485"/>
    </row>
    <row r="76" spans="1:7" s="134" customFormat="1" ht="25.5" x14ac:dyDescent="0.2">
      <c r="A76" s="169" t="s">
        <v>2798</v>
      </c>
      <c r="B76" s="169"/>
      <c r="C76" s="142" t="s">
        <v>2581</v>
      </c>
      <c r="D76" s="132" t="s">
        <v>19</v>
      </c>
      <c r="E76" s="132">
        <v>1</v>
      </c>
      <c r="F76" s="723"/>
      <c r="G76" s="485">
        <f t="shared" si="1"/>
        <v>0</v>
      </c>
    </row>
    <row r="77" spans="1:7" s="134" customFormat="1" x14ac:dyDescent="0.2">
      <c r="A77" s="169"/>
      <c r="B77" s="169"/>
      <c r="C77" s="142"/>
      <c r="D77" s="132"/>
      <c r="E77" s="132"/>
      <c r="F77" s="365"/>
      <c r="G77" s="485"/>
    </row>
    <row r="78" spans="1:7" s="134" customFormat="1" x14ac:dyDescent="0.2">
      <c r="A78" s="169"/>
      <c r="B78" s="169"/>
      <c r="C78" s="142"/>
      <c r="D78" s="132"/>
      <c r="E78" s="132"/>
      <c r="F78" s="365"/>
      <c r="G78" s="485"/>
    </row>
    <row r="79" spans="1:7" s="134" customFormat="1" x14ac:dyDescent="0.2">
      <c r="A79" s="169"/>
      <c r="B79" s="169"/>
      <c r="C79" s="142"/>
      <c r="D79" s="132"/>
      <c r="E79" s="132"/>
      <c r="F79" s="365"/>
      <c r="G79" s="485"/>
    </row>
    <row r="80" spans="1:7" s="134" customFormat="1" x14ac:dyDescent="0.2">
      <c r="A80" s="169"/>
      <c r="B80" s="169"/>
      <c r="C80" s="142"/>
      <c r="D80" s="132"/>
      <c r="E80" s="132"/>
      <c r="F80" s="365"/>
      <c r="G80" s="485"/>
    </row>
    <row r="81" spans="1:7" s="134" customFormat="1" x14ac:dyDescent="0.2">
      <c r="A81" s="169"/>
      <c r="B81" s="169"/>
      <c r="C81" s="142"/>
      <c r="D81" s="132"/>
      <c r="E81" s="132"/>
      <c r="F81" s="365"/>
      <c r="G81" s="485"/>
    </row>
    <row r="82" spans="1:7" s="134" customFormat="1" x14ac:dyDescent="0.2">
      <c r="A82" s="169"/>
      <c r="B82" s="169"/>
      <c r="C82" s="142"/>
      <c r="D82" s="132"/>
      <c r="E82" s="132"/>
      <c r="F82" s="365"/>
      <c r="G82" s="485"/>
    </row>
    <row r="83" spans="1:7" s="134" customFormat="1" x14ac:dyDescent="0.2">
      <c r="A83" s="169"/>
      <c r="B83" s="169"/>
      <c r="C83" s="142"/>
      <c r="D83" s="132"/>
      <c r="E83" s="132"/>
      <c r="F83" s="365"/>
      <c r="G83" s="485"/>
    </row>
    <row r="84" spans="1:7" s="108" customFormat="1" ht="21.95" customHeight="1" x14ac:dyDescent="0.2">
      <c r="A84" s="123" t="s">
        <v>44</v>
      </c>
      <c r="B84" s="123"/>
      <c r="C84" s="124"/>
      <c r="D84" s="125"/>
      <c r="E84" s="125"/>
      <c r="F84" s="344"/>
      <c r="G84" s="494">
        <f>SUM(G46:G76)</f>
        <v>0</v>
      </c>
    </row>
    <row r="85" spans="1:7" s="108" customFormat="1" ht="15" customHeight="1" x14ac:dyDescent="0.2">
      <c r="A85" s="102"/>
      <c r="B85" s="102"/>
      <c r="C85" s="102"/>
      <c r="D85" s="102"/>
      <c r="E85" s="102"/>
      <c r="F85" s="102"/>
      <c r="G85" s="542" t="s">
        <v>2894</v>
      </c>
    </row>
    <row r="86" spans="1:7" s="108" customFormat="1" ht="15" customHeight="1" x14ac:dyDescent="0.2">
      <c r="A86" s="102"/>
      <c r="B86" s="102"/>
      <c r="C86" s="102"/>
      <c r="D86" s="102"/>
      <c r="E86" s="102"/>
      <c r="F86" s="102"/>
      <c r="G86" s="543"/>
    </row>
    <row r="87" spans="1:7" s="108" customFormat="1" ht="27.2" customHeight="1" x14ac:dyDescent="0.2">
      <c r="A87" s="127" t="s">
        <v>3</v>
      </c>
      <c r="B87" s="127" t="s">
        <v>4</v>
      </c>
      <c r="C87" s="127" t="s">
        <v>5</v>
      </c>
      <c r="D87" s="127" t="s">
        <v>6</v>
      </c>
      <c r="E87" s="127" t="s">
        <v>7</v>
      </c>
      <c r="F87" s="127" t="s">
        <v>8</v>
      </c>
      <c r="G87" s="489" t="s">
        <v>9</v>
      </c>
    </row>
    <row r="88" spans="1:7" s="108" customFormat="1" ht="21.95" customHeight="1" x14ac:dyDescent="0.2">
      <c r="A88" s="123" t="s">
        <v>45</v>
      </c>
      <c r="B88" s="123"/>
      <c r="C88" s="124"/>
      <c r="D88" s="343"/>
      <c r="E88" s="343"/>
      <c r="F88" s="344"/>
      <c r="G88" s="494">
        <f>G84</f>
        <v>0</v>
      </c>
    </row>
    <row r="89" spans="1:7" ht="51" x14ac:dyDescent="0.2">
      <c r="A89" s="180">
        <v>7.9</v>
      </c>
      <c r="B89" s="180"/>
      <c r="C89" s="137" t="s">
        <v>2582</v>
      </c>
      <c r="D89" s="364"/>
      <c r="E89" s="370"/>
      <c r="F89" s="345"/>
      <c r="G89" s="477"/>
    </row>
    <row r="90" spans="1:7" ht="12.6" customHeight="1" x14ac:dyDescent="0.2">
      <c r="A90" s="169"/>
      <c r="B90" s="169"/>
      <c r="C90" s="142"/>
      <c r="D90" s="364"/>
      <c r="E90" s="370"/>
      <c r="F90" s="345"/>
      <c r="G90" s="477"/>
    </row>
    <row r="91" spans="1:7" ht="12.6" customHeight="1" x14ac:dyDescent="0.2">
      <c r="A91" s="169" t="s">
        <v>2799</v>
      </c>
      <c r="B91" s="169"/>
      <c r="C91" s="722" t="s">
        <v>2574</v>
      </c>
      <c r="D91" s="151" t="s">
        <v>19</v>
      </c>
      <c r="E91" s="151">
        <v>1</v>
      </c>
      <c r="F91" s="723"/>
      <c r="G91" s="477">
        <f>E91*F91</f>
        <v>0</v>
      </c>
    </row>
    <row r="92" spans="1:7" ht="12.6" customHeight="1" x14ac:dyDescent="0.2">
      <c r="A92" s="169"/>
      <c r="B92" s="169"/>
      <c r="C92" s="142"/>
      <c r="D92" s="151"/>
      <c r="E92" s="151"/>
      <c r="F92" s="345"/>
      <c r="G92" s="477"/>
    </row>
    <row r="93" spans="1:7" ht="12.6" customHeight="1" x14ac:dyDescent="0.2">
      <c r="A93" s="169" t="s">
        <v>2800</v>
      </c>
      <c r="B93" s="169"/>
      <c r="C93" s="722" t="s">
        <v>2575</v>
      </c>
      <c r="D93" s="151" t="s">
        <v>19</v>
      </c>
      <c r="E93" s="151">
        <v>1</v>
      </c>
      <c r="F93" s="723"/>
      <c r="G93" s="477">
        <f t="shared" ref="G93:G95" si="2">E93*F93</f>
        <v>0</v>
      </c>
    </row>
    <row r="94" spans="1:7" ht="12.6" customHeight="1" x14ac:dyDescent="0.2">
      <c r="A94" s="169"/>
      <c r="B94" s="169"/>
      <c r="C94" s="142"/>
      <c r="D94" s="151"/>
      <c r="E94" s="151"/>
      <c r="F94" s="345"/>
      <c r="G94" s="477"/>
    </row>
    <row r="95" spans="1:7" ht="12.6" customHeight="1" x14ac:dyDescent="0.2">
      <c r="A95" s="169" t="s">
        <v>2801</v>
      </c>
      <c r="B95" s="169"/>
      <c r="C95" s="722" t="s">
        <v>2576</v>
      </c>
      <c r="D95" s="151" t="s">
        <v>19</v>
      </c>
      <c r="E95" s="151">
        <v>1</v>
      </c>
      <c r="F95" s="723"/>
      <c r="G95" s="477">
        <f t="shared" si="2"/>
        <v>0</v>
      </c>
    </row>
    <row r="96" spans="1:7" ht="12.6" customHeight="1" x14ac:dyDescent="0.2">
      <c r="A96" s="169"/>
      <c r="B96" s="169"/>
      <c r="C96" s="142"/>
      <c r="D96" s="151"/>
      <c r="E96" s="151"/>
      <c r="F96" s="345"/>
      <c r="G96" s="477"/>
    </row>
    <row r="97" spans="1:7" ht="12.6" customHeight="1" x14ac:dyDescent="0.2">
      <c r="A97" s="169" t="s">
        <v>2802</v>
      </c>
      <c r="B97" s="169"/>
      <c r="C97" s="722" t="s">
        <v>2577</v>
      </c>
      <c r="D97" s="151" t="s">
        <v>19</v>
      </c>
      <c r="E97" s="151">
        <v>1</v>
      </c>
      <c r="F97" s="723"/>
      <c r="G97" s="477">
        <f>E97*F97</f>
        <v>0</v>
      </c>
    </row>
    <row r="98" spans="1:7" ht="14.25" x14ac:dyDescent="0.2">
      <c r="A98" s="93"/>
      <c r="B98" s="93"/>
      <c r="C98" s="119"/>
      <c r="D98" s="364"/>
      <c r="E98" s="364"/>
      <c r="F98" s="365"/>
      <c r="G98" s="485"/>
    </row>
    <row r="99" spans="1:7" ht="12.6" customHeight="1" x14ac:dyDescent="0.2">
      <c r="A99" s="169"/>
      <c r="B99" s="169"/>
      <c r="C99" s="142"/>
      <c r="D99" s="364"/>
      <c r="E99" s="370"/>
      <c r="F99" s="345"/>
      <c r="G99" s="477"/>
    </row>
    <row r="100" spans="1:7" ht="12.6" customHeight="1" x14ac:dyDescent="0.2">
      <c r="A100" s="169"/>
      <c r="B100" s="169"/>
      <c r="C100" s="142"/>
      <c r="D100" s="364"/>
      <c r="E100" s="370"/>
      <c r="F100" s="345"/>
      <c r="G100" s="477"/>
    </row>
    <row r="101" spans="1:7" ht="12.6" customHeight="1" x14ac:dyDescent="0.2">
      <c r="A101" s="169"/>
      <c r="B101" s="169"/>
      <c r="C101" s="142"/>
      <c r="D101" s="364"/>
      <c r="E101" s="370"/>
      <c r="F101" s="345"/>
      <c r="G101" s="477"/>
    </row>
    <row r="102" spans="1:7" ht="12.6" customHeight="1" x14ac:dyDescent="0.2">
      <c r="A102" s="169"/>
      <c r="B102" s="169"/>
      <c r="C102" s="142"/>
      <c r="D102" s="364"/>
      <c r="E102" s="370"/>
      <c r="F102" s="345"/>
      <c r="G102" s="477"/>
    </row>
    <row r="103" spans="1:7" ht="12.6" customHeight="1" x14ac:dyDescent="0.2">
      <c r="A103" s="169"/>
      <c r="B103" s="169"/>
      <c r="C103" s="142"/>
      <c r="D103" s="364"/>
      <c r="E103" s="370"/>
      <c r="F103" s="345"/>
      <c r="G103" s="477"/>
    </row>
    <row r="104" spans="1:7" ht="12.6" customHeight="1" x14ac:dyDescent="0.2">
      <c r="A104" s="169"/>
      <c r="B104" s="169"/>
      <c r="C104" s="142"/>
      <c r="D104" s="364"/>
      <c r="E104" s="370"/>
      <c r="F104" s="345"/>
      <c r="G104" s="477"/>
    </row>
    <row r="105" spans="1:7" ht="12.6" customHeight="1" x14ac:dyDescent="0.2">
      <c r="A105" s="169"/>
      <c r="B105" s="169"/>
      <c r="C105" s="142"/>
      <c r="D105" s="364"/>
      <c r="E105" s="370"/>
      <c r="F105" s="345"/>
      <c r="G105" s="477"/>
    </row>
    <row r="106" spans="1:7" ht="12.6" customHeight="1" x14ac:dyDescent="0.2">
      <c r="A106" s="169"/>
      <c r="B106" s="169"/>
      <c r="C106" s="142"/>
      <c r="D106" s="364"/>
      <c r="E106" s="370"/>
      <c r="F106" s="345"/>
      <c r="G106" s="477"/>
    </row>
    <row r="107" spans="1:7" ht="12.6" customHeight="1" x14ac:dyDescent="0.2">
      <c r="A107" s="169"/>
      <c r="B107" s="169"/>
      <c r="C107" s="142"/>
      <c r="D107" s="364"/>
      <c r="E107" s="370"/>
      <c r="F107" s="345"/>
      <c r="G107" s="477"/>
    </row>
    <row r="108" spans="1:7" ht="12.6" customHeight="1" x14ac:dyDescent="0.2">
      <c r="A108" s="169"/>
      <c r="B108" s="169"/>
      <c r="C108" s="142"/>
      <c r="D108" s="364"/>
      <c r="E108" s="370"/>
      <c r="F108" s="345"/>
      <c r="G108" s="477"/>
    </row>
    <row r="109" spans="1:7" ht="12.6" customHeight="1" x14ac:dyDescent="0.2">
      <c r="A109" s="169"/>
      <c r="B109" s="169"/>
      <c r="C109" s="142"/>
      <c r="D109" s="364"/>
      <c r="E109" s="370"/>
      <c r="F109" s="345"/>
      <c r="G109" s="477"/>
    </row>
    <row r="110" spans="1:7" ht="12.6" customHeight="1" x14ac:dyDescent="0.2">
      <c r="A110" s="169"/>
      <c r="B110" s="169"/>
      <c r="C110" s="142"/>
      <c r="D110" s="364"/>
      <c r="E110" s="370"/>
      <c r="F110" s="345"/>
      <c r="G110" s="477"/>
    </row>
    <row r="111" spans="1:7" ht="12.6" customHeight="1" x14ac:dyDescent="0.2">
      <c r="A111" s="169"/>
      <c r="B111" s="169"/>
      <c r="C111" s="142"/>
      <c r="D111" s="364"/>
      <c r="E111" s="370"/>
      <c r="F111" s="345"/>
      <c r="G111" s="477"/>
    </row>
    <row r="112" spans="1:7" ht="12.6" customHeight="1" x14ac:dyDescent="0.2">
      <c r="A112" s="169"/>
      <c r="B112" s="169"/>
      <c r="C112" s="142"/>
      <c r="D112" s="364"/>
      <c r="E112" s="370"/>
      <c r="F112" s="345"/>
      <c r="G112" s="477"/>
    </row>
    <row r="113" spans="1:7" ht="12.6" customHeight="1" x14ac:dyDescent="0.2">
      <c r="A113" s="169"/>
      <c r="B113" s="169"/>
      <c r="C113" s="142"/>
      <c r="D113" s="364"/>
      <c r="E113" s="370"/>
      <c r="F113" s="345"/>
      <c r="G113" s="477"/>
    </row>
    <row r="114" spans="1:7" ht="12.6" customHeight="1" x14ac:dyDescent="0.2">
      <c r="A114" s="169"/>
      <c r="B114" s="169"/>
      <c r="C114" s="142"/>
      <c r="D114" s="364"/>
      <c r="E114" s="370"/>
      <c r="F114" s="345"/>
      <c r="G114" s="477"/>
    </row>
    <row r="115" spans="1:7" ht="12.6" customHeight="1" x14ac:dyDescent="0.2">
      <c r="A115" s="169"/>
      <c r="B115" s="169"/>
      <c r="C115" s="142"/>
      <c r="D115" s="364"/>
      <c r="E115" s="370"/>
      <c r="F115" s="345"/>
      <c r="G115" s="477"/>
    </row>
    <row r="116" spans="1:7" ht="12.6" customHeight="1" x14ac:dyDescent="0.2">
      <c r="A116" s="169"/>
      <c r="B116" s="169"/>
      <c r="C116" s="142"/>
      <c r="D116" s="364"/>
      <c r="E116" s="370"/>
      <c r="F116" s="345"/>
      <c r="G116" s="477"/>
    </row>
    <row r="117" spans="1:7" ht="12.6" customHeight="1" x14ac:dyDescent="0.2">
      <c r="A117" s="169"/>
      <c r="B117" s="169"/>
      <c r="C117" s="142"/>
      <c r="D117" s="364"/>
      <c r="E117" s="370"/>
      <c r="F117" s="345"/>
      <c r="G117" s="477"/>
    </row>
    <row r="118" spans="1:7" ht="12.6" customHeight="1" x14ac:dyDescent="0.2">
      <c r="A118" s="169"/>
      <c r="B118" s="169"/>
      <c r="C118" s="142"/>
      <c r="D118" s="364"/>
      <c r="E118" s="370"/>
      <c r="F118" s="345"/>
      <c r="G118" s="477"/>
    </row>
    <row r="119" spans="1:7" ht="12.6" customHeight="1" x14ac:dyDescent="0.2">
      <c r="A119" s="169"/>
      <c r="B119" s="169"/>
      <c r="C119" s="142"/>
      <c r="D119" s="364"/>
      <c r="E119" s="370"/>
      <c r="F119" s="345"/>
      <c r="G119" s="477"/>
    </row>
    <row r="120" spans="1:7" ht="12.6" customHeight="1" x14ac:dyDescent="0.2">
      <c r="A120" s="169"/>
      <c r="B120" s="169"/>
      <c r="C120" s="142"/>
      <c r="D120" s="364"/>
      <c r="E120" s="370"/>
      <c r="F120" s="345"/>
      <c r="G120" s="477"/>
    </row>
    <row r="121" spans="1:7" ht="12.6" customHeight="1" x14ac:dyDescent="0.2">
      <c r="A121" s="169"/>
      <c r="B121" s="169"/>
      <c r="C121" s="142"/>
      <c r="D121" s="364"/>
      <c r="E121" s="370"/>
      <c r="F121" s="345"/>
      <c r="G121" s="477"/>
    </row>
    <row r="122" spans="1:7" ht="12.6" customHeight="1" x14ac:dyDescent="0.2">
      <c r="A122" s="169"/>
      <c r="B122" s="169"/>
      <c r="C122" s="142"/>
      <c r="D122" s="364"/>
      <c r="E122" s="370"/>
      <c r="F122" s="345"/>
      <c r="G122" s="477"/>
    </row>
    <row r="123" spans="1:7" ht="12.6" customHeight="1" x14ac:dyDescent="0.2">
      <c r="A123" s="169"/>
      <c r="B123" s="169"/>
      <c r="C123" s="142"/>
      <c r="D123" s="364"/>
      <c r="E123" s="370"/>
      <c r="F123" s="345"/>
      <c r="G123" s="477"/>
    </row>
    <row r="124" spans="1:7" ht="12.6" customHeight="1" x14ac:dyDescent="0.2">
      <c r="A124" s="169"/>
      <c r="B124" s="169"/>
      <c r="C124" s="142"/>
      <c r="D124" s="364"/>
      <c r="E124" s="370"/>
      <c r="F124" s="345"/>
      <c r="G124" s="477"/>
    </row>
    <row r="125" spans="1:7" ht="12.6" customHeight="1" x14ac:dyDescent="0.2">
      <c r="A125" s="169"/>
      <c r="B125" s="169"/>
      <c r="C125" s="142"/>
      <c r="D125" s="364"/>
      <c r="E125" s="370"/>
      <c r="F125" s="345"/>
      <c r="G125" s="477"/>
    </row>
    <row r="126" spans="1:7" ht="12.6" customHeight="1" x14ac:dyDescent="0.2">
      <c r="A126" s="169"/>
      <c r="B126" s="169"/>
      <c r="C126" s="142"/>
      <c r="D126" s="364"/>
      <c r="E126" s="370"/>
      <c r="F126" s="345"/>
      <c r="G126" s="477"/>
    </row>
    <row r="127" spans="1:7" ht="12.6" customHeight="1" x14ac:dyDescent="0.2">
      <c r="A127" s="169"/>
      <c r="B127" s="169"/>
      <c r="C127" s="142"/>
      <c r="D127" s="364"/>
      <c r="E127" s="370"/>
      <c r="F127" s="345"/>
      <c r="G127" s="477"/>
    </row>
    <row r="128" spans="1:7" ht="12.6" customHeight="1" x14ac:dyDescent="0.2">
      <c r="A128" s="169"/>
      <c r="B128" s="169"/>
      <c r="C128" s="142"/>
      <c r="D128" s="364"/>
      <c r="E128" s="370"/>
      <c r="F128" s="345"/>
      <c r="G128" s="477"/>
    </row>
    <row r="129" spans="1:7" ht="12.6" customHeight="1" x14ac:dyDescent="0.2">
      <c r="A129" s="169"/>
      <c r="B129" s="169"/>
      <c r="C129" s="142"/>
      <c r="D129" s="364"/>
      <c r="E129" s="370"/>
      <c r="F129" s="345"/>
      <c r="G129" s="477"/>
    </row>
    <row r="130" spans="1:7" ht="12.6" customHeight="1" x14ac:dyDescent="0.2">
      <c r="A130" s="169"/>
      <c r="B130" s="169"/>
      <c r="C130" s="142"/>
      <c r="D130" s="364"/>
      <c r="E130" s="370"/>
      <c r="F130" s="345"/>
      <c r="G130" s="477"/>
    </row>
    <row r="131" spans="1:7" ht="12.6" customHeight="1" x14ac:dyDescent="0.2">
      <c r="A131" s="169"/>
      <c r="B131" s="169"/>
      <c r="C131" s="142"/>
      <c r="D131" s="364"/>
      <c r="E131" s="370"/>
      <c r="F131" s="345"/>
      <c r="G131" s="477"/>
    </row>
    <row r="132" spans="1:7" ht="12.6" customHeight="1" x14ac:dyDescent="0.2">
      <c r="A132" s="169"/>
      <c r="B132" s="169"/>
      <c r="C132" s="142"/>
      <c r="D132" s="364"/>
      <c r="E132" s="370"/>
      <c r="F132" s="345"/>
      <c r="G132" s="477"/>
    </row>
    <row r="133" spans="1:7" ht="12.6" customHeight="1" x14ac:dyDescent="0.2">
      <c r="A133" s="169"/>
      <c r="B133" s="169"/>
      <c r="C133" s="142"/>
      <c r="D133" s="364"/>
      <c r="E133" s="370"/>
      <c r="F133" s="345"/>
      <c r="G133" s="477"/>
    </row>
    <row r="134" spans="1:7" ht="12.6" customHeight="1" x14ac:dyDescent="0.2">
      <c r="A134" s="169"/>
      <c r="B134" s="169"/>
      <c r="C134" s="142"/>
      <c r="D134" s="364"/>
      <c r="E134" s="370"/>
      <c r="F134" s="345"/>
      <c r="G134" s="477"/>
    </row>
    <row r="135" spans="1:7" ht="12.6" customHeight="1" x14ac:dyDescent="0.2">
      <c r="A135" s="169"/>
      <c r="B135" s="169"/>
      <c r="C135" s="142"/>
      <c r="D135" s="364"/>
      <c r="E135" s="370"/>
      <c r="F135" s="345"/>
      <c r="G135" s="477"/>
    </row>
    <row r="136" spans="1:7" ht="12.6" customHeight="1" x14ac:dyDescent="0.2">
      <c r="A136" s="169"/>
      <c r="B136" s="169"/>
      <c r="C136" s="142"/>
      <c r="D136" s="364"/>
      <c r="E136" s="370"/>
      <c r="F136" s="345"/>
      <c r="G136" s="477"/>
    </row>
    <row r="137" spans="1:7" s="146" customFormat="1" ht="21.95" customHeight="1" x14ac:dyDescent="0.25">
      <c r="A137" s="144" t="s">
        <v>4566</v>
      </c>
      <c r="B137" s="145"/>
      <c r="C137" s="145"/>
      <c r="D137" s="343"/>
      <c r="E137" s="343"/>
      <c r="F137" s="344"/>
      <c r="G137" s="494">
        <f>SUM(G88:G97)</f>
        <v>0</v>
      </c>
    </row>
    <row r="148" ht="9.75" customHeight="1" x14ac:dyDescent="0.2"/>
    <row r="149" ht="12.75" hidden="1" customHeight="1" x14ac:dyDescent="0.2"/>
  </sheetData>
  <sheetProtection algorithmName="SHA-512" hashValue="BdNaBGEu8mk2OdmCyIfPCiionmxlr/TKJ+Gjv9/6uAjpC1nA4X16KRriPU6jmmNvkiTjDyeCQv7YBskgqHE9iQ==" saltValue="qr9hC5O+64CdH+/B5e+PHw==" spinCount="100000" sheet="1" objects="1" scenarios="1"/>
  <autoFilter ref="A1:G137" xr:uid="{00000000-0009-0000-0000-000010000000}"/>
  <pageMargins left="0.70866141732283472" right="0.70866141732283472" top="0.74803149606299213" bottom="0.74803149606299213" header="0.31496062992125984" footer="0.31496062992125984"/>
  <pageSetup paperSize="9" scale="72" firstPageNumber="65" fitToHeight="0" orientation="portrait" blackAndWhite="1" r:id="rId1"/>
  <headerFooter>
    <oddHeader>&amp;LHAMMARSDALE WWTW IMPROVEMENTS TO LIQUID AND SOLIDS TREATMENT FACILITIES&amp;RContract No:  WS 7342</oddHeader>
    <oddFooter>&amp;LC2: Pricing Data - Revision B&amp;CPage C2.2-&amp;P</oddFooter>
  </headerFooter>
  <rowBreaks count="2" manualBreakCount="2">
    <brk id="42" max="16383" man="1"/>
    <brk id="84"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pageSetUpPr fitToPage="1"/>
  </sheetPr>
  <dimension ref="A1:G106"/>
  <sheetViews>
    <sheetView view="pageBreakPreview" zoomScaleNormal="100" zoomScaleSheetLayoutView="100" workbookViewId="0">
      <selection activeCell="F251" sqref="F251"/>
    </sheetView>
  </sheetViews>
  <sheetFormatPr defaultColWidth="9.140625" defaultRowHeight="12.75" x14ac:dyDescent="0.2"/>
  <cols>
    <col min="1" max="1" width="8.7109375" style="103" customWidth="1"/>
    <col min="2" max="2" width="10.5703125" style="103" customWidth="1"/>
    <col min="3" max="3" width="47.7109375" style="103" customWidth="1"/>
    <col min="4" max="5" width="10" style="171" customWidth="1"/>
    <col min="6" max="6" width="15.7109375" style="103" customWidth="1"/>
    <col min="7" max="7" width="18.42578125" style="561" customWidth="1"/>
    <col min="8" max="8" width="9.140625" style="103"/>
    <col min="9" max="9" width="10.42578125" style="103" bestFit="1" customWidth="1"/>
    <col min="10" max="10" width="11.28515625" style="103" bestFit="1" customWidth="1"/>
    <col min="11" max="16384" width="9.140625" style="103"/>
  </cols>
  <sheetData>
    <row r="1" spans="1:7" ht="14.45" customHeight="1" x14ac:dyDescent="0.2">
      <c r="A1" s="102"/>
      <c r="B1" s="102"/>
      <c r="C1" s="102"/>
      <c r="D1" s="102"/>
      <c r="E1" s="102"/>
      <c r="F1" s="102"/>
      <c r="G1" s="542" t="s">
        <v>2895</v>
      </c>
    </row>
    <row r="2" spans="1:7" x14ac:dyDescent="0.2">
      <c r="A2" s="102"/>
      <c r="B2" s="102"/>
      <c r="C2" s="102"/>
      <c r="D2" s="102"/>
      <c r="E2" s="102"/>
      <c r="F2" s="102"/>
      <c r="G2" s="543"/>
    </row>
    <row r="3" spans="1:7" ht="25.5" x14ac:dyDescent="0.2">
      <c r="A3" s="104" t="s">
        <v>3</v>
      </c>
      <c r="B3" s="104" t="s">
        <v>4</v>
      </c>
      <c r="C3" s="104" t="s">
        <v>5</v>
      </c>
      <c r="D3" s="104" t="s">
        <v>6</v>
      </c>
      <c r="E3" s="104" t="s">
        <v>7</v>
      </c>
      <c r="F3" s="104" t="s">
        <v>8</v>
      </c>
      <c r="G3" s="575" t="s">
        <v>9</v>
      </c>
    </row>
    <row r="4" spans="1:7" ht="12.6" customHeight="1" x14ac:dyDescent="0.2">
      <c r="A4" s="105"/>
      <c r="B4" s="105"/>
      <c r="C4" s="160"/>
      <c r="D4" s="105"/>
      <c r="E4" s="107"/>
      <c r="F4" s="353"/>
      <c r="G4" s="483"/>
    </row>
    <row r="5" spans="1:7" ht="12.6" customHeight="1" x14ac:dyDescent="0.2">
      <c r="A5" s="260"/>
      <c r="B5" s="260"/>
      <c r="C5" s="109" t="s">
        <v>2804</v>
      </c>
      <c r="D5" s="311"/>
      <c r="E5" s="110"/>
      <c r="F5" s="345"/>
      <c r="G5" s="477"/>
    </row>
    <row r="6" spans="1:7" ht="12.6" customHeight="1" x14ac:dyDescent="0.2">
      <c r="A6" s="260"/>
      <c r="B6" s="260"/>
      <c r="C6" s="112"/>
      <c r="D6" s="311"/>
      <c r="E6" s="132"/>
      <c r="F6" s="345"/>
      <c r="G6" s="477"/>
    </row>
    <row r="7" spans="1:7" x14ac:dyDescent="0.2">
      <c r="A7" s="113">
        <v>8</v>
      </c>
      <c r="B7" s="113"/>
      <c r="C7" s="112" t="s">
        <v>2805</v>
      </c>
      <c r="D7" s="132"/>
      <c r="E7" s="132"/>
      <c r="F7" s="345"/>
      <c r="G7" s="477"/>
    </row>
    <row r="8" spans="1:7" ht="12.6" customHeight="1" x14ac:dyDescent="0.2">
      <c r="A8" s="113"/>
      <c r="B8" s="113"/>
      <c r="C8" s="112"/>
      <c r="D8" s="132"/>
      <c r="E8" s="132"/>
      <c r="F8" s="345"/>
      <c r="G8" s="477"/>
    </row>
    <row r="9" spans="1:7" s="134" customFormat="1" ht="76.5" x14ac:dyDescent="0.25">
      <c r="A9" s="93"/>
      <c r="B9" s="93"/>
      <c r="C9" s="116" t="s">
        <v>2553</v>
      </c>
      <c r="D9" s="132"/>
      <c r="E9" s="132"/>
      <c r="F9" s="345"/>
      <c r="G9" s="477"/>
    </row>
    <row r="10" spans="1:7" s="134" customFormat="1" x14ac:dyDescent="0.25">
      <c r="A10" s="93"/>
      <c r="B10" s="93"/>
      <c r="C10" s="116"/>
      <c r="D10" s="132"/>
      <c r="E10" s="132"/>
      <c r="F10" s="345"/>
      <c r="G10" s="477"/>
    </row>
    <row r="11" spans="1:7" s="134" customFormat="1" x14ac:dyDescent="0.25">
      <c r="A11" s="113"/>
      <c r="B11" s="113"/>
      <c r="C11" s="161" t="s">
        <v>2806</v>
      </c>
      <c r="D11" s="132"/>
      <c r="E11" s="132"/>
      <c r="F11" s="345"/>
      <c r="G11" s="477"/>
    </row>
    <row r="12" spans="1:7" s="134" customFormat="1" x14ac:dyDescent="0.25">
      <c r="A12" s="132"/>
      <c r="B12" s="132"/>
      <c r="C12" s="133"/>
      <c r="D12" s="132"/>
      <c r="E12" s="132"/>
      <c r="F12" s="365"/>
      <c r="G12" s="485"/>
    </row>
    <row r="13" spans="1:7" s="134" customFormat="1" x14ac:dyDescent="0.25">
      <c r="A13" s="132">
        <v>8.1</v>
      </c>
      <c r="B13" s="132" t="s">
        <v>3879</v>
      </c>
      <c r="C13" s="162" t="s">
        <v>2807</v>
      </c>
      <c r="D13" s="132" t="s">
        <v>19</v>
      </c>
      <c r="E13" s="132">
        <v>1</v>
      </c>
      <c r="F13" s="723"/>
      <c r="G13" s="485">
        <f>(E13*F13)</f>
        <v>0</v>
      </c>
    </row>
    <row r="14" spans="1:7" s="134" customFormat="1" x14ac:dyDescent="0.25">
      <c r="A14" s="132"/>
      <c r="B14" s="132"/>
      <c r="C14" s="162"/>
      <c r="D14" s="132"/>
      <c r="E14" s="132"/>
      <c r="F14" s="365"/>
      <c r="G14" s="485"/>
    </row>
    <row r="15" spans="1:7" s="134" customFormat="1" x14ac:dyDescent="0.2">
      <c r="A15" s="113"/>
      <c r="B15" s="113"/>
      <c r="C15" s="163" t="s">
        <v>2808</v>
      </c>
      <c r="D15" s="132"/>
      <c r="E15" s="132"/>
      <c r="F15" s="345"/>
      <c r="G15" s="485"/>
    </row>
    <row r="16" spans="1:7" s="134" customFormat="1" x14ac:dyDescent="0.25">
      <c r="A16" s="164"/>
      <c r="B16" s="164"/>
      <c r="C16" s="133"/>
      <c r="D16" s="132"/>
      <c r="E16" s="132"/>
      <c r="F16" s="365"/>
      <c r="G16" s="485"/>
    </row>
    <row r="17" spans="1:7" s="134" customFormat="1" x14ac:dyDescent="0.25">
      <c r="A17" s="132">
        <v>8.1999999999999993</v>
      </c>
      <c r="B17" s="132" t="s">
        <v>3879</v>
      </c>
      <c r="C17" s="162" t="s">
        <v>2807</v>
      </c>
      <c r="D17" s="132" t="s">
        <v>19</v>
      </c>
      <c r="E17" s="132">
        <v>1</v>
      </c>
      <c r="F17" s="723"/>
      <c r="G17" s="485">
        <f t="shared" ref="G17:G43" si="0">(E17*F17)</f>
        <v>0</v>
      </c>
    </row>
    <row r="18" spans="1:7" s="134" customFormat="1" x14ac:dyDescent="0.25">
      <c r="A18" s="132"/>
      <c r="B18" s="132"/>
      <c r="C18" s="162"/>
      <c r="D18" s="132"/>
      <c r="E18" s="132"/>
      <c r="F18" s="365"/>
      <c r="G18" s="485"/>
    </row>
    <row r="19" spans="1:7" s="134" customFormat="1" ht="38.25" x14ac:dyDescent="0.25">
      <c r="A19" s="140">
        <v>8.3000000000000007</v>
      </c>
      <c r="B19" s="140"/>
      <c r="C19" s="141" t="s">
        <v>2809</v>
      </c>
      <c r="D19" s="148"/>
      <c r="E19" s="166"/>
      <c r="F19" s="365"/>
      <c r="G19" s="485"/>
    </row>
    <row r="20" spans="1:7" s="134" customFormat="1" x14ac:dyDescent="0.25">
      <c r="A20" s="140"/>
      <c r="B20" s="140"/>
      <c r="C20" s="141"/>
      <c r="D20" s="140"/>
      <c r="E20" s="166"/>
      <c r="F20" s="365"/>
      <c r="G20" s="485"/>
    </row>
    <row r="21" spans="1:7" s="134" customFormat="1" x14ac:dyDescent="0.25">
      <c r="A21" s="140" t="s">
        <v>685</v>
      </c>
      <c r="B21" s="140"/>
      <c r="C21" s="724" t="s">
        <v>2574</v>
      </c>
      <c r="D21" s="148" t="s">
        <v>19</v>
      </c>
      <c r="E21" s="148">
        <v>1</v>
      </c>
      <c r="F21" s="723"/>
      <c r="G21" s="485">
        <f t="shared" si="0"/>
        <v>0</v>
      </c>
    </row>
    <row r="22" spans="1:7" s="134" customFormat="1" x14ac:dyDescent="0.25">
      <c r="A22" s="140"/>
      <c r="B22" s="140"/>
      <c r="C22" s="141"/>
      <c r="D22" s="148"/>
      <c r="E22" s="148"/>
      <c r="F22" s="365"/>
      <c r="G22" s="485"/>
    </row>
    <row r="23" spans="1:7" s="134" customFormat="1" x14ac:dyDescent="0.25">
      <c r="A23" s="140" t="s">
        <v>517</v>
      </c>
      <c r="B23" s="166"/>
      <c r="C23" s="724" t="s">
        <v>2575</v>
      </c>
      <c r="D23" s="148" t="s">
        <v>19</v>
      </c>
      <c r="E23" s="148">
        <v>1</v>
      </c>
      <c r="F23" s="723"/>
      <c r="G23" s="485">
        <f t="shared" si="0"/>
        <v>0</v>
      </c>
    </row>
    <row r="24" spans="1:7" s="134" customFormat="1" x14ac:dyDescent="0.25">
      <c r="A24" s="140"/>
      <c r="B24" s="166"/>
      <c r="C24" s="165"/>
      <c r="D24" s="148"/>
      <c r="E24" s="148"/>
      <c r="F24" s="365"/>
      <c r="G24" s="485"/>
    </row>
    <row r="25" spans="1:7" s="134" customFormat="1" x14ac:dyDescent="0.25">
      <c r="A25" s="140" t="s">
        <v>519</v>
      </c>
      <c r="B25" s="140"/>
      <c r="C25" s="724" t="s">
        <v>2576</v>
      </c>
      <c r="D25" s="148" t="s">
        <v>19</v>
      </c>
      <c r="E25" s="148">
        <v>1</v>
      </c>
      <c r="F25" s="723"/>
      <c r="G25" s="485">
        <f t="shared" si="0"/>
        <v>0</v>
      </c>
    </row>
    <row r="26" spans="1:7" s="134" customFormat="1" x14ac:dyDescent="0.25">
      <c r="A26" s="140"/>
      <c r="B26" s="140"/>
      <c r="C26" s="141"/>
      <c r="D26" s="148"/>
      <c r="E26" s="148"/>
      <c r="F26" s="365"/>
      <c r="G26" s="485"/>
    </row>
    <row r="27" spans="1:7" s="134" customFormat="1" x14ac:dyDescent="0.25">
      <c r="A27" s="140" t="s">
        <v>405</v>
      </c>
      <c r="B27" s="140"/>
      <c r="C27" s="724" t="s">
        <v>2577</v>
      </c>
      <c r="D27" s="148" t="s">
        <v>19</v>
      </c>
      <c r="E27" s="148">
        <v>1</v>
      </c>
      <c r="F27" s="723"/>
      <c r="G27" s="485">
        <f t="shared" si="0"/>
        <v>0</v>
      </c>
    </row>
    <row r="28" spans="1:7" s="134" customFormat="1" x14ac:dyDescent="0.25">
      <c r="A28" s="140"/>
      <c r="B28" s="140"/>
      <c r="C28" s="141"/>
      <c r="D28" s="148"/>
      <c r="E28" s="148"/>
      <c r="F28" s="365"/>
      <c r="G28" s="485"/>
    </row>
    <row r="29" spans="1:7" s="134" customFormat="1" ht="51" x14ac:dyDescent="0.25">
      <c r="A29" s="140">
        <v>8.4</v>
      </c>
      <c r="B29" s="140"/>
      <c r="C29" s="152" t="s">
        <v>2573</v>
      </c>
      <c r="D29" s="148"/>
      <c r="E29" s="148"/>
      <c r="F29" s="365"/>
      <c r="G29" s="485"/>
    </row>
    <row r="30" spans="1:7" s="134" customFormat="1" x14ac:dyDescent="0.25">
      <c r="A30" s="140"/>
      <c r="B30" s="140"/>
      <c r="C30" s="152"/>
      <c r="D30" s="148"/>
      <c r="E30" s="148"/>
      <c r="F30" s="365"/>
      <c r="G30" s="485"/>
    </row>
    <row r="31" spans="1:7" s="134" customFormat="1" x14ac:dyDescent="0.25">
      <c r="A31" s="132" t="s">
        <v>62</v>
      </c>
      <c r="B31" s="132"/>
      <c r="C31" s="725" t="s">
        <v>2574</v>
      </c>
      <c r="D31" s="148" t="s">
        <v>19</v>
      </c>
      <c r="E31" s="148">
        <v>1</v>
      </c>
      <c r="F31" s="723"/>
      <c r="G31" s="485">
        <f t="shared" si="0"/>
        <v>0</v>
      </c>
    </row>
    <row r="32" spans="1:7" s="134" customFormat="1" x14ac:dyDescent="0.25">
      <c r="A32" s="132"/>
      <c r="B32" s="132"/>
      <c r="C32" s="152"/>
      <c r="D32" s="148"/>
      <c r="E32" s="148"/>
      <c r="F32" s="365"/>
      <c r="G32" s="485"/>
    </row>
    <row r="33" spans="1:7" s="134" customFormat="1" x14ac:dyDescent="0.25">
      <c r="A33" s="132" t="s">
        <v>1547</v>
      </c>
      <c r="B33" s="132"/>
      <c r="C33" s="725" t="s">
        <v>2575</v>
      </c>
      <c r="D33" s="148" t="s">
        <v>19</v>
      </c>
      <c r="E33" s="148">
        <v>1</v>
      </c>
      <c r="F33" s="723"/>
      <c r="G33" s="485">
        <f t="shared" si="0"/>
        <v>0</v>
      </c>
    </row>
    <row r="34" spans="1:7" s="134" customFormat="1" x14ac:dyDescent="0.25">
      <c r="A34" s="132"/>
      <c r="B34" s="132"/>
      <c r="C34" s="152"/>
      <c r="D34" s="148"/>
      <c r="E34" s="148"/>
      <c r="F34" s="365"/>
      <c r="G34" s="485"/>
    </row>
    <row r="35" spans="1:7" s="134" customFormat="1" x14ac:dyDescent="0.25">
      <c r="A35" s="132" t="s">
        <v>1905</v>
      </c>
      <c r="B35" s="132"/>
      <c r="C35" s="725" t="s">
        <v>2576</v>
      </c>
      <c r="D35" s="148" t="s">
        <v>19</v>
      </c>
      <c r="E35" s="148">
        <v>1</v>
      </c>
      <c r="F35" s="723"/>
      <c r="G35" s="485">
        <f t="shared" si="0"/>
        <v>0</v>
      </c>
    </row>
    <row r="36" spans="1:7" s="134" customFormat="1" x14ac:dyDescent="0.25">
      <c r="A36" s="132"/>
      <c r="B36" s="132"/>
      <c r="C36" s="152"/>
      <c r="D36" s="148"/>
      <c r="E36" s="148"/>
      <c r="F36" s="365"/>
      <c r="G36" s="485"/>
    </row>
    <row r="37" spans="1:7" s="134" customFormat="1" x14ac:dyDescent="0.25">
      <c r="A37" s="132" t="s">
        <v>714</v>
      </c>
      <c r="B37" s="132"/>
      <c r="C37" s="725" t="s">
        <v>2577</v>
      </c>
      <c r="D37" s="148" t="s">
        <v>19</v>
      </c>
      <c r="E37" s="148">
        <v>1</v>
      </c>
      <c r="F37" s="723"/>
      <c r="G37" s="485">
        <f t="shared" si="0"/>
        <v>0</v>
      </c>
    </row>
    <row r="38" spans="1:7" s="134" customFormat="1" x14ac:dyDescent="0.25">
      <c r="A38" s="132"/>
      <c r="B38" s="132"/>
      <c r="C38" s="162"/>
      <c r="D38" s="132"/>
      <c r="E38" s="132"/>
      <c r="F38" s="365"/>
      <c r="G38" s="485"/>
    </row>
    <row r="39" spans="1:7" s="134" customFormat="1" ht="63.75" x14ac:dyDescent="0.25">
      <c r="A39" s="132">
        <v>8.5</v>
      </c>
      <c r="B39" s="132"/>
      <c r="C39" s="167" t="s">
        <v>2810</v>
      </c>
      <c r="D39" s="132"/>
      <c r="E39" s="168"/>
      <c r="F39" s="365"/>
      <c r="G39" s="485"/>
    </row>
    <row r="40" spans="1:7" s="134" customFormat="1" x14ac:dyDescent="0.25">
      <c r="A40" s="132"/>
      <c r="B40" s="132"/>
      <c r="C40" s="162"/>
      <c r="D40" s="132"/>
      <c r="E40" s="132"/>
      <c r="F40" s="365"/>
      <c r="G40" s="485"/>
    </row>
    <row r="41" spans="1:7" s="134" customFormat="1" ht="25.5" x14ac:dyDescent="0.25">
      <c r="A41" s="169" t="s">
        <v>2811</v>
      </c>
      <c r="B41" s="169"/>
      <c r="C41" s="152" t="s">
        <v>2812</v>
      </c>
      <c r="D41" s="140" t="s">
        <v>19</v>
      </c>
      <c r="E41" s="140">
        <v>1</v>
      </c>
      <c r="F41" s="723"/>
      <c r="G41" s="485">
        <f t="shared" si="0"/>
        <v>0</v>
      </c>
    </row>
    <row r="42" spans="1:7" s="134" customFormat="1" x14ac:dyDescent="0.25">
      <c r="A42" s="132"/>
      <c r="B42" s="132"/>
      <c r="C42" s="152"/>
      <c r="D42" s="140"/>
      <c r="E42" s="140"/>
      <c r="F42" s="365"/>
      <c r="G42" s="485"/>
    </row>
    <row r="43" spans="1:7" s="134" customFormat="1" ht="25.5" x14ac:dyDescent="0.25">
      <c r="A43" s="169" t="s">
        <v>2813</v>
      </c>
      <c r="B43" s="169"/>
      <c r="C43" s="152" t="s">
        <v>2581</v>
      </c>
      <c r="D43" s="140" t="s">
        <v>19</v>
      </c>
      <c r="E43" s="140">
        <v>1</v>
      </c>
      <c r="F43" s="723"/>
      <c r="G43" s="485">
        <f t="shared" si="0"/>
        <v>0</v>
      </c>
    </row>
    <row r="44" spans="1:7" s="134" customFormat="1" x14ac:dyDescent="0.25">
      <c r="A44" s="132"/>
      <c r="B44" s="132"/>
      <c r="C44" s="162"/>
      <c r="D44" s="132"/>
      <c r="E44" s="132"/>
      <c r="F44" s="365"/>
      <c r="G44" s="485"/>
    </row>
    <row r="45" spans="1:7" s="134" customFormat="1" ht="12.6" customHeight="1" x14ac:dyDescent="0.25">
      <c r="A45" s="132"/>
      <c r="B45" s="132"/>
      <c r="C45" s="133"/>
      <c r="D45" s="132"/>
      <c r="E45" s="132"/>
      <c r="F45" s="365"/>
      <c r="G45" s="485"/>
    </row>
    <row r="46" spans="1:7" s="134" customFormat="1" x14ac:dyDescent="0.25">
      <c r="A46" s="169"/>
      <c r="B46" s="169"/>
      <c r="C46" s="133"/>
      <c r="D46" s="132"/>
      <c r="E46" s="132"/>
      <c r="F46" s="365"/>
      <c r="G46" s="485"/>
    </row>
    <row r="47" spans="1:7" s="108" customFormat="1" ht="21.95" customHeight="1" x14ac:dyDescent="0.2">
      <c r="A47" s="123" t="s">
        <v>44</v>
      </c>
      <c r="B47" s="123"/>
      <c r="C47" s="124"/>
      <c r="D47" s="125"/>
      <c r="E47" s="125"/>
      <c r="F47" s="344"/>
      <c r="G47" s="494">
        <f>SUM(G13:G43)</f>
        <v>0</v>
      </c>
    </row>
    <row r="48" spans="1:7" s="108" customFormat="1" ht="15" customHeight="1" x14ac:dyDescent="0.2">
      <c r="A48" s="126"/>
      <c r="B48" s="126"/>
      <c r="C48" s="126"/>
      <c r="D48" s="126"/>
      <c r="E48" s="126"/>
      <c r="F48" s="126"/>
      <c r="G48" s="542" t="s">
        <v>2895</v>
      </c>
    </row>
    <row r="49" spans="1:7" s="108" customFormat="1" ht="15" customHeight="1" x14ac:dyDescent="0.2">
      <c r="A49" s="126"/>
      <c r="B49" s="126"/>
      <c r="C49" s="126"/>
      <c r="D49" s="126"/>
      <c r="E49" s="126"/>
      <c r="F49" s="126"/>
      <c r="G49" s="543"/>
    </row>
    <row r="50" spans="1:7" s="108" customFormat="1" ht="27.2" customHeight="1" x14ac:dyDescent="0.2">
      <c r="A50" s="127" t="s">
        <v>3</v>
      </c>
      <c r="B50" s="127" t="s">
        <v>4</v>
      </c>
      <c r="C50" s="127" t="s">
        <v>5</v>
      </c>
      <c r="D50" s="127" t="s">
        <v>6</v>
      </c>
      <c r="E50" s="127" t="s">
        <v>7</v>
      </c>
      <c r="F50" s="127" t="s">
        <v>8</v>
      </c>
      <c r="G50" s="489" t="s">
        <v>9</v>
      </c>
    </row>
    <row r="51" spans="1:7" s="108" customFormat="1" ht="21.95" customHeight="1" x14ac:dyDescent="0.2">
      <c r="A51" s="123" t="s">
        <v>45</v>
      </c>
      <c r="B51" s="123"/>
      <c r="C51" s="124"/>
      <c r="D51" s="343"/>
      <c r="E51" s="343"/>
      <c r="F51" s="344"/>
      <c r="G51" s="494">
        <f>G47</f>
        <v>0</v>
      </c>
    </row>
    <row r="52" spans="1:7" ht="12.6" customHeight="1" x14ac:dyDescent="0.2">
      <c r="A52" s="169"/>
      <c r="B52" s="169"/>
      <c r="C52" s="170"/>
      <c r="D52" s="364"/>
      <c r="E52" s="364"/>
      <c r="F52" s="365"/>
      <c r="G52" s="485"/>
    </row>
    <row r="53" spans="1:7" s="134" customFormat="1" ht="51" x14ac:dyDescent="0.25">
      <c r="A53" s="140">
        <v>8.6</v>
      </c>
      <c r="B53" s="140"/>
      <c r="C53" s="152" t="s">
        <v>2573</v>
      </c>
      <c r="D53" s="378"/>
      <c r="E53" s="378"/>
      <c r="F53" s="365"/>
      <c r="G53" s="485"/>
    </row>
    <row r="54" spans="1:7" s="134" customFormat="1" ht="12.6" customHeight="1" x14ac:dyDescent="0.25">
      <c r="A54" s="140"/>
      <c r="B54" s="140"/>
      <c r="C54" s="152"/>
      <c r="D54" s="378"/>
      <c r="E54" s="379"/>
      <c r="F54" s="365"/>
      <c r="G54" s="485"/>
    </row>
    <row r="55" spans="1:7" s="134" customFormat="1" ht="12.6" customHeight="1" x14ac:dyDescent="0.25">
      <c r="A55" s="132" t="s">
        <v>4788</v>
      </c>
      <c r="B55" s="132"/>
      <c r="C55" s="725" t="s">
        <v>2574</v>
      </c>
      <c r="D55" s="378" t="s">
        <v>19</v>
      </c>
      <c r="E55" s="378">
        <v>1</v>
      </c>
      <c r="F55" s="723"/>
      <c r="G55" s="485">
        <f>E55*F55</f>
        <v>0</v>
      </c>
    </row>
    <row r="56" spans="1:7" s="134" customFormat="1" ht="12.6" customHeight="1" x14ac:dyDescent="0.25">
      <c r="A56" s="132"/>
      <c r="B56" s="132"/>
      <c r="C56" s="152"/>
      <c r="D56" s="378"/>
      <c r="E56" s="378"/>
      <c r="F56" s="365"/>
      <c r="G56" s="485"/>
    </row>
    <row r="57" spans="1:7" s="134" customFormat="1" ht="12.6" customHeight="1" x14ac:dyDescent="0.25">
      <c r="A57" s="132" t="s">
        <v>4789</v>
      </c>
      <c r="B57" s="132"/>
      <c r="C57" s="725" t="s">
        <v>2575</v>
      </c>
      <c r="D57" s="378" t="s">
        <v>19</v>
      </c>
      <c r="E57" s="378">
        <v>1</v>
      </c>
      <c r="F57" s="723"/>
      <c r="G57" s="485">
        <f t="shared" ref="G57:G61" si="1">E57*F57</f>
        <v>0</v>
      </c>
    </row>
    <row r="58" spans="1:7" s="134" customFormat="1" ht="12.6" customHeight="1" x14ac:dyDescent="0.25">
      <c r="A58" s="132"/>
      <c r="B58" s="132"/>
      <c r="C58" s="152"/>
      <c r="D58" s="378"/>
      <c r="E58" s="378"/>
      <c r="F58" s="365"/>
      <c r="G58" s="485"/>
    </row>
    <row r="59" spans="1:7" s="134" customFormat="1" ht="12.6" customHeight="1" x14ac:dyDescent="0.25">
      <c r="A59" s="132" t="s">
        <v>4790</v>
      </c>
      <c r="B59" s="132"/>
      <c r="C59" s="725" t="s">
        <v>2576</v>
      </c>
      <c r="D59" s="378" t="s">
        <v>19</v>
      </c>
      <c r="E59" s="378">
        <v>1</v>
      </c>
      <c r="F59" s="723"/>
      <c r="G59" s="485">
        <f t="shared" si="1"/>
        <v>0</v>
      </c>
    </row>
    <row r="60" spans="1:7" s="134" customFormat="1" ht="12.6" customHeight="1" x14ac:dyDescent="0.25">
      <c r="A60" s="132"/>
      <c r="B60" s="132"/>
      <c r="C60" s="152"/>
      <c r="D60" s="378"/>
      <c r="E60" s="378"/>
      <c r="F60" s="365"/>
      <c r="G60" s="485"/>
    </row>
    <row r="61" spans="1:7" s="134" customFormat="1" ht="12.6" customHeight="1" x14ac:dyDescent="0.25">
      <c r="A61" s="132" t="s">
        <v>4791</v>
      </c>
      <c r="B61" s="132"/>
      <c r="C61" s="725" t="s">
        <v>2577</v>
      </c>
      <c r="D61" s="378" t="s">
        <v>19</v>
      </c>
      <c r="E61" s="378">
        <v>1</v>
      </c>
      <c r="F61" s="723"/>
      <c r="G61" s="485">
        <f t="shared" si="1"/>
        <v>0</v>
      </c>
    </row>
    <row r="62" spans="1:7" s="134" customFormat="1" ht="12.6" customHeight="1" x14ac:dyDescent="0.25">
      <c r="A62" s="132"/>
      <c r="B62" s="132"/>
      <c r="C62" s="152"/>
      <c r="D62" s="378"/>
      <c r="E62" s="378"/>
      <c r="F62" s="365"/>
      <c r="G62" s="485"/>
    </row>
    <row r="63" spans="1:7" s="134" customFormat="1" ht="12.6" customHeight="1" x14ac:dyDescent="0.25">
      <c r="A63" s="132"/>
      <c r="B63" s="132"/>
      <c r="C63" s="152"/>
      <c r="D63" s="378"/>
      <c r="E63" s="378"/>
      <c r="F63" s="365"/>
      <c r="G63" s="485"/>
    </row>
    <row r="64" spans="1:7" s="134" customFormat="1" ht="12.6" customHeight="1" x14ac:dyDescent="0.25">
      <c r="A64" s="132"/>
      <c r="B64" s="132"/>
      <c r="C64" s="152"/>
      <c r="D64" s="378"/>
      <c r="E64" s="378"/>
      <c r="F64" s="365"/>
      <c r="G64" s="485"/>
    </row>
    <row r="65" spans="1:7" s="134" customFormat="1" ht="12.6" customHeight="1" x14ac:dyDescent="0.25">
      <c r="A65" s="132"/>
      <c r="B65" s="132"/>
      <c r="C65" s="152"/>
      <c r="D65" s="378"/>
      <c r="E65" s="378"/>
      <c r="F65" s="365"/>
      <c r="G65" s="485"/>
    </row>
    <row r="66" spans="1:7" s="134" customFormat="1" ht="12.6" customHeight="1" x14ac:dyDescent="0.25">
      <c r="A66" s="132"/>
      <c r="B66" s="132"/>
      <c r="C66" s="152"/>
      <c r="D66" s="378"/>
      <c r="E66" s="378"/>
      <c r="F66" s="365"/>
      <c r="G66" s="485"/>
    </row>
    <row r="67" spans="1:7" s="134" customFormat="1" ht="12.6" customHeight="1" x14ac:dyDescent="0.25">
      <c r="A67" s="132"/>
      <c r="B67" s="132"/>
      <c r="C67" s="152"/>
      <c r="D67" s="378"/>
      <c r="E67" s="378"/>
      <c r="F67" s="365"/>
      <c r="G67" s="485"/>
    </row>
    <row r="68" spans="1:7" s="134" customFormat="1" ht="12.6" customHeight="1" x14ac:dyDescent="0.25">
      <c r="A68" s="132"/>
      <c r="B68" s="132"/>
      <c r="C68" s="152"/>
      <c r="D68" s="378"/>
      <c r="E68" s="378"/>
      <c r="F68" s="365"/>
      <c r="G68" s="485"/>
    </row>
    <row r="69" spans="1:7" s="134" customFormat="1" ht="12.6" customHeight="1" x14ac:dyDescent="0.25">
      <c r="A69" s="132"/>
      <c r="B69" s="132"/>
      <c r="C69" s="152"/>
      <c r="D69" s="378"/>
      <c r="E69" s="378"/>
      <c r="F69" s="365"/>
      <c r="G69" s="485"/>
    </row>
    <row r="70" spans="1:7" s="134" customFormat="1" ht="12.6" customHeight="1" x14ac:dyDescent="0.25">
      <c r="A70" s="132"/>
      <c r="B70" s="132"/>
      <c r="C70" s="152"/>
      <c r="D70" s="378"/>
      <c r="E70" s="378"/>
      <c r="F70" s="365"/>
      <c r="G70" s="485"/>
    </row>
    <row r="71" spans="1:7" s="134" customFormat="1" ht="12.6" customHeight="1" x14ac:dyDescent="0.25">
      <c r="A71" s="132"/>
      <c r="B71" s="132"/>
      <c r="C71" s="152"/>
      <c r="D71" s="378"/>
      <c r="E71" s="378"/>
      <c r="F71" s="365"/>
      <c r="G71" s="485"/>
    </row>
    <row r="72" spans="1:7" s="134" customFormat="1" ht="12.6" customHeight="1" x14ac:dyDescent="0.25">
      <c r="A72" s="132"/>
      <c r="B72" s="132"/>
      <c r="C72" s="152"/>
      <c r="D72" s="378"/>
      <c r="E72" s="378"/>
      <c r="F72" s="365"/>
      <c r="G72" s="485"/>
    </row>
    <row r="73" spans="1:7" s="134" customFormat="1" ht="12.6" customHeight="1" x14ac:dyDescent="0.25">
      <c r="A73" s="132"/>
      <c r="B73" s="132"/>
      <c r="C73" s="152"/>
      <c r="D73" s="378"/>
      <c r="E73" s="378"/>
      <c r="F73" s="365"/>
      <c r="G73" s="485"/>
    </row>
    <row r="74" spans="1:7" s="134" customFormat="1" ht="12.6" customHeight="1" x14ac:dyDescent="0.25">
      <c r="A74" s="132"/>
      <c r="B74" s="132"/>
      <c r="C74" s="152"/>
      <c r="D74" s="378"/>
      <c r="E74" s="378"/>
      <c r="F74" s="365"/>
      <c r="G74" s="485"/>
    </row>
    <row r="75" spans="1:7" s="134" customFormat="1" ht="12.6" customHeight="1" x14ac:dyDescent="0.25">
      <c r="A75" s="132"/>
      <c r="B75" s="132"/>
      <c r="C75" s="152"/>
      <c r="D75" s="378"/>
      <c r="E75" s="378"/>
      <c r="F75" s="365"/>
      <c r="G75" s="485"/>
    </row>
    <row r="76" spans="1:7" s="134" customFormat="1" ht="12.6" customHeight="1" x14ac:dyDescent="0.25">
      <c r="A76" s="132"/>
      <c r="B76" s="132"/>
      <c r="C76" s="152"/>
      <c r="D76" s="378"/>
      <c r="E76" s="378"/>
      <c r="F76" s="365"/>
      <c r="G76" s="485"/>
    </row>
    <row r="77" spans="1:7" s="134" customFormat="1" ht="12.6" customHeight="1" x14ac:dyDescent="0.25">
      <c r="A77" s="132"/>
      <c r="B77" s="132"/>
      <c r="C77" s="152"/>
      <c r="D77" s="378"/>
      <c r="E77" s="378"/>
      <c r="F77" s="365"/>
      <c r="G77" s="485"/>
    </row>
    <row r="78" spans="1:7" s="134" customFormat="1" ht="12.6" customHeight="1" x14ac:dyDescent="0.25">
      <c r="A78" s="132"/>
      <c r="B78" s="132"/>
      <c r="C78" s="152"/>
      <c r="D78" s="378"/>
      <c r="E78" s="378"/>
      <c r="F78" s="365"/>
      <c r="G78" s="485"/>
    </row>
    <row r="79" spans="1:7" s="134" customFormat="1" ht="12.6" customHeight="1" x14ac:dyDescent="0.25">
      <c r="A79" s="132"/>
      <c r="B79" s="132"/>
      <c r="C79" s="152"/>
      <c r="D79" s="378"/>
      <c r="E79" s="378"/>
      <c r="F79" s="365"/>
      <c r="G79" s="485"/>
    </row>
    <row r="80" spans="1:7" s="134" customFormat="1" ht="12.6" customHeight="1" x14ac:dyDescent="0.25">
      <c r="A80" s="132"/>
      <c r="B80" s="132"/>
      <c r="C80" s="152"/>
      <c r="D80" s="378"/>
      <c r="E80" s="378"/>
      <c r="F80" s="365"/>
      <c r="G80" s="485"/>
    </row>
    <row r="81" spans="1:7" s="134" customFormat="1" ht="12.6" customHeight="1" x14ac:dyDescent="0.25">
      <c r="A81" s="132"/>
      <c r="B81" s="132"/>
      <c r="C81" s="152"/>
      <c r="D81" s="378"/>
      <c r="E81" s="378"/>
      <c r="F81" s="365"/>
      <c r="G81" s="485"/>
    </row>
    <row r="82" spans="1:7" s="134" customFormat="1" ht="12.6" customHeight="1" x14ac:dyDescent="0.25">
      <c r="A82" s="132"/>
      <c r="B82" s="132"/>
      <c r="C82" s="152"/>
      <c r="D82" s="378"/>
      <c r="E82" s="378"/>
      <c r="F82" s="365"/>
      <c r="G82" s="485"/>
    </row>
    <row r="83" spans="1:7" s="134" customFormat="1" ht="12.6" customHeight="1" x14ac:dyDescent="0.25">
      <c r="A83" s="132"/>
      <c r="B83" s="132"/>
      <c r="C83" s="152"/>
      <c r="D83" s="378"/>
      <c r="E83" s="378"/>
      <c r="F83" s="365"/>
      <c r="G83" s="485"/>
    </row>
    <row r="84" spans="1:7" s="134" customFormat="1" ht="12.6" customHeight="1" x14ac:dyDescent="0.25">
      <c r="A84" s="132"/>
      <c r="B84" s="132"/>
      <c r="C84" s="152"/>
      <c r="D84" s="378"/>
      <c r="E84" s="378"/>
      <c r="F84" s="365"/>
      <c r="G84" s="485"/>
    </row>
    <row r="85" spans="1:7" s="134" customFormat="1" ht="12.6" customHeight="1" x14ac:dyDescent="0.25">
      <c r="A85" s="132"/>
      <c r="B85" s="132"/>
      <c r="C85" s="152"/>
      <c r="D85" s="378"/>
      <c r="E85" s="378"/>
      <c r="F85" s="365"/>
      <c r="G85" s="485"/>
    </row>
    <row r="86" spans="1:7" s="134" customFormat="1" ht="12.6" customHeight="1" x14ac:dyDescent="0.25">
      <c r="A86" s="132"/>
      <c r="B86" s="132"/>
      <c r="C86" s="152"/>
      <c r="D86" s="378"/>
      <c r="E86" s="378"/>
      <c r="F86" s="365"/>
      <c r="G86" s="485"/>
    </row>
    <row r="87" spans="1:7" s="134" customFormat="1" ht="12.6" customHeight="1" x14ac:dyDescent="0.25">
      <c r="A87" s="132"/>
      <c r="B87" s="132"/>
      <c r="C87" s="152"/>
      <c r="D87" s="378"/>
      <c r="E87" s="378"/>
      <c r="F87" s="365"/>
      <c r="G87" s="485"/>
    </row>
    <row r="88" spans="1:7" s="134" customFormat="1" ht="12.6" customHeight="1" x14ac:dyDescent="0.25">
      <c r="A88" s="132"/>
      <c r="B88" s="132"/>
      <c r="C88" s="152"/>
      <c r="D88" s="378"/>
      <c r="E88" s="378"/>
      <c r="F88" s="365"/>
      <c r="G88" s="485"/>
    </row>
    <row r="89" spans="1:7" s="134" customFormat="1" ht="12.6" customHeight="1" x14ac:dyDescent="0.25">
      <c r="A89" s="132"/>
      <c r="B89" s="132"/>
      <c r="C89" s="152"/>
      <c r="D89" s="378"/>
      <c r="E89" s="378"/>
      <c r="F89" s="365"/>
      <c r="G89" s="485"/>
    </row>
    <row r="90" spans="1:7" s="134" customFormat="1" ht="12.6" customHeight="1" x14ac:dyDescent="0.25">
      <c r="A90" s="132"/>
      <c r="B90" s="132"/>
      <c r="C90" s="152"/>
      <c r="D90" s="378"/>
      <c r="E90" s="378"/>
      <c r="F90" s="365"/>
      <c r="G90" s="485"/>
    </row>
    <row r="91" spans="1:7" s="134" customFormat="1" ht="12.6" customHeight="1" x14ac:dyDescent="0.25">
      <c r="A91" s="132"/>
      <c r="B91" s="132"/>
      <c r="C91" s="152"/>
      <c r="D91" s="378"/>
      <c r="E91" s="378"/>
      <c r="F91" s="365"/>
      <c r="G91" s="485"/>
    </row>
    <row r="92" spans="1:7" s="134" customFormat="1" ht="12.6" customHeight="1" x14ac:dyDescent="0.25">
      <c r="A92" s="132"/>
      <c r="B92" s="132"/>
      <c r="C92" s="152"/>
      <c r="D92" s="378"/>
      <c r="E92" s="378"/>
      <c r="F92" s="365"/>
      <c r="G92" s="485"/>
    </row>
    <row r="93" spans="1:7" s="134" customFormat="1" ht="12.6" customHeight="1" x14ac:dyDescent="0.25">
      <c r="A93" s="132"/>
      <c r="B93" s="132"/>
      <c r="C93" s="152"/>
      <c r="D93" s="378"/>
      <c r="E93" s="378"/>
      <c r="F93" s="365"/>
      <c r="G93" s="485"/>
    </row>
    <row r="94" spans="1:7" s="134" customFormat="1" ht="12.6" customHeight="1" x14ac:dyDescent="0.25">
      <c r="A94" s="132"/>
      <c r="B94" s="132"/>
      <c r="C94" s="152"/>
      <c r="D94" s="378"/>
      <c r="E94" s="378"/>
      <c r="F94" s="365"/>
      <c r="G94" s="485"/>
    </row>
    <row r="95" spans="1:7" s="134" customFormat="1" ht="12.6" customHeight="1" x14ac:dyDescent="0.25">
      <c r="A95" s="132"/>
      <c r="B95" s="132"/>
      <c r="C95" s="152"/>
      <c r="D95" s="378"/>
      <c r="E95" s="378"/>
      <c r="F95" s="365"/>
      <c r="G95" s="485"/>
    </row>
    <row r="96" spans="1:7" s="134" customFormat="1" ht="12.6" customHeight="1" x14ac:dyDescent="0.25">
      <c r="A96" s="132"/>
      <c r="B96" s="132"/>
      <c r="C96" s="152"/>
      <c r="D96" s="378"/>
      <c r="E96" s="378"/>
      <c r="F96" s="365"/>
      <c r="G96" s="485"/>
    </row>
    <row r="97" spans="1:7" s="134" customFormat="1" ht="12" customHeight="1" x14ac:dyDescent="0.25">
      <c r="A97" s="132"/>
      <c r="B97" s="132"/>
      <c r="C97" s="152"/>
      <c r="D97" s="378"/>
      <c r="E97" s="378"/>
      <c r="F97" s="365"/>
      <c r="G97" s="485"/>
    </row>
    <row r="98" spans="1:7" s="134" customFormat="1" ht="12" customHeight="1" x14ac:dyDescent="0.25">
      <c r="A98" s="132"/>
      <c r="B98" s="132"/>
      <c r="C98" s="152"/>
      <c r="D98" s="378"/>
      <c r="E98" s="378"/>
      <c r="F98" s="365"/>
      <c r="G98" s="485"/>
    </row>
    <row r="99" spans="1:7" s="134" customFormat="1" ht="12" customHeight="1" x14ac:dyDescent="0.25">
      <c r="A99" s="132"/>
      <c r="B99" s="132"/>
      <c r="C99" s="152"/>
      <c r="D99" s="378"/>
      <c r="E99" s="378"/>
      <c r="F99" s="365"/>
      <c r="G99" s="485"/>
    </row>
    <row r="100" spans="1:7" s="146" customFormat="1" ht="21.95" customHeight="1" x14ac:dyDescent="0.25">
      <c r="A100" s="144" t="s">
        <v>4566</v>
      </c>
      <c r="B100" s="145"/>
      <c r="C100" s="145"/>
      <c r="D100" s="343"/>
      <c r="E100" s="343"/>
      <c r="F100" s="343"/>
      <c r="G100" s="494">
        <f>SUM(G51:G97)</f>
        <v>0</v>
      </c>
    </row>
    <row r="105" spans="1:7" ht="9.75" customHeight="1" x14ac:dyDescent="0.2"/>
    <row r="106" spans="1:7" hidden="1" x14ac:dyDescent="0.2"/>
  </sheetData>
  <sheetProtection algorithmName="SHA-512" hashValue="1wDEJFFaVufY9OZI0X7qivWF4aMqP81/j++L25Q0fpZ0e1+iY278RSN8t+qxmAbqgC1825OIoDkU7krvRMpHFw==" saltValue="NHa772b1ZcgwNCeRfDnzEg==" spinCount="100000" sheet="1" objects="1" scenarios="1"/>
  <autoFilter ref="A1:G100" xr:uid="{00000000-0009-0000-0000-000011000000}"/>
  <pageMargins left="0.70866141732283472" right="0.70866141732283472" top="0.74803149606299213" bottom="0.74803149606299213" header="0.31496062992125984" footer="0.31496062992125984"/>
  <pageSetup paperSize="9" scale="72" firstPageNumber="65" fitToHeight="0" orientation="portrait" blackAndWhite="1" r:id="rId1"/>
  <headerFooter>
    <oddHeader>&amp;LHAMMARSDALE WWTW IMPROVEMENTS TO LIQUID AND SOLIDS TREATMENT FACILITIES&amp;RContract No:  WS 7342</oddHeader>
    <oddFooter>&amp;LC2: Pricing Data - Revision B&amp;CPage C2.2-&amp;P</oddFooter>
  </headerFooter>
  <rowBreaks count="1" manualBreakCount="1">
    <brk id="47"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AD69"/>
  <sheetViews>
    <sheetView view="pageBreakPreview" topLeftCell="B28" zoomScale="98" zoomScaleNormal="100" zoomScaleSheetLayoutView="98" workbookViewId="0">
      <selection activeCell="F251" sqref="F251"/>
    </sheetView>
  </sheetViews>
  <sheetFormatPr defaultColWidth="9.140625" defaultRowHeight="14.25" x14ac:dyDescent="0.2"/>
  <cols>
    <col min="1" max="1" width="8.7109375" style="103" customWidth="1"/>
    <col min="2" max="2" width="10.7109375" style="103" customWidth="1"/>
    <col min="3" max="3" width="41.28515625" style="103" customWidth="1"/>
    <col min="4" max="5" width="10" style="103" customWidth="1"/>
    <col min="6" max="6" width="15.7109375" style="103" customWidth="1"/>
    <col min="7" max="7" width="18.42578125" style="561" customWidth="1"/>
    <col min="8" max="16384" width="9.140625" style="155"/>
  </cols>
  <sheetData>
    <row r="1" spans="1:7" s="103" customFormat="1" ht="14.45" customHeight="1" x14ac:dyDescent="0.2">
      <c r="A1" s="102"/>
      <c r="B1" s="102"/>
      <c r="C1" s="102"/>
      <c r="D1" s="102"/>
      <c r="E1" s="102"/>
      <c r="F1" s="102"/>
      <c r="G1" s="542" t="s">
        <v>2896</v>
      </c>
    </row>
    <row r="2" spans="1:7" s="103" customFormat="1" ht="12.75" x14ac:dyDescent="0.2">
      <c r="A2" s="102"/>
      <c r="B2" s="102"/>
      <c r="C2" s="102"/>
      <c r="D2" s="102"/>
      <c r="E2" s="102"/>
      <c r="F2" s="102"/>
      <c r="G2" s="543"/>
    </row>
    <row r="3" spans="1:7" s="103" customFormat="1" ht="25.5" x14ac:dyDescent="0.2">
      <c r="A3" s="128" t="s">
        <v>3</v>
      </c>
      <c r="B3" s="128" t="s">
        <v>4</v>
      </c>
      <c r="C3" s="128" t="s">
        <v>5</v>
      </c>
      <c r="D3" s="128" t="s">
        <v>6</v>
      </c>
      <c r="E3" s="128" t="s">
        <v>7</v>
      </c>
      <c r="F3" s="128" t="s">
        <v>8</v>
      </c>
      <c r="G3" s="489" t="s">
        <v>9</v>
      </c>
    </row>
    <row r="4" spans="1:7" x14ac:dyDescent="0.2">
      <c r="A4" s="153"/>
      <c r="B4" s="153"/>
      <c r="C4" s="154"/>
      <c r="D4" s="107"/>
      <c r="E4" s="107"/>
      <c r="F4" s="353"/>
      <c r="G4" s="483"/>
    </row>
    <row r="5" spans="1:7" x14ac:dyDescent="0.2">
      <c r="A5" s="93"/>
      <c r="B5" s="93"/>
      <c r="C5" s="156" t="s">
        <v>2815</v>
      </c>
      <c r="D5" s="110"/>
      <c r="E5" s="110"/>
      <c r="F5" s="345"/>
      <c r="G5" s="477"/>
    </row>
    <row r="6" spans="1:7" x14ac:dyDescent="0.2">
      <c r="A6" s="93"/>
      <c r="B6" s="93"/>
      <c r="C6" s="156"/>
      <c r="D6" s="110"/>
      <c r="E6" s="110"/>
      <c r="F6" s="345"/>
      <c r="G6" s="477"/>
    </row>
    <row r="7" spans="1:7" x14ac:dyDescent="0.2">
      <c r="A7" s="91">
        <v>9</v>
      </c>
      <c r="B7" s="91"/>
      <c r="C7" s="156" t="s">
        <v>1027</v>
      </c>
      <c r="D7" s="110"/>
      <c r="E7" s="110"/>
      <c r="F7" s="345"/>
      <c r="G7" s="477"/>
    </row>
    <row r="8" spans="1:7" x14ac:dyDescent="0.2">
      <c r="A8" s="91"/>
      <c r="B8" s="91"/>
      <c r="C8" s="92"/>
      <c r="D8" s="110"/>
      <c r="E8" s="110"/>
      <c r="F8" s="345"/>
      <c r="G8" s="477"/>
    </row>
    <row r="9" spans="1:7" ht="25.5" x14ac:dyDescent="0.2">
      <c r="A9" s="93"/>
      <c r="B9" s="93"/>
      <c r="C9" s="92" t="s">
        <v>2534</v>
      </c>
      <c r="D9" s="110"/>
      <c r="E9" s="110"/>
      <c r="F9" s="345"/>
      <c r="G9" s="477"/>
    </row>
    <row r="10" spans="1:7" x14ac:dyDescent="0.2">
      <c r="A10" s="93"/>
      <c r="B10" s="93"/>
      <c r="C10" s="120"/>
      <c r="D10" s="110"/>
      <c r="E10" s="110"/>
      <c r="F10" s="345"/>
      <c r="G10" s="477"/>
    </row>
    <row r="11" spans="1:7" x14ac:dyDescent="0.2">
      <c r="A11" s="260">
        <v>9.1</v>
      </c>
      <c r="B11" s="260"/>
      <c r="C11" s="120" t="s">
        <v>2816</v>
      </c>
      <c r="D11" s="110" t="s">
        <v>19</v>
      </c>
      <c r="E11" s="110">
        <v>1</v>
      </c>
      <c r="F11" s="726"/>
      <c r="G11" s="477">
        <f>E11*F11</f>
        <v>0</v>
      </c>
    </row>
    <row r="12" spans="1:7" x14ac:dyDescent="0.2">
      <c r="A12" s="260"/>
      <c r="B12" s="260"/>
      <c r="C12" s="120"/>
      <c r="D12" s="110"/>
      <c r="E12" s="110"/>
      <c r="F12" s="345"/>
      <c r="G12" s="477"/>
    </row>
    <row r="13" spans="1:7" ht="38.25" x14ac:dyDescent="0.2">
      <c r="A13" s="260">
        <f>A11+0.1</f>
        <v>9.1999999999999993</v>
      </c>
      <c r="B13" s="260"/>
      <c r="C13" s="120" t="s">
        <v>2817</v>
      </c>
      <c r="D13" s="110" t="s">
        <v>19</v>
      </c>
      <c r="E13" s="110">
        <v>1</v>
      </c>
      <c r="F13" s="726"/>
      <c r="G13" s="477">
        <f t="shared" ref="G13:G25" si="0">E13*F13</f>
        <v>0</v>
      </c>
    </row>
    <row r="14" spans="1:7" x14ac:dyDescent="0.2">
      <c r="A14" s="260"/>
      <c r="B14" s="260"/>
      <c r="C14" s="120"/>
      <c r="D14" s="110"/>
      <c r="E14" s="110"/>
      <c r="F14" s="345"/>
      <c r="G14" s="477"/>
    </row>
    <row r="15" spans="1:7" ht="51" x14ac:dyDescent="0.2">
      <c r="A15" s="260">
        <f>A13+0.1</f>
        <v>9.3000000000000007</v>
      </c>
      <c r="B15" s="260"/>
      <c r="C15" s="120" t="s">
        <v>2818</v>
      </c>
      <c r="D15" s="110" t="s">
        <v>19</v>
      </c>
      <c r="E15" s="110">
        <v>1</v>
      </c>
      <c r="F15" s="726"/>
      <c r="G15" s="477">
        <f t="shared" si="0"/>
        <v>0</v>
      </c>
    </row>
    <row r="16" spans="1:7" x14ac:dyDescent="0.2">
      <c r="A16" s="260"/>
      <c r="B16" s="260"/>
      <c r="C16" s="120"/>
      <c r="D16" s="110"/>
      <c r="E16" s="110"/>
      <c r="F16" s="345"/>
      <c r="G16" s="477"/>
    </row>
    <row r="17" spans="1:7" ht="38.25" x14ac:dyDescent="0.2">
      <c r="A17" s="260">
        <f>A15+0.1</f>
        <v>9.4</v>
      </c>
      <c r="B17" s="260"/>
      <c r="C17" s="120" t="s">
        <v>2819</v>
      </c>
      <c r="D17" s="110" t="s">
        <v>19</v>
      </c>
      <c r="E17" s="110">
        <v>1</v>
      </c>
      <c r="F17" s="726"/>
      <c r="G17" s="477">
        <f t="shared" si="0"/>
        <v>0</v>
      </c>
    </row>
    <row r="18" spans="1:7" x14ac:dyDescent="0.2">
      <c r="A18" s="260"/>
      <c r="B18" s="260"/>
      <c r="C18" s="120"/>
      <c r="D18" s="110"/>
      <c r="E18" s="110"/>
      <c r="F18" s="345"/>
      <c r="G18" s="477"/>
    </row>
    <row r="19" spans="1:7" ht="67.900000000000006" customHeight="1" x14ac:dyDescent="0.2">
      <c r="A19" s="260">
        <f>A17+0.1</f>
        <v>9.5</v>
      </c>
      <c r="B19" s="260" t="s">
        <v>3880</v>
      </c>
      <c r="C19" s="120" t="s">
        <v>2820</v>
      </c>
      <c r="D19" s="110" t="s">
        <v>19</v>
      </c>
      <c r="E19" s="110">
        <v>1</v>
      </c>
      <c r="F19" s="726"/>
      <c r="G19" s="477">
        <f t="shared" si="0"/>
        <v>0</v>
      </c>
    </row>
    <row r="20" spans="1:7" x14ac:dyDescent="0.2">
      <c r="A20" s="260"/>
      <c r="B20" s="260"/>
      <c r="C20" s="120"/>
      <c r="D20" s="110"/>
      <c r="E20" s="110"/>
      <c r="F20" s="345"/>
      <c r="G20" s="477"/>
    </row>
    <row r="21" spans="1:7" ht="76.5" x14ac:dyDescent="0.2">
      <c r="A21" s="260">
        <f>A19+0.1</f>
        <v>9.6</v>
      </c>
      <c r="B21" s="260" t="s">
        <v>3880</v>
      </c>
      <c r="C21" s="120" t="s">
        <v>2821</v>
      </c>
      <c r="D21" s="110" t="s">
        <v>19</v>
      </c>
      <c r="E21" s="110">
        <v>1</v>
      </c>
      <c r="F21" s="726"/>
      <c r="G21" s="477">
        <f t="shared" si="0"/>
        <v>0</v>
      </c>
    </row>
    <row r="22" spans="1:7" x14ac:dyDescent="0.2">
      <c r="A22" s="260"/>
      <c r="B22" s="260"/>
      <c r="C22" s="120"/>
      <c r="D22" s="110"/>
      <c r="E22" s="110"/>
      <c r="F22" s="345"/>
      <c r="G22" s="477"/>
    </row>
    <row r="23" spans="1:7" ht="63.75" x14ac:dyDescent="0.2">
      <c r="A23" s="260">
        <f t="shared" ref="A23:A27" si="1">A21+0.1</f>
        <v>9.6999999999999993</v>
      </c>
      <c r="B23" s="260"/>
      <c r="C23" s="120" t="s">
        <v>2822</v>
      </c>
      <c r="D23" s="110" t="s">
        <v>19</v>
      </c>
      <c r="E23" s="110">
        <v>1</v>
      </c>
      <c r="F23" s="726"/>
      <c r="G23" s="477">
        <f t="shared" si="0"/>
        <v>0</v>
      </c>
    </row>
    <row r="24" spans="1:7" x14ac:dyDescent="0.2">
      <c r="A24" s="260"/>
      <c r="B24" s="260"/>
      <c r="C24" s="120"/>
      <c r="D24" s="110"/>
      <c r="E24" s="110"/>
      <c r="F24" s="345"/>
      <c r="G24" s="477"/>
    </row>
    <row r="25" spans="1:7" ht="51" x14ac:dyDescent="0.2">
      <c r="A25" s="260">
        <f t="shared" si="1"/>
        <v>9.8000000000000007</v>
      </c>
      <c r="B25" s="260" t="s">
        <v>3881</v>
      </c>
      <c r="C25" s="120" t="s">
        <v>2823</v>
      </c>
      <c r="D25" s="110" t="s">
        <v>19</v>
      </c>
      <c r="E25" s="110">
        <v>1</v>
      </c>
      <c r="F25" s="726"/>
      <c r="G25" s="477">
        <f t="shared" si="0"/>
        <v>0</v>
      </c>
    </row>
    <row r="26" spans="1:7" x14ac:dyDescent="0.2">
      <c r="A26" s="260"/>
      <c r="B26" s="260"/>
      <c r="C26" s="120"/>
      <c r="D26" s="110"/>
      <c r="E26" s="110"/>
      <c r="F26" s="345"/>
      <c r="G26" s="477"/>
    </row>
    <row r="27" spans="1:7" ht="26.45" customHeight="1" x14ac:dyDescent="0.2">
      <c r="A27" s="260">
        <f t="shared" si="1"/>
        <v>9.9</v>
      </c>
      <c r="B27" s="260" t="s">
        <v>3882</v>
      </c>
      <c r="C27" s="120" t="s">
        <v>2824</v>
      </c>
      <c r="D27" s="311" t="s">
        <v>2825</v>
      </c>
      <c r="E27" s="110"/>
      <c r="F27" s="321">
        <v>4400000</v>
      </c>
      <c r="G27" s="477">
        <v>4400000</v>
      </c>
    </row>
    <row r="28" spans="1:7" x14ac:dyDescent="0.2">
      <c r="A28" s="260"/>
      <c r="B28" s="260"/>
      <c r="C28" s="120"/>
      <c r="D28" s="110"/>
      <c r="E28" s="110"/>
      <c r="F28" s="345"/>
      <c r="G28" s="477"/>
    </row>
    <row r="29" spans="1:7" ht="51" x14ac:dyDescent="0.2">
      <c r="A29" s="157" t="s">
        <v>1632</v>
      </c>
      <c r="B29" s="157"/>
      <c r="C29" s="120" t="s">
        <v>2826</v>
      </c>
      <c r="D29" s="110" t="s">
        <v>19</v>
      </c>
      <c r="E29" s="110">
        <v>1</v>
      </c>
      <c r="F29" s="726"/>
      <c r="G29" s="477">
        <f>E29*F29</f>
        <v>0</v>
      </c>
    </row>
    <row r="30" spans="1:7" x14ac:dyDescent="0.2">
      <c r="A30" s="111"/>
      <c r="B30" s="111"/>
      <c r="C30" s="120"/>
      <c r="D30" s="110"/>
      <c r="E30" s="110"/>
      <c r="F30" s="345"/>
      <c r="G30" s="477"/>
    </row>
    <row r="31" spans="1:7" x14ac:dyDescent="0.2">
      <c r="A31" s="113"/>
      <c r="B31" s="113"/>
      <c r="C31" s="158"/>
      <c r="D31" s="366"/>
      <c r="E31" s="366"/>
      <c r="F31" s="380"/>
      <c r="G31" s="477"/>
    </row>
    <row r="32" spans="1:7" s="108" customFormat="1" ht="21.95" customHeight="1" x14ac:dyDescent="0.2">
      <c r="A32" s="123" t="s">
        <v>44</v>
      </c>
      <c r="B32" s="123"/>
      <c r="C32" s="124"/>
      <c r="D32" s="343"/>
      <c r="E32" s="343"/>
      <c r="F32" s="344"/>
      <c r="G32" s="494">
        <f>SUM(G11:G29)</f>
        <v>4400000</v>
      </c>
    </row>
    <row r="33" spans="1:30" s="108" customFormat="1" ht="15" customHeight="1" x14ac:dyDescent="0.2">
      <c r="A33" s="126"/>
      <c r="B33" s="126"/>
      <c r="C33" s="126"/>
      <c r="D33" s="126"/>
      <c r="E33" s="126"/>
      <c r="F33" s="126"/>
      <c r="G33" s="542" t="s">
        <v>2896</v>
      </c>
    </row>
    <row r="34" spans="1:30" s="108" customFormat="1" ht="15" customHeight="1" x14ac:dyDescent="0.2">
      <c r="A34" s="126"/>
      <c r="B34" s="126"/>
      <c r="C34" s="126"/>
      <c r="D34" s="126"/>
      <c r="E34" s="126"/>
      <c r="F34" s="126"/>
      <c r="G34" s="543"/>
    </row>
    <row r="35" spans="1:30" s="108" customFormat="1" ht="27.2" customHeight="1" x14ac:dyDescent="0.2">
      <c r="A35" s="127" t="s">
        <v>3</v>
      </c>
      <c r="B35" s="127" t="s">
        <v>4</v>
      </c>
      <c r="C35" s="127" t="s">
        <v>5</v>
      </c>
      <c r="D35" s="127" t="s">
        <v>6</v>
      </c>
      <c r="E35" s="127" t="s">
        <v>7</v>
      </c>
      <c r="F35" s="127" t="s">
        <v>8</v>
      </c>
      <c r="G35" s="489" t="s">
        <v>9</v>
      </c>
    </row>
    <row r="36" spans="1:30" s="108" customFormat="1" ht="21.95" customHeight="1" x14ac:dyDescent="0.2">
      <c r="A36" s="123" t="s">
        <v>45</v>
      </c>
      <c r="B36" s="123"/>
      <c r="C36" s="124"/>
      <c r="D36" s="343"/>
      <c r="E36" s="343"/>
      <c r="F36" s="381"/>
      <c r="G36" s="494">
        <f>G32</f>
        <v>4400000</v>
      </c>
    </row>
    <row r="37" spans="1:30" x14ac:dyDescent="0.2">
      <c r="A37" s="117"/>
      <c r="B37" s="117"/>
      <c r="C37" s="120"/>
      <c r="D37" s="110"/>
      <c r="E37" s="110"/>
      <c r="F37" s="321"/>
      <c r="G37" s="477"/>
    </row>
    <row r="38" spans="1:30" ht="38.25" x14ac:dyDescent="0.2">
      <c r="A38" s="111"/>
      <c r="B38" s="111"/>
      <c r="C38" s="137" t="s">
        <v>2827</v>
      </c>
      <c r="D38" s="110"/>
      <c r="E38" s="110"/>
      <c r="F38" s="321"/>
      <c r="G38" s="477"/>
    </row>
    <row r="39" spans="1:30" x14ac:dyDescent="0.2">
      <c r="A39" s="111"/>
      <c r="B39" s="111"/>
      <c r="C39" s="120"/>
      <c r="D39" s="110"/>
      <c r="E39" s="110"/>
      <c r="F39" s="321"/>
      <c r="G39" s="477"/>
    </row>
    <row r="40" spans="1:30" x14ac:dyDescent="0.2">
      <c r="A40" s="111">
        <f>A29+0.01</f>
        <v>9.11</v>
      </c>
      <c r="B40" s="111"/>
      <c r="C40" s="719" t="s">
        <v>2828</v>
      </c>
      <c r="D40" s="110" t="s">
        <v>19</v>
      </c>
      <c r="E40" s="110">
        <v>1</v>
      </c>
      <c r="F40" s="726"/>
      <c r="G40" s="477">
        <f>E40*F40</f>
        <v>0</v>
      </c>
    </row>
    <row r="41" spans="1:30" x14ac:dyDescent="0.2">
      <c r="A41" s="117"/>
      <c r="B41" s="117"/>
      <c r="C41" s="120"/>
      <c r="D41" s="110"/>
      <c r="E41" s="110"/>
      <c r="F41" s="321"/>
      <c r="G41" s="477"/>
    </row>
    <row r="42" spans="1:30" x14ac:dyDescent="0.2">
      <c r="A42" s="111">
        <f>A40+0.01</f>
        <v>9.1199999999999992</v>
      </c>
      <c r="B42" s="111"/>
      <c r="C42" s="719" t="s">
        <v>2829</v>
      </c>
      <c r="D42" s="110" t="s">
        <v>19</v>
      </c>
      <c r="E42" s="110">
        <v>1</v>
      </c>
      <c r="F42" s="726"/>
      <c r="G42" s="477">
        <f t="shared" ref="G42:G46" si="2">E42*F42</f>
        <v>0</v>
      </c>
    </row>
    <row r="43" spans="1:30" x14ac:dyDescent="0.2">
      <c r="A43" s="117"/>
      <c r="B43" s="117"/>
      <c r="C43" s="120"/>
      <c r="D43" s="110"/>
      <c r="E43" s="110"/>
      <c r="F43" s="321"/>
      <c r="G43" s="477"/>
    </row>
    <row r="44" spans="1:30" x14ac:dyDescent="0.2">
      <c r="A44" s="111">
        <f>A42+0.01</f>
        <v>9.1300000000000008</v>
      </c>
      <c r="B44" s="111"/>
      <c r="C44" s="719" t="s">
        <v>2830</v>
      </c>
      <c r="D44" s="110" t="s">
        <v>19</v>
      </c>
      <c r="E44" s="110">
        <v>1</v>
      </c>
      <c r="F44" s="726"/>
      <c r="G44" s="477">
        <f t="shared" si="2"/>
        <v>0</v>
      </c>
    </row>
    <row r="45" spans="1:30" x14ac:dyDescent="0.2">
      <c r="A45" s="117"/>
      <c r="B45" s="117"/>
      <c r="C45" s="120"/>
      <c r="D45" s="110"/>
      <c r="E45" s="110"/>
      <c r="F45" s="321"/>
      <c r="G45" s="477"/>
    </row>
    <row r="46" spans="1:30" x14ac:dyDescent="0.2">
      <c r="A46" s="111">
        <f>A44+0.01</f>
        <v>9.14</v>
      </c>
      <c r="B46" s="111"/>
      <c r="C46" s="719" t="s">
        <v>2831</v>
      </c>
      <c r="D46" s="110" t="s">
        <v>19</v>
      </c>
      <c r="E46" s="110">
        <v>1</v>
      </c>
      <c r="F46" s="726"/>
      <c r="G46" s="477">
        <f t="shared" si="2"/>
        <v>0</v>
      </c>
      <c r="AD46" s="159"/>
    </row>
    <row r="47" spans="1:30" x14ac:dyDescent="0.2">
      <c r="A47" s="117"/>
      <c r="B47" s="117"/>
      <c r="C47" s="120"/>
      <c r="D47" s="110"/>
      <c r="E47" s="110"/>
      <c r="F47" s="321"/>
      <c r="G47" s="477"/>
    </row>
    <row r="48" spans="1:30" x14ac:dyDescent="0.2">
      <c r="A48" s="111"/>
      <c r="B48" s="111"/>
      <c r="C48" s="120"/>
      <c r="D48" s="110"/>
      <c r="E48" s="110"/>
      <c r="F48" s="321"/>
      <c r="G48" s="477"/>
    </row>
    <row r="49" spans="1:7" x14ac:dyDescent="0.2">
      <c r="A49" s="111"/>
      <c r="B49" s="111"/>
      <c r="C49" s="120"/>
      <c r="D49" s="110"/>
      <c r="E49" s="110"/>
      <c r="F49" s="321"/>
      <c r="G49" s="477"/>
    </row>
    <row r="50" spans="1:7" x14ac:dyDescent="0.2">
      <c r="A50" s="111"/>
      <c r="B50" s="111"/>
      <c r="C50" s="120"/>
      <c r="D50" s="110"/>
      <c r="E50" s="110"/>
      <c r="F50" s="321"/>
      <c r="G50" s="477"/>
    </row>
    <row r="51" spans="1:7" x14ac:dyDescent="0.2">
      <c r="A51" s="111"/>
      <c r="B51" s="111"/>
      <c r="C51" s="120"/>
      <c r="D51" s="110"/>
      <c r="E51" s="110"/>
      <c r="F51" s="321"/>
      <c r="G51" s="477"/>
    </row>
    <row r="52" spans="1:7" x14ac:dyDescent="0.2">
      <c r="A52" s="111"/>
      <c r="B52" s="111"/>
      <c r="C52" s="120"/>
      <c r="D52" s="110"/>
      <c r="E52" s="110"/>
      <c r="F52" s="321"/>
      <c r="G52" s="477"/>
    </row>
    <row r="53" spans="1:7" x14ac:dyDescent="0.2">
      <c r="A53" s="111"/>
      <c r="B53" s="111"/>
      <c r="C53" s="120"/>
      <c r="D53" s="110"/>
      <c r="E53" s="110"/>
      <c r="F53" s="321"/>
      <c r="G53" s="477"/>
    </row>
    <row r="54" spans="1:7" x14ac:dyDescent="0.2">
      <c r="A54" s="111"/>
      <c r="B54" s="111"/>
      <c r="C54" s="120"/>
      <c r="D54" s="110"/>
      <c r="E54" s="110"/>
      <c r="F54" s="321"/>
      <c r="G54" s="477"/>
    </row>
    <row r="55" spans="1:7" x14ac:dyDescent="0.2">
      <c r="A55" s="111"/>
      <c r="B55" s="111"/>
      <c r="C55" s="120"/>
      <c r="D55" s="110"/>
      <c r="E55" s="110"/>
      <c r="F55" s="321"/>
      <c r="G55" s="477"/>
    </row>
    <row r="56" spans="1:7" x14ac:dyDescent="0.2">
      <c r="A56" s="111"/>
      <c r="B56" s="111"/>
      <c r="C56" s="120"/>
      <c r="D56" s="110"/>
      <c r="E56" s="110"/>
      <c r="F56" s="321"/>
      <c r="G56" s="477"/>
    </row>
    <row r="57" spans="1:7" x14ac:dyDescent="0.2">
      <c r="A57" s="111"/>
      <c r="B57" s="111"/>
      <c r="C57" s="120"/>
      <c r="D57" s="110"/>
      <c r="E57" s="110"/>
      <c r="F57" s="321"/>
      <c r="G57" s="477"/>
    </row>
    <row r="58" spans="1:7" x14ac:dyDescent="0.2">
      <c r="A58" s="111"/>
      <c r="B58" s="111"/>
      <c r="C58" s="120"/>
      <c r="D58" s="110"/>
      <c r="E58" s="110"/>
      <c r="F58" s="321"/>
      <c r="G58" s="477"/>
    </row>
    <row r="59" spans="1:7" x14ac:dyDescent="0.2">
      <c r="A59" s="111"/>
      <c r="B59" s="111"/>
      <c r="C59" s="120"/>
      <c r="D59" s="110"/>
      <c r="E59" s="110"/>
      <c r="F59" s="321"/>
      <c r="G59" s="477"/>
    </row>
    <row r="60" spans="1:7" x14ac:dyDescent="0.2">
      <c r="A60" s="111"/>
      <c r="B60" s="111"/>
      <c r="C60" s="120"/>
      <c r="D60" s="110"/>
      <c r="E60" s="110"/>
      <c r="F60" s="321"/>
      <c r="G60" s="477"/>
    </row>
    <row r="61" spans="1:7" x14ac:dyDescent="0.2">
      <c r="A61" s="111"/>
      <c r="B61" s="111"/>
      <c r="C61" s="120"/>
      <c r="D61" s="110"/>
      <c r="E61" s="110"/>
      <c r="F61" s="321"/>
      <c r="G61" s="477"/>
    </row>
    <row r="62" spans="1:7" x14ac:dyDescent="0.2">
      <c r="A62" s="111"/>
      <c r="B62" s="111"/>
      <c r="C62" s="120"/>
      <c r="D62" s="110"/>
      <c r="E62" s="110"/>
      <c r="F62" s="321"/>
      <c r="G62" s="477"/>
    </row>
    <row r="63" spans="1:7" x14ac:dyDescent="0.2">
      <c r="A63" s="111"/>
      <c r="B63" s="111"/>
      <c r="C63" s="120"/>
      <c r="D63" s="110"/>
      <c r="E63" s="110"/>
      <c r="F63" s="321"/>
      <c r="G63" s="477"/>
    </row>
    <row r="64" spans="1:7" x14ac:dyDescent="0.2">
      <c r="A64" s="111"/>
      <c r="B64" s="111"/>
      <c r="C64" s="120"/>
      <c r="D64" s="110"/>
      <c r="E64" s="110"/>
      <c r="F64" s="321"/>
      <c r="G64" s="477"/>
    </row>
    <row r="65" spans="1:7" x14ac:dyDescent="0.2">
      <c r="A65" s="111"/>
      <c r="B65" s="111"/>
      <c r="C65" s="120"/>
      <c r="D65" s="110"/>
      <c r="E65" s="110"/>
      <c r="F65" s="321"/>
      <c r="G65" s="477"/>
    </row>
    <row r="66" spans="1:7" x14ac:dyDescent="0.2">
      <c r="A66" s="111"/>
      <c r="B66" s="111"/>
      <c r="C66" s="120"/>
      <c r="D66" s="110"/>
      <c r="E66" s="110"/>
      <c r="F66" s="321"/>
      <c r="G66" s="477"/>
    </row>
    <row r="67" spans="1:7" x14ac:dyDescent="0.2">
      <c r="A67" s="117"/>
      <c r="B67" s="117"/>
      <c r="C67" s="120"/>
      <c r="D67" s="110"/>
      <c r="E67" s="110"/>
      <c r="F67" s="321"/>
      <c r="G67" s="477"/>
    </row>
    <row r="68" spans="1:7" x14ac:dyDescent="0.2">
      <c r="A68" s="111"/>
      <c r="B68" s="111"/>
      <c r="C68" s="120"/>
      <c r="D68" s="110"/>
      <c r="E68" s="110"/>
      <c r="F68" s="321"/>
      <c r="G68" s="477"/>
    </row>
    <row r="69" spans="1:7" s="146" customFormat="1" ht="21.95" customHeight="1" x14ac:dyDescent="0.25">
      <c r="A69" s="144" t="s">
        <v>4566</v>
      </c>
      <c r="B69" s="145"/>
      <c r="C69" s="145"/>
      <c r="D69" s="343"/>
      <c r="E69" s="343"/>
      <c r="F69" s="381"/>
      <c r="G69" s="494">
        <f>SUM(G36:G66)</f>
        <v>4400000</v>
      </c>
    </row>
  </sheetData>
  <sheetProtection algorithmName="SHA-512" hashValue="/K0x02DJfQIFSfLYECDOYz7yL2iH28utCvTG+GpUIrspcejreWizWqXeCZnNilW81u5FqevrIRsz2LFZakl+jg==" saltValue="Hhnyclr+imQ/mmqfVq8tww==" spinCount="100000" sheet="1" objects="1" scenarios="1"/>
  <autoFilter ref="A1:G69" xr:uid="{00000000-0009-0000-0000-000012000000}"/>
  <pageMargins left="0.70866141732283472" right="0.70866141732283472" top="0.74803149606299213" bottom="0.74803149606299213" header="0.31496062992125984" footer="0.31496062992125984"/>
  <pageSetup paperSize="9" scale="76" firstPageNumber="65" fitToHeight="0" orientation="portrait" blackAndWhite="1" r:id="rId1"/>
  <headerFooter>
    <oddHeader>&amp;LHAMMARSDALE WWTW IMPROVEMENTS TO LIQUID AND SOLIDS TREATMENT FACILITIES&amp;RContract No:  WS 7342</oddHeader>
    <oddFooter>&amp;LC2: Pricing Data - Revision B&amp;CPage C2.2-&amp;P</oddFooter>
  </headerFooter>
  <rowBreaks count="1" manualBreakCount="1">
    <brk id="32"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H375"/>
  <sheetViews>
    <sheetView tabSelected="1" view="pageBreakPreview" topLeftCell="B213" zoomScaleNormal="100" zoomScaleSheetLayoutView="100" workbookViewId="0">
      <selection activeCell="G229" sqref="G229"/>
    </sheetView>
  </sheetViews>
  <sheetFormatPr defaultColWidth="9.140625" defaultRowHeight="15" x14ac:dyDescent="0.25"/>
  <cols>
    <col min="1" max="1" width="5.42578125" style="597" hidden="1" customWidth="1"/>
    <col min="2" max="2" width="8.5703125" style="597" customWidth="1"/>
    <col min="3" max="3" width="12.140625" style="597" bestFit="1" customWidth="1"/>
    <col min="4" max="4" width="35.5703125" style="597" customWidth="1"/>
    <col min="5" max="5" width="9.7109375" style="597" customWidth="1"/>
    <col min="6" max="6" width="10.85546875" style="598" customWidth="1"/>
    <col min="7" max="7" width="15.7109375" style="597" customWidth="1"/>
    <col min="8" max="8" width="18.5703125" style="599" customWidth="1"/>
    <col min="9" max="16384" width="9.140625" style="597"/>
  </cols>
  <sheetData>
    <row r="1" spans="1:8" s="2" customFormat="1" ht="12.75" x14ac:dyDescent="0.2">
      <c r="A1" s="1" t="s">
        <v>0</v>
      </c>
      <c r="F1" s="15"/>
      <c r="H1" s="526" t="s">
        <v>2020</v>
      </c>
    </row>
    <row r="2" spans="1:8" s="2" customFormat="1" ht="12.75" x14ac:dyDescent="0.2">
      <c r="A2" s="1" t="s">
        <v>1</v>
      </c>
      <c r="F2" s="15"/>
      <c r="H2" s="527"/>
    </row>
    <row r="3" spans="1:8" s="3" customFormat="1" ht="25.5" x14ac:dyDescent="0.25">
      <c r="B3" s="592" t="s">
        <v>3</v>
      </c>
      <c r="C3" s="592" t="s">
        <v>4</v>
      </c>
      <c r="D3" s="703" t="s">
        <v>5</v>
      </c>
      <c r="E3" s="703" t="s">
        <v>6</v>
      </c>
      <c r="F3" s="592" t="s">
        <v>7</v>
      </c>
      <c r="G3" s="592" t="s">
        <v>8</v>
      </c>
      <c r="H3" s="515" t="s">
        <v>9</v>
      </c>
    </row>
    <row r="4" spans="1:8" s="3" customFormat="1" ht="25.5" x14ac:dyDescent="0.25">
      <c r="A4" s="3">
        <v>10186</v>
      </c>
      <c r="B4" s="701" t="s">
        <v>10</v>
      </c>
      <c r="C4" s="246" t="s">
        <v>11</v>
      </c>
      <c r="D4" s="246" t="s">
        <v>2</v>
      </c>
      <c r="E4" s="427"/>
      <c r="F4" s="427"/>
      <c r="G4" s="432"/>
      <c r="H4" s="528"/>
    </row>
    <row r="5" spans="1:8" s="3" customFormat="1" ht="12.75" x14ac:dyDescent="0.25">
      <c r="B5" s="594"/>
      <c r="C5" s="591"/>
      <c r="D5" s="702"/>
      <c r="E5" s="427"/>
      <c r="F5" s="427"/>
      <c r="G5" s="432"/>
      <c r="H5" s="528"/>
    </row>
    <row r="6" spans="1:8" s="3" customFormat="1" ht="12.75" x14ac:dyDescent="0.25">
      <c r="A6" s="3">
        <v>10189</v>
      </c>
      <c r="B6" s="701" t="s">
        <v>12</v>
      </c>
      <c r="C6" s="593"/>
      <c r="D6" s="704" t="s">
        <v>13</v>
      </c>
      <c r="E6" s="427"/>
      <c r="F6" s="427"/>
      <c r="G6" s="432"/>
      <c r="H6" s="528"/>
    </row>
    <row r="7" spans="1:8" s="3" customFormat="1" ht="12.75" x14ac:dyDescent="0.25">
      <c r="B7" s="594"/>
      <c r="C7" s="591"/>
      <c r="D7" s="702"/>
      <c r="E7" s="427"/>
      <c r="F7" s="427"/>
      <c r="G7" s="432"/>
      <c r="H7" s="528"/>
    </row>
    <row r="8" spans="1:8" s="3" customFormat="1" ht="12.75" x14ac:dyDescent="0.25">
      <c r="A8" s="3">
        <v>10190</v>
      </c>
      <c r="B8" s="595"/>
      <c r="C8" s="593" t="s">
        <v>14</v>
      </c>
      <c r="D8" s="704" t="s">
        <v>15</v>
      </c>
      <c r="E8" s="427"/>
      <c r="F8" s="427"/>
      <c r="G8" s="432"/>
      <c r="H8" s="528"/>
    </row>
    <row r="9" spans="1:8" s="3" customFormat="1" ht="12.75" x14ac:dyDescent="0.25">
      <c r="B9" s="594"/>
      <c r="C9" s="591"/>
      <c r="D9" s="702"/>
      <c r="E9" s="427"/>
      <c r="F9" s="427"/>
      <c r="G9" s="432"/>
      <c r="H9" s="528"/>
    </row>
    <row r="10" spans="1:8" s="3" customFormat="1" ht="12.75" x14ac:dyDescent="0.25">
      <c r="A10" s="3">
        <v>10191</v>
      </c>
      <c r="B10" s="595" t="s">
        <v>16</v>
      </c>
      <c r="C10" s="593" t="s">
        <v>17</v>
      </c>
      <c r="D10" s="704" t="s">
        <v>18</v>
      </c>
      <c r="E10" s="428" t="s">
        <v>19</v>
      </c>
      <c r="F10" s="429">
        <v>1</v>
      </c>
      <c r="G10" s="461"/>
      <c r="H10" s="528">
        <f>IF(E10 = CHAR(37), F10*G10/100,F10*G10)</f>
        <v>0</v>
      </c>
    </row>
    <row r="11" spans="1:8" s="3" customFormat="1" ht="12.75" x14ac:dyDescent="0.25">
      <c r="B11" s="594"/>
      <c r="C11" s="591"/>
      <c r="D11" s="702"/>
      <c r="E11" s="427"/>
      <c r="F11" s="427"/>
      <c r="G11" s="432"/>
      <c r="H11" s="528"/>
    </row>
    <row r="12" spans="1:8" s="3" customFormat="1" ht="25.5" x14ac:dyDescent="0.25">
      <c r="A12" s="3">
        <v>10192</v>
      </c>
      <c r="B12" s="595"/>
      <c r="C12" s="593" t="s">
        <v>20</v>
      </c>
      <c r="D12" s="714" t="s">
        <v>21</v>
      </c>
      <c r="E12" s="428"/>
      <c r="F12" s="429"/>
      <c r="G12" s="432"/>
      <c r="H12" s="528"/>
    </row>
    <row r="13" spans="1:8" s="3" customFormat="1" ht="12.75" x14ac:dyDescent="0.25">
      <c r="B13" s="594"/>
      <c r="C13" s="591"/>
      <c r="D13" s="702"/>
      <c r="E13" s="427"/>
      <c r="F13" s="427"/>
      <c r="G13" s="432"/>
      <c r="H13" s="528"/>
    </row>
    <row r="14" spans="1:8" s="3" customFormat="1" ht="25.5" x14ac:dyDescent="0.25">
      <c r="A14" s="3">
        <v>10193</v>
      </c>
      <c r="B14" s="595" t="s">
        <v>22</v>
      </c>
      <c r="C14" s="593"/>
      <c r="D14" s="704" t="s">
        <v>23</v>
      </c>
      <c r="E14" s="428" t="s">
        <v>19</v>
      </c>
      <c r="F14" s="429">
        <v>1</v>
      </c>
      <c r="G14" s="461"/>
      <c r="H14" s="528">
        <f>IF(E14 = CHAR(37), F14*G14/100,F14*G14)</f>
        <v>0</v>
      </c>
    </row>
    <row r="15" spans="1:8" s="3" customFormat="1" ht="12.75" x14ac:dyDescent="0.25">
      <c r="B15" s="594"/>
      <c r="C15" s="591"/>
      <c r="D15" s="702"/>
      <c r="E15" s="427"/>
      <c r="F15" s="427"/>
      <c r="G15" s="432"/>
      <c r="H15" s="528"/>
    </row>
    <row r="16" spans="1:8" s="3" customFormat="1" ht="25.5" x14ac:dyDescent="0.25">
      <c r="A16" s="3">
        <v>10194</v>
      </c>
      <c r="B16" s="595" t="s">
        <v>24</v>
      </c>
      <c r="C16" s="593"/>
      <c r="D16" s="704" t="s">
        <v>25</v>
      </c>
      <c r="E16" s="428" t="s">
        <v>19</v>
      </c>
      <c r="F16" s="429">
        <v>1</v>
      </c>
      <c r="G16" s="461"/>
      <c r="H16" s="528">
        <f>IF(E16 = CHAR(37), F16*G16/100,F16*G16)</f>
        <v>0</v>
      </c>
    </row>
    <row r="17" spans="1:8" s="3" customFormat="1" ht="12.75" x14ac:dyDescent="0.25">
      <c r="B17" s="594"/>
      <c r="C17" s="591"/>
      <c r="D17" s="702"/>
      <c r="E17" s="427"/>
      <c r="F17" s="427"/>
      <c r="G17" s="432"/>
      <c r="H17" s="528"/>
    </row>
    <row r="18" spans="1:8" s="3" customFormat="1" ht="25.5" x14ac:dyDescent="0.25">
      <c r="A18" s="3">
        <v>10195</v>
      </c>
      <c r="B18" s="595" t="s">
        <v>26</v>
      </c>
      <c r="C18" s="593"/>
      <c r="D18" s="704" t="s">
        <v>27</v>
      </c>
      <c r="E18" s="428" t="s">
        <v>19</v>
      </c>
      <c r="F18" s="429">
        <v>1</v>
      </c>
      <c r="G18" s="461"/>
      <c r="H18" s="528">
        <f>IF(E18 = CHAR(37), F18*G18/100,F18*G18)</f>
        <v>0</v>
      </c>
    </row>
    <row r="19" spans="1:8" s="3" customFormat="1" ht="12.75" x14ac:dyDescent="0.25">
      <c r="B19" s="594"/>
      <c r="C19" s="591"/>
      <c r="D19" s="702"/>
      <c r="E19" s="427"/>
      <c r="F19" s="427"/>
      <c r="G19" s="432"/>
      <c r="H19" s="528"/>
    </row>
    <row r="20" spans="1:8" s="3" customFormat="1" ht="25.5" x14ac:dyDescent="0.25">
      <c r="A20" s="3">
        <v>10196</v>
      </c>
      <c r="B20" s="595" t="s">
        <v>28</v>
      </c>
      <c r="C20" s="593"/>
      <c r="D20" s="704" t="s">
        <v>29</v>
      </c>
      <c r="E20" s="428" t="s">
        <v>19</v>
      </c>
      <c r="F20" s="429">
        <v>1</v>
      </c>
      <c r="G20" s="461"/>
      <c r="H20" s="528">
        <f>IF(E20 = CHAR(37), F20*G20/100,F20*G20)</f>
        <v>0</v>
      </c>
    </row>
    <row r="21" spans="1:8" s="3" customFormat="1" ht="12.75" x14ac:dyDescent="0.25">
      <c r="B21" s="594"/>
      <c r="C21" s="591"/>
      <c r="D21" s="702"/>
      <c r="E21" s="427"/>
      <c r="F21" s="427"/>
      <c r="G21" s="432"/>
      <c r="H21" s="528"/>
    </row>
    <row r="22" spans="1:8" s="3" customFormat="1" ht="102" x14ac:dyDescent="0.25">
      <c r="A22" s="3">
        <v>10197</v>
      </c>
      <c r="B22" s="595" t="s">
        <v>30</v>
      </c>
      <c r="C22" s="593"/>
      <c r="D22" s="704" t="s">
        <v>31</v>
      </c>
      <c r="E22" s="428" t="s">
        <v>19</v>
      </c>
      <c r="F22" s="429">
        <v>1</v>
      </c>
      <c r="G22" s="461"/>
      <c r="H22" s="528">
        <f>IF(E22 = CHAR(37), F22*G22/100,F22*G22)</f>
        <v>0</v>
      </c>
    </row>
    <row r="23" spans="1:8" s="3" customFormat="1" ht="12.75" x14ac:dyDescent="0.25">
      <c r="B23" s="594"/>
      <c r="C23" s="591"/>
      <c r="D23" s="702"/>
      <c r="E23" s="427"/>
      <c r="F23" s="427"/>
      <c r="G23" s="432"/>
      <c r="H23" s="528"/>
    </row>
    <row r="24" spans="1:8" s="3" customFormat="1" ht="102" x14ac:dyDescent="0.25">
      <c r="A24" s="3">
        <v>10198</v>
      </c>
      <c r="B24" s="595" t="s">
        <v>32</v>
      </c>
      <c r="C24" s="593"/>
      <c r="D24" s="704" t="s">
        <v>33</v>
      </c>
      <c r="E24" s="428" t="s">
        <v>19</v>
      </c>
      <c r="F24" s="429">
        <v>1</v>
      </c>
      <c r="G24" s="461"/>
      <c r="H24" s="528">
        <f>IF(E24 = CHAR(37), F24*G24/100,F24*G24)</f>
        <v>0</v>
      </c>
    </row>
    <row r="25" spans="1:8" s="3" customFormat="1" ht="12.75" x14ac:dyDescent="0.25">
      <c r="B25" s="594"/>
      <c r="C25" s="591"/>
      <c r="D25" s="702"/>
      <c r="E25" s="427"/>
      <c r="F25" s="427"/>
      <c r="G25" s="432"/>
      <c r="H25" s="528"/>
    </row>
    <row r="26" spans="1:8" s="3" customFormat="1" ht="51" x14ac:dyDescent="0.25">
      <c r="A26" s="3">
        <v>10199</v>
      </c>
      <c r="B26" s="595" t="s">
        <v>34</v>
      </c>
      <c r="C26" s="593"/>
      <c r="D26" s="704" t="s">
        <v>35</v>
      </c>
      <c r="E26" s="428" t="s">
        <v>19</v>
      </c>
      <c r="F26" s="429">
        <v>1</v>
      </c>
      <c r="G26" s="461"/>
      <c r="H26" s="528">
        <f>IF(E26 = CHAR(37), F26*G26/100,F26*G26)</f>
        <v>0</v>
      </c>
    </row>
    <row r="27" spans="1:8" s="3" customFormat="1" ht="12.75" x14ac:dyDescent="0.25">
      <c r="B27" s="594"/>
      <c r="C27" s="591"/>
      <c r="D27" s="702"/>
      <c r="E27" s="427"/>
      <c r="F27" s="427"/>
      <c r="G27" s="432"/>
      <c r="H27" s="528"/>
    </row>
    <row r="28" spans="1:8" s="3" customFormat="1" ht="25.5" x14ac:dyDescent="0.25">
      <c r="A28" s="3">
        <v>10200</v>
      </c>
      <c r="B28" s="595" t="s">
        <v>36</v>
      </c>
      <c r="C28" s="593"/>
      <c r="D28" s="704" t="s">
        <v>37</v>
      </c>
      <c r="E28" s="428" t="s">
        <v>19</v>
      </c>
      <c r="F28" s="429">
        <v>1</v>
      </c>
      <c r="G28" s="461"/>
      <c r="H28" s="528">
        <f>IF(E28 = CHAR(37), F28*G28/100,F28*G28)</f>
        <v>0</v>
      </c>
    </row>
    <row r="29" spans="1:8" s="3" customFormat="1" ht="12.75" x14ac:dyDescent="0.25">
      <c r="B29" s="594"/>
      <c r="C29" s="591"/>
      <c r="D29" s="702"/>
      <c r="E29" s="427"/>
      <c r="F29" s="427"/>
      <c r="G29" s="432"/>
      <c r="H29" s="528"/>
    </row>
    <row r="30" spans="1:8" s="3" customFormat="1" ht="102" x14ac:dyDescent="0.25">
      <c r="A30" s="3">
        <v>10201</v>
      </c>
      <c r="B30" s="595" t="s">
        <v>38</v>
      </c>
      <c r="C30" s="593"/>
      <c r="D30" s="704" t="s">
        <v>39</v>
      </c>
      <c r="E30" s="428" t="s">
        <v>19</v>
      </c>
      <c r="F30" s="429">
        <v>1</v>
      </c>
      <c r="G30" s="461"/>
      <c r="H30" s="528">
        <f>IF(E30 = CHAR(37), F30*G30/100,F30*G30)</f>
        <v>0</v>
      </c>
    </row>
    <row r="31" spans="1:8" s="3" customFormat="1" ht="12.75" x14ac:dyDescent="0.25">
      <c r="B31" s="594"/>
      <c r="C31" s="591"/>
      <c r="D31" s="702"/>
      <c r="E31" s="427"/>
      <c r="F31" s="427"/>
      <c r="G31" s="432"/>
      <c r="H31" s="528"/>
    </row>
    <row r="32" spans="1:8" s="3" customFormat="1" ht="25.5" x14ac:dyDescent="0.25">
      <c r="A32" s="3">
        <v>10202</v>
      </c>
      <c r="B32" s="595" t="s">
        <v>40</v>
      </c>
      <c r="C32" s="593"/>
      <c r="D32" s="704" t="s">
        <v>41</v>
      </c>
      <c r="E32" s="428" t="s">
        <v>19</v>
      </c>
      <c r="F32" s="429">
        <v>1</v>
      </c>
      <c r="G32" s="461"/>
      <c r="H32" s="528">
        <f>IF(E32 = CHAR(37), F32*G32/100,F32*G32)</f>
        <v>0</v>
      </c>
    </row>
    <row r="33" spans="1:8" s="3" customFormat="1" ht="12.75" x14ac:dyDescent="0.25">
      <c r="B33" s="594"/>
      <c r="C33" s="591"/>
      <c r="D33" s="702"/>
      <c r="E33" s="427"/>
      <c r="F33" s="427"/>
      <c r="G33" s="432"/>
      <c r="H33" s="528"/>
    </row>
    <row r="34" spans="1:8" s="3" customFormat="1" ht="12.75" x14ac:dyDescent="0.25">
      <c r="A34" s="3">
        <v>10203</v>
      </c>
      <c r="B34" s="595" t="s">
        <v>42</v>
      </c>
      <c r="C34" s="593"/>
      <c r="D34" s="704" t="s">
        <v>43</v>
      </c>
      <c r="E34" s="428" t="s">
        <v>19</v>
      </c>
      <c r="F34" s="429">
        <v>1</v>
      </c>
      <c r="G34" s="461"/>
      <c r="H34" s="528">
        <f>IF(E34 = CHAR(37), F34*G34/100,F34*G34)</f>
        <v>0</v>
      </c>
    </row>
    <row r="35" spans="1:8" s="4" customFormat="1" ht="21.95" customHeight="1" x14ac:dyDescent="0.25">
      <c r="B35" s="596" t="s">
        <v>44</v>
      </c>
      <c r="C35" s="596"/>
      <c r="D35" s="5"/>
      <c r="E35" s="431"/>
      <c r="F35" s="431"/>
      <c r="G35" s="433"/>
      <c r="H35" s="529">
        <f>SUM(H4:H34)</f>
        <v>0</v>
      </c>
    </row>
    <row r="36" spans="1:8" s="2" customFormat="1" ht="12.75" x14ac:dyDescent="0.2">
      <c r="B36" s="15"/>
      <c r="F36" s="15"/>
      <c r="H36" s="526" t="s">
        <v>2020</v>
      </c>
    </row>
    <row r="37" spans="1:8" s="2" customFormat="1" ht="12.75" x14ac:dyDescent="0.2">
      <c r="B37" s="15"/>
      <c r="F37" s="15"/>
      <c r="H37" s="527"/>
    </row>
    <row r="38" spans="1:8" s="3" customFormat="1" ht="25.5" x14ac:dyDescent="0.25">
      <c r="B38" s="592" t="s">
        <v>3</v>
      </c>
      <c r="C38" s="592" t="s">
        <v>4</v>
      </c>
      <c r="D38" s="703" t="s">
        <v>5</v>
      </c>
      <c r="E38" s="703" t="s">
        <v>6</v>
      </c>
      <c r="F38" s="592" t="s">
        <v>7</v>
      </c>
      <c r="G38" s="592" t="s">
        <v>8</v>
      </c>
      <c r="H38" s="515" t="s">
        <v>9</v>
      </c>
    </row>
    <row r="39" spans="1:8" s="4" customFormat="1" ht="21.95" customHeight="1" x14ac:dyDescent="0.25">
      <c r="B39" s="596" t="s">
        <v>45</v>
      </c>
      <c r="C39" s="596"/>
      <c r="D39" s="5"/>
      <c r="E39" s="431"/>
      <c r="F39" s="431"/>
      <c r="G39" s="433"/>
      <c r="H39" s="529">
        <f>H35</f>
        <v>0</v>
      </c>
    </row>
    <row r="40" spans="1:8" s="3" customFormat="1" ht="25.5" x14ac:dyDescent="0.25">
      <c r="A40" s="3">
        <v>10204</v>
      </c>
      <c r="B40" s="595" t="s">
        <v>46</v>
      </c>
      <c r="C40" s="593"/>
      <c r="D40" s="704" t="s">
        <v>47</v>
      </c>
      <c r="E40" s="428" t="s">
        <v>19</v>
      </c>
      <c r="F40" s="429">
        <v>1</v>
      </c>
      <c r="G40" s="461"/>
      <c r="H40" s="528">
        <f>IF(E40 = CHAR(37), F40*G40/100,F40*G40)</f>
        <v>0</v>
      </c>
    </row>
    <row r="41" spans="1:8" s="3" customFormat="1" ht="12.75" x14ac:dyDescent="0.25">
      <c r="B41" s="594"/>
      <c r="C41" s="591"/>
      <c r="D41" s="702"/>
      <c r="E41" s="427"/>
      <c r="F41" s="427"/>
      <c r="G41" s="432"/>
      <c r="H41" s="528"/>
    </row>
    <row r="42" spans="1:8" s="3" customFormat="1" ht="25.5" x14ac:dyDescent="0.25">
      <c r="A42" s="3">
        <v>10205</v>
      </c>
      <c r="B42" s="595" t="s">
        <v>48</v>
      </c>
      <c r="C42" s="593"/>
      <c r="D42" s="704" t="s">
        <v>49</v>
      </c>
      <c r="E42" s="428" t="s">
        <v>19</v>
      </c>
      <c r="F42" s="429">
        <v>1</v>
      </c>
      <c r="G42" s="461"/>
      <c r="H42" s="528">
        <f>IF(E42 = CHAR(37), F42*G42/100,F42*G42)</f>
        <v>0</v>
      </c>
    </row>
    <row r="43" spans="1:8" s="3" customFormat="1" ht="12.75" x14ac:dyDescent="0.25">
      <c r="B43" s="594"/>
      <c r="C43" s="591"/>
      <c r="D43" s="702"/>
      <c r="E43" s="427"/>
      <c r="F43" s="427"/>
      <c r="G43" s="432"/>
      <c r="H43" s="528"/>
    </row>
    <row r="44" spans="1:8" s="3" customFormat="1" ht="25.5" x14ac:dyDescent="0.25">
      <c r="A44" s="3">
        <v>10206</v>
      </c>
      <c r="B44" s="595"/>
      <c r="C44" s="593" t="s">
        <v>50</v>
      </c>
      <c r="D44" s="714" t="s">
        <v>51</v>
      </c>
      <c r="E44" s="428"/>
      <c r="F44" s="429"/>
      <c r="G44" s="432"/>
      <c r="H44" s="528"/>
    </row>
    <row r="45" spans="1:8" s="3" customFormat="1" ht="12.75" x14ac:dyDescent="0.25">
      <c r="B45" s="594"/>
      <c r="C45" s="591"/>
      <c r="D45" s="702"/>
      <c r="E45" s="427"/>
      <c r="F45" s="427"/>
      <c r="G45" s="432"/>
      <c r="H45" s="528"/>
    </row>
    <row r="46" spans="1:8" s="3" customFormat="1" ht="25.5" x14ac:dyDescent="0.25">
      <c r="A46" s="3">
        <v>10207</v>
      </c>
      <c r="B46" s="595" t="s">
        <v>52</v>
      </c>
      <c r="C46" s="593"/>
      <c r="D46" s="704" t="s">
        <v>53</v>
      </c>
      <c r="E46" s="428" t="s">
        <v>19</v>
      </c>
      <c r="F46" s="429">
        <v>1</v>
      </c>
      <c r="G46" s="461"/>
      <c r="H46" s="528">
        <f>IF(E46 = CHAR(37), F46*G46/100,F46*G46)</f>
        <v>0</v>
      </c>
    </row>
    <row r="47" spans="1:8" s="3" customFormat="1" ht="12.75" x14ac:dyDescent="0.25">
      <c r="B47" s="594"/>
      <c r="C47" s="591"/>
      <c r="D47" s="702"/>
      <c r="E47" s="427"/>
      <c r="F47" s="427"/>
      <c r="G47" s="432"/>
      <c r="H47" s="528"/>
    </row>
    <row r="48" spans="1:8" s="3" customFormat="1" ht="12.75" x14ac:dyDescent="0.25">
      <c r="A48" s="3">
        <v>10208</v>
      </c>
      <c r="B48" s="595" t="s">
        <v>54</v>
      </c>
      <c r="C48" s="593"/>
      <c r="D48" s="704" t="s">
        <v>55</v>
      </c>
      <c r="E48" s="428" t="s">
        <v>19</v>
      </c>
      <c r="F48" s="429">
        <v>1</v>
      </c>
      <c r="G48" s="461"/>
      <c r="H48" s="528">
        <f>IF(E48 = CHAR(37), F48*G48/100,F48*G48)</f>
        <v>0</v>
      </c>
    </row>
    <row r="49" spans="1:8" s="3" customFormat="1" ht="12.75" x14ac:dyDescent="0.25">
      <c r="B49" s="594"/>
      <c r="C49" s="591"/>
      <c r="D49" s="702"/>
      <c r="E49" s="427"/>
      <c r="F49" s="427"/>
      <c r="G49" s="432"/>
      <c r="H49" s="528"/>
    </row>
    <row r="50" spans="1:8" s="3" customFormat="1" ht="25.5" x14ac:dyDescent="0.25">
      <c r="A50" s="3">
        <v>10209</v>
      </c>
      <c r="B50" s="595" t="s">
        <v>56</v>
      </c>
      <c r="C50" s="593" t="s">
        <v>57</v>
      </c>
      <c r="D50" s="704" t="s">
        <v>58</v>
      </c>
      <c r="E50" s="428" t="s">
        <v>19</v>
      </c>
      <c r="F50" s="429">
        <v>1</v>
      </c>
      <c r="G50" s="461"/>
      <c r="H50" s="528">
        <f>IF(E50 = CHAR(37), F50*G50/100,F50*G50)</f>
        <v>0</v>
      </c>
    </row>
    <row r="51" spans="1:8" s="3" customFormat="1" ht="12.75" x14ac:dyDescent="0.25">
      <c r="B51" s="594"/>
      <c r="C51" s="591"/>
      <c r="D51" s="702"/>
      <c r="E51" s="427"/>
      <c r="F51" s="427"/>
      <c r="G51" s="432"/>
      <c r="H51" s="528"/>
    </row>
    <row r="52" spans="1:8" s="3" customFormat="1" ht="12.75" x14ac:dyDescent="0.25">
      <c r="A52" s="3">
        <v>10210</v>
      </c>
      <c r="B52" s="667" t="s">
        <v>59</v>
      </c>
      <c r="C52" s="666" t="s">
        <v>60</v>
      </c>
      <c r="D52" s="704" t="s">
        <v>61</v>
      </c>
      <c r="E52" s="428"/>
      <c r="F52" s="429"/>
      <c r="G52" s="432"/>
      <c r="H52" s="528"/>
    </row>
    <row r="53" spans="1:8" s="3" customFormat="1" ht="12.75" x14ac:dyDescent="0.25">
      <c r="B53" s="594"/>
      <c r="C53" s="591"/>
      <c r="D53" s="702"/>
      <c r="E53" s="427"/>
      <c r="F53" s="427"/>
      <c r="G53" s="432"/>
      <c r="H53" s="528"/>
    </row>
    <row r="54" spans="1:8" s="3" customFormat="1" ht="12.75" x14ac:dyDescent="0.25">
      <c r="A54" s="3">
        <v>10211</v>
      </c>
      <c r="B54" s="595"/>
      <c r="C54" s="593" t="s">
        <v>62</v>
      </c>
      <c r="D54" s="704" t="s">
        <v>15</v>
      </c>
      <c r="E54" s="428"/>
      <c r="F54" s="429"/>
      <c r="G54" s="432"/>
      <c r="H54" s="528"/>
    </row>
    <row r="55" spans="1:8" s="3" customFormat="1" ht="12.75" x14ac:dyDescent="0.25">
      <c r="B55" s="594"/>
      <c r="C55" s="591"/>
      <c r="D55" s="702"/>
      <c r="E55" s="427"/>
      <c r="F55" s="427"/>
      <c r="G55" s="432"/>
      <c r="H55" s="528"/>
    </row>
    <row r="56" spans="1:8" s="3" customFormat="1" ht="12.75" x14ac:dyDescent="0.25">
      <c r="A56" s="3">
        <v>10212</v>
      </c>
      <c r="B56" s="595" t="s">
        <v>63</v>
      </c>
      <c r="C56" s="593" t="s">
        <v>64</v>
      </c>
      <c r="D56" s="704" t="s">
        <v>65</v>
      </c>
      <c r="E56" s="428" t="s">
        <v>19</v>
      </c>
      <c r="F56" s="429">
        <v>1</v>
      </c>
      <c r="G56" s="461"/>
      <c r="H56" s="528">
        <f>IF(E56 = CHAR(37), F56*G56/100,F56*G56)</f>
        <v>0</v>
      </c>
    </row>
    <row r="57" spans="1:8" s="3" customFormat="1" ht="12.75" x14ac:dyDescent="0.25">
      <c r="B57" s="594"/>
      <c r="C57" s="591"/>
      <c r="D57" s="702"/>
      <c r="E57" s="427"/>
      <c r="F57" s="427"/>
      <c r="G57" s="432"/>
      <c r="H57" s="528"/>
    </row>
    <row r="58" spans="1:8" s="3" customFormat="1" ht="12.75" x14ac:dyDescent="0.25">
      <c r="A58" s="3">
        <v>10213</v>
      </c>
      <c r="B58" s="595"/>
      <c r="C58" s="593" t="s">
        <v>66</v>
      </c>
      <c r="D58" s="704" t="s">
        <v>67</v>
      </c>
      <c r="E58" s="428"/>
      <c r="F58" s="429"/>
      <c r="G58" s="432"/>
      <c r="H58" s="528"/>
    </row>
    <row r="59" spans="1:8" s="3" customFormat="1" ht="12.75" x14ac:dyDescent="0.25">
      <c r="B59" s="594"/>
      <c r="C59" s="591"/>
      <c r="D59" s="702"/>
      <c r="E59" s="427"/>
      <c r="F59" s="427"/>
      <c r="G59" s="432"/>
      <c r="H59" s="528"/>
    </row>
    <row r="60" spans="1:8" s="3" customFormat="1" ht="12.75" x14ac:dyDescent="0.25">
      <c r="A60" s="3">
        <v>10214</v>
      </c>
      <c r="B60" s="595" t="s">
        <v>68</v>
      </c>
      <c r="C60" s="716"/>
      <c r="D60" s="714" t="s">
        <v>69</v>
      </c>
      <c r="E60" s="428" t="s">
        <v>19</v>
      </c>
      <c r="F60" s="429">
        <v>1</v>
      </c>
      <c r="G60" s="461"/>
      <c r="H60" s="528">
        <f>IF(E60 = CHAR(37), F60*G60/100,F60*G60)</f>
        <v>0</v>
      </c>
    </row>
    <row r="61" spans="1:8" s="3" customFormat="1" ht="12.75" x14ac:dyDescent="0.25">
      <c r="B61" s="594"/>
      <c r="C61" s="591"/>
      <c r="D61" s="702"/>
      <c r="E61" s="427"/>
      <c r="F61" s="427"/>
      <c r="G61" s="432"/>
      <c r="H61" s="528"/>
    </row>
    <row r="62" spans="1:8" s="3" customFormat="1" ht="25.5" x14ac:dyDescent="0.25">
      <c r="A62" s="3">
        <v>10215</v>
      </c>
      <c r="B62" s="595" t="s">
        <v>70</v>
      </c>
      <c r="C62" s="593"/>
      <c r="D62" s="704" t="s">
        <v>71</v>
      </c>
      <c r="E62" s="428" t="s">
        <v>19</v>
      </c>
      <c r="F62" s="429">
        <v>1</v>
      </c>
      <c r="G62" s="461"/>
      <c r="H62" s="528">
        <f>IF(E62 = CHAR(37), F62*G62/100,F62*G62)</f>
        <v>0</v>
      </c>
    </row>
    <row r="63" spans="1:8" s="3" customFormat="1" ht="12.75" x14ac:dyDescent="0.25">
      <c r="B63" s="594"/>
      <c r="C63" s="591"/>
      <c r="D63" s="702"/>
      <c r="E63" s="427"/>
      <c r="F63" s="427"/>
      <c r="G63" s="432"/>
      <c r="H63" s="528"/>
    </row>
    <row r="64" spans="1:8" s="3" customFormat="1" ht="12.75" x14ac:dyDescent="0.25">
      <c r="A64" s="3">
        <v>10216</v>
      </c>
      <c r="B64" s="595" t="s">
        <v>72</v>
      </c>
      <c r="C64" s="593"/>
      <c r="D64" s="714" t="s">
        <v>73</v>
      </c>
      <c r="E64" s="428" t="s">
        <v>19</v>
      </c>
      <c r="F64" s="429">
        <v>1</v>
      </c>
      <c r="G64" s="461"/>
      <c r="H64" s="528">
        <f>IF(E64 = CHAR(37), F64*G64/100,F64*G64)</f>
        <v>0</v>
      </c>
    </row>
    <row r="65" spans="1:8" s="3" customFormat="1" ht="12.75" x14ac:dyDescent="0.25">
      <c r="B65" s="594"/>
      <c r="C65" s="591"/>
      <c r="D65" s="702"/>
      <c r="E65" s="427"/>
      <c r="F65" s="427"/>
      <c r="G65" s="432"/>
      <c r="H65" s="528"/>
    </row>
    <row r="66" spans="1:8" s="3" customFormat="1" ht="12.75" x14ac:dyDescent="0.25">
      <c r="A66" s="3">
        <v>10217</v>
      </c>
      <c r="B66" s="595" t="s">
        <v>74</v>
      </c>
      <c r="C66" s="593"/>
      <c r="D66" s="714" t="s">
        <v>75</v>
      </c>
      <c r="E66" s="428" t="s">
        <v>19</v>
      </c>
      <c r="F66" s="429">
        <v>1</v>
      </c>
      <c r="G66" s="461"/>
      <c r="H66" s="528">
        <f>IF(E66 = CHAR(37), F66*G66/100,F66*G66)</f>
        <v>0</v>
      </c>
    </row>
    <row r="67" spans="1:8" s="3" customFormat="1" ht="12.75" x14ac:dyDescent="0.25">
      <c r="B67" s="594"/>
      <c r="C67" s="591"/>
      <c r="D67" s="702"/>
      <c r="E67" s="427"/>
      <c r="F67" s="427"/>
      <c r="G67" s="432"/>
      <c r="H67" s="528"/>
    </row>
    <row r="68" spans="1:8" s="3" customFormat="1" ht="12.75" x14ac:dyDescent="0.25">
      <c r="A68" s="3">
        <v>10218</v>
      </c>
      <c r="B68" s="595" t="s">
        <v>76</v>
      </c>
      <c r="C68" s="593"/>
      <c r="D68" s="704" t="s">
        <v>77</v>
      </c>
      <c r="E68" s="428" t="s">
        <v>19</v>
      </c>
      <c r="F68" s="429">
        <v>1</v>
      </c>
      <c r="G68" s="461"/>
      <c r="H68" s="528">
        <f>IF(E68 = CHAR(37), F68*G68/100,F68*G68)</f>
        <v>0</v>
      </c>
    </row>
    <row r="69" spans="1:8" s="3" customFormat="1" ht="12.75" x14ac:dyDescent="0.25">
      <c r="B69" s="594"/>
      <c r="C69" s="591"/>
      <c r="D69" s="702"/>
      <c r="E69" s="427"/>
      <c r="F69" s="427"/>
      <c r="G69" s="432"/>
      <c r="H69" s="528"/>
    </row>
    <row r="70" spans="1:8" s="3" customFormat="1" ht="25.5" x14ac:dyDescent="0.25">
      <c r="A70" s="3">
        <v>10219</v>
      </c>
      <c r="B70" s="595"/>
      <c r="C70" s="593" t="s">
        <v>78</v>
      </c>
      <c r="D70" s="704" t="s">
        <v>79</v>
      </c>
      <c r="E70" s="428"/>
      <c r="F70" s="429"/>
      <c r="G70" s="432"/>
      <c r="H70" s="528"/>
    </row>
    <row r="71" spans="1:8" s="3" customFormat="1" ht="12.75" x14ac:dyDescent="0.25">
      <c r="B71" s="594"/>
      <c r="C71" s="591"/>
      <c r="D71" s="702"/>
      <c r="E71" s="427"/>
      <c r="F71" s="427"/>
      <c r="G71" s="432"/>
      <c r="H71" s="528"/>
    </row>
    <row r="72" spans="1:8" s="3" customFormat="1" ht="25.5" x14ac:dyDescent="0.25">
      <c r="A72" s="3">
        <v>10220</v>
      </c>
      <c r="B72" s="595" t="s">
        <v>80</v>
      </c>
      <c r="C72" s="593"/>
      <c r="D72" s="704" t="s">
        <v>81</v>
      </c>
      <c r="E72" s="428" t="s">
        <v>19</v>
      </c>
      <c r="F72" s="429">
        <v>1</v>
      </c>
      <c r="G72" s="461"/>
      <c r="H72" s="528">
        <f>IF(E72 = CHAR(37), F72*G72/100,F72*G72)</f>
        <v>0</v>
      </c>
    </row>
    <row r="73" spans="1:8" s="3" customFormat="1" ht="12.75" x14ac:dyDescent="0.25">
      <c r="B73" s="594"/>
      <c r="C73" s="591"/>
      <c r="D73" s="702"/>
      <c r="E73" s="427"/>
      <c r="F73" s="427"/>
      <c r="G73" s="432"/>
      <c r="H73" s="528"/>
    </row>
    <row r="74" spans="1:8" s="3" customFormat="1" ht="25.5" x14ac:dyDescent="0.25">
      <c r="A74" s="3">
        <v>10221</v>
      </c>
      <c r="B74" s="595" t="s">
        <v>82</v>
      </c>
      <c r="C74" s="593"/>
      <c r="D74" s="704" t="s">
        <v>83</v>
      </c>
      <c r="E74" s="428" t="s">
        <v>19</v>
      </c>
      <c r="F74" s="429">
        <v>1</v>
      </c>
      <c r="G74" s="461"/>
      <c r="H74" s="528">
        <f>IF(E74 = CHAR(37), F74*G74/100,F74*G74)</f>
        <v>0</v>
      </c>
    </row>
    <row r="75" spans="1:8" s="3" customFormat="1" ht="12.75" x14ac:dyDescent="0.25">
      <c r="B75" s="594"/>
      <c r="C75" s="591"/>
      <c r="D75" s="702"/>
      <c r="E75" s="427"/>
      <c r="F75" s="427"/>
      <c r="G75" s="432"/>
      <c r="H75" s="528"/>
    </row>
    <row r="76" spans="1:8" s="3" customFormat="1" ht="12.75" x14ac:dyDescent="0.25">
      <c r="A76" s="3">
        <v>10222</v>
      </c>
      <c r="B76" s="595" t="s">
        <v>84</v>
      </c>
      <c r="C76" s="593"/>
      <c r="D76" s="704" t="s">
        <v>85</v>
      </c>
      <c r="E76" s="428" t="s">
        <v>19</v>
      </c>
      <c r="F76" s="429">
        <v>1</v>
      </c>
      <c r="G76" s="461"/>
      <c r="H76" s="528">
        <f>IF(E76 = CHAR(37), F76*G76/100,F76*G76)</f>
        <v>0</v>
      </c>
    </row>
    <row r="77" spans="1:8" s="3" customFormat="1" ht="12.75" x14ac:dyDescent="0.25">
      <c r="B77" s="594"/>
      <c r="C77" s="591"/>
      <c r="D77" s="702"/>
      <c r="E77" s="427"/>
      <c r="F77" s="427"/>
      <c r="G77" s="432"/>
      <c r="H77" s="528"/>
    </row>
    <row r="78" spans="1:8" s="3" customFormat="1" ht="25.5" x14ac:dyDescent="0.25">
      <c r="A78" s="3">
        <v>10223</v>
      </c>
      <c r="B78" s="595" t="s">
        <v>86</v>
      </c>
      <c r="C78" s="593"/>
      <c r="D78" s="704" t="s">
        <v>87</v>
      </c>
      <c r="E78" s="428" t="s">
        <v>19</v>
      </c>
      <c r="F78" s="429">
        <v>1</v>
      </c>
      <c r="G78" s="461"/>
      <c r="H78" s="528">
        <f>IF(E78 = CHAR(37), F78*G78/100,F78*G78)</f>
        <v>0</v>
      </c>
    </row>
    <row r="79" spans="1:8" s="3" customFormat="1" ht="12.75" x14ac:dyDescent="0.25">
      <c r="B79" s="594"/>
      <c r="C79" s="591"/>
      <c r="D79" s="702"/>
      <c r="E79" s="427"/>
      <c r="F79" s="427"/>
      <c r="G79" s="432"/>
      <c r="H79" s="528"/>
    </row>
    <row r="80" spans="1:8" s="3" customFormat="1" ht="12.75" x14ac:dyDescent="0.25">
      <c r="A80" s="3">
        <v>10224</v>
      </c>
      <c r="B80" s="595" t="s">
        <v>88</v>
      </c>
      <c r="C80" s="593"/>
      <c r="D80" s="704" t="s">
        <v>89</v>
      </c>
      <c r="E80" s="428" t="s">
        <v>19</v>
      </c>
      <c r="F80" s="429">
        <v>1</v>
      </c>
      <c r="G80" s="461"/>
      <c r="H80" s="528">
        <f>IF(E80 = CHAR(37), F80*G80/100,F80*G80)</f>
        <v>0</v>
      </c>
    </row>
    <row r="81" spans="1:8" s="3" customFormat="1" ht="12.75" x14ac:dyDescent="0.25">
      <c r="B81" s="594"/>
      <c r="C81" s="591"/>
      <c r="D81" s="702"/>
      <c r="E81" s="427"/>
      <c r="F81" s="427"/>
      <c r="G81" s="432"/>
      <c r="H81" s="528"/>
    </row>
    <row r="82" spans="1:8" s="3" customFormat="1" ht="25.5" x14ac:dyDescent="0.25">
      <c r="A82" s="3">
        <v>10225</v>
      </c>
      <c r="B82" s="595" t="s">
        <v>90</v>
      </c>
      <c r="C82" s="593"/>
      <c r="D82" s="704" t="s">
        <v>91</v>
      </c>
      <c r="E82" s="428" t="s">
        <v>19</v>
      </c>
      <c r="F82" s="429">
        <v>1</v>
      </c>
      <c r="G82" s="461"/>
      <c r="H82" s="528">
        <f>IF(E82 = CHAR(37), F82*G82/100,F82*G82)</f>
        <v>0</v>
      </c>
    </row>
    <row r="83" spans="1:8" s="3" customFormat="1" ht="12.75" x14ac:dyDescent="0.25">
      <c r="B83" s="594"/>
      <c r="C83" s="591"/>
      <c r="D83" s="702"/>
      <c r="E83" s="427"/>
      <c r="F83" s="427"/>
      <c r="G83" s="432"/>
      <c r="H83" s="528"/>
    </row>
    <row r="84" spans="1:8" s="3" customFormat="1" ht="25.5" x14ac:dyDescent="0.25">
      <c r="A84" s="3">
        <v>10226</v>
      </c>
      <c r="B84" s="595" t="s">
        <v>92</v>
      </c>
      <c r="C84" s="593"/>
      <c r="D84" s="704" t="s">
        <v>93</v>
      </c>
      <c r="E84" s="428" t="s">
        <v>19</v>
      </c>
      <c r="F84" s="429">
        <v>1</v>
      </c>
      <c r="G84" s="461"/>
      <c r="H84" s="528">
        <f>IF(E84 = CHAR(37), F84*G84/100,F84*G84)</f>
        <v>0</v>
      </c>
    </row>
    <row r="85" spans="1:8" s="3" customFormat="1" ht="12.75" x14ac:dyDescent="0.25">
      <c r="B85" s="594"/>
      <c r="C85" s="591"/>
      <c r="D85" s="702"/>
      <c r="E85" s="427"/>
      <c r="F85" s="427"/>
      <c r="G85" s="432"/>
      <c r="H85" s="528"/>
    </row>
    <row r="86" spans="1:8" s="3" customFormat="1" ht="25.5" x14ac:dyDescent="0.25">
      <c r="A86" s="3">
        <v>10227</v>
      </c>
      <c r="B86" s="595" t="s">
        <v>94</v>
      </c>
      <c r="C86" s="593"/>
      <c r="D86" s="704" t="s">
        <v>95</v>
      </c>
      <c r="E86" s="428" t="s">
        <v>19</v>
      </c>
      <c r="F86" s="429">
        <v>1</v>
      </c>
      <c r="G86" s="461"/>
      <c r="H86" s="528">
        <f>IF(E86 = CHAR(37), F86*G86/100,F86*G86)</f>
        <v>0</v>
      </c>
    </row>
    <row r="87" spans="1:8" s="3" customFormat="1" ht="12.75" x14ac:dyDescent="0.25">
      <c r="B87" s="594"/>
      <c r="C87" s="591"/>
      <c r="D87" s="702"/>
      <c r="E87" s="427"/>
      <c r="F87" s="427"/>
      <c r="G87" s="432"/>
      <c r="H87" s="528"/>
    </row>
    <row r="88" spans="1:8" s="4" customFormat="1" ht="21.95" customHeight="1" x14ac:dyDescent="0.25">
      <c r="B88" s="596" t="s">
        <v>44</v>
      </c>
      <c r="C88" s="596"/>
      <c r="D88" s="5"/>
      <c r="E88" s="431"/>
      <c r="F88" s="431"/>
      <c r="G88" s="433"/>
      <c r="H88" s="529">
        <f>SUM(H39:H87)</f>
        <v>0</v>
      </c>
    </row>
    <row r="89" spans="1:8" s="2" customFormat="1" ht="12.75" x14ac:dyDescent="0.2">
      <c r="B89" s="15"/>
      <c r="F89" s="15"/>
      <c r="H89" s="526" t="s">
        <v>2020</v>
      </c>
    </row>
    <row r="90" spans="1:8" s="2" customFormat="1" ht="12.75" x14ac:dyDescent="0.2">
      <c r="B90" s="15"/>
      <c r="F90" s="15"/>
      <c r="H90" s="527"/>
    </row>
    <row r="91" spans="1:8" s="3" customFormat="1" ht="25.5" x14ac:dyDescent="0.25">
      <c r="B91" s="592" t="s">
        <v>3</v>
      </c>
      <c r="C91" s="592" t="s">
        <v>4</v>
      </c>
      <c r="D91" s="703" t="s">
        <v>5</v>
      </c>
      <c r="E91" s="703" t="s">
        <v>6</v>
      </c>
      <c r="F91" s="592" t="s">
        <v>7</v>
      </c>
      <c r="G91" s="592" t="s">
        <v>8</v>
      </c>
      <c r="H91" s="515" t="s">
        <v>9</v>
      </c>
    </row>
    <row r="92" spans="1:8" s="4" customFormat="1" ht="21.95" customHeight="1" x14ac:dyDescent="0.25">
      <c r="B92" s="596" t="s">
        <v>45</v>
      </c>
      <c r="C92" s="596"/>
      <c r="D92" s="5"/>
      <c r="E92" s="431"/>
      <c r="F92" s="431"/>
      <c r="G92" s="433"/>
      <c r="H92" s="529">
        <f>H88</f>
        <v>0</v>
      </c>
    </row>
    <row r="93" spans="1:8" s="3" customFormat="1" ht="63.75" x14ac:dyDescent="0.25">
      <c r="A93" s="3">
        <v>10228</v>
      </c>
      <c r="B93" s="595" t="s">
        <v>96</v>
      </c>
      <c r="C93" s="593"/>
      <c r="D93" s="704" t="s">
        <v>97</v>
      </c>
      <c r="E93" s="428" t="s">
        <v>19</v>
      </c>
      <c r="F93" s="429">
        <v>1</v>
      </c>
      <c r="G93" s="461"/>
      <c r="H93" s="528">
        <f>IF(E93 = CHAR(37), F93*G93/100,F93*G93)</f>
        <v>0</v>
      </c>
    </row>
    <row r="94" spans="1:8" s="3" customFormat="1" ht="12.75" x14ac:dyDescent="0.25">
      <c r="B94" s="594"/>
      <c r="C94" s="591"/>
      <c r="D94" s="702"/>
      <c r="E94" s="427"/>
      <c r="F94" s="427"/>
      <c r="G94" s="432"/>
      <c r="H94" s="528"/>
    </row>
    <row r="95" spans="1:8" s="3" customFormat="1" ht="25.5" x14ac:dyDescent="0.25">
      <c r="A95" s="3">
        <v>10229</v>
      </c>
      <c r="B95" s="595" t="s">
        <v>98</v>
      </c>
      <c r="C95" s="593"/>
      <c r="D95" s="704" t="s">
        <v>99</v>
      </c>
      <c r="E95" s="428" t="s">
        <v>19</v>
      </c>
      <c r="F95" s="429">
        <v>1</v>
      </c>
      <c r="G95" s="461"/>
      <c r="H95" s="528">
        <f>IF(E95 = CHAR(37), F95*G95/100,F95*G95)</f>
        <v>0</v>
      </c>
    </row>
    <row r="96" spans="1:8" s="3" customFormat="1" ht="12.75" x14ac:dyDescent="0.25">
      <c r="B96" s="594"/>
      <c r="C96" s="591"/>
      <c r="D96" s="702"/>
      <c r="E96" s="427"/>
      <c r="F96" s="427"/>
      <c r="G96" s="432"/>
      <c r="H96" s="528"/>
    </row>
    <row r="97" spans="1:8" s="3" customFormat="1" ht="12.75" x14ac:dyDescent="0.25">
      <c r="A97" s="3">
        <v>10230</v>
      </c>
      <c r="B97" s="595" t="s">
        <v>100</v>
      </c>
      <c r="C97" s="593"/>
      <c r="D97" s="704" t="s">
        <v>43</v>
      </c>
      <c r="E97" s="428" t="s">
        <v>19</v>
      </c>
      <c r="F97" s="429">
        <v>1</v>
      </c>
      <c r="G97" s="461"/>
      <c r="H97" s="528">
        <f>IF(E97 = CHAR(37), F97*G97/100,F97*G97)</f>
        <v>0</v>
      </c>
    </row>
    <row r="98" spans="1:8" s="3" customFormat="1" ht="12.75" x14ac:dyDescent="0.25">
      <c r="B98" s="594"/>
      <c r="C98" s="591"/>
      <c r="D98" s="702"/>
      <c r="E98" s="427"/>
      <c r="F98" s="427"/>
      <c r="G98" s="432"/>
      <c r="H98" s="528"/>
    </row>
    <row r="99" spans="1:8" s="3" customFormat="1" ht="89.25" x14ac:dyDescent="0.25">
      <c r="A99" s="3">
        <v>10231</v>
      </c>
      <c r="B99" s="595" t="s">
        <v>101</v>
      </c>
      <c r="C99" s="593"/>
      <c r="D99" s="8" t="s">
        <v>102</v>
      </c>
      <c r="E99" s="428" t="s">
        <v>19</v>
      </c>
      <c r="F99" s="429">
        <v>1</v>
      </c>
      <c r="G99" s="461"/>
      <c r="H99" s="528">
        <f>IF(E99 = CHAR(37), F99*G99/100,F99*G99)</f>
        <v>0</v>
      </c>
    </row>
    <row r="100" spans="1:8" s="3" customFormat="1" ht="12.75" x14ac:dyDescent="0.25">
      <c r="B100" s="594"/>
      <c r="C100" s="591"/>
      <c r="D100" s="702"/>
      <c r="E100" s="427"/>
      <c r="F100" s="427"/>
      <c r="G100" s="432"/>
      <c r="H100" s="528"/>
    </row>
    <row r="101" spans="1:8" s="3" customFormat="1" ht="25.5" x14ac:dyDescent="0.25">
      <c r="A101" s="3">
        <v>10232</v>
      </c>
      <c r="B101" s="595" t="s">
        <v>103</v>
      </c>
      <c r="C101" s="593" t="s">
        <v>104</v>
      </c>
      <c r="D101" s="704" t="s">
        <v>51</v>
      </c>
      <c r="E101" s="428" t="s">
        <v>19</v>
      </c>
      <c r="F101" s="429">
        <v>1</v>
      </c>
      <c r="G101" s="461"/>
      <c r="H101" s="528">
        <f>IF(E101 = CHAR(37), F101*G101/100,F101*G101)</f>
        <v>0</v>
      </c>
    </row>
    <row r="102" spans="1:8" s="3" customFormat="1" ht="12.75" x14ac:dyDescent="0.25">
      <c r="B102" s="594"/>
      <c r="C102" s="591"/>
      <c r="D102" s="702"/>
      <c r="E102" s="427"/>
      <c r="F102" s="427"/>
      <c r="G102" s="432"/>
      <c r="H102" s="528"/>
    </row>
    <row r="103" spans="1:8" s="3" customFormat="1" ht="25.5" x14ac:dyDescent="0.25">
      <c r="A103" s="3">
        <v>10233</v>
      </c>
      <c r="B103" s="595" t="s">
        <v>105</v>
      </c>
      <c r="C103" s="593" t="s">
        <v>106</v>
      </c>
      <c r="D103" s="704" t="s">
        <v>107</v>
      </c>
      <c r="E103" s="428" t="s">
        <v>19</v>
      </c>
      <c r="F103" s="429">
        <v>1</v>
      </c>
      <c r="G103" s="461"/>
      <c r="H103" s="528">
        <f>IF(E103 = CHAR(37), F103*G103/100,F103*G103)</f>
        <v>0</v>
      </c>
    </row>
    <row r="104" spans="1:8" s="3" customFormat="1" ht="12.75" x14ac:dyDescent="0.25">
      <c r="B104" s="594"/>
      <c r="C104" s="591"/>
      <c r="D104" s="702"/>
      <c r="E104" s="427"/>
      <c r="F104" s="427"/>
      <c r="G104" s="432"/>
      <c r="H104" s="528"/>
    </row>
    <row r="105" spans="1:8" s="3" customFormat="1" ht="12.75" x14ac:dyDescent="0.25">
      <c r="B105" s="594"/>
      <c r="C105" s="591"/>
      <c r="D105" s="702"/>
      <c r="E105" s="427"/>
      <c r="F105" s="427"/>
      <c r="G105" s="432"/>
      <c r="H105" s="528"/>
    </row>
    <row r="106" spans="1:8" s="3" customFormat="1" ht="12.75" x14ac:dyDescent="0.25">
      <c r="A106" s="3">
        <v>10288</v>
      </c>
      <c r="B106" s="667" t="s">
        <v>108</v>
      </c>
      <c r="C106" s="666" t="s">
        <v>198</v>
      </c>
      <c r="D106" s="704" t="s">
        <v>199</v>
      </c>
      <c r="E106" s="428"/>
      <c r="F106" s="429"/>
      <c r="G106" s="432"/>
      <c r="H106" s="528"/>
    </row>
    <row r="107" spans="1:8" s="3" customFormat="1" ht="12.75" x14ac:dyDescent="0.25">
      <c r="B107" s="594"/>
      <c r="C107" s="591"/>
      <c r="D107" s="702"/>
      <c r="E107" s="427"/>
      <c r="F107" s="427"/>
      <c r="G107" s="432"/>
      <c r="H107" s="528"/>
    </row>
    <row r="108" spans="1:8" s="3" customFormat="1" ht="12.75" x14ac:dyDescent="0.25">
      <c r="A108" s="3">
        <v>10289</v>
      </c>
      <c r="B108" s="595" t="s">
        <v>113</v>
      </c>
      <c r="C108" s="593" t="s">
        <v>201</v>
      </c>
      <c r="D108" s="704" t="s">
        <v>202</v>
      </c>
      <c r="E108" s="428" t="s">
        <v>19</v>
      </c>
      <c r="F108" s="429">
        <v>1</v>
      </c>
      <c r="G108" s="461"/>
      <c r="H108" s="528">
        <f>IF(E108 = CHAR(37), F108*G108/100,F108*G108)</f>
        <v>0</v>
      </c>
    </row>
    <row r="109" spans="1:8" s="3" customFormat="1" ht="12.75" x14ac:dyDescent="0.25">
      <c r="B109" s="594"/>
      <c r="C109" s="591"/>
      <c r="D109" s="702"/>
      <c r="E109" s="427"/>
      <c r="F109" s="427"/>
      <c r="G109" s="432"/>
      <c r="H109" s="528"/>
    </row>
    <row r="110" spans="1:8" s="3" customFormat="1" ht="25.5" x14ac:dyDescent="0.25">
      <c r="A110" s="3">
        <v>10290</v>
      </c>
      <c r="B110" s="667" t="s">
        <v>131</v>
      </c>
      <c r="C110" s="666"/>
      <c r="D110" s="704" t="s">
        <v>204</v>
      </c>
      <c r="E110" s="428"/>
      <c r="F110" s="429"/>
      <c r="G110" s="432"/>
      <c r="H110" s="528"/>
    </row>
    <row r="111" spans="1:8" s="3" customFormat="1" ht="12.75" x14ac:dyDescent="0.25">
      <c r="B111" s="594"/>
      <c r="C111" s="591"/>
      <c r="D111" s="702"/>
      <c r="E111" s="427"/>
      <c r="F111" s="427"/>
      <c r="G111" s="432"/>
      <c r="H111" s="528"/>
    </row>
    <row r="112" spans="1:8" s="3" customFormat="1" ht="12.75" x14ac:dyDescent="0.25">
      <c r="A112" s="3">
        <v>10291</v>
      </c>
      <c r="B112" s="595"/>
      <c r="C112" s="593" t="s">
        <v>205</v>
      </c>
      <c r="D112" s="704" t="s">
        <v>206</v>
      </c>
      <c r="E112" s="428"/>
      <c r="F112" s="429"/>
      <c r="G112" s="432"/>
      <c r="H112" s="528"/>
    </row>
    <row r="113" spans="1:8" s="3" customFormat="1" ht="12.75" x14ac:dyDescent="0.25">
      <c r="B113" s="594"/>
      <c r="C113" s="591"/>
      <c r="D113" s="702"/>
      <c r="E113" s="427"/>
      <c r="F113" s="427"/>
      <c r="G113" s="432"/>
      <c r="H113" s="528"/>
    </row>
    <row r="114" spans="1:8" s="3" customFormat="1" ht="12.75" x14ac:dyDescent="0.25">
      <c r="A114" s="3">
        <v>10292</v>
      </c>
      <c r="B114" s="595" t="s">
        <v>136</v>
      </c>
      <c r="C114" s="593"/>
      <c r="D114" s="704" t="s">
        <v>208</v>
      </c>
      <c r="E114" s="428" t="s">
        <v>138</v>
      </c>
      <c r="F114" s="429">
        <v>192</v>
      </c>
      <c r="G114" s="461"/>
      <c r="H114" s="528">
        <f>IF(E114 = CHAR(37), F114*G114/100,F114*G114)</f>
        <v>0</v>
      </c>
    </row>
    <row r="115" spans="1:8" s="3" customFormat="1" ht="12.75" x14ac:dyDescent="0.25">
      <c r="B115" s="594"/>
      <c r="C115" s="591"/>
      <c r="D115" s="702"/>
      <c r="E115" s="427"/>
      <c r="F115" s="427"/>
      <c r="G115" s="432"/>
      <c r="H115" s="528"/>
    </row>
    <row r="116" spans="1:8" s="3" customFormat="1" ht="12.75" x14ac:dyDescent="0.25">
      <c r="A116" s="3">
        <v>10293</v>
      </c>
      <c r="B116" s="595" t="s">
        <v>139</v>
      </c>
      <c r="C116" s="593"/>
      <c r="D116" s="704" t="s">
        <v>210</v>
      </c>
      <c r="E116" s="428" t="s">
        <v>138</v>
      </c>
      <c r="F116" s="429">
        <v>50</v>
      </c>
      <c r="G116" s="461"/>
      <c r="H116" s="528">
        <f>IF(E116 = CHAR(37), F116*G116/100,F116*G116)</f>
        <v>0</v>
      </c>
    </row>
    <row r="117" spans="1:8" s="3" customFormat="1" ht="12.75" x14ac:dyDescent="0.25">
      <c r="B117" s="594"/>
      <c r="C117" s="591"/>
      <c r="D117" s="702"/>
      <c r="E117" s="427"/>
      <c r="F117" s="427"/>
      <c r="G117" s="432"/>
      <c r="H117" s="528"/>
    </row>
    <row r="118" spans="1:8" s="3" customFormat="1" ht="25.5" x14ac:dyDescent="0.25">
      <c r="A118" s="3">
        <v>10294</v>
      </c>
      <c r="B118" s="667">
        <v>1.5</v>
      </c>
      <c r="C118" s="666" t="s">
        <v>212</v>
      </c>
      <c r="D118" s="704" t="s">
        <v>213</v>
      </c>
      <c r="E118" s="428"/>
      <c r="F118" s="429"/>
      <c r="G118" s="432"/>
      <c r="H118" s="528"/>
    </row>
    <row r="119" spans="1:8" s="3" customFormat="1" ht="12.75" x14ac:dyDescent="0.25">
      <c r="B119" s="594"/>
      <c r="C119" s="591"/>
      <c r="D119" s="702"/>
      <c r="E119" s="427"/>
      <c r="F119" s="427"/>
      <c r="G119" s="432"/>
      <c r="H119" s="528"/>
    </row>
    <row r="120" spans="1:8" s="3" customFormat="1" ht="38.25" x14ac:dyDescent="0.25">
      <c r="A120" s="3">
        <v>10295</v>
      </c>
      <c r="B120" s="595" t="s">
        <v>200</v>
      </c>
      <c r="C120" s="593"/>
      <c r="D120" s="704" t="s">
        <v>215</v>
      </c>
      <c r="E120" s="428" t="s">
        <v>19</v>
      </c>
      <c r="F120" s="429">
        <v>1</v>
      </c>
      <c r="G120" s="461"/>
      <c r="H120" s="528">
        <f>IF(E120 = CHAR(37), F120*G120/100,F120*G120)</f>
        <v>0</v>
      </c>
    </row>
    <row r="121" spans="1:8" s="3" customFormat="1" ht="12.75" x14ac:dyDescent="0.25">
      <c r="B121" s="594"/>
      <c r="C121" s="591"/>
      <c r="D121" s="702"/>
      <c r="E121" s="427"/>
      <c r="F121" s="427"/>
      <c r="G121" s="432"/>
      <c r="H121" s="528"/>
    </row>
    <row r="122" spans="1:8" s="3" customFormat="1" ht="25.5" x14ac:dyDescent="0.25">
      <c r="A122" s="3">
        <v>10296</v>
      </c>
      <c r="B122" s="595" t="s">
        <v>2039</v>
      </c>
      <c r="C122" s="593"/>
      <c r="D122" s="704" t="s">
        <v>217</v>
      </c>
      <c r="E122" s="428" t="s">
        <v>19</v>
      </c>
      <c r="F122" s="429">
        <v>1</v>
      </c>
      <c r="G122" s="461"/>
      <c r="H122" s="528">
        <f>IF(E122 = CHAR(37), F122*G122/100,F122*G122)</f>
        <v>0</v>
      </c>
    </row>
    <row r="123" spans="1:8" s="3" customFormat="1" ht="12.75" x14ac:dyDescent="0.25">
      <c r="B123" s="594"/>
      <c r="C123" s="591"/>
      <c r="D123" s="702"/>
      <c r="E123" s="427"/>
      <c r="F123" s="427"/>
      <c r="G123" s="432"/>
      <c r="H123" s="528"/>
    </row>
    <row r="124" spans="1:8" s="3" customFormat="1" ht="51" x14ac:dyDescent="0.25">
      <c r="A124" s="3">
        <v>10297</v>
      </c>
      <c r="B124" s="595" t="s">
        <v>2040</v>
      </c>
      <c r="C124" s="593"/>
      <c r="D124" s="704" t="s">
        <v>219</v>
      </c>
      <c r="E124" s="428" t="s">
        <v>19</v>
      </c>
      <c r="F124" s="429">
        <v>1</v>
      </c>
      <c r="G124" s="461"/>
      <c r="H124" s="528">
        <f>IF(E124 = CHAR(37), F124*G124/100,F124*G124)</f>
        <v>0</v>
      </c>
    </row>
    <row r="125" spans="1:8" s="3" customFormat="1" ht="12.75" x14ac:dyDescent="0.25">
      <c r="B125" s="594"/>
      <c r="C125" s="591"/>
      <c r="D125" s="702"/>
      <c r="E125" s="427"/>
      <c r="F125" s="427"/>
      <c r="G125" s="432"/>
      <c r="H125" s="528"/>
    </row>
    <row r="126" spans="1:8" s="3" customFormat="1" ht="63.75" x14ac:dyDescent="0.25">
      <c r="A126" s="3">
        <v>10298</v>
      </c>
      <c r="B126" s="595" t="s">
        <v>2380</v>
      </c>
      <c r="C126" s="593"/>
      <c r="D126" s="704" t="s">
        <v>221</v>
      </c>
      <c r="E126" s="428" t="s">
        <v>19</v>
      </c>
      <c r="F126" s="429">
        <v>1</v>
      </c>
      <c r="G126" s="461"/>
      <c r="H126" s="528">
        <f>IF(E126 = CHAR(37), F126*G126/100,F126*G126)</f>
        <v>0</v>
      </c>
    </row>
    <row r="127" spans="1:8" s="3" customFormat="1" ht="12.75" x14ac:dyDescent="0.25">
      <c r="B127" s="594"/>
      <c r="C127" s="591"/>
      <c r="D127" s="702"/>
      <c r="E127" s="427"/>
      <c r="F127" s="427"/>
      <c r="G127" s="432"/>
      <c r="H127" s="528"/>
    </row>
    <row r="128" spans="1:8" s="4" customFormat="1" ht="21.95" customHeight="1" x14ac:dyDescent="0.25">
      <c r="B128" s="596" t="s">
        <v>44</v>
      </c>
      <c r="C128" s="596"/>
      <c r="D128" s="5"/>
      <c r="E128" s="431"/>
      <c r="F128" s="431"/>
      <c r="G128" s="433"/>
      <c r="H128" s="529">
        <f>SUM(H92:H127)</f>
        <v>0</v>
      </c>
    </row>
    <row r="129" spans="1:8" s="2" customFormat="1" ht="12.75" x14ac:dyDescent="0.2">
      <c r="B129" s="15"/>
      <c r="F129" s="15"/>
      <c r="H129" s="526" t="s">
        <v>2020</v>
      </c>
    </row>
    <row r="130" spans="1:8" s="2" customFormat="1" ht="12.75" x14ac:dyDescent="0.2">
      <c r="B130" s="15"/>
      <c r="F130" s="15"/>
      <c r="H130" s="527"/>
    </row>
    <row r="131" spans="1:8" s="3" customFormat="1" ht="25.5" x14ac:dyDescent="0.25">
      <c r="B131" s="592" t="s">
        <v>3</v>
      </c>
      <c r="C131" s="592" t="s">
        <v>4</v>
      </c>
      <c r="D131" s="703" t="s">
        <v>5</v>
      </c>
      <c r="E131" s="703" t="s">
        <v>6</v>
      </c>
      <c r="F131" s="592" t="s">
        <v>7</v>
      </c>
      <c r="G131" s="592" t="s">
        <v>8</v>
      </c>
      <c r="H131" s="515" t="s">
        <v>9</v>
      </c>
    </row>
    <row r="132" spans="1:8" s="4" customFormat="1" ht="21.95" customHeight="1" x14ac:dyDescent="0.25">
      <c r="B132" s="596" t="s">
        <v>45</v>
      </c>
      <c r="C132" s="596"/>
      <c r="D132" s="5"/>
      <c r="E132" s="431"/>
      <c r="F132" s="431"/>
      <c r="G132" s="433"/>
      <c r="H132" s="529">
        <f>H128</f>
        <v>0</v>
      </c>
    </row>
    <row r="133" spans="1:8" s="3" customFormat="1" ht="38.25" x14ac:dyDescent="0.25">
      <c r="A133" s="3">
        <v>10299</v>
      </c>
      <c r="B133" s="595" t="s">
        <v>2381</v>
      </c>
      <c r="C133" s="593"/>
      <c r="D133" s="704" t="s">
        <v>223</v>
      </c>
      <c r="E133" s="428" t="s">
        <v>19</v>
      </c>
      <c r="F133" s="429">
        <v>1</v>
      </c>
      <c r="G133" s="461"/>
      <c r="H133" s="528">
        <f>IF(E133 = CHAR(37), F133*G133/100,F133*G133)</f>
        <v>0</v>
      </c>
    </row>
    <row r="134" spans="1:8" s="3" customFormat="1" ht="12.75" x14ac:dyDescent="0.25">
      <c r="B134" s="594"/>
      <c r="C134" s="591"/>
      <c r="D134" s="702"/>
      <c r="E134" s="427"/>
      <c r="F134" s="427"/>
      <c r="G134" s="432"/>
      <c r="H134" s="528"/>
    </row>
    <row r="135" spans="1:8" s="3" customFormat="1" ht="38.25" x14ac:dyDescent="0.25">
      <c r="A135" s="3">
        <v>10300</v>
      </c>
      <c r="B135" s="595" t="s">
        <v>2382</v>
      </c>
      <c r="C135" s="593"/>
      <c r="D135" s="704" t="s">
        <v>225</v>
      </c>
      <c r="E135" s="428" t="s">
        <v>19</v>
      </c>
      <c r="F135" s="429">
        <v>1</v>
      </c>
      <c r="G135" s="461"/>
      <c r="H135" s="528">
        <f>IF(E135 = CHAR(37), F135*G135/100,F135*G135)</f>
        <v>0</v>
      </c>
    </row>
    <row r="136" spans="1:8" s="3" customFormat="1" ht="12.75" x14ac:dyDescent="0.25">
      <c r="B136" s="594"/>
      <c r="C136" s="591"/>
      <c r="D136" s="702"/>
      <c r="E136" s="427"/>
      <c r="F136" s="427"/>
      <c r="G136" s="432"/>
      <c r="H136" s="528"/>
    </row>
    <row r="137" spans="1:8" s="3" customFormat="1" ht="51" x14ac:dyDescent="0.25">
      <c r="A137" s="3">
        <v>10301</v>
      </c>
      <c r="B137" s="595" t="s">
        <v>4105</v>
      </c>
      <c r="C137" s="593"/>
      <c r="D137" s="704" t="s">
        <v>227</v>
      </c>
      <c r="E137" s="428" t="s">
        <v>19</v>
      </c>
      <c r="F137" s="429">
        <v>1</v>
      </c>
      <c r="G137" s="461"/>
      <c r="H137" s="528">
        <f>IF(E137 = CHAR(37), F137*G137/100,F137*G137)</f>
        <v>0</v>
      </c>
    </row>
    <row r="138" spans="1:8" s="3" customFormat="1" ht="12.75" x14ac:dyDescent="0.25">
      <c r="B138" s="594"/>
      <c r="C138" s="591"/>
      <c r="D138" s="702"/>
      <c r="E138" s="427"/>
      <c r="F138" s="427"/>
      <c r="G138" s="432"/>
      <c r="H138" s="528"/>
    </row>
    <row r="139" spans="1:8" s="3" customFormat="1" ht="38.25" x14ac:dyDescent="0.25">
      <c r="A139" s="3">
        <v>10302</v>
      </c>
      <c r="B139" s="595" t="s">
        <v>4108</v>
      </c>
      <c r="C139" s="593"/>
      <c r="D139" s="704" t="s">
        <v>229</v>
      </c>
      <c r="E139" s="428" t="s">
        <v>19</v>
      </c>
      <c r="F139" s="429">
        <v>1</v>
      </c>
      <c r="G139" s="461"/>
      <c r="H139" s="528">
        <f>IF(E139 = CHAR(37), F139*G139/100,F139*G139)</f>
        <v>0</v>
      </c>
    </row>
    <row r="140" spans="1:8" s="4" customFormat="1" ht="21.95" customHeight="1" x14ac:dyDescent="0.25">
      <c r="B140" s="596" t="s">
        <v>230</v>
      </c>
      <c r="C140" s="596"/>
      <c r="D140" s="5"/>
      <c r="E140" s="431"/>
      <c r="F140" s="431"/>
      <c r="G140" s="433"/>
      <c r="H140" s="529">
        <f>SUM(H132:H139)</f>
        <v>0</v>
      </c>
    </row>
    <row r="141" spans="1:8" s="2" customFormat="1" ht="12.75" x14ac:dyDescent="0.2">
      <c r="B141" s="15"/>
      <c r="F141" s="15"/>
      <c r="H141" s="526" t="s">
        <v>2020</v>
      </c>
    </row>
    <row r="142" spans="1:8" s="2" customFormat="1" ht="12.75" x14ac:dyDescent="0.2">
      <c r="B142" s="15"/>
      <c r="F142" s="15"/>
      <c r="H142" s="527"/>
    </row>
    <row r="143" spans="1:8" s="3" customFormat="1" ht="25.5" x14ac:dyDescent="0.25">
      <c r="B143" s="592" t="s">
        <v>3</v>
      </c>
      <c r="C143" s="592" t="s">
        <v>4</v>
      </c>
      <c r="D143" s="703" t="s">
        <v>5</v>
      </c>
      <c r="E143" s="703" t="s">
        <v>6</v>
      </c>
      <c r="F143" s="592" t="s">
        <v>7</v>
      </c>
      <c r="G143" s="592" t="s">
        <v>8</v>
      </c>
      <c r="H143" s="515" t="s">
        <v>9</v>
      </c>
    </row>
    <row r="144" spans="1:8" s="3" customFormat="1" ht="12.75" x14ac:dyDescent="0.25">
      <c r="B144" s="594"/>
      <c r="C144" s="591"/>
      <c r="D144" s="702"/>
      <c r="E144" s="427"/>
      <c r="F144" s="427"/>
      <c r="G144" s="432"/>
      <c r="H144" s="528"/>
    </row>
    <row r="145" spans="1:8" s="3" customFormat="1" ht="25.5" x14ac:dyDescent="0.25">
      <c r="A145" s="3">
        <v>10303</v>
      </c>
      <c r="B145" s="701" t="s">
        <v>232</v>
      </c>
      <c r="C145" s="246" t="s">
        <v>233</v>
      </c>
      <c r="D145" s="246" t="s">
        <v>231</v>
      </c>
      <c r="E145" s="428"/>
      <c r="F145" s="429"/>
      <c r="G145" s="432"/>
      <c r="H145" s="528"/>
    </row>
    <row r="146" spans="1:8" s="3" customFormat="1" ht="12.75" x14ac:dyDescent="0.25">
      <c r="B146" s="594"/>
      <c r="C146" s="591"/>
      <c r="D146" s="702"/>
      <c r="E146" s="427"/>
      <c r="F146" s="427"/>
      <c r="G146" s="432"/>
      <c r="H146" s="528"/>
    </row>
    <row r="147" spans="1:8" s="3" customFormat="1" ht="12.75" x14ac:dyDescent="0.25">
      <c r="A147" s="3">
        <v>10304</v>
      </c>
      <c r="B147" s="667" t="s">
        <v>234</v>
      </c>
      <c r="C147" s="666" t="s">
        <v>235</v>
      </c>
      <c r="D147" s="704" t="s">
        <v>236</v>
      </c>
      <c r="E147" s="428"/>
      <c r="F147" s="429"/>
      <c r="G147" s="432"/>
      <c r="H147" s="528"/>
    </row>
    <row r="148" spans="1:8" s="3" customFormat="1" ht="12.75" x14ac:dyDescent="0.25">
      <c r="B148" s="594"/>
      <c r="C148" s="591"/>
      <c r="D148" s="702"/>
      <c r="E148" s="427"/>
      <c r="F148" s="427"/>
      <c r="G148" s="432"/>
      <c r="H148" s="528"/>
    </row>
    <row r="149" spans="1:8" s="3" customFormat="1" ht="12.75" x14ac:dyDescent="0.25">
      <c r="A149" s="3">
        <v>10305</v>
      </c>
      <c r="B149" s="595"/>
      <c r="C149" s="593" t="s">
        <v>237</v>
      </c>
      <c r="D149" s="704" t="s">
        <v>238</v>
      </c>
      <c r="E149" s="428"/>
      <c r="F149" s="429"/>
      <c r="G149" s="432"/>
      <c r="H149" s="528"/>
    </row>
    <row r="150" spans="1:8" s="3" customFormat="1" ht="12.75" x14ac:dyDescent="0.25">
      <c r="B150" s="594"/>
      <c r="C150" s="591"/>
      <c r="D150" s="702"/>
      <c r="E150" s="427"/>
      <c r="F150" s="427"/>
      <c r="G150" s="432"/>
      <c r="H150" s="528"/>
    </row>
    <row r="151" spans="1:8" s="3" customFormat="1" ht="12.75" x14ac:dyDescent="0.25">
      <c r="A151" s="3">
        <v>10306</v>
      </c>
      <c r="B151" s="595" t="s">
        <v>239</v>
      </c>
      <c r="C151" s="593"/>
      <c r="D151" s="704" t="s">
        <v>4857</v>
      </c>
      <c r="E151" s="428" t="s">
        <v>19</v>
      </c>
      <c r="F151" s="429">
        <v>1</v>
      </c>
      <c r="G151" s="461"/>
      <c r="H151" s="528">
        <f>IF(E151 = CHAR(37), F151*G151/100,F151*G151)</f>
        <v>0</v>
      </c>
    </row>
    <row r="152" spans="1:8" s="3" customFormat="1" ht="12.75" x14ac:dyDescent="0.25">
      <c r="B152" s="594"/>
      <c r="C152" s="591"/>
      <c r="D152" s="705"/>
      <c r="E152" s="427"/>
      <c r="F152" s="427"/>
      <c r="G152" s="432"/>
      <c r="H152" s="528"/>
    </row>
    <row r="153" spans="1:8" s="3" customFormat="1" ht="12.75" x14ac:dyDescent="0.25">
      <c r="A153" s="3">
        <v>10307</v>
      </c>
      <c r="B153" s="595" t="s">
        <v>240</v>
      </c>
      <c r="C153" s="593"/>
      <c r="D153" s="706" t="s">
        <v>241</v>
      </c>
      <c r="E153" s="428" t="s">
        <v>242</v>
      </c>
      <c r="F153" s="429">
        <v>2</v>
      </c>
      <c r="G153" s="461"/>
      <c r="H153" s="528">
        <f>IF(E153 = CHAR(37), F153*G153/100,F153*G153)</f>
        <v>0</v>
      </c>
    </row>
    <row r="154" spans="1:8" s="3" customFormat="1" ht="12.75" x14ac:dyDescent="0.25">
      <c r="B154" s="594"/>
      <c r="C154" s="591"/>
      <c r="D154" s="705"/>
      <c r="E154" s="427"/>
      <c r="F154" s="427"/>
      <c r="G154" s="432"/>
      <c r="H154" s="528"/>
    </row>
    <row r="155" spans="1:8" s="3" customFormat="1" ht="12.75" x14ac:dyDescent="0.25">
      <c r="A155" s="3">
        <v>10308</v>
      </c>
      <c r="B155" s="595" t="s">
        <v>243</v>
      </c>
      <c r="C155" s="593"/>
      <c r="D155" s="706" t="s">
        <v>244</v>
      </c>
      <c r="E155" s="428" t="s">
        <v>242</v>
      </c>
      <c r="F155" s="429">
        <v>1</v>
      </c>
      <c r="G155" s="461"/>
      <c r="H155" s="528">
        <f>IF(E155 = CHAR(37), F155*G155/100,F155*G155)</f>
        <v>0</v>
      </c>
    </row>
    <row r="156" spans="1:8" s="3" customFormat="1" ht="12.75" x14ac:dyDescent="0.25">
      <c r="B156" s="594"/>
      <c r="C156" s="591"/>
      <c r="D156" s="705"/>
      <c r="E156" s="427"/>
      <c r="F156" s="427"/>
      <c r="G156" s="432"/>
      <c r="H156" s="528"/>
    </row>
    <row r="157" spans="1:8" s="3" customFormat="1" ht="12.75" x14ac:dyDescent="0.25">
      <c r="A157" s="3">
        <v>10309</v>
      </c>
      <c r="B157" s="595" t="s">
        <v>245</v>
      </c>
      <c r="C157" s="593"/>
      <c r="D157" s="706" t="s">
        <v>246</v>
      </c>
      <c r="E157" s="428" t="s">
        <v>19</v>
      </c>
      <c r="F157" s="429">
        <v>1</v>
      </c>
      <c r="G157" s="461"/>
      <c r="H157" s="528">
        <f>IF(E157 = CHAR(37), F157*G157/100,F157*G157)</f>
        <v>0</v>
      </c>
    </row>
    <row r="158" spans="1:8" s="3" customFormat="1" ht="12.75" x14ac:dyDescent="0.25">
      <c r="B158" s="594"/>
      <c r="C158" s="591"/>
      <c r="D158" s="705"/>
      <c r="E158" s="427"/>
      <c r="F158" s="427"/>
      <c r="G158" s="432"/>
      <c r="H158" s="528"/>
    </row>
    <row r="159" spans="1:8" s="3" customFormat="1" ht="12.75" x14ac:dyDescent="0.25">
      <c r="A159" s="3">
        <v>10310</v>
      </c>
      <c r="B159" s="595" t="s">
        <v>247</v>
      </c>
      <c r="C159" s="593"/>
      <c r="D159" s="706" t="s">
        <v>248</v>
      </c>
      <c r="E159" s="428" t="s">
        <v>242</v>
      </c>
      <c r="F159" s="429">
        <v>2</v>
      </c>
      <c r="G159" s="461"/>
      <c r="H159" s="528">
        <f>IF(E159 = CHAR(37), F159*G159/100,F159*G159)</f>
        <v>0</v>
      </c>
    </row>
    <row r="160" spans="1:8" s="3" customFormat="1" ht="12.75" x14ac:dyDescent="0.25">
      <c r="B160" s="594"/>
      <c r="C160" s="591"/>
      <c r="D160" s="705"/>
      <c r="E160" s="427"/>
      <c r="F160" s="427"/>
      <c r="G160" s="432"/>
      <c r="H160" s="528"/>
    </row>
    <row r="161" spans="1:8" s="3" customFormat="1" ht="12.75" x14ac:dyDescent="0.25">
      <c r="A161" s="3">
        <v>10311</v>
      </c>
      <c r="B161" s="595"/>
      <c r="C161" s="593" t="s">
        <v>249</v>
      </c>
      <c r="D161" s="706" t="s">
        <v>250</v>
      </c>
      <c r="E161" s="428"/>
      <c r="F161" s="429"/>
      <c r="G161" s="432"/>
      <c r="H161" s="528"/>
    </row>
    <row r="162" spans="1:8" s="3" customFormat="1" ht="12.75" x14ac:dyDescent="0.25">
      <c r="B162" s="594"/>
      <c r="C162" s="591"/>
      <c r="D162" s="705"/>
      <c r="E162" s="427"/>
      <c r="F162" s="427"/>
      <c r="G162" s="432"/>
      <c r="H162" s="528"/>
    </row>
    <row r="163" spans="1:8" s="3" customFormat="1" ht="12.75" x14ac:dyDescent="0.25">
      <c r="A163" s="3">
        <v>10312</v>
      </c>
      <c r="B163" s="595" t="s">
        <v>251</v>
      </c>
      <c r="C163" s="593"/>
      <c r="D163" s="706" t="s">
        <v>4857</v>
      </c>
      <c r="E163" s="428" t="s">
        <v>19</v>
      </c>
      <c r="F163" s="429">
        <v>1</v>
      </c>
      <c r="G163" s="461"/>
      <c r="H163" s="528">
        <f>IF(E163 = CHAR(37), F163*G163/100,F163*G163)</f>
        <v>0</v>
      </c>
    </row>
    <row r="164" spans="1:8" s="3" customFormat="1" ht="12.75" x14ac:dyDescent="0.25">
      <c r="B164" s="594"/>
      <c r="C164" s="591"/>
      <c r="D164" s="705"/>
      <c r="E164" s="427"/>
      <c r="F164" s="427"/>
      <c r="G164" s="432"/>
      <c r="H164" s="528"/>
    </row>
    <row r="165" spans="1:8" s="3" customFormat="1" ht="12.75" x14ac:dyDescent="0.25">
      <c r="A165" s="3">
        <v>10313</v>
      </c>
      <c r="B165" s="595" t="s">
        <v>252</v>
      </c>
      <c r="C165" s="593"/>
      <c r="D165" s="706" t="s">
        <v>241</v>
      </c>
      <c r="E165" s="428" t="s">
        <v>242</v>
      </c>
      <c r="F165" s="429">
        <v>2</v>
      </c>
      <c r="G165" s="461"/>
      <c r="H165" s="528">
        <f>IF(E165 = CHAR(37), F165*G165/100,F165*G165)</f>
        <v>0</v>
      </c>
    </row>
    <row r="166" spans="1:8" s="3" customFormat="1" ht="12.75" x14ac:dyDescent="0.25">
      <c r="B166" s="594"/>
      <c r="C166" s="591"/>
      <c r="D166" s="702"/>
      <c r="E166" s="427"/>
      <c r="F166" s="427"/>
      <c r="G166" s="432"/>
      <c r="H166" s="528"/>
    </row>
    <row r="167" spans="1:8" s="3" customFormat="1" ht="12.75" x14ac:dyDescent="0.25">
      <c r="A167" s="3">
        <v>10314</v>
      </c>
      <c r="B167" s="595" t="s">
        <v>253</v>
      </c>
      <c r="C167" s="593"/>
      <c r="D167" s="704" t="s">
        <v>244</v>
      </c>
      <c r="E167" s="428" t="s">
        <v>242</v>
      </c>
      <c r="F167" s="429">
        <v>1</v>
      </c>
      <c r="G167" s="461"/>
      <c r="H167" s="528">
        <f>IF(E167 = CHAR(37), F167*G167/100,F167*G167)</f>
        <v>0</v>
      </c>
    </row>
    <row r="168" spans="1:8" s="3" customFormat="1" ht="12.75" x14ac:dyDescent="0.25">
      <c r="B168" s="594"/>
      <c r="C168" s="591"/>
      <c r="D168" s="702"/>
      <c r="E168" s="427"/>
      <c r="F168" s="427"/>
      <c r="G168" s="432"/>
      <c r="H168" s="528"/>
    </row>
    <row r="169" spans="1:8" s="3" customFormat="1" ht="12.75" x14ac:dyDescent="0.25">
      <c r="A169" s="3">
        <v>10315</v>
      </c>
      <c r="B169" s="595" t="s">
        <v>254</v>
      </c>
      <c r="C169" s="593"/>
      <c r="D169" s="704" t="s">
        <v>255</v>
      </c>
      <c r="E169" s="428" t="s">
        <v>19</v>
      </c>
      <c r="F169" s="429">
        <v>1</v>
      </c>
      <c r="G169" s="461"/>
      <c r="H169" s="528">
        <f>IF(E169 = CHAR(37), F169*G169/100,F169*G169)</f>
        <v>0</v>
      </c>
    </row>
    <row r="170" spans="1:8" s="3" customFormat="1" ht="12.75" x14ac:dyDescent="0.25">
      <c r="B170" s="594"/>
      <c r="C170" s="591"/>
      <c r="D170" s="702"/>
      <c r="E170" s="427"/>
      <c r="F170" s="427"/>
      <c r="G170" s="432"/>
      <c r="H170" s="528"/>
    </row>
    <row r="171" spans="1:8" s="3" customFormat="1" ht="12.75" x14ac:dyDescent="0.25">
      <c r="A171" s="3">
        <v>10316</v>
      </c>
      <c r="B171" s="595" t="s">
        <v>256</v>
      </c>
      <c r="C171" s="593"/>
      <c r="D171" s="704" t="s">
        <v>248</v>
      </c>
      <c r="E171" s="428" t="s">
        <v>242</v>
      </c>
      <c r="F171" s="429">
        <v>2</v>
      </c>
      <c r="G171" s="461"/>
      <c r="H171" s="528">
        <f>IF(E171 = CHAR(37), F171*G171/100,F171*G171)</f>
        <v>0</v>
      </c>
    </row>
    <row r="172" spans="1:8" s="3" customFormat="1" ht="12.75" x14ac:dyDescent="0.25">
      <c r="B172" s="594"/>
      <c r="C172" s="591"/>
      <c r="D172" s="702"/>
      <c r="E172" s="427"/>
      <c r="F172" s="427"/>
      <c r="G172" s="432"/>
      <c r="H172" s="528"/>
    </row>
    <row r="173" spans="1:8" s="3" customFormat="1" ht="12.75" x14ac:dyDescent="0.25">
      <c r="A173" s="3">
        <v>10317</v>
      </c>
      <c r="B173" s="595"/>
      <c r="C173" s="593" t="s">
        <v>257</v>
      </c>
      <c r="D173" s="704" t="s">
        <v>258</v>
      </c>
      <c r="E173" s="428"/>
      <c r="F173" s="429"/>
      <c r="G173" s="432"/>
      <c r="H173" s="528"/>
    </row>
    <row r="174" spans="1:8" s="3" customFormat="1" ht="12.75" x14ac:dyDescent="0.25">
      <c r="B174" s="594"/>
      <c r="C174" s="591"/>
      <c r="D174" s="702"/>
      <c r="E174" s="427"/>
      <c r="F174" s="427"/>
      <c r="G174" s="432"/>
      <c r="H174" s="528"/>
    </row>
    <row r="175" spans="1:8" s="3" customFormat="1" ht="12.75" x14ac:dyDescent="0.25">
      <c r="A175" s="3">
        <v>10318</v>
      </c>
      <c r="B175" s="595" t="s">
        <v>259</v>
      </c>
      <c r="C175" s="593"/>
      <c r="D175" s="704" t="s">
        <v>260</v>
      </c>
      <c r="E175" s="428" t="s">
        <v>261</v>
      </c>
      <c r="F175" s="429">
        <v>40</v>
      </c>
      <c r="G175" s="461"/>
      <c r="H175" s="528">
        <f>IF(E175 = CHAR(37), F175*G175/100,F175*G175)</f>
        <v>0</v>
      </c>
    </row>
    <row r="176" spans="1:8" s="3" customFormat="1" ht="12.75" x14ac:dyDescent="0.25">
      <c r="B176" s="594"/>
      <c r="C176" s="591"/>
      <c r="D176" s="702"/>
      <c r="E176" s="427"/>
      <c r="F176" s="427"/>
      <c r="G176" s="432"/>
      <c r="H176" s="528"/>
    </row>
    <row r="177" spans="1:8" s="3" customFormat="1" ht="12.75" x14ac:dyDescent="0.25">
      <c r="A177" s="3">
        <v>10319</v>
      </c>
      <c r="B177" s="595" t="s">
        <v>262</v>
      </c>
      <c r="C177" s="593"/>
      <c r="D177" s="704" t="s">
        <v>263</v>
      </c>
      <c r="E177" s="428" t="s">
        <v>261</v>
      </c>
      <c r="F177" s="429">
        <v>40</v>
      </c>
      <c r="G177" s="461"/>
      <c r="H177" s="528">
        <f>IF(E177 = CHAR(37), F177*G177/100,F177*G177)</f>
        <v>0</v>
      </c>
    </row>
    <row r="178" spans="1:8" s="3" customFormat="1" ht="12.75" x14ac:dyDescent="0.25">
      <c r="B178" s="594"/>
      <c r="C178" s="591"/>
      <c r="D178" s="702"/>
      <c r="E178" s="427"/>
      <c r="F178" s="427"/>
      <c r="G178" s="432"/>
      <c r="H178" s="528"/>
    </row>
    <row r="179" spans="1:8" s="3" customFormat="1" ht="12.75" x14ac:dyDescent="0.25">
      <c r="A179" s="3">
        <v>10320</v>
      </c>
      <c r="B179" s="595" t="s">
        <v>264</v>
      </c>
      <c r="C179" s="593"/>
      <c r="D179" s="704" t="s">
        <v>265</v>
      </c>
      <c r="E179" s="428"/>
      <c r="F179" s="429"/>
      <c r="G179" s="432"/>
      <c r="H179" s="528"/>
    </row>
    <row r="180" spans="1:8" s="3" customFormat="1" ht="12.75" x14ac:dyDescent="0.25">
      <c r="B180" s="594"/>
      <c r="C180" s="591"/>
      <c r="D180" s="702"/>
      <c r="E180" s="427"/>
      <c r="F180" s="427"/>
      <c r="G180" s="432"/>
      <c r="H180" s="528"/>
    </row>
    <row r="181" spans="1:8" s="3" customFormat="1" ht="12.75" x14ac:dyDescent="0.25">
      <c r="A181" s="3">
        <v>10321</v>
      </c>
      <c r="B181" s="595"/>
      <c r="C181" s="593" t="s">
        <v>266</v>
      </c>
      <c r="D181" s="706" t="s">
        <v>267</v>
      </c>
      <c r="E181" s="428"/>
      <c r="F181" s="429"/>
      <c r="G181" s="432"/>
      <c r="H181" s="528"/>
    </row>
    <row r="182" spans="1:8" s="3" customFormat="1" ht="12.75" x14ac:dyDescent="0.25">
      <c r="B182" s="594"/>
      <c r="C182" s="591"/>
      <c r="D182" s="705"/>
      <c r="E182" s="427"/>
      <c r="F182" s="427"/>
      <c r="G182" s="432"/>
      <c r="H182" s="528"/>
    </row>
    <row r="183" spans="1:8" s="3" customFormat="1" ht="12.75" x14ac:dyDescent="0.25">
      <c r="A183" s="3">
        <v>10322</v>
      </c>
      <c r="B183" s="667" t="s">
        <v>268</v>
      </c>
      <c r="C183" s="666"/>
      <c r="D183" s="706" t="s">
        <v>269</v>
      </c>
      <c r="E183" s="428" t="s">
        <v>270</v>
      </c>
      <c r="F183" s="429">
        <v>12000</v>
      </c>
      <c r="G183" s="461"/>
      <c r="H183" s="528">
        <f>IF(E183 = CHAR(37), F183*G183/100,F183*G183)</f>
        <v>0</v>
      </c>
    </row>
    <row r="184" spans="1:8" s="3" customFormat="1" ht="12.75" x14ac:dyDescent="0.25">
      <c r="B184" s="707"/>
      <c r="C184" s="706"/>
      <c r="D184" s="706"/>
      <c r="E184" s="428"/>
      <c r="F184" s="429"/>
      <c r="G184" s="435"/>
      <c r="H184" s="528"/>
    </row>
    <row r="185" spans="1:8" s="3" customFormat="1" ht="12.75" x14ac:dyDescent="0.25">
      <c r="B185" s="715"/>
      <c r="C185" s="714" t="s">
        <v>4882</v>
      </c>
      <c r="D185" s="706" t="s">
        <v>4879</v>
      </c>
      <c r="E185" s="428"/>
      <c r="F185" s="429"/>
      <c r="G185" s="435"/>
      <c r="H185" s="528"/>
    </row>
    <row r="186" spans="1:8" s="3" customFormat="1" ht="12.75" x14ac:dyDescent="0.25">
      <c r="B186" s="715"/>
      <c r="C186" s="714"/>
      <c r="D186" s="717"/>
      <c r="E186" s="428"/>
      <c r="F186" s="429"/>
      <c r="G186" s="435"/>
      <c r="H186" s="528"/>
    </row>
    <row r="187" spans="1:8" s="3" customFormat="1" ht="12.75" x14ac:dyDescent="0.25">
      <c r="B187" s="707" t="s">
        <v>1445</v>
      </c>
      <c r="C187" s="706"/>
      <c r="D187" s="706" t="s">
        <v>4880</v>
      </c>
      <c r="E187" s="428" t="s">
        <v>4881</v>
      </c>
      <c r="F187" s="429">
        <v>24</v>
      </c>
      <c r="G187" s="461"/>
      <c r="H187" s="528">
        <f>IF(E187 = CHAR(37), F187*G187/100,F187*G187)</f>
        <v>0</v>
      </c>
    </row>
    <row r="188" spans="1:8" s="3" customFormat="1" ht="12.75" x14ac:dyDescent="0.25">
      <c r="B188" s="594"/>
      <c r="C188" s="591"/>
      <c r="D188" s="702"/>
      <c r="E188" s="427"/>
      <c r="F188" s="427"/>
      <c r="G188" s="432"/>
      <c r="H188" s="528"/>
    </row>
    <row r="189" spans="1:8" s="4" customFormat="1" ht="21.95" customHeight="1" x14ac:dyDescent="0.25">
      <c r="B189" s="596" t="s">
        <v>230</v>
      </c>
      <c r="C189" s="596"/>
      <c r="D189" s="5"/>
      <c r="E189" s="431"/>
      <c r="F189" s="431"/>
      <c r="G189" s="433"/>
      <c r="H189" s="529">
        <f>SUM(H144:H188)</f>
        <v>0</v>
      </c>
    </row>
    <row r="190" spans="1:8" s="2" customFormat="1" ht="12.75" x14ac:dyDescent="0.2">
      <c r="B190" s="15"/>
      <c r="F190" s="15"/>
      <c r="H190" s="526" t="s">
        <v>2020</v>
      </c>
    </row>
    <row r="191" spans="1:8" s="2" customFormat="1" ht="12.75" x14ac:dyDescent="0.2">
      <c r="B191" s="15"/>
      <c r="F191" s="15"/>
      <c r="H191" s="527"/>
    </row>
    <row r="192" spans="1:8" s="3" customFormat="1" ht="25.5" x14ac:dyDescent="0.25">
      <c r="B192" s="592" t="s">
        <v>3</v>
      </c>
      <c r="C192" s="592" t="s">
        <v>4</v>
      </c>
      <c r="D192" s="703" t="s">
        <v>5</v>
      </c>
      <c r="E192" s="703" t="s">
        <v>6</v>
      </c>
      <c r="F192" s="592" t="s">
        <v>7</v>
      </c>
      <c r="G192" s="592" t="s">
        <v>8</v>
      </c>
      <c r="H192" s="515" t="s">
        <v>9</v>
      </c>
    </row>
    <row r="193" spans="1:8" s="3" customFormat="1" ht="12.75" x14ac:dyDescent="0.25">
      <c r="A193" s="3">
        <v>10234</v>
      </c>
      <c r="B193" s="701">
        <v>3</v>
      </c>
      <c r="C193" s="246" t="s">
        <v>109</v>
      </c>
      <c r="D193" s="246" t="s">
        <v>110</v>
      </c>
      <c r="E193" s="428"/>
      <c r="F193" s="429"/>
      <c r="G193" s="432"/>
      <c r="H193" s="528"/>
    </row>
    <row r="194" spans="1:8" s="3" customFormat="1" ht="12.75" x14ac:dyDescent="0.25">
      <c r="B194" s="594"/>
      <c r="C194" s="591"/>
      <c r="D194" s="702"/>
      <c r="E194" s="427"/>
      <c r="F194" s="427"/>
      <c r="G194" s="432"/>
      <c r="H194" s="528"/>
    </row>
    <row r="195" spans="1:8" s="3" customFormat="1" ht="12.75" x14ac:dyDescent="0.25">
      <c r="A195" s="3">
        <v>10235</v>
      </c>
      <c r="B195" s="595"/>
      <c r="C195" s="593" t="s">
        <v>111</v>
      </c>
      <c r="D195" s="704" t="s">
        <v>112</v>
      </c>
      <c r="E195" s="428"/>
      <c r="F195" s="429"/>
      <c r="G195" s="432"/>
      <c r="H195" s="528"/>
    </row>
    <row r="196" spans="1:8" s="3" customFormat="1" ht="12.75" x14ac:dyDescent="0.25">
      <c r="B196" s="594"/>
      <c r="C196" s="591"/>
      <c r="D196" s="702"/>
      <c r="E196" s="427"/>
      <c r="F196" s="427"/>
      <c r="G196" s="432"/>
      <c r="H196" s="528"/>
    </row>
    <row r="197" spans="1:8" s="3" customFormat="1" ht="12.75" x14ac:dyDescent="0.25">
      <c r="A197" s="3">
        <v>10236</v>
      </c>
      <c r="B197" s="595">
        <v>3.1</v>
      </c>
      <c r="C197" s="593"/>
      <c r="D197" s="704" t="s">
        <v>114</v>
      </c>
      <c r="E197" s="428" t="s">
        <v>115</v>
      </c>
      <c r="F197" s="429">
        <v>1</v>
      </c>
      <c r="G197" s="435">
        <v>15000</v>
      </c>
      <c r="H197" s="528">
        <v>15000</v>
      </c>
    </row>
    <row r="198" spans="1:8" s="3" customFormat="1" ht="12.75" x14ac:dyDescent="0.25">
      <c r="B198" s="594"/>
      <c r="C198" s="591"/>
      <c r="D198" s="702"/>
      <c r="E198" s="427"/>
      <c r="F198" s="427"/>
      <c r="G198" s="432"/>
      <c r="H198" s="528"/>
    </row>
    <row r="199" spans="1:8" s="3" customFormat="1" ht="25.5" x14ac:dyDescent="0.25">
      <c r="A199" s="3">
        <v>10237</v>
      </c>
      <c r="B199" s="595">
        <v>3.2</v>
      </c>
      <c r="C199" s="593"/>
      <c r="D199" s="704" t="s">
        <v>117</v>
      </c>
      <c r="E199" s="428" t="s">
        <v>118</v>
      </c>
      <c r="F199" s="430">
        <f>H197</f>
        <v>15000</v>
      </c>
      <c r="G199" s="462"/>
      <c r="H199" s="528">
        <f>IF(E199 = CHAR(37), F199*G199,F199*G199)</f>
        <v>0</v>
      </c>
    </row>
    <row r="200" spans="1:8" s="3" customFormat="1" ht="12.75" x14ac:dyDescent="0.25">
      <c r="B200" s="594"/>
      <c r="C200" s="591"/>
      <c r="D200" s="702"/>
      <c r="E200" s="427"/>
      <c r="F200" s="427"/>
      <c r="G200" s="432"/>
      <c r="H200" s="528"/>
    </row>
    <row r="201" spans="1:8" s="3" customFormat="1" ht="25.5" x14ac:dyDescent="0.25">
      <c r="A201" s="3">
        <v>10238</v>
      </c>
      <c r="B201" s="595"/>
      <c r="C201" s="593" t="s">
        <v>119</v>
      </c>
      <c r="D201" s="704" t="s">
        <v>120</v>
      </c>
      <c r="E201" s="428"/>
      <c r="F201" s="430"/>
      <c r="G201" s="432"/>
      <c r="H201" s="528"/>
    </row>
    <row r="202" spans="1:8" s="3" customFormat="1" ht="12.75" x14ac:dyDescent="0.25">
      <c r="B202" s="594"/>
      <c r="C202" s="591"/>
      <c r="D202" s="702"/>
      <c r="E202" s="427"/>
      <c r="F202" s="427"/>
      <c r="G202" s="432"/>
      <c r="H202" s="528"/>
    </row>
    <row r="203" spans="1:8" s="3" customFormat="1" ht="25.5" x14ac:dyDescent="0.25">
      <c r="A203" s="3">
        <v>10239</v>
      </c>
      <c r="B203" s="595">
        <v>3.3</v>
      </c>
      <c r="C203" s="593"/>
      <c r="D203" s="704" t="s">
        <v>122</v>
      </c>
      <c r="E203" s="428" t="s">
        <v>115</v>
      </c>
      <c r="F203" s="429">
        <v>1</v>
      </c>
      <c r="G203" s="435">
        <v>10000</v>
      </c>
      <c r="H203" s="528">
        <v>10000</v>
      </c>
    </row>
    <row r="204" spans="1:8" s="3" customFormat="1" ht="12.75" x14ac:dyDescent="0.25">
      <c r="B204" s="594"/>
      <c r="C204" s="591"/>
      <c r="D204" s="702"/>
      <c r="E204" s="427"/>
      <c r="F204" s="427"/>
      <c r="G204" s="432"/>
      <c r="H204" s="528"/>
    </row>
    <row r="205" spans="1:8" s="3" customFormat="1" ht="25.5" x14ac:dyDescent="0.25">
      <c r="A205" s="3">
        <v>10240</v>
      </c>
      <c r="B205" s="595">
        <v>3.4</v>
      </c>
      <c r="C205" s="593"/>
      <c r="D205" s="704" t="s">
        <v>124</v>
      </c>
      <c r="E205" s="428" t="s">
        <v>118</v>
      </c>
      <c r="F205" s="430">
        <f>H203</f>
        <v>10000</v>
      </c>
      <c r="G205" s="462"/>
      <c r="H205" s="528">
        <f>IF(E205 = CHAR(37), F205*G205,F205*G205)</f>
        <v>0</v>
      </c>
    </row>
    <row r="206" spans="1:8" s="3" customFormat="1" ht="12.75" x14ac:dyDescent="0.25">
      <c r="B206" s="594"/>
      <c r="C206" s="591"/>
      <c r="D206" s="702"/>
      <c r="E206" s="427"/>
      <c r="F206" s="427"/>
      <c r="G206" s="432"/>
      <c r="H206" s="528"/>
    </row>
    <row r="207" spans="1:8" s="3" customFormat="1" ht="12.75" x14ac:dyDescent="0.25">
      <c r="A207" s="3">
        <v>10241</v>
      </c>
      <c r="B207" s="595"/>
      <c r="C207" s="593" t="s">
        <v>125</v>
      </c>
      <c r="D207" s="704" t="s">
        <v>126</v>
      </c>
      <c r="E207" s="428"/>
      <c r="F207" s="430"/>
      <c r="G207" s="432"/>
      <c r="H207" s="528"/>
    </row>
    <row r="208" spans="1:8" s="3" customFormat="1" ht="12.75" x14ac:dyDescent="0.25">
      <c r="B208" s="594"/>
      <c r="C208" s="591"/>
      <c r="D208" s="702"/>
      <c r="E208" s="427"/>
      <c r="F208" s="427"/>
      <c r="G208" s="432"/>
      <c r="H208" s="528"/>
    </row>
    <row r="209" spans="1:8" s="3" customFormat="1" ht="12.75" x14ac:dyDescent="0.25">
      <c r="A209" s="3">
        <v>10242</v>
      </c>
      <c r="B209" s="595">
        <v>3.5</v>
      </c>
      <c r="C209" s="593"/>
      <c r="D209" s="704" t="s">
        <v>128</v>
      </c>
      <c r="E209" s="428" t="s">
        <v>115</v>
      </c>
      <c r="F209" s="429">
        <v>1</v>
      </c>
      <c r="G209" s="435">
        <v>30000</v>
      </c>
      <c r="H209" s="528">
        <v>30000</v>
      </c>
    </row>
    <row r="210" spans="1:8" s="3" customFormat="1" ht="12.75" x14ac:dyDescent="0.25">
      <c r="B210" s="594"/>
      <c r="C210" s="591"/>
      <c r="D210" s="702"/>
      <c r="E210" s="427"/>
      <c r="F210" s="427"/>
      <c r="G210" s="432"/>
      <c r="H210" s="528"/>
    </row>
    <row r="211" spans="1:8" s="3" customFormat="1" ht="25.5" x14ac:dyDescent="0.25">
      <c r="A211" s="3">
        <v>10243</v>
      </c>
      <c r="B211" s="595">
        <v>3.6</v>
      </c>
      <c r="C211" s="593"/>
      <c r="D211" s="704" t="s">
        <v>130</v>
      </c>
      <c r="E211" s="428" t="s">
        <v>118</v>
      </c>
      <c r="F211" s="430">
        <f>H209</f>
        <v>30000</v>
      </c>
      <c r="G211" s="462"/>
      <c r="H211" s="528">
        <f>IF(E211 = CHAR(37), F211*G211,F211*G211)</f>
        <v>0</v>
      </c>
    </row>
    <row r="212" spans="1:8" s="3" customFormat="1" ht="12.75" x14ac:dyDescent="0.25">
      <c r="B212" s="594"/>
      <c r="C212" s="591"/>
      <c r="D212" s="702"/>
      <c r="E212" s="427"/>
      <c r="F212" s="427"/>
      <c r="G212" s="432"/>
      <c r="H212" s="528"/>
    </row>
    <row r="213" spans="1:8" s="3" customFormat="1" ht="12.75" x14ac:dyDescent="0.25">
      <c r="A213" s="3">
        <v>10241</v>
      </c>
      <c r="B213" s="649"/>
      <c r="C213" s="759"/>
      <c r="D213" s="261" t="s">
        <v>4862</v>
      </c>
      <c r="E213" s="428"/>
      <c r="F213" s="430"/>
      <c r="G213" s="432"/>
      <c r="H213" s="528"/>
    </row>
    <row r="214" spans="1:8" s="3" customFormat="1" ht="12.75" x14ac:dyDescent="0.25">
      <c r="B214" s="648"/>
      <c r="C214" s="646"/>
      <c r="D214" s="262"/>
      <c r="E214" s="427"/>
      <c r="F214" s="427"/>
      <c r="G214" s="432"/>
      <c r="H214" s="528"/>
    </row>
    <row r="215" spans="1:8" s="3" customFormat="1" ht="25.5" x14ac:dyDescent="0.25">
      <c r="A215" s="3">
        <v>10242</v>
      </c>
      <c r="B215" s="649" t="s">
        <v>4860</v>
      </c>
      <c r="C215" s="647"/>
      <c r="D215" s="261" t="s">
        <v>4865</v>
      </c>
      <c r="E215" s="428" t="s">
        <v>115</v>
      </c>
      <c r="F215" s="429">
        <v>1</v>
      </c>
      <c r="G215" s="435">
        <v>408000</v>
      </c>
      <c r="H215" s="528">
        <f>+G215</f>
        <v>408000</v>
      </c>
    </row>
    <row r="216" spans="1:8" s="3" customFormat="1" ht="12.75" x14ac:dyDescent="0.25">
      <c r="B216" s="648"/>
      <c r="C216" s="646"/>
      <c r="D216" s="702"/>
      <c r="E216" s="427"/>
      <c r="F216" s="427"/>
      <c r="G216" s="432"/>
      <c r="H216" s="528"/>
    </row>
    <row r="217" spans="1:8" s="3" customFormat="1" ht="25.5" x14ac:dyDescent="0.25">
      <c r="A217" s="3">
        <v>10243</v>
      </c>
      <c r="B217" s="649" t="s">
        <v>4861</v>
      </c>
      <c r="C217" s="647"/>
      <c r="D217" s="704" t="s">
        <v>4885</v>
      </c>
      <c r="E217" s="428" t="s">
        <v>118</v>
      </c>
      <c r="F217" s="430">
        <f>+G215</f>
        <v>408000</v>
      </c>
      <c r="G217" s="462"/>
      <c r="H217" s="528">
        <f>IF(E217 = CHAR(37), F217*G217,F217*G217)</f>
        <v>0</v>
      </c>
    </row>
    <row r="218" spans="1:8" s="3" customFormat="1" ht="12.75" x14ac:dyDescent="0.25">
      <c r="B218" s="648"/>
      <c r="C218" s="646"/>
      <c r="D218" s="702"/>
      <c r="E218" s="427"/>
      <c r="F218" s="427"/>
      <c r="G218" s="432"/>
      <c r="H218" s="528"/>
    </row>
    <row r="219" spans="1:8" s="3" customFormat="1" ht="12.75" x14ac:dyDescent="0.25">
      <c r="A219" s="3">
        <v>10241</v>
      </c>
      <c r="B219" s="737"/>
      <c r="C219" s="759"/>
      <c r="D219" s="261" t="s">
        <v>4883</v>
      </c>
      <c r="E219" s="428"/>
      <c r="F219" s="430"/>
      <c r="G219" s="432"/>
      <c r="H219" s="528"/>
    </row>
    <row r="220" spans="1:8" s="3" customFormat="1" ht="12.75" x14ac:dyDescent="0.25">
      <c r="B220" s="736"/>
      <c r="C220" s="734"/>
      <c r="D220" s="262"/>
      <c r="E220" s="427"/>
      <c r="F220" s="427"/>
      <c r="G220" s="432"/>
      <c r="H220" s="528"/>
    </row>
    <row r="221" spans="1:8" s="3" customFormat="1" ht="25.5" x14ac:dyDescent="0.25">
      <c r="A221" s="3">
        <v>10242</v>
      </c>
      <c r="B221" s="756">
        <v>3.9</v>
      </c>
      <c r="C221" s="735"/>
      <c r="D221" s="261" t="s">
        <v>4884</v>
      </c>
      <c r="E221" s="428" t="s">
        <v>115</v>
      </c>
      <c r="F221" s="429">
        <v>1</v>
      </c>
      <c r="G221" s="435">
        <v>1500000</v>
      </c>
      <c r="H221" s="528">
        <f>+G221</f>
        <v>1500000</v>
      </c>
    </row>
    <row r="222" spans="1:8" s="3" customFormat="1" ht="12.75" x14ac:dyDescent="0.25">
      <c r="B222" s="736"/>
      <c r="C222" s="734"/>
      <c r="D222" s="734"/>
      <c r="E222" s="427"/>
      <c r="F222" s="427"/>
      <c r="G222" s="432"/>
      <c r="H222" s="528"/>
    </row>
    <row r="223" spans="1:8" s="3" customFormat="1" ht="25.5" x14ac:dyDescent="0.25">
      <c r="A223" s="3">
        <v>10243</v>
      </c>
      <c r="B223" s="757">
        <v>3.1</v>
      </c>
      <c r="C223" s="735"/>
      <c r="D223" s="735" t="s">
        <v>4885</v>
      </c>
      <c r="E223" s="428" t="s">
        <v>118</v>
      </c>
      <c r="F223" s="430">
        <f>+G221</f>
        <v>1500000</v>
      </c>
      <c r="G223" s="462"/>
      <c r="H223" s="528">
        <f>IF(E223 = CHAR(37), F223*G223,F223*G223)</f>
        <v>0</v>
      </c>
    </row>
    <row r="224" spans="1:8" s="3" customFormat="1" ht="12.75" x14ac:dyDescent="0.25">
      <c r="B224" s="736"/>
      <c r="C224" s="734"/>
      <c r="D224" s="734"/>
      <c r="E224" s="427"/>
      <c r="F224" s="427"/>
      <c r="G224" s="432"/>
      <c r="H224" s="528"/>
    </row>
    <row r="225" spans="1:8" s="3" customFormat="1" ht="12.75" x14ac:dyDescent="0.25">
      <c r="A225" s="3">
        <v>10241</v>
      </c>
      <c r="B225" s="783"/>
      <c r="C225" s="759"/>
      <c r="D225" s="261" t="s">
        <v>4922</v>
      </c>
      <c r="E225" s="428"/>
      <c r="F225" s="430"/>
      <c r="G225" s="432"/>
      <c r="H225" s="528"/>
    </row>
    <row r="226" spans="1:8" s="3" customFormat="1" ht="12.75" x14ac:dyDescent="0.25">
      <c r="B226" s="782"/>
      <c r="C226" s="780"/>
      <c r="D226" s="262"/>
      <c r="E226" s="427"/>
      <c r="F226" s="427"/>
      <c r="G226" s="432"/>
      <c r="H226" s="528"/>
    </row>
    <row r="227" spans="1:8" s="3" customFormat="1" ht="51" x14ac:dyDescent="0.25">
      <c r="A227" s="3">
        <v>10242</v>
      </c>
      <c r="B227" s="756">
        <v>3.11</v>
      </c>
      <c r="C227" s="781"/>
      <c r="D227" s="261" t="s">
        <v>4936</v>
      </c>
      <c r="E227" s="428" t="s">
        <v>115</v>
      </c>
      <c r="F227" s="429">
        <v>1</v>
      </c>
      <c r="G227" s="435">
        <v>6200000</v>
      </c>
      <c r="H227" s="528">
        <f>+G227</f>
        <v>6200000</v>
      </c>
    </row>
    <row r="228" spans="1:8" s="3" customFormat="1" ht="12.75" x14ac:dyDescent="0.25">
      <c r="B228" s="782"/>
      <c r="C228" s="780"/>
      <c r="D228" s="780"/>
      <c r="E228" s="427"/>
      <c r="F228" s="427"/>
      <c r="G228" s="432"/>
      <c r="H228" s="528"/>
    </row>
    <row r="229" spans="1:8" s="3" customFormat="1" ht="25.5" x14ac:dyDescent="0.25">
      <c r="A229" s="3">
        <v>10243</v>
      </c>
      <c r="B229" s="757">
        <v>3.12</v>
      </c>
      <c r="C229" s="781"/>
      <c r="D229" s="781" t="s">
        <v>4885</v>
      </c>
      <c r="E229" s="428" t="s">
        <v>118</v>
      </c>
      <c r="F229" s="430">
        <f>+G227</f>
        <v>6200000</v>
      </c>
      <c r="G229" s="462"/>
      <c r="H229" s="528">
        <f>IF(E229 = CHAR(37), F229*G229,F229*G229)</f>
        <v>0</v>
      </c>
    </row>
    <row r="230" spans="1:8" s="3" customFormat="1" ht="12.75" x14ac:dyDescent="0.25">
      <c r="B230" s="779"/>
      <c r="C230" s="778"/>
      <c r="D230" s="778"/>
      <c r="E230" s="427"/>
      <c r="F230" s="427"/>
      <c r="G230" s="432"/>
      <c r="H230" s="528"/>
    </row>
    <row r="231" spans="1:8" s="4" customFormat="1" ht="21.95" customHeight="1" x14ac:dyDescent="0.25">
      <c r="B231" s="596" t="s">
        <v>230</v>
      </c>
      <c r="C231" s="596"/>
      <c r="D231" s="5"/>
      <c r="E231" s="431"/>
      <c r="F231" s="431"/>
      <c r="G231" s="433"/>
      <c r="H231" s="529">
        <f>SUM(H193:H230)</f>
        <v>8163000</v>
      </c>
    </row>
    <row r="232" spans="1:8" s="2" customFormat="1" ht="12.75" x14ac:dyDescent="0.2">
      <c r="B232" s="15"/>
      <c r="F232" s="15"/>
      <c r="H232" s="526" t="s">
        <v>2020</v>
      </c>
    </row>
    <row r="233" spans="1:8" s="2" customFormat="1" ht="12.75" x14ac:dyDescent="0.2">
      <c r="B233" s="15"/>
      <c r="F233" s="15"/>
      <c r="H233" s="527"/>
    </row>
    <row r="234" spans="1:8" s="3" customFormat="1" ht="25.5" x14ac:dyDescent="0.25">
      <c r="B234" s="592" t="s">
        <v>3</v>
      </c>
      <c r="C234" s="592" t="s">
        <v>4</v>
      </c>
      <c r="D234" s="703" t="s">
        <v>5</v>
      </c>
      <c r="E234" s="703" t="s">
        <v>6</v>
      </c>
      <c r="F234" s="592" t="s">
        <v>7</v>
      </c>
      <c r="G234" s="592" t="s">
        <v>8</v>
      </c>
      <c r="H234" s="515" t="s">
        <v>9</v>
      </c>
    </row>
    <row r="235" spans="1:8" s="3" customFormat="1" ht="12.75" x14ac:dyDescent="0.25">
      <c r="A235" s="3">
        <v>10244</v>
      </c>
      <c r="B235" s="701">
        <v>4</v>
      </c>
      <c r="C235" s="246" t="s">
        <v>132</v>
      </c>
      <c r="D235" s="246" t="s">
        <v>4511</v>
      </c>
      <c r="E235" s="428"/>
      <c r="F235" s="430"/>
      <c r="G235" s="432"/>
      <c r="H235" s="528"/>
    </row>
    <row r="236" spans="1:8" s="3" customFormat="1" ht="12.75" x14ac:dyDescent="0.25">
      <c r="B236" s="594"/>
      <c r="C236" s="591"/>
      <c r="D236" s="702"/>
      <c r="E236" s="427"/>
      <c r="F236" s="427"/>
      <c r="G236" s="432"/>
      <c r="H236" s="528"/>
    </row>
    <row r="237" spans="1:8" s="3" customFormat="1" ht="12.75" x14ac:dyDescent="0.25">
      <c r="A237" s="3">
        <v>10245</v>
      </c>
      <c r="B237" s="595"/>
      <c r="C237" s="593"/>
      <c r="D237" s="704" t="s">
        <v>133</v>
      </c>
      <c r="E237" s="428"/>
      <c r="F237" s="430"/>
      <c r="G237" s="432"/>
      <c r="H237" s="528"/>
    </row>
    <row r="238" spans="1:8" s="3" customFormat="1" ht="12.75" x14ac:dyDescent="0.25">
      <c r="B238" s="594"/>
      <c r="C238" s="591"/>
      <c r="D238" s="702"/>
      <c r="E238" s="427"/>
      <c r="F238" s="427"/>
      <c r="G238" s="432"/>
      <c r="H238" s="528"/>
    </row>
    <row r="239" spans="1:8" s="3" customFormat="1" ht="12.75" x14ac:dyDescent="0.25">
      <c r="A239" s="3">
        <v>10246</v>
      </c>
      <c r="B239" s="595"/>
      <c r="C239" s="593"/>
      <c r="D239" s="704" t="s">
        <v>134</v>
      </c>
      <c r="E239" s="428"/>
      <c r="F239" s="430"/>
      <c r="G239" s="432"/>
      <c r="H239" s="528"/>
    </row>
    <row r="240" spans="1:8" s="3" customFormat="1" ht="12.75" x14ac:dyDescent="0.25">
      <c r="B240" s="594"/>
      <c r="C240" s="591"/>
      <c r="D240" s="702"/>
      <c r="E240" s="427"/>
      <c r="F240" s="427"/>
      <c r="G240" s="432"/>
      <c r="H240" s="528"/>
    </row>
    <row r="241" spans="1:8" s="3" customFormat="1" ht="12.75" x14ac:dyDescent="0.25">
      <c r="A241" s="3">
        <v>10247</v>
      </c>
      <c r="B241" s="595"/>
      <c r="C241" s="593"/>
      <c r="D241" s="704" t="s">
        <v>135</v>
      </c>
      <c r="E241" s="428"/>
      <c r="F241" s="430"/>
      <c r="G241" s="432"/>
      <c r="H241" s="528"/>
    </row>
    <row r="242" spans="1:8" s="3" customFormat="1" ht="12.75" x14ac:dyDescent="0.25">
      <c r="B242" s="594"/>
      <c r="C242" s="591"/>
      <c r="D242" s="702"/>
      <c r="E242" s="427"/>
      <c r="F242" s="427"/>
      <c r="G242" s="432"/>
      <c r="H242" s="528"/>
    </row>
    <row r="243" spans="1:8" s="3" customFormat="1" ht="12.75" x14ac:dyDescent="0.25">
      <c r="A243" s="3">
        <v>10248</v>
      </c>
      <c r="B243" s="595">
        <v>4.0999999999999996</v>
      </c>
      <c r="C243" s="593"/>
      <c r="D243" s="704" t="s">
        <v>137</v>
      </c>
      <c r="E243" s="428" t="s">
        <v>138</v>
      </c>
      <c r="F243" s="429">
        <v>100</v>
      </c>
      <c r="G243" s="461"/>
      <c r="H243" s="528">
        <f>IF(E243 = CHAR(37), F243*G243/100,F243*G243)</f>
        <v>0</v>
      </c>
    </row>
    <row r="244" spans="1:8" s="3" customFormat="1" ht="12.75" x14ac:dyDescent="0.25">
      <c r="B244" s="594"/>
      <c r="C244" s="591"/>
      <c r="D244" s="702"/>
      <c r="E244" s="427"/>
      <c r="F244" s="427"/>
      <c r="G244" s="432"/>
      <c r="H244" s="528"/>
    </row>
    <row r="245" spans="1:8" s="3" customFormat="1" ht="12.75" x14ac:dyDescent="0.25">
      <c r="A245" s="3">
        <v>10249</v>
      </c>
      <c r="B245" s="595">
        <v>4.2</v>
      </c>
      <c r="C245" s="593"/>
      <c r="D245" s="704" t="s">
        <v>140</v>
      </c>
      <c r="E245" s="428" t="s">
        <v>138</v>
      </c>
      <c r="F245" s="429">
        <v>100</v>
      </c>
      <c r="G245" s="461"/>
      <c r="H245" s="528">
        <f>IF(E245 = CHAR(37), F245*G245/100,F245*G245)</f>
        <v>0</v>
      </c>
    </row>
    <row r="246" spans="1:8" s="3" customFormat="1" ht="12.75" x14ac:dyDescent="0.25">
      <c r="B246" s="594"/>
      <c r="C246" s="591"/>
      <c r="D246" s="702"/>
      <c r="E246" s="427"/>
      <c r="F246" s="427"/>
      <c r="G246" s="432"/>
      <c r="H246" s="528"/>
    </row>
    <row r="247" spans="1:8" s="3" customFormat="1" ht="12.75" x14ac:dyDescent="0.25">
      <c r="A247" s="3">
        <v>10250</v>
      </c>
      <c r="B247" s="595">
        <v>4.3</v>
      </c>
      <c r="C247" s="593"/>
      <c r="D247" s="704" t="s">
        <v>142</v>
      </c>
      <c r="E247" s="428" t="s">
        <v>138</v>
      </c>
      <c r="F247" s="429">
        <v>300</v>
      </c>
      <c r="G247" s="461"/>
      <c r="H247" s="528">
        <f>IF(E247 = CHAR(37), F247*G247/100,F247*G247)</f>
        <v>0</v>
      </c>
    </row>
    <row r="248" spans="1:8" s="3" customFormat="1" ht="12.75" x14ac:dyDescent="0.25">
      <c r="A248" s="3">
        <v>10251</v>
      </c>
      <c r="B248" s="595">
        <v>4.4000000000000004</v>
      </c>
      <c r="C248" s="593"/>
      <c r="D248" s="704" t="s">
        <v>144</v>
      </c>
      <c r="E248" s="428" t="s">
        <v>138</v>
      </c>
      <c r="F248" s="429">
        <v>300</v>
      </c>
      <c r="G248" s="461"/>
      <c r="H248" s="528">
        <f>IF(E248 = CHAR(37), F248*G248/100,F248*G248)</f>
        <v>0</v>
      </c>
    </row>
    <row r="249" spans="1:8" s="3" customFormat="1" ht="12.75" x14ac:dyDescent="0.25">
      <c r="B249" s="594"/>
      <c r="C249" s="591"/>
      <c r="D249" s="702"/>
      <c r="E249" s="427"/>
      <c r="F249" s="427"/>
      <c r="G249" s="432"/>
      <c r="H249" s="528"/>
    </row>
    <row r="250" spans="1:8" s="3" customFormat="1" ht="12.75" x14ac:dyDescent="0.25">
      <c r="A250" s="3">
        <v>10252</v>
      </c>
      <c r="B250" s="595">
        <v>4.5</v>
      </c>
      <c r="C250" s="593"/>
      <c r="D250" s="704" t="s">
        <v>146</v>
      </c>
      <c r="E250" s="428" t="s">
        <v>138</v>
      </c>
      <c r="F250" s="429">
        <v>150</v>
      </c>
      <c r="G250" s="461"/>
      <c r="H250" s="528">
        <f>IF(E250 = CHAR(37), F250*G250/100,F250*G250)</f>
        <v>0</v>
      </c>
    </row>
    <row r="251" spans="1:8" s="3" customFormat="1" ht="12.75" x14ac:dyDescent="0.25">
      <c r="B251" s="594"/>
      <c r="C251" s="591"/>
      <c r="D251" s="702"/>
      <c r="E251" s="427"/>
      <c r="F251" s="427"/>
      <c r="G251" s="432"/>
      <c r="H251" s="528"/>
    </row>
    <row r="252" spans="1:8" s="3" customFormat="1" ht="12.75" x14ac:dyDescent="0.25">
      <c r="A252" s="3">
        <v>10253</v>
      </c>
      <c r="B252" s="595">
        <v>4.5999999999999996</v>
      </c>
      <c r="C252" s="593"/>
      <c r="D252" s="704" t="s">
        <v>148</v>
      </c>
      <c r="E252" s="428" t="s">
        <v>138</v>
      </c>
      <c r="F252" s="429">
        <v>150</v>
      </c>
      <c r="G252" s="461"/>
      <c r="H252" s="528">
        <f>IF(E252 = CHAR(37), F252*G252/100,F252*G252)</f>
        <v>0</v>
      </c>
    </row>
    <row r="253" spans="1:8" s="3" customFormat="1" ht="12.75" x14ac:dyDescent="0.25">
      <c r="B253" s="594"/>
      <c r="C253" s="591"/>
      <c r="D253" s="702"/>
      <c r="E253" s="427"/>
      <c r="F253" s="427"/>
      <c r="G253" s="432"/>
      <c r="H253" s="528"/>
    </row>
    <row r="254" spans="1:8" s="3" customFormat="1" ht="12.75" x14ac:dyDescent="0.25">
      <c r="A254" s="3">
        <v>10254</v>
      </c>
      <c r="B254" s="595"/>
      <c r="C254" s="593"/>
      <c r="D254" s="704" t="s">
        <v>149</v>
      </c>
      <c r="E254" s="428"/>
      <c r="F254" s="429"/>
      <c r="G254" s="432"/>
      <c r="H254" s="528"/>
    </row>
    <row r="255" spans="1:8" s="3" customFormat="1" ht="12.75" x14ac:dyDescent="0.25">
      <c r="B255" s="594"/>
      <c r="C255" s="591"/>
      <c r="D255" s="702"/>
      <c r="E255" s="427"/>
      <c r="F255" s="427"/>
      <c r="G255" s="432"/>
      <c r="H255" s="528"/>
    </row>
    <row r="256" spans="1:8" s="3" customFormat="1" ht="12.75" x14ac:dyDescent="0.25">
      <c r="A256" s="3">
        <v>10255</v>
      </c>
      <c r="B256" s="595"/>
      <c r="C256" s="593"/>
      <c r="D256" s="704" t="s">
        <v>150</v>
      </c>
      <c r="E256" s="428"/>
      <c r="F256" s="429"/>
      <c r="G256" s="432"/>
      <c r="H256" s="528"/>
    </row>
    <row r="257" spans="1:8" s="3" customFormat="1" ht="12.75" x14ac:dyDescent="0.25">
      <c r="B257" s="594"/>
      <c r="C257" s="591"/>
      <c r="D257" s="702"/>
      <c r="E257" s="427"/>
      <c r="F257" s="427"/>
      <c r="G257" s="432"/>
      <c r="H257" s="528"/>
    </row>
    <row r="258" spans="1:8" s="3" customFormat="1" ht="12.75" x14ac:dyDescent="0.25">
      <c r="A258" s="3">
        <v>10256</v>
      </c>
      <c r="B258" s="595">
        <v>4.7</v>
      </c>
      <c r="C258" s="593"/>
      <c r="D258" s="777" t="s">
        <v>152</v>
      </c>
      <c r="E258" s="428" t="s">
        <v>138</v>
      </c>
      <c r="F258" s="429">
        <v>40</v>
      </c>
      <c r="G258" s="461"/>
      <c r="H258" s="528">
        <f>IF(E258 = CHAR(37), F258*G258/100,F258*G258)</f>
        <v>0</v>
      </c>
    </row>
    <row r="259" spans="1:8" s="3" customFormat="1" ht="12.75" x14ac:dyDescent="0.25">
      <c r="B259" s="594"/>
      <c r="C259" s="591"/>
      <c r="D259" s="702"/>
      <c r="E259" s="427"/>
      <c r="F259" s="427"/>
      <c r="G259" s="432"/>
      <c r="H259" s="528"/>
    </row>
    <row r="260" spans="1:8" s="3" customFormat="1" ht="12.75" x14ac:dyDescent="0.25">
      <c r="A260" s="3">
        <v>10257</v>
      </c>
      <c r="B260" s="595">
        <v>4.8</v>
      </c>
      <c r="C260" s="593"/>
      <c r="D260" s="777" t="s">
        <v>154</v>
      </c>
      <c r="E260" s="428" t="s">
        <v>138</v>
      </c>
      <c r="F260" s="429">
        <v>40</v>
      </c>
      <c r="G260" s="461"/>
      <c r="H260" s="528">
        <f>IF(E260 = CHAR(37), F260*G260/100,F260*G260)</f>
        <v>0</v>
      </c>
    </row>
    <row r="261" spans="1:8" s="3" customFormat="1" ht="12.75" x14ac:dyDescent="0.25">
      <c r="B261" s="594"/>
      <c r="C261" s="591"/>
      <c r="D261" s="702"/>
      <c r="E261" s="427"/>
      <c r="F261" s="427"/>
      <c r="G261" s="432"/>
      <c r="H261" s="528"/>
    </row>
    <row r="262" spans="1:8" s="3" customFormat="1" ht="12.75" x14ac:dyDescent="0.25">
      <c r="A262" s="3">
        <v>10258</v>
      </c>
      <c r="B262" s="595">
        <v>4.9000000000000004</v>
      </c>
      <c r="C262" s="593"/>
      <c r="D262" s="777" t="s">
        <v>156</v>
      </c>
      <c r="E262" s="428" t="s">
        <v>138</v>
      </c>
      <c r="F262" s="429">
        <v>40</v>
      </c>
      <c r="G262" s="461"/>
      <c r="H262" s="528">
        <f>IF(E262 = CHAR(37), F262*G262/100,F262*G262)</f>
        <v>0</v>
      </c>
    </row>
    <row r="263" spans="1:8" s="3" customFormat="1" ht="12.75" x14ac:dyDescent="0.25">
      <c r="B263" s="594"/>
      <c r="C263" s="591"/>
      <c r="D263" s="702"/>
      <c r="E263" s="427"/>
      <c r="F263" s="427"/>
      <c r="G263" s="432"/>
      <c r="H263" s="528"/>
    </row>
    <row r="264" spans="1:8" s="3" customFormat="1" ht="12.75" x14ac:dyDescent="0.25">
      <c r="A264" s="3">
        <v>10259</v>
      </c>
      <c r="B264" s="595">
        <v>4.0999999999999996</v>
      </c>
      <c r="C264" s="593"/>
      <c r="D264" s="777" t="s">
        <v>158</v>
      </c>
      <c r="E264" s="428" t="s">
        <v>138</v>
      </c>
      <c r="F264" s="429">
        <v>40</v>
      </c>
      <c r="G264" s="461"/>
      <c r="H264" s="528">
        <f>IF(E264 = CHAR(37), F264*G264/100,F264*G264)</f>
        <v>0</v>
      </c>
    </row>
    <row r="265" spans="1:8" s="3" customFormat="1" ht="12.75" x14ac:dyDescent="0.25">
      <c r="B265" s="594"/>
      <c r="C265" s="591"/>
      <c r="D265" s="702"/>
      <c r="E265" s="427"/>
      <c r="F265" s="427"/>
      <c r="G265" s="432"/>
      <c r="H265" s="528"/>
    </row>
    <row r="266" spans="1:8" s="3" customFormat="1" ht="12.75" x14ac:dyDescent="0.25">
      <c r="A266" s="3">
        <v>10260</v>
      </c>
      <c r="B266" s="595">
        <v>4.1100000000000003</v>
      </c>
      <c r="C266" s="593"/>
      <c r="D266" s="777" t="s">
        <v>160</v>
      </c>
      <c r="E266" s="428" t="s">
        <v>138</v>
      </c>
      <c r="F266" s="429">
        <v>40</v>
      </c>
      <c r="G266" s="461"/>
      <c r="H266" s="528">
        <f>IF(E266 = CHAR(37), F266*G266/100,F266*G266)</f>
        <v>0</v>
      </c>
    </row>
    <row r="267" spans="1:8" s="3" customFormat="1" ht="12.75" x14ac:dyDescent="0.25">
      <c r="B267" s="594"/>
      <c r="C267" s="591"/>
      <c r="D267" s="702"/>
      <c r="E267" s="427"/>
      <c r="F267" s="427"/>
      <c r="G267" s="432"/>
      <c r="H267" s="528"/>
    </row>
    <row r="268" spans="1:8" s="3" customFormat="1" ht="25.5" x14ac:dyDescent="0.25">
      <c r="A268" s="3">
        <v>10261</v>
      </c>
      <c r="B268" s="595">
        <v>4.12</v>
      </c>
      <c r="C268" s="593"/>
      <c r="D268" s="777" t="s">
        <v>162</v>
      </c>
      <c r="E268" s="428" t="s">
        <v>138</v>
      </c>
      <c r="F268" s="429">
        <v>40</v>
      </c>
      <c r="G268" s="461"/>
      <c r="H268" s="528">
        <f>IF(E268 = CHAR(37), F268*G268/100,F268*G268)</f>
        <v>0</v>
      </c>
    </row>
    <row r="269" spans="1:8" s="3" customFormat="1" ht="12.75" x14ac:dyDescent="0.25">
      <c r="B269" s="594"/>
      <c r="C269" s="591"/>
      <c r="D269" s="702"/>
      <c r="E269" s="427"/>
      <c r="F269" s="427"/>
      <c r="G269" s="432"/>
      <c r="H269" s="528"/>
    </row>
    <row r="270" spans="1:8" s="3" customFormat="1" ht="12.75" x14ac:dyDescent="0.25">
      <c r="A270" s="3">
        <v>10262</v>
      </c>
      <c r="B270" s="595"/>
      <c r="C270" s="593"/>
      <c r="D270" s="704" t="s">
        <v>163</v>
      </c>
      <c r="E270" s="428"/>
      <c r="F270" s="429"/>
      <c r="G270" s="432"/>
      <c r="H270" s="528"/>
    </row>
    <row r="271" spans="1:8" s="3" customFormat="1" ht="12.75" x14ac:dyDescent="0.25">
      <c r="B271" s="594"/>
      <c r="C271" s="591"/>
      <c r="D271" s="702"/>
      <c r="E271" s="427"/>
      <c r="F271" s="427"/>
      <c r="G271" s="432"/>
      <c r="H271" s="528"/>
    </row>
    <row r="272" spans="1:8" s="3" customFormat="1" ht="12.75" x14ac:dyDescent="0.25">
      <c r="A272" s="3">
        <v>10263</v>
      </c>
      <c r="B272" s="595">
        <v>4.13</v>
      </c>
      <c r="C272" s="593"/>
      <c r="D272" s="777" t="s">
        <v>165</v>
      </c>
      <c r="E272" s="428" t="s">
        <v>138</v>
      </c>
      <c r="F272" s="429">
        <v>40</v>
      </c>
      <c r="G272" s="461"/>
      <c r="H272" s="528">
        <f>IF(E272 = CHAR(37), F272*G272/100,F272*G272)</f>
        <v>0</v>
      </c>
    </row>
    <row r="273" spans="1:8" s="3" customFormat="1" ht="12.75" x14ac:dyDescent="0.25">
      <c r="B273" s="594"/>
      <c r="C273" s="591"/>
      <c r="D273" s="702"/>
      <c r="E273" s="427"/>
      <c r="F273" s="427"/>
      <c r="G273" s="432"/>
      <c r="H273" s="528"/>
    </row>
    <row r="274" spans="1:8" s="3" customFormat="1" ht="25.5" x14ac:dyDescent="0.25">
      <c r="A274" s="3">
        <v>10264</v>
      </c>
      <c r="B274" s="595">
        <v>4.1399999999999997</v>
      </c>
      <c r="C274" s="593"/>
      <c r="D274" s="777" t="s">
        <v>167</v>
      </c>
      <c r="E274" s="428" t="s">
        <v>138</v>
      </c>
      <c r="F274" s="429">
        <v>40</v>
      </c>
      <c r="G274" s="461"/>
      <c r="H274" s="528">
        <f>IF(E274 = CHAR(37), F274*G274/100,F274*G274)</f>
        <v>0</v>
      </c>
    </row>
    <row r="275" spans="1:8" s="3" customFormat="1" ht="12.75" x14ac:dyDescent="0.25">
      <c r="B275" s="594"/>
      <c r="C275" s="591"/>
      <c r="D275" s="702"/>
      <c r="E275" s="427"/>
      <c r="F275" s="427"/>
      <c r="G275" s="432"/>
      <c r="H275" s="528"/>
    </row>
    <row r="276" spans="1:8" s="3" customFormat="1" ht="12.75" x14ac:dyDescent="0.25">
      <c r="A276" s="3">
        <v>10265</v>
      </c>
      <c r="B276" s="595">
        <v>4.1500000000000004</v>
      </c>
      <c r="C276" s="593"/>
      <c r="D276" s="704" t="s">
        <v>169</v>
      </c>
      <c r="E276" s="428" t="s">
        <v>138</v>
      </c>
      <c r="F276" s="429">
        <v>40</v>
      </c>
      <c r="G276" s="461"/>
      <c r="H276" s="528">
        <f>IF(E276 = CHAR(37), F276*G276/100,F276*G276)</f>
        <v>0</v>
      </c>
    </row>
    <row r="277" spans="1:8" s="3" customFormat="1" ht="12.75" x14ac:dyDescent="0.25">
      <c r="B277" s="594"/>
      <c r="C277" s="591"/>
      <c r="D277" s="702"/>
      <c r="E277" s="427"/>
      <c r="F277" s="427"/>
      <c r="G277" s="432"/>
      <c r="H277" s="528"/>
    </row>
    <row r="278" spans="1:8" s="3" customFormat="1" ht="12.75" x14ac:dyDescent="0.25">
      <c r="A278" s="3">
        <v>10266</v>
      </c>
      <c r="B278" s="595"/>
      <c r="C278" s="593"/>
      <c r="D278" s="704" t="s">
        <v>170</v>
      </c>
      <c r="E278" s="428"/>
      <c r="F278" s="429"/>
      <c r="G278" s="432"/>
      <c r="H278" s="528"/>
    </row>
    <row r="279" spans="1:8" s="3" customFormat="1" ht="12.75" x14ac:dyDescent="0.25">
      <c r="B279" s="594"/>
      <c r="C279" s="591"/>
      <c r="D279" s="702"/>
      <c r="E279" s="427"/>
      <c r="F279" s="427"/>
      <c r="G279" s="432"/>
      <c r="H279" s="528"/>
    </row>
    <row r="280" spans="1:8" s="3" customFormat="1" ht="12.75" x14ac:dyDescent="0.25">
      <c r="A280" s="3">
        <v>10267</v>
      </c>
      <c r="B280" s="595">
        <v>4.16</v>
      </c>
      <c r="C280" s="593"/>
      <c r="D280" s="704" t="s">
        <v>172</v>
      </c>
      <c r="E280" s="428" t="s">
        <v>138</v>
      </c>
      <c r="F280" s="429">
        <v>40</v>
      </c>
      <c r="G280" s="461"/>
      <c r="H280" s="528">
        <f>IF(E280 = CHAR(37), F280*G280/100,F280*G280)</f>
        <v>0</v>
      </c>
    </row>
    <row r="281" spans="1:8" s="3" customFormat="1" ht="12.75" x14ac:dyDescent="0.25">
      <c r="B281" s="594"/>
      <c r="C281" s="591"/>
      <c r="D281" s="702"/>
      <c r="E281" s="427"/>
      <c r="F281" s="427"/>
      <c r="G281" s="432"/>
      <c r="H281" s="528"/>
    </row>
    <row r="282" spans="1:8" s="3" customFormat="1" ht="12.75" x14ac:dyDescent="0.25">
      <c r="A282" s="3">
        <v>10268</v>
      </c>
      <c r="B282" s="595">
        <v>4.17</v>
      </c>
      <c r="C282" s="593"/>
      <c r="D282" s="704" t="s">
        <v>174</v>
      </c>
      <c r="E282" s="428" t="s">
        <v>138</v>
      </c>
      <c r="F282" s="429">
        <v>40</v>
      </c>
      <c r="G282" s="461"/>
      <c r="H282" s="528">
        <f>IF(E282 = CHAR(37), F282*G282/100,F282*G282)</f>
        <v>0</v>
      </c>
    </row>
    <row r="283" spans="1:8" s="3" customFormat="1" ht="12.75" x14ac:dyDescent="0.25">
      <c r="B283" s="594"/>
      <c r="C283" s="591"/>
      <c r="D283" s="702"/>
      <c r="E283" s="427"/>
      <c r="F283" s="427"/>
      <c r="G283" s="432"/>
      <c r="H283" s="528"/>
    </row>
    <row r="284" spans="1:8" s="3" customFormat="1" ht="12.75" x14ac:dyDescent="0.25">
      <c r="A284" s="3">
        <v>10269</v>
      </c>
      <c r="B284" s="595">
        <v>4.18</v>
      </c>
      <c r="C284" s="593"/>
      <c r="D284" s="704" t="s">
        <v>176</v>
      </c>
      <c r="E284" s="428" t="s">
        <v>138</v>
      </c>
      <c r="F284" s="429">
        <v>40</v>
      </c>
      <c r="G284" s="461"/>
      <c r="H284" s="528">
        <f>IF(E284 = CHAR(37), F284*G284/100,F284*G284)</f>
        <v>0</v>
      </c>
    </row>
    <row r="285" spans="1:8" s="3" customFormat="1" ht="12.75" x14ac:dyDescent="0.25">
      <c r="B285" s="594"/>
      <c r="C285" s="591"/>
      <c r="D285" s="702"/>
      <c r="E285" s="427"/>
      <c r="F285" s="427"/>
      <c r="G285" s="432"/>
      <c r="H285" s="528"/>
    </row>
    <row r="286" spans="1:8" s="3" customFormat="1" ht="12.75" x14ac:dyDescent="0.25">
      <c r="A286" s="3">
        <v>10270</v>
      </c>
      <c r="B286" s="595">
        <v>4.1900000000000004</v>
      </c>
      <c r="C286" s="593"/>
      <c r="D286" s="777" t="s">
        <v>177</v>
      </c>
      <c r="E286" s="428" t="s">
        <v>138</v>
      </c>
      <c r="F286" s="429">
        <v>40</v>
      </c>
      <c r="G286" s="461"/>
      <c r="H286" s="528">
        <f>IF(E286 = CHAR(37), F286*G286/100,F286*G286)</f>
        <v>0</v>
      </c>
    </row>
    <row r="287" spans="1:8" s="3" customFormat="1" ht="12.75" x14ac:dyDescent="0.25">
      <c r="B287" s="594"/>
      <c r="C287" s="591"/>
      <c r="D287" s="702"/>
      <c r="E287" s="427"/>
      <c r="F287" s="427"/>
      <c r="G287" s="432"/>
      <c r="H287" s="528"/>
    </row>
    <row r="288" spans="1:8" s="3" customFormat="1" ht="25.5" x14ac:dyDescent="0.25">
      <c r="A288" s="3">
        <v>10271</v>
      </c>
      <c r="B288" s="19" t="s">
        <v>3805</v>
      </c>
      <c r="C288" s="593"/>
      <c r="D288" s="704" t="s">
        <v>178</v>
      </c>
      <c r="E288" s="428" t="s">
        <v>138</v>
      </c>
      <c r="F288" s="429">
        <v>40</v>
      </c>
      <c r="G288" s="461"/>
      <c r="H288" s="528">
        <f>IF(E288 = CHAR(37), F288*G288/100,F288*G288)</f>
        <v>0</v>
      </c>
    </row>
    <row r="289" spans="1:8" s="3" customFormat="1" ht="12.75" x14ac:dyDescent="0.25">
      <c r="B289" s="594"/>
      <c r="C289" s="591"/>
      <c r="D289" s="702"/>
      <c r="E289" s="427"/>
      <c r="F289" s="427"/>
      <c r="G289" s="432"/>
      <c r="H289" s="528"/>
    </row>
    <row r="290" spans="1:8" s="3" customFormat="1" ht="12.75" x14ac:dyDescent="0.25">
      <c r="A290" s="3">
        <v>10272</v>
      </c>
      <c r="B290" s="595"/>
      <c r="C290" s="593"/>
      <c r="D290" s="704" t="s">
        <v>179</v>
      </c>
      <c r="E290" s="428"/>
      <c r="F290" s="429"/>
      <c r="G290" s="432"/>
      <c r="H290" s="528"/>
    </row>
    <row r="291" spans="1:8" s="3" customFormat="1" ht="12.75" x14ac:dyDescent="0.25">
      <c r="B291" s="594"/>
      <c r="C291" s="591"/>
      <c r="D291" s="702"/>
      <c r="E291" s="427"/>
      <c r="F291" s="427"/>
      <c r="G291" s="432"/>
      <c r="H291" s="528"/>
    </row>
    <row r="292" spans="1:8" s="4" customFormat="1" ht="21.95" customHeight="1" x14ac:dyDescent="0.25">
      <c r="B292" s="596" t="s">
        <v>44</v>
      </c>
      <c r="C292" s="596"/>
      <c r="D292" s="5"/>
      <c r="E292" s="431"/>
      <c r="F292" s="431"/>
      <c r="G292" s="433"/>
      <c r="H292" s="529">
        <f>SUM(H235:H291)</f>
        <v>0</v>
      </c>
    </row>
    <row r="293" spans="1:8" s="2" customFormat="1" ht="12.75" x14ac:dyDescent="0.2">
      <c r="B293" s="15"/>
      <c r="F293" s="15"/>
      <c r="H293" s="526" t="s">
        <v>2020</v>
      </c>
    </row>
    <row r="294" spans="1:8" s="2" customFormat="1" ht="12.75" x14ac:dyDescent="0.2">
      <c r="B294" s="15"/>
      <c r="F294" s="15"/>
      <c r="H294" s="527"/>
    </row>
    <row r="295" spans="1:8" s="3" customFormat="1" ht="25.5" x14ac:dyDescent="0.25">
      <c r="B295" s="592" t="s">
        <v>3</v>
      </c>
      <c r="C295" s="592" t="s">
        <v>4</v>
      </c>
      <c r="D295" s="703" t="s">
        <v>5</v>
      </c>
      <c r="E295" s="703" t="s">
        <v>6</v>
      </c>
      <c r="F295" s="592" t="s">
        <v>7</v>
      </c>
      <c r="G295" s="592" t="s">
        <v>8</v>
      </c>
      <c r="H295" s="515" t="s">
        <v>9</v>
      </c>
    </row>
    <row r="296" spans="1:8" s="4" customFormat="1" ht="21.95" customHeight="1" x14ac:dyDescent="0.25">
      <c r="B296" s="596" t="s">
        <v>45</v>
      </c>
      <c r="C296" s="596"/>
      <c r="D296" s="5"/>
      <c r="E296" s="431"/>
      <c r="F296" s="431"/>
      <c r="G296" s="433"/>
      <c r="H296" s="529">
        <f>H292</f>
        <v>0</v>
      </c>
    </row>
    <row r="297" spans="1:8" s="3" customFormat="1" ht="12.75" x14ac:dyDescent="0.25">
      <c r="A297" s="3">
        <v>10273</v>
      </c>
      <c r="B297" s="595">
        <v>4.21</v>
      </c>
      <c r="C297" s="593"/>
      <c r="D297" s="704" t="s">
        <v>180</v>
      </c>
      <c r="E297" s="428" t="s">
        <v>138</v>
      </c>
      <c r="F297" s="429">
        <v>40</v>
      </c>
      <c r="G297" s="461"/>
      <c r="H297" s="528">
        <f>IF(E297 = CHAR(37), F297*G297/100,F297*G297)</f>
        <v>0</v>
      </c>
    </row>
    <row r="298" spans="1:8" s="3" customFormat="1" ht="12.75" x14ac:dyDescent="0.25">
      <c r="B298" s="594"/>
      <c r="C298" s="591"/>
      <c r="D298" s="702"/>
      <c r="E298" s="427"/>
      <c r="F298" s="427"/>
      <c r="G298" s="432"/>
      <c r="H298" s="528"/>
    </row>
    <row r="299" spans="1:8" s="3" customFormat="1" ht="12.75" x14ac:dyDescent="0.25">
      <c r="A299" s="3">
        <v>10274</v>
      </c>
      <c r="B299" s="595">
        <v>4.22</v>
      </c>
      <c r="C299" s="593"/>
      <c r="D299" s="704" t="s">
        <v>181</v>
      </c>
      <c r="E299" s="428" t="s">
        <v>138</v>
      </c>
      <c r="F299" s="429">
        <v>40</v>
      </c>
      <c r="G299" s="461"/>
      <c r="H299" s="528">
        <f>IF(E299 = CHAR(37), F299*G299/100,F299*G299)</f>
        <v>0</v>
      </c>
    </row>
    <row r="300" spans="1:8" s="3" customFormat="1" ht="12.75" x14ac:dyDescent="0.25">
      <c r="B300" s="594"/>
      <c r="C300" s="591"/>
      <c r="D300" s="702"/>
      <c r="E300" s="427"/>
      <c r="F300" s="427"/>
      <c r="G300" s="432"/>
      <c r="H300" s="528"/>
    </row>
    <row r="301" spans="1:8" s="3" customFormat="1" ht="12.75" x14ac:dyDescent="0.25">
      <c r="A301" s="3">
        <v>10275</v>
      </c>
      <c r="B301" s="595"/>
      <c r="C301" s="593"/>
      <c r="D301" s="704" t="s">
        <v>182</v>
      </c>
      <c r="E301" s="428"/>
      <c r="F301" s="429"/>
      <c r="G301" s="432"/>
      <c r="H301" s="528"/>
    </row>
    <row r="302" spans="1:8" s="3" customFormat="1" ht="12.75" x14ac:dyDescent="0.25">
      <c r="B302" s="594"/>
      <c r="C302" s="591"/>
      <c r="D302" s="702"/>
      <c r="E302" s="427"/>
      <c r="F302" s="427"/>
      <c r="G302" s="432"/>
      <c r="H302" s="528"/>
    </row>
    <row r="303" spans="1:8" s="3" customFormat="1" ht="12.75" x14ac:dyDescent="0.25">
      <c r="A303" s="3">
        <v>10276</v>
      </c>
      <c r="B303" s="595">
        <v>4.2300000000000004</v>
      </c>
      <c r="C303" s="593"/>
      <c r="D303" s="704" t="s">
        <v>180</v>
      </c>
      <c r="E303" s="428" t="s">
        <v>138</v>
      </c>
      <c r="F303" s="429">
        <v>40</v>
      </c>
      <c r="G303" s="461"/>
      <c r="H303" s="528">
        <f>IF(E303 = CHAR(37), F303*G303/100,F303*G303)</f>
        <v>0</v>
      </c>
    </row>
    <row r="304" spans="1:8" s="3" customFormat="1" ht="12.75" x14ac:dyDescent="0.25">
      <c r="B304" s="594"/>
      <c r="C304" s="591"/>
      <c r="D304" s="702"/>
      <c r="E304" s="427"/>
      <c r="F304" s="427"/>
      <c r="G304" s="432"/>
      <c r="H304" s="528"/>
    </row>
    <row r="305" spans="1:8" s="3" customFormat="1" ht="12.75" x14ac:dyDescent="0.25">
      <c r="A305" s="3">
        <v>10277</v>
      </c>
      <c r="B305" s="595">
        <v>4.24</v>
      </c>
      <c r="C305" s="593"/>
      <c r="D305" s="704" t="s">
        <v>181</v>
      </c>
      <c r="E305" s="428" t="s">
        <v>138</v>
      </c>
      <c r="F305" s="429">
        <v>40</v>
      </c>
      <c r="G305" s="461"/>
      <c r="H305" s="528">
        <f>IF(E305 = CHAR(37), F305*G305/100,F305*G305)</f>
        <v>0</v>
      </c>
    </row>
    <row r="306" spans="1:8" s="3" customFormat="1" ht="12.75" x14ac:dyDescent="0.25">
      <c r="B306" s="594"/>
      <c r="C306" s="591"/>
      <c r="D306" s="702"/>
      <c r="E306" s="427"/>
      <c r="F306" s="427"/>
      <c r="G306" s="432"/>
      <c r="H306" s="528"/>
    </row>
    <row r="307" spans="1:8" s="3" customFormat="1" ht="12.75" x14ac:dyDescent="0.25">
      <c r="A307" s="3">
        <v>10278</v>
      </c>
      <c r="B307" s="595"/>
      <c r="C307" s="593"/>
      <c r="D307" s="704" t="s">
        <v>183</v>
      </c>
      <c r="E307" s="428"/>
      <c r="F307" s="429"/>
      <c r="G307" s="432"/>
      <c r="H307" s="528"/>
    </row>
    <row r="308" spans="1:8" s="3" customFormat="1" ht="12.75" x14ac:dyDescent="0.25">
      <c r="B308" s="594"/>
      <c r="C308" s="591"/>
      <c r="D308" s="702"/>
      <c r="E308" s="427"/>
      <c r="F308" s="427"/>
      <c r="G308" s="432"/>
      <c r="H308" s="528"/>
    </row>
    <row r="309" spans="1:8" s="3" customFormat="1" ht="12.75" x14ac:dyDescent="0.25">
      <c r="A309" s="3">
        <v>10279</v>
      </c>
      <c r="B309" s="595">
        <v>4.25</v>
      </c>
      <c r="C309" s="593"/>
      <c r="D309" s="704" t="s">
        <v>184</v>
      </c>
      <c r="E309" s="428" t="s">
        <v>138</v>
      </c>
      <c r="F309" s="429">
        <v>40</v>
      </c>
      <c r="G309" s="461"/>
      <c r="H309" s="528">
        <f>IF(E309 = CHAR(37), F309*G309/100,F309*G309)</f>
        <v>0</v>
      </c>
    </row>
    <row r="310" spans="1:8" s="3" customFormat="1" ht="12.75" x14ac:dyDescent="0.25">
      <c r="B310" s="594"/>
      <c r="C310" s="591"/>
      <c r="D310" s="702"/>
      <c r="E310" s="427"/>
      <c r="F310" s="427"/>
      <c r="G310" s="432"/>
      <c r="H310" s="528"/>
    </row>
    <row r="311" spans="1:8" s="3" customFormat="1" ht="12.75" x14ac:dyDescent="0.25">
      <c r="A311" s="3">
        <v>10280</v>
      </c>
      <c r="B311" s="595">
        <v>4.26</v>
      </c>
      <c r="C311" s="593"/>
      <c r="D311" s="704" t="s">
        <v>185</v>
      </c>
      <c r="E311" s="428" t="s">
        <v>138</v>
      </c>
      <c r="F311" s="429">
        <v>40</v>
      </c>
      <c r="G311" s="461"/>
      <c r="H311" s="528">
        <f>IF(E311 = CHAR(37), F311*G311/100,F311*G311)</f>
        <v>0</v>
      </c>
    </row>
    <row r="312" spans="1:8" s="3" customFormat="1" ht="12.75" x14ac:dyDescent="0.25">
      <c r="B312" s="594"/>
      <c r="C312" s="591"/>
      <c r="D312" s="702"/>
      <c r="E312" s="427"/>
      <c r="F312" s="427"/>
      <c r="G312" s="432"/>
      <c r="H312" s="528"/>
    </row>
    <row r="313" spans="1:8" s="3" customFormat="1" ht="12.75" x14ac:dyDescent="0.25">
      <c r="A313" s="3">
        <v>10281</v>
      </c>
      <c r="B313" s="595"/>
      <c r="C313" s="593"/>
      <c r="D313" s="704" t="s">
        <v>186</v>
      </c>
      <c r="E313" s="428"/>
      <c r="F313" s="429"/>
      <c r="G313" s="432"/>
      <c r="H313" s="528"/>
    </row>
    <row r="314" spans="1:8" s="3" customFormat="1" ht="12.75" x14ac:dyDescent="0.25">
      <c r="B314" s="594"/>
      <c r="C314" s="591"/>
      <c r="D314" s="702"/>
      <c r="E314" s="427"/>
      <c r="F314" s="427"/>
      <c r="G314" s="432"/>
      <c r="H314" s="528"/>
    </row>
    <row r="315" spans="1:8" s="3" customFormat="1" ht="12.75" x14ac:dyDescent="0.25">
      <c r="A315" s="3">
        <v>10282</v>
      </c>
      <c r="B315" s="595">
        <v>4.2699999999999996</v>
      </c>
      <c r="C315" s="593"/>
      <c r="D315" s="704" t="s">
        <v>187</v>
      </c>
      <c r="E315" s="428" t="s">
        <v>188</v>
      </c>
      <c r="F315" s="429">
        <v>50</v>
      </c>
      <c r="G315" s="461"/>
      <c r="H315" s="528">
        <f>IF(E315 = CHAR(37), F315*G315/100,F315*G315)</f>
        <v>0</v>
      </c>
    </row>
    <row r="316" spans="1:8" s="3" customFormat="1" ht="12.75" x14ac:dyDescent="0.25">
      <c r="B316" s="594"/>
      <c r="C316" s="591"/>
      <c r="D316" s="702"/>
      <c r="E316" s="427"/>
      <c r="F316" s="427"/>
      <c r="G316" s="432"/>
      <c r="H316" s="528"/>
    </row>
    <row r="317" spans="1:8" s="3" customFormat="1" ht="12.75" x14ac:dyDescent="0.25">
      <c r="A317" s="3">
        <v>10283</v>
      </c>
      <c r="B317" s="595">
        <v>4.28</v>
      </c>
      <c r="C317" s="593"/>
      <c r="D317" s="704" t="s">
        <v>189</v>
      </c>
      <c r="E317" s="428" t="s">
        <v>190</v>
      </c>
      <c r="F317" s="429">
        <v>10</v>
      </c>
      <c r="G317" s="461"/>
      <c r="H317" s="528">
        <f>IF(E317 = CHAR(37), F317*G317/100,F317*G317)</f>
        <v>0</v>
      </c>
    </row>
    <row r="318" spans="1:8" s="3" customFormat="1" ht="12.75" x14ac:dyDescent="0.25">
      <c r="B318" s="594"/>
      <c r="C318" s="591"/>
      <c r="D318" s="702"/>
      <c r="E318" s="427"/>
      <c r="F318" s="427"/>
      <c r="G318" s="432"/>
      <c r="H318" s="528"/>
    </row>
    <row r="319" spans="1:8" s="3" customFormat="1" ht="12.75" x14ac:dyDescent="0.25">
      <c r="A319" s="3">
        <v>10284</v>
      </c>
      <c r="B319" s="595">
        <v>4.29</v>
      </c>
      <c r="C319" s="593"/>
      <c r="D319" s="704" t="s">
        <v>191</v>
      </c>
      <c r="E319" s="428" t="s">
        <v>190</v>
      </c>
      <c r="F319" s="429">
        <v>10</v>
      </c>
      <c r="G319" s="461"/>
      <c r="H319" s="528">
        <f>IF(E319 = CHAR(37), F319*G319/100,F319*G319)</f>
        <v>0</v>
      </c>
    </row>
    <row r="320" spans="1:8" s="3" customFormat="1" ht="12.75" x14ac:dyDescent="0.25">
      <c r="B320" s="594"/>
      <c r="C320" s="591"/>
      <c r="D320" s="702"/>
      <c r="E320" s="427"/>
      <c r="F320" s="427"/>
      <c r="G320" s="432"/>
      <c r="H320" s="528"/>
    </row>
    <row r="321" spans="1:8" s="3" customFormat="1" ht="12.75" x14ac:dyDescent="0.25">
      <c r="A321" s="3">
        <v>10285</v>
      </c>
      <c r="B321" s="19" t="s">
        <v>4510</v>
      </c>
      <c r="C321" s="593"/>
      <c r="D321" s="704" t="s">
        <v>192</v>
      </c>
      <c r="E321" s="428" t="s">
        <v>193</v>
      </c>
      <c r="F321" s="429">
        <v>3</v>
      </c>
      <c r="G321" s="461"/>
      <c r="H321" s="528">
        <f>IF(E321 = CHAR(37), F321*G321/100,F321*G321)</f>
        <v>0</v>
      </c>
    </row>
    <row r="322" spans="1:8" s="3" customFormat="1" ht="12.75" x14ac:dyDescent="0.25">
      <c r="B322" s="594"/>
      <c r="C322" s="591"/>
      <c r="D322" s="702"/>
      <c r="E322" s="427"/>
      <c r="F322" s="427"/>
      <c r="G322" s="432"/>
      <c r="H322" s="528"/>
    </row>
    <row r="323" spans="1:8" s="3" customFormat="1" ht="12.75" x14ac:dyDescent="0.25">
      <c r="A323" s="3">
        <v>10286</v>
      </c>
      <c r="B323" s="595">
        <v>4.3099999999999996</v>
      </c>
      <c r="C323" s="593"/>
      <c r="D323" s="704" t="s">
        <v>194</v>
      </c>
      <c r="E323" s="428" t="s">
        <v>195</v>
      </c>
      <c r="F323" s="429">
        <v>1</v>
      </c>
      <c r="G323" s="435">
        <v>10000</v>
      </c>
      <c r="H323" s="528">
        <v>10000</v>
      </c>
    </row>
    <row r="324" spans="1:8" s="3" customFormat="1" ht="12.75" x14ac:dyDescent="0.25">
      <c r="B324" s="594"/>
      <c r="C324" s="591"/>
      <c r="D324" s="702"/>
      <c r="E324" s="427"/>
      <c r="F324" s="427"/>
      <c r="G324" s="432"/>
      <c r="H324" s="528"/>
    </row>
    <row r="325" spans="1:8" s="3" customFormat="1" ht="25.5" x14ac:dyDescent="0.25">
      <c r="A325" s="3">
        <v>10287</v>
      </c>
      <c r="B325" s="595">
        <v>4.32</v>
      </c>
      <c r="C325" s="593"/>
      <c r="D325" s="704" t="s">
        <v>196</v>
      </c>
      <c r="E325" s="428" t="s">
        <v>118</v>
      </c>
      <c r="F325" s="429">
        <f>G323</f>
        <v>10000</v>
      </c>
      <c r="G325" s="462"/>
      <c r="H325" s="528">
        <f>IF(E325 = CHAR(37), F325*G325,F325*G325)</f>
        <v>0</v>
      </c>
    </row>
    <row r="326" spans="1:8" s="3" customFormat="1" ht="12.75" x14ac:dyDescent="0.25">
      <c r="B326" s="594"/>
      <c r="C326" s="591"/>
      <c r="D326" s="702"/>
      <c r="E326" s="427"/>
      <c r="F326" s="427"/>
      <c r="G326" s="432"/>
      <c r="H326" s="528"/>
    </row>
    <row r="327" spans="1:8" s="3" customFormat="1" ht="12.75" x14ac:dyDescent="0.25">
      <c r="B327" s="594"/>
      <c r="C327" s="591"/>
      <c r="D327" s="702"/>
      <c r="E327" s="427"/>
      <c r="F327" s="427"/>
      <c r="G327" s="432"/>
      <c r="H327" s="528"/>
    </row>
    <row r="328" spans="1:8" s="3" customFormat="1" ht="12.75" x14ac:dyDescent="0.25">
      <c r="B328" s="594"/>
      <c r="C328" s="591"/>
      <c r="D328" s="702"/>
      <c r="E328" s="427"/>
      <c r="F328" s="427"/>
      <c r="G328" s="432"/>
      <c r="H328" s="528"/>
    </row>
    <row r="329" spans="1:8" s="3" customFormat="1" ht="12.75" x14ac:dyDescent="0.25">
      <c r="B329" s="594"/>
      <c r="C329" s="591"/>
      <c r="D329" s="702"/>
      <c r="E329" s="427"/>
      <c r="F329" s="427"/>
      <c r="G329" s="432"/>
      <c r="H329" s="528"/>
    </row>
    <row r="330" spans="1:8" s="3" customFormat="1" ht="12.75" x14ac:dyDescent="0.25">
      <c r="B330" s="594"/>
      <c r="C330" s="591"/>
      <c r="D330" s="702"/>
      <c r="E330" s="427"/>
      <c r="F330" s="427"/>
      <c r="G330" s="432"/>
      <c r="H330" s="528"/>
    </row>
    <row r="331" spans="1:8" s="3" customFormat="1" ht="12.75" x14ac:dyDescent="0.25">
      <c r="B331" s="594"/>
      <c r="C331" s="591"/>
      <c r="D331" s="702"/>
      <c r="E331" s="427"/>
      <c r="F331" s="427"/>
      <c r="G331" s="432"/>
      <c r="H331" s="528"/>
    </row>
    <row r="332" spans="1:8" s="3" customFormat="1" ht="12.75" x14ac:dyDescent="0.25">
      <c r="B332" s="594"/>
      <c r="C332" s="591"/>
      <c r="D332" s="702"/>
      <c r="E332" s="427"/>
      <c r="F332" s="427"/>
      <c r="G332" s="432"/>
      <c r="H332" s="528"/>
    </row>
    <row r="333" spans="1:8" s="3" customFormat="1" ht="12.75" x14ac:dyDescent="0.25">
      <c r="B333" s="594"/>
      <c r="C333" s="591"/>
      <c r="D333" s="702"/>
      <c r="E333" s="427"/>
      <c r="F333" s="427"/>
      <c r="G333" s="432"/>
      <c r="H333" s="528"/>
    </row>
    <row r="334" spans="1:8" s="3" customFormat="1" ht="12.75" x14ac:dyDescent="0.25">
      <c r="B334" s="594"/>
      <c r="C334" s="591"/>
      <c r="D334" s="702"/>
      <c r="E334" s="427"/>
      <c r="F334" s="427"/>
      <c r="G334" s="432"/>
      <c r="H334" s="528"/>
    </row>
    <row r="335" spans="1:8" s="3" customFormat="1" ht="12.75" x14ac:dyDescent="0.25">
      <c r="B335" s="594"/>
      <c r="C335" s="591"/>
      <c r="D335" s="702"/>
      <c r="E335" s="427"/>
      <c r="F335" s="427"/>
      <c r="G335" s="432"/>
      <c r="H335" s="528"/>
    </row>
    <row r="336" spans="1:8" s="3" customFormat="1" ht="12.75" x14ac:dyDescent="0.25">
      <c r="B336" s="594"/>
      <c r="C336" s="591"/>
      <c r="D336" s="702"/>
      <c r="E336" s="427"/>
      <c r="F336" s="427"/>
      <c r="G336" s="432"/>
      <c r="H336" s="528"/>
    </row>
    <row r="337" spans="2:8" s="3" customFormat="1" ht="12.75" x14ac:dyDescent="0.25">
      <c r="B337" s="594"/>
      <c r="C337" s="591"/>
      <c r="D337" s="702"/>
      <c r="E337" s="427"/>
      <c r="F337" s="427"/>
      <c r="G337" s="432"/>
      <c r="H337" s="528"/>
    </row>
    <row r="338" spans="2:8" s="3" customFormat="1" ht="12.75" x14ac:dyDescent="0.25">
      <c r="B338" s="594"/>
      <c r="C338" s="591"/>
      <c r="D338" s="702"/>
      <c r="E338" s="427"/>
      <c r="F338" s="427"/>
      <c r="G338" s="432"/>
      <c r="H338" s="528"/>
    </row>
    <row r="339" spans="2:8" s="3" customFormat="1" ht="12.75" x14ac:dyDescent="0.25">
      <c r="B339" s="594"/>
      <c r="C339" s="591"/>
      <c r="D339" s="702"/>
      <c r="E339" s="427"/>
      <c r="F339" s="427"/>
      <c r="G339" s="432"/>
      <c r="H339" s="528"/>
    </row>
    <row r="340" spans="2:8" s="3" customFormat="1" ht="12.75" x14ac:dyDescent="0.25">
      <c r="B340" s="594"/>
      <c r="C340" s="591"/>
      <c r="D340" s="702"/>
      <c r="E340" s="427"/>
      <c r="F340" s="427"/>
      <c r="G340" s="432"/>
      <c r="H340" s="528"/>
    </row>
    <row r="341" spans="2:8" s="3" customFormat="1" ht="12.75" x14ac:dyDescent="0.25">
      <c r="B341" s="594"/>
      <c r="C341" s="591"/>
      <c r="D341" s="702"/>
      <c r="E341" s="427"/>
      <c r="F341" s="427"/>
      <c r="G341" s="432"/>
      <c r="H341" s="528"/>
    </row>
    <row r="342" spans="2:8" s="3" customFormat="1" ht="12.75" x14ac:dyDescent="0.25">
      <c r="B342" s="594"/>
      <c r="C342" s="591"/>
      <c r="D342" s="702"/>
      <c r="E342" s="427"/>
      <c r="F342" s="427"/>
      <c r="G342" s="432"/>
      <c r="H342" s="528"/>
    </row>
    <row r="343" spans="2:8" s="3" customFormat="1" ht="12.75" x14ac:dyDescent="0.25">
      <c r="B343" s="594"/>
      <c r="C343" s="591"/>
      <c r="D343" s="702"/>
      <c r="E343" s="427"/>
      <c r="F343" s="427"/>
      <c r="G343" s="432"/>
      <c r="H343" s="528"/>
    </row>
    <row r="344" spans="2:8" s="3" customFormat="1" ht="12.75" x14ac:dyDescent="0.25">
      <c r="B344" s="594"/>
      <c r="C344" s="591"/>
      <c r="D344" s="702"/>
      <c r="E344" s="427"/>
      <c r="F344" s="427"/>
      <c r="G344" s="432"/>
      <c r="H344" s="528"/>
    </row>
    <row r="345" spans="2:8" s="3" customFormat="1" ht="12.75" x14ac:dyDescent="0.25">
      <c r="B345" s="594"/>
      <c r="C345" s="591"/>
      <c r="D345" s="702"/>
      <c r="E345" s="427"/>
      <c r="F345" s="427"/>
      <c r="G345" s="432"/>
      <c r="H345" s="528"/>
    </row>
    <row r="346" spans="2:8" s="3" customFormat="1" ht="12.75" x14ac:dyDescent="0.25">
      <c r="B346" s="594"/>
      <c r="C346" s="591"/>
      <c r="D346" s="702"/>
      <c r="E346" s="427"/>
      <c r="F346" s="427"/>
      <c r="G346" s="432"/>
      <c r="H346" s="528"/>
    </row>
    <row r="347" spans="2:8" s="3" customFormat="1" ht="12.75" x14ac:dyDescent="0.25">
      <c r="B347" s="594"/>
      <c r="C347" s="591"/>
      <c r="D347" s="702"/>
      <c r="E347" s="427"/>
      <c r="F347" s="427"/>
      <c r="G347" s="432"/>
      <c r="H347" s="528"/>
    </row>
    <row r="348" spans="2:8" s="3" customFormat="1" ht="12.75" x14ac:dyDescent="0.25">
      <c r="B348" s="594"/>
      <c r="C348" s="591"/>
      <c r="D348" s="702"/>
      <c r="E348" s="427"/>
      <c r="F348" s="427"/>
      <c r="G348" s="432"/>
      <c r="H348" s="528"/>
    </row>
    <row r="349" spans="2:8" s="3" customFormat="1" ht="12.75" x14ac:dyDescent="0.25">
      <c r="B349" s="594"/>
      <c r="C349" s="591"/>
      <c r="D349" s="702"/>
      <c r="E349" s="427"/>
      <c r="F349" s="427"/>
      <c r="G349" s="432"/>
      <c r="H349" s="528"/>
    </row>
    <row r="350" spans="2:8" s="4" customFormat="1" ht="21.95" customHeight="1" x14ac:dyDescent="0.25">
      <c r="B350" s="596" t="s">
        <v>230</v>
      </c>
      <c r="C350" s="596"/>
      <c r="D350" s="5"/>
      <c r="E350" s="431"/>
      <c r="F350" s="431"/>
      <c r="G350" s="433"/>
      <c r="H350" s="529">
        <f>SUM(H296:H349)</f>
        <v>10000</v>
      </c>
    </row>
    <row r="351" spans="2:8" s="2" customFormat="1" ht="12.75" x14ac:dyDescent="0.2">
      <c r="B351" s="15"/>
      <c r="F351" s="15"/>
      <c r="H351" s="526" t="s">
        <v>2020</v>
      </c>
    </row>
    <row r="352" spans="2:8" s="2" customFormat="1" ht="12.75" x14ac:dyDescent="0.2">
      <c r="B352" s="15"/>
      <c r="D352" s="9" t="s">
        <v>271</v>
      </c>
      <c r="F352" s="15"/>
      <c r="H352" s="514"/>
    </row>
    <row r="353" spans="2:8" s="3" customFormat="1" ht="15" customHeight="1" x14ac:dyDescent="0.25">
      <c r="B353" s="800" t="s">
        <v>273</v>
      </c>
      <c r="C353" s="802"/>
      <c r="D353" s="814" t="s">
        <v>5</v>
      </c>
      <c r="E353" s="815"/>
      <c r="F353" s="436" t="s">
        <v>272</v>
      </c>
      <c r="G353" s="436" t="s">
        <v>272</v>
      </c>
      <c r="H353" s="530" t="s">
        <v>9</v>
      </c>
    </row>
    <row r="354" spans="2:8" s="3" customFormat="1" ht="12.75" x14ac:dyDescent="0.25">
      <c r="B354" s="806" t="s">
        <v>10</v>
      </c>
      <c r="C354" s="807"/>
      <c r="D354" s="816" t="s">
        <v>2</v>
      </c>
      <c r="E354" s="817"/>
      <c r="F354" s="427"/>
      <c r="G354" s="432"/>
      <c r="H354" s="528">
        <f>H140</f>
        <v>0</v>
      </c>
    </row>
    <row r="355" spans="2:8" s="3" customFormat="1" ht="12.75" x14ac:dyDescent="0.25">
      <c r="B355" s="808"/>
      <c r="C355" s="809"/>
      <c r="D355" s="812"/>
      <c r="E355" s="813"/>
      <c r="F355" s="427"/>
      <c r="G355" s="432"/>
      <c r="H355" s="528"/>
    </row>
    <row r="356" spans="2:8" s="3" customFormat="1" ht="15" customHeight="1" x14ac:dyDescent="0.25">
      <c r="B356" s="806" t="s">
        <v>232</v>
      </c>
      <c r="C356" s="807"/>
      <c r="D356" s="818" t="s">
        <v>231</v>
      </c>
      <c r="E356" s="819"/>
      <c r="F356" s="427"/>
      <c r="G356" s="432"/>
      <c r="H356" s="528">
        <f>H189</f>
        <v>0</v>
      </c>
    </row>
    <row r="357" spans="2:8" s="3" customFormat="1" ht="11.85" customHeight="1" x14ac:dyDescent="0.25">
      <c r="B357" s="808"/>
      <c r="C357" s="809"/>
      <c r="D357" s="812"/>
      <c r="E357" s="813"/>
      <c r="F357" s="427"/>
      <c r="G357" s="432"/>
      <c r="H357" s="528"/>
    </row>
    <row r="358" spans="2:8" s="3" customFormat="1" ht="11.85" customHeight="1" x14ac:dyDescent="0.25">
      <c r="B358" s="810" t="s">
        <v>484</v>
      </c>
      <c r="C358" s="811"/>
      <c r="D358" s="812" t="s">
        <v>110</v>
      </c>
      <c r="E358" s="813"/>
      <c r="F358" s="427"/>
      <c r="G358" s="432"/>
      <c r="H358" s="528">
        <f>H231</f>
        <v>8163000</v>
      </c>
    </row>
    <row r="359" spans="2:8" s="3" customFormat="1" ht="11.85" customHeight="1" x14ac:dyDescent="0.25">
      <c r="B359" s="808"/>
      <c r="C359" s="809"/>
      <c r="D359" s="812"/>
      <c r="E359" s="813"/>
      <c r="F359" s="427"/>
      <c r="G359" s="432"/>
      <c r="H359" s="528"/>
    </row>
    <row r="360" spans="2:8" s="3" customFormat="1" ht="11.85" customHeight="1" x14ac:dyDescent="0.25">
      <c r="B360" s="810" t="s">
        <v>592</v>
      </c>
      <c r="C360" s="811"/>
      <c r="D360" s="812" t="s">
        <v>4511</v>
      </c>
      <c r="E360" s="813"/>
      <c r="F360" s="427"/>
      <c r="G360" s="432"/>
      <c r="H360" s="528">
        <f>H350</f>
        <v>10000</v>
      </c>
    </row>
    <row r="361" spans="2:8" s="3" customFormat="1" ht="11.85" customHeight="1" x14ac:dyDescent="0.25">
      <c r="B361" s="808"/>
      <c r="C361" s="809"/>
      <c r="D361" s="812"/>
      <c r="E361" s="813"/>
      <c r="F361" s="427"/>
      <c r="G361" s="432"/>
      <c r="H361" s="528"/>
    </row>
    <row r="362" spans="2:8" s="3" customFormat="1" ht="11.85" customHeight="1" x14ac:dyDescent="0.25">
      <c r="B362" s="808"/>
      <c r="C362" s="809"/>
      <c r="D362" s="812"/>
      <c r="E362" s="813"/>
      <c r="F362" s="427"/>
      <c r="G362" s="432"/>
      <c r="H362" s="528"/>
    </row>
    <row r="363" spans="2:8" s="3" customFormat="1" ht="11.85" customHeight="1" x14ac:dyDescent="0.25">
      <c r="B363" s="808"/>
      <c r="C363" s="809"/>
      <c r="D363" s="812"/>
      <c r="E363" s="813"/>
      <c r="F363" s="427"/>
      <c r="G363" s="432"/>
      <c r="H363" s="528"/>
    </row>
    <row r="364" spans="2:8" s="3" customFormat="1" ht="11.85" customHeight="1" x14ac:dyDescent="0.25">
      <c r="B364" s="808"/>
      <c r="C364" s="809"/>
      <c r="D364" s="812"/>
      <c r="E364" s="813"/>
      <c r="F364" s="427"/>
      <c r="G364" s="432"/>
      <c r="H364" s="528"/>
    </row>
    <row r="365" spans="2:8" s="3" customFormat="1" ht="11.85" customHeight="1" x14ac:dyDescent="0.25">
      <c r="B365" s="808"/>
      <c r="C365" s="809"/>
      <c r="D365" s="812"/>
      <c r="E365" s="813"/>
      <c r="F365" s="427"/>
      <c r="G365" s="432"/>
      <c r="H365" s="528"/>
    </row>
    <row r="366" spans="2:8" s="3" customFormat="1" ht="11.85" customHeight="1" x14ac:dyDescent="0.25">
      <c r="B366" s="808"/>
      <c r="C366" s="809"/>
      <c r="D366" s="812"/>
      <c r="E366" s="813"/>
      <c r="F366" s="427"/>
      <c r="G366" s="432"/>
      <c r="H366" s="528"/>
    </row>
    <row r="367" spans="2:8" s="3" customFormat="1" ht="11.85" customHeight="1" x14ac:dyDescent="0.25">
      <c r="B367" s="808"/>
      <c r="C367" s="809"/>
      <c r="D367" s="812"/>
      <c r="E367" s="813"/>
      <c r="F367" s="427"/>
      <c r="G367" s="432"/>
      <c r="H367" s="528"/>
    </row>
    <row r="368" spans="2:8" s="3" customFormat="1" ht="11.85" customHeight="1" x14ac:dyDescent="0.25">
      <c r="B368" s="808"/>
      <c r="C368" s="809"/>
      <c r="D368" s="812"/>
      <c r="E368" s="813"/>
      <c r="F368" s="427"/>
      <c r="G368" s="432"/>
      <c r="H368" s="528"/>
    </row>
    <row r="369" spans="2:8" s="3" customFormat="1" ht="11.85" customHeight="1" x14ac:dyDescent="0.25">
      <c r="B369" s="808"/>
      <c r="C369" s="809"/>
      <c r="D369" s="812"/>
      <c r="E369" s="813"/>
      <c r="F369" s="427"/>
      <c r="G369" s="432"/>
      <c r="H369" s="528"/>
    </row>
    <row r="370" spans="2:8" s="3" customFormat="1" ht="11.85" customHeight="1" x14ac:dyDescent="0.25">
      <c r="B370" s="808"/>
      <c r="C370" s="809"/>
      <c r="D370" s="812"/>
      <c r="E370" s="813"/>
      <c r="F370" s="427"/>
      <c r="G370" s="432"/>
      <c r="H370" s="528"/>
    </row>
    <row r="371" spans="2:8" s="3" customFormat="1" ht="11.85" customHeight="1" x14ac:dyDescent="0.25">
      <c r="B371" s="808"/>
      <c r="C371" s="809"/>
      <c r="D371" s="812"/>
      <c r="E371" s="813"/>
      <c r="F371" s="427"/>
      <c r="G371" s="432"/>
      <c r="H371" s="528"/>
    </row>
    <row r="372" spans="2:8" s="3" customFormat="1" ht="11.85" customHeight="1" x14ac:dyDescent="0.25">
      <c r="B372" s="808"/>
      <c r="C372" s="809"/>
      <c r="D372" s="812"/>
      <c r="E372" s="813"/>
      <c r="F372" s="427"/>
      <c r="G372" s="432"/>
      <c r="H372" s="528"/>
    </row>
    <row r="373" spans="2:8" s="3" customFormat="1" ht="11.85" customHeight="1" x14ac:dyDescent="0.25">
      <c r="B373" s="808"/>
      <c r="C373" s="809"/>
      <c r="D373" s="812"/>
      <c r="E373" s="813"/>
      <c r="F373" s="427"/>
      <c r="G373" s="432"/>
      <c r="H373" s="528"/>
    </row>
    <row r="374" spans="2:8" s="3" customFormat="1" ht="11.85" customHeight="1" x14ac:dyDescent="0.25">
      <c r="B374" s="808"/>
      <c r="C374" s="809"/>
      <c r="D374" s="812"/>
      <c r="E374" s="813"/>
      <c r="F374" s="427"/>
      <c r="G374" s="432"/>
      <c r="H374" s="528"/>
    </row>
    <row r="375" spans="2:8" s="4" customFormat="1" ht="21.95" customHeight="1" x14ac:dyDescent="0.25">
      <c r="B375" s="596" t="s">
        <v>4566</v>
      </c>
      <c r="C375" s="297"/>
      <c r="D375" s="5"/>
      <c r="E375" s="11"/>
      <c r="F375" s="431"/>
      <c r="G375" s="433"/>
      <c r="H375" s="529">
        <f>SUM(H354:H374)</f>
        <v>8173000</v>
      </c>
    </row>
  </sheetData>
  <sheetProtection algorithmName="SHA-512" hashValue="hrAuUfD+WxnrqHC7SDsX4QBnXzyWLcNTI2wzqksFe8SpiMdfQhpVkci+NxxNZl4LBzqY6MJbaCJvH0kY1qfuYg==" saltValue="t5U0EhHUJT2PfsoOLFGqag==" spinCount="100000" sheet="1" objects="1" scenarios="1"/>
  <autoFilter ref="A1:H375" xr:uid="{00000000-0009-0000-0000-000001000000}"/>
  <mergeCells count="44">
    <mergeCell ref="D358:E358"/>
    <mergeCell ref="D359:E359"/>
    <mergeCell ref="D360:E360"/>
    <mergeCell ref="D361:E361"/>
    <mergeCell ref="D374:E374"/>
    <mergeCell ref="D353:E353"/>
    <mergeCell ref="D354:E354"/>
    <mergeCell ref="D355:E355"/>
    <mergeCell ref="D356:E356"/>
    <mergeCell ref="D357:E357"/>
    <mergeCell ref="B374:C374"/>
    <mergeCell ref="D362:E362"/>
    <mergeCell ref="D363:E363"/>
    <mergeCell ref="D364:E364"/>
    <mergeCell ref="D365:E365"/>
    <mergeCell ref="D366:E366"/>
    <mergeCell ref="D367:E367"/>
    <mergeCell ref="D368:E368"/>
    <mergeCell ref="D369:E369"/>
    <mergeCell ref="D370:E370"/>
    <mergeCell ref="D371:E371"/>
    <mergeCell ref="D372:E372"/>
    <mergeCell ref="D373:E373"/>
    <mergeCell ref="B362:C362"/>
    <mergeCell ref="B369:C369"/>
    <mergeCell ref="B370:C370"/>
    <mergeCell ref="B371:C371"/>
    <mergeCell ref="B372:C372"/>
    <mergeCell ref="B373:C373"/>
    <mergeCell ref="B364:C364"/>
    <mergeCell ref="B365:C365"/>
    <mergeCell ref="B366:C366"/>
    <mergeCell ref="B367:C367"/>
    <mergeCell ref="B368:C368"/>
    <mergeCell ref="B358:C358"/>
    <mergeCell ref="B359:C359"/>
    <mergeCell ref="B360:C360"/>
    <mergeCell ref="B361:C361"/>
    <mergeCell ref="B363:C363"/>
    <mergeCell ref="B353:C353"/>
    <mergeCell ref="B354:C354"/>
    <mergeCell ref="B355:C355"/>
    <mergeCell ref="B356:C356"/>
    <mergeCell ref="B357:C357"/>
  </mergeCells>
  <pageMargins left="0.70866141732283472" right="0.70866141732283472" top="0.74803149606299213" bottom="0.74803149606299213" header="0.31496062992125984" footer="0.31496062992125984"/>
  <pageSetup paperSize="9" scale="77" firstPageNumber="65" fitToHeight="0" orientation="portrait" blackAndWhite="1" r:id="rId1"/>
  <headerFooter>
    <oddHeader>&amp;LHAMMARSDALE WWTW IMPROVEMENTS TO LIQUID AND SOLIDS TREATMENT FACILITIES&amp;RContract No:  WS 7342</oddHeader>
    <oddFooter>&amp;LC2: Pricing Data - Revision B&amp;CPage C2.2-&amp;P</oddFooter>
  </headerFooter>
  <rowBreaks count="10" manualBreakCount="10">
    <brk id="35" max="16383" man="1"/>
    <brk id="88" max="16383" man="1"/>
    <brk id="128" man="1"/>
    <brk id="140" max="16383" man="1"/>
    <brk id="189" max="16383" man="1"/>
    <brk id="231" max="16383" man="1"/>
    <brk id="292" man="1"/>
    <brk id="189" man="1"/>
    <brk id="350" man="1"/>
    <brk id="375" man="1"/>
  </rowBreaks>
  <ignoredErrors>
    <ignoredError sqref="B215 B217" numberStoredAsText="1"/>
  </ignoredErrors>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G280"/>
  <sheetViews>
    <sheetView view="pageBreakPreview" zoomScale="112" zoomScaleNormal="100" zoomScaleSheetLayoutView="112" workbookViewId="0">
      <selection activeCell="F251" sqref="F251"/>
    </sheetView>
  </sheetViews>
  <sheetFormatPr defaultColWidth="9.140625" defaultRowHeight="15" x14ac:dyDescent="0.25"/>
  <cols>
    <col min="1" max="1" width="8.7109375" style="627" customWidth="1"/>
    <col min="2" max="2" width="11.85546875" style="627" customWidth="1"/>
    <col min="3" max="3" width="47.7109375" style="628" customWidth="1"/>
    <col min="4" max="5" width="10" style="627" customWidth="1"/>
    <col min="6" max="6" width="15.7109375" style="629" customWidth="1"/>
    <col min="7" max="7" width="18.42578125" style="630" customWidth="1"/>
    <col min="8" max="16384" width="9.140625" style="602"/>
  </cols>
  <sheetData>
    <row r="1" spans="1:7" x14ac:dyDescent="0.25">
      <c r="A1" s="102"/>
      <c r="B1" s="102"/>
      <c r="C1" s="102"/>
      <c r="D1" s="601"/>
      <c r="E1" s="102"/>
      <c r="F1" s="102"/>
      <c r="G1" s="487" t="s">
        <v>2897</v>
      </c>
    </row>
    <row r="2" spans="1:7" x14ac:dyDescent="0.25">
      <c r="A2" s="102"/>
      <c r="B2" s="102"/>
      <c r="C2" s="102"/>
      <c r="D2" s="601"/>
      <c r="E2" s="102"/>
      <c r="F2" s="102"/>
      <c r="G2" s="488"/>
    </row>
    <row r="3" spans="1:7" ht="25.5" x14ac:dyDescent="0.25">
      <c r="A3" s="104" t="s">
        <v>3</v>
      </c>
      <c r="B3" s="104" t="s">
        <v>4</v>
      </c>
      <c r="C3" s="104" t="s">
        <v>5</v>
      </c>
      <c r="D3" s="128" t="s">
        <v>6</v>
      </c>
      <c r="E3" s="104" t="s">
        <v>7</v>
      </c>
      <c r="F3" s="104" t="s">
        <v>8</v>
      </c>
      <c r="G3" s="489" t="s">
        <v>9</v>
      </c>
    </row>
    <row r="4" spans="1:7" x14ac:dyDescent="0.25">
      <c r="A4" s="104"/>
      <c r="B4" s="104"/>
      <c r="C4" s="603"/>
      <c r="D4" s="104"/>
      <c r="E4" s="604"/>
      <c r="F4" s="605"/>
      <c r="G4" s="585"/>
    </row>
    <row r="5" spans="1:7" x14ac:dyDescent="0.25">
      <c r="A5" s="606"/>
      <c r="B5" s="606"/>
      <c r="C5" s="607" t="s">
        <v>4805</v>
      </c>
      <c r="D5" s="608"/>
      <c r="E5" s="378"/>
      <c r="F5" s="609"/>
      <c r="G5" s="485"/>
    </row>
    <row r="6" spans="1:7" x14ac:dyDescent="0.25">
      <c r="A6" s="606"/>
      <c r="B6" s="606"/>
      <c r="C6" s="610"/>
      <c r="D6" s="611"/>
      <c r="E6" s="378"/>
      <c r="F6" s="609"/>
      <c r="G6" s="485"/>
    </row>
    <row r="7" spans="1:7" x14ac:dyDescent="0.25">
      <c r="A7" s="606">
        <v>10.1</v>
      </c>
      <c r="B7" s="606"/>
      <c r="C7" s="607" t="s">
        <v>2832</v>
      </c>
      <c r="D7" s="608"/>
      <c r="E7" s="378"/>
      <c r="F7" s="609"/>
      <c r="G7" s="485"/>
    </row>
    <row r="8" spans="1:7" x14ac:dyDescent="0.25">
      <c r="A8" s="606"/>
      <c r="B8" s="606"/>
      <c r="C8" s="610"/>
      <c r="D8" s="611"/>
      <c r="E8" s="378"/>
      <c r="F8" s="609"/>
      <c r="G8" s="485"/>
    </row>
    <row r="9" spans="1:7" ht="63.75" x14ac:dyDescent="0.25">
      <c r="A9" s="148"/>
      <c r="B9" s="148"/>
      <c r="C9" s="607" t="s">
        <v>4852</v>
      </c>
      <c r="D9" s="608"/>
      <c r="E9" s="378"/>
      <c r="F9" s="609"/>
      <c r="G9" s="485"/>
    </row>
    <row r="10" spans="1:7" x14ac:dyDescent="0.25">
      <c r="A10" s="148"/>
      <c r="B10" s="148"/>
      <c r="C10" s="149"/>
      <c r="D10" s="148"/>
      <c r="E10" s="378"/>
      <c r="F10" s="609"/>
      <c r="G10" s="485"/>
    </row>
    <row r="11" spans="1:7" ht="25.5" x14ac:dyDescent="0.25">
      <c r="A11" s="148" t="s">
        <v>4792</v>
      </c>
      <c r="B11" s="148" t="s">
        <v>3883</v>
      </c>
      <c r="C11" s="149" t="s">
        <v>2833</v>
      </c>
      <c r="D11" s="148" t="s">
        <v>287</v>
      </c>
      <c r="E11" s="378">
        <v>2</v>
      </c>
      <c r="F11" s="727"/>
      <c r="G11" s="485">
        <f>E11*F11</f>
        <v>0</v>
      </c>
    </row>
    <row r="12" spans="1:7" x14ac:dyDescent="0.25">
      <c r="A12" s="148"/>
      <c r="B12" s="148"/>
      <c r="C12" s="149"/>
      <c r="D12" s="148"/>
      <c r="E12" s="378"/>
      <c r="F12" s="609"/>
      <c r="G12" s="485"/>
    </row>
    <row r="13" spans="1:7" x14ac:dyDescent="0.25">
      <c r="A13" s="148" t="s">
        <v>4793</v>
      </c>
      <c r="B13" s="148"/>
      <c r="C13" s="149" t="s">
        <v>2834</v>
      </c>
      <c r="D13" s="148" t="s">
        <v>287</v>
      </c>
      <c r="E13" s="378">
        <v>1</v>
      </c>
      <c r="F13" s="727"/>
      <c r="G13" s="485">
        <f t="shared" ref="G13:G21" si="0">E13*F13</f>
        <v>0</v>
      </c>
    </row>
    <row r="14" spans="1:7" x14ac:dyDescent="0.25">
      <c r="A14" s="148"/>
      <c r="B14" s="148"/>
      <c r="C14" s="149"/>
      <c r="D14" s="148"/>
      <c r="E14" s="378"/>
      <c r="F14" s="609"/>
      <c r="G14" s="485"/>
    </row>
    <row r="15" spans="1:7" x14ac:dyDescent="0.25">
      <c r="A15" s="148" t="s">
        <v>4794</v>
      </c>
      <c r="B15" s="148" t="s">
        <v>3883</v>
      </c>
      <c r="C15" s="149" t="s">
        <v>2835</v>
      </c>
      <c r="D15" s="148" t="s">
        <v>19</v>
      </c>
      <c r="E15" s="378">
        <v>1</v>
      </c>
      <c r="F15" s="727"/>
      <c r="G15" s="485">
        <f t="shared" si="0"/>
        <v>0</v>
      </c>
    </row>
    <row r="16" spans="1:7" x14ac:dyDescent="0.25">
      <c r="A16" s="148"/>
      <c r="B16" s="148"/>
      <c r="C16" s="149"/>
      <c r="D16" s="148"/>
      <c r="E16" s="378"/>
      <c r="F16" s="609"/>
      <c r="G16" s="485"/>
    </row>
    <row r="17" spans="1:7" x14ac:dyDescent="0.25">
      <c r="A17" s="148" t="s">
        <v>4795</v>
      </c>
      <c r="B17" s="148"/>
      <c r="C17" s="472" t="s">
        <v>2836</v>
      </c>
      <c r="D17" s="606" t="s">
        <v>19</v>
      </c>
      <c r="E17" s="378">
        <f>E15</f>
        <v>1</v>
      </c>
      <c r="F17" s="727"/>
      <c r="G17" s="485">
        <f t="shared" si="0"/>
        <v>0</v>
      </c>
    </row>
    <row r="18" spans="1:7" x14ac:dyDescent="0.25">
      <c r="A18" s="148"/>
      <c r="B18" s="148"/>
      <c r="C18" s="149"/>
      <c r="D18" s="148"/>
      <c r="E18" s="378"/>
      <c r="F18" s="609"/>
      <c r="G18" s="485"/>
    </row>
    <row r="19" spans="1:7" x14ac:dyDescent="0.25">
      <c r="A19" s="148" t="s">
        <v>4796</v>
      </c>
      <c r="B19" s="148"/>
      <c r="C19" s="149" t="s">
        <v>2837</v>
      </c>
      <c r="D19" s="148" t="s">
        <v>19</v>
      </c>
      <c r="E19" s="378">
        <f>E17</f>
        <v>1</v>
      </c>
      <c r="F19" s="727"/>
      <c r="G19" s="485">
        <f t="shared" si="0"/>
        <v>0</v>
      </c>
    </row>
    <row r="20" spans="1:7" x14ac:dyDescent="0.25">
      <c r="A20" s="148"/>
      <c r="B20" s="148"/>
      <c r="C20" s="149"/>
      <c r="D20" s="148"/>
      <c r="E20" s="378"/>
      <c r="F20" s="609"/>
      <c r="G20" s="485"/>
    </row>
    <row r="21" spans="1:7" ht="51" x14ac:dyDescent="0.25">
      <c r="A21" s="148" t="s">
        <v>4797</v>
      </c>
      <c r="B21" s="148"/>
      <c r="C21" s="149" t="s">
        <v>2838</v>
      </c>
      <c r="D21" s="148"/>
      <c r="E21" s="378"/>
      <c r="F21" s="609"/>
      <c r="G21" s="485">
        <f t="shared" si="0"/>
        <v>0</v>
      </c>
    </row>
    <row r="22" spans="1:7" x14ac:dyDescent="0.25">
      <c r="A22" s="148"/>
      <c r="B22" s="148"/>
      <c r="C22" s="149"/>
      <c r="D22" s="148"/>
      <c r="E22" s="378"/>
      <c r="F22" s="609"/>
      <c r="G22" s="485"/>
    </row>
    <row r="23" spans="1:7" ht="25.5" x14ac:dyDescent="0.25">
      <c r="A23" s="148"/>
      <c r="B23" s="148"/>
      <c r="C23" s="607" t="s">
        <v>4853</v>
      </c>
      <c r="D23" s="608"/>
      <c r="E23" s="378"/>
      <c r="F23" s="609"/>
      <c r="G23" s="485"/>
    </row>
    <row r="24" spans="1:7" x14ac:dyDescent="0.25">
      <c r="A24" s="148"/>
      <c r="B24" s="148"/>
      <c r="C24" s="149"/>
      <c r="D24" s="148"/>
      <c r="E24" s="378"/>
      <c r="F24" s="609"/>
      <c r="G24" s="485"/>
    </row>
    <row r="25" spans="1:7" x14ac:dyDescent="0.25">
      <c r="A25" s="612" t="s">
        <v>4798</v>
      </c>
      <c r="B25" s="150"/>
      <c r="C25" s="149" t="s">
        <v>2839</v>
      </c>
      <c r="D25" s="148" t="s">
        <v>19</v>
      </c>
      <c r="E25" s="378">
        <v>1</v>
      </c>
      <c r="F25" s="727"/>
      <c r="G25" s="485">
        <f>E25*F25</f>
        <v>0</v>
      </c>
    </row>
    <row r="26" spans="1:7" x14ac:dyDescent="0.25">
      <c r="A26" s="148"/>
      <c r="B26" s="148"/>
      <c r="C26" s="149"/>
      <c r="D26" s="148"/>
      <c r="E26" s="378"/>
      <c r="F26" s="609"/>
      <c r="G26" s="485"/>
    </row>
    <row r="27" spans="1:7" x14ac:dyDescent="0.25">
      <c r="A27" s="148" t="s">
        <v>4799</v>
      </c>
      <c r="B27" s="148"/>
      <c r="C27" s="149" t="s">
        <v>2834</v>
      </c>
      <c r="D27" s="148" t="s">
        <v>19</v>
      </c>
      <c r="E27" s="378">
        <v>1</v>
      </c>
      <c r="F27" s="727"/>
      <c r="G27" s="485">
        <f t="shared" ref="G27:G32" si="1">E27*F27</f>
        <v>0</v>
      </c>
    </row>
    <row r="28" spans="1:7" x14ac:dyDescent="0.25">
      <c r="A28" s="148"/>
      <c r="B28" s="148"/>
      <c r="C28" s="149"/>
      <c r="D28" s="148"/>
      <c r="E28" s="378"/>
      <c r="F28" s="613"/>
      <c r="G28" s="485"/>
    </row>
    <row r="29" spans="1:7" ht="38.25" x14ac:dyDescent="0.25">
      <c r="A29" s="148"/>
      <c r="B29" s="148"/>
      <c r="C29" s="607" t="s">
        <v>2840</v>
      </c>
      <c r="D29" s="608"/>
      <c r="E29" s="378"/>
      <c r="F29" s="609"/>
      <c r="G29" s="485"/>
    </row>
    <row r="30" spans="1:7" x14ac:dyDescent="0.25">
      <c r="A30" s="148" t="s">
        <v>4800</v>
      </c>
      <c r="B30" s="148"/>
      <c r="C30" s="149" t="str">
        <f>C25</f>
        <v>Self-cleaning filter system</v>
      </c>
      <c r="D30" s="148" t="s">
        <v>19</v>
      </c>
      <c r="E30" s="378">
        <v>1</v>
      </c>
      <c r="F30" s="727"/>
      <c r="G30" s="485">
        <f t="shared" si="1"/>
        <v>0</v>
      </c>
    </row>
    <row r="31" spans="1:7" x14ac:dyDescent="0.25">
      <c r="A31" s="148"/>
      <c r="B31" s="148"/>
      <c r="C31" s="149"/>
      <c r="D31" s="148"/>
      <c r="E31" s="378"/>
      <c r="F31" s="609"/>
      <c r="G31" s="485"/>
    </row>
    <row r="32" spans="1:7" x14ac:dyDescent="0.25">
      <c r="A32" s="148" t="s">
        <v>4801</v>
      </c>
      <c r="B32" s="148"/>
      <c r="C32" s="149" t="str">
        <f>C27</f>
        <v xml:space="preserve">Pressure vessel </v>
      </c>
      <c r="D32" s="148" t="s">
        <v>19</v>
      </c>
      <c r="E32" s="378">
        <f>E27</f>
        <v>1</v>
      </c>
      <c r="F32" s="727"/>
      <c r="G32" s="485">
        <f t="shared" si="1"/>
        <v>0</v>
      </c>
    </row>
    <row r="33" spans="1:7" x14ac:dyDescent="0.25">
      <c r="A33" s="150"/>
      <c r="B33" s="150"/>
      <c r="C33" s="149"/>
      <c r="D33" s="148"/>
      <c r="E33" s="378"/>
      <c r="F33" s="609"/>
      <c r="G33" s="485"/>
    </row>
    <row r="34" spans="1:7" x14ac:dyDescent="0.25">
      <c r="A34" s="148"/>
      <c r="B34" s="148"/>
      <c r="C34" s="149"/>
      <c r="D34" s="148"/>
      <c r="E34" s="378"/>
      <c r="F34" s="609"/>
      <c r="G34" s="485"/>
    </row>
    <row r="35" spans="1:7" x14ac:dyDescent="0.25">
      <c r="A35" s="148"/>
      <c r="B35" s="148"/>
      <c r="C35" s="149"/>
      <c r="D35" s="148"/>
      <c r="E35" s="378"/>
      <c r="F35" s="609"/>
      <c r="G35" s="485"/>
    </row>
    <row r="36" spans="1:7" x14ac:dyDescent="0.25">
      <c r="A36" s="148"/>
      <c r="B36" s="148"/>
      <c r="C36" s="149"/>
      <c r="D36" s="148"/>
      <c r="E36" s="378"/>
      <c r="F36" s="609"/>
      <c r="G36" s="485"/>
    </row>
    <row r="37" spans="1:7" x14ac:dyDescent="0.25">
      <c r="A37" s="148"/>
      <c r="B37" s="148"/>
      <c r="C37" s="149"/>
      <c r="D37" s="148"/>
      <c r="E37" s="378"/>
      <c r="F37" s="609"/>
      <c r="G37" s="485"/>
    </row>
    <row r="38" spans="1:7" x14ac:dyDescent="0.25">
      <c r="A38" s="148"/>
      <c r="B38" s="148"/>
      <c r="C38" s="149"/>
      <c r="D38" s="148"/>
      <c r="E38" s="378"/>
      <c r="F38" s="609"/>
      <c r="G38" s="485"/>
    </row>
    <row r="39" spans="1:7" x14ac:dyDescent="0.25">
      <c r="A39" s="148"/>
      <c r="B39" s="148"/>
      <c r="C39" s="149"/>
      <c r="D39" s="148"/>
      <c r="E39" s="378"/>
      <c r="F39" s="609"/>
      <c r="G39" s="485"/>
    </row>
    <row r="40" spans="1:7" x14ac:dyDescent="0.25">
      <c r="A40" s="148"/>
      <c r="B40" s="148"/>
      <c r="C40" s="149"/>
      <c r="D40" s="148"/>
      <c r="E40" s="378"/>
      <c r="F40" s="609"/>
      <c r="G40" s="485"/>
    </row>
    <row r="41" spans="1:7" x14ac:dyDescent="0.25">
      <c r="A41" s="148"/>
      <c r="B41" s="148"/>
      <c r="C41" s="607"/>
      <c r="D41" s="608"/>
      <c r="E41" s="378"/>
      <c r="F41" s="609"/>
      <c r="G41" s="485"/>
    </row>
    <row r="42" spans="1:7" x14ac:dyDescent="0.25">
      <c r="A42" s="148"/>
      <c r="B42" s="148"/>
      <c r="C42" s="149"/>
      <c r="D42" s="148"/>
      <c r="E42" s="378"/>
      <c r="F42" s="613"/>
      <c r="G42" s="485"/>
    </row>
    <row r="43" spans="1:7" x14ac:dyDescent="0.25">
      <c r="A43" s="148"/>
      <c r="B43" s="148"/>
      <c r="C43" s="149"/>
      <c r="D43" s="148"/>
      <c r="E43" s="378"/>
      <c r="F43" s="613"/>
      <c r="G43" s="485"/>
    </row>
    <row r="44" spans="1:7" x14ac:dyDescent="0.25">
      <c r="A44" s="148"/>
      <c r="B44" s="148"/>
      <c r="C44" s="149"/>
      <c r="D44" s="148"/>
      <c r="E44" s="378"/>
      <c r="F44" s="613"/>
      <c r="G44" s="485"/>
    </row>
    <row r="45" spans="1:7" s="103" customFormat="1" ht="21.95" customHeight="1" x14ac:dyDescent="0.2">
      <c r="A45" s="123" t="s">
        <v>44</v>
      </c>
      <c r="B45" s="123"/>
      <c r="C45" s="124"/>
      <c r="D45" s="362"/>
      <c r="E45" s="343"/>
      <c r="F45" s="344"/>
      <c r="G45" s="494">
        <f>SUM(G11:G42)</f>
        <v>0</v>
      </c>
    </row>
    <row r="46" spans="1:7" s="103" customFormat="1" ht="15" customHeight="1" x14ac:dyDescent="0.2">
      <c r="A46" s="126"/>
      <c r="B46" s="126"/>
      <c r="C46" s="126"/>
      <c r="D46" s="356"/>
      <c r="E46" s="126"/>
      <c r="F46" s="126"/>
      <c r="G46" s="487" t="s">
        <v>2897</v>
      </c>
    </row>
    <row r="47" spans="1:7" s="103" customFormat="1" ht="15" customHeight="1" x14ac:dyDescent="0.2">
      <c r="A47" s="126"/>
      <c r="B47" s="126"/>
      <c r="C47" s="126"/>
      <c r="D47" s="356"/>
      <c r="E47" s="126"/>
      <c r="F47" s="126"/>
      <c r="G47" s="488"/>
    </row>
    <row r="48" spans="1:7" s="103" customFormat="1" ht="27.2" customHeight="1" x14ac:dyDescent="0.2">
      <c r="A48" s="127" t="s">
        <v>3</v>
      </c>
      <c r="B48" s="127" t="s">
        <v>4</v>
      </c>
      <c r="C48" s="127" t="s">
        <v>5</v>
      </c>
      <c r="D48" s="128" t="s">
        <v>6</v>
      </c>
      <c r="E48" s="127" t="s">
        <v>7</v>
      </c>
      <c r="F48" s="127" t="s">
        <v>8</v>
      </c>
      <c r="G48" s="489" t="s">
        <v>9</v>
      </c>
    </row>
    <row r="49" spans="1:7" s="103" customFormat="1" ht="21.95" customHeight="1" x14ac:dyDescent="0.2">
      <c r="A49" s="123" t="s">
        <v>45</v>
      </c>
      <c r="B49" s="123"/>
      <c r="C49" s="124"/>
      <c r="D49" s="362"/>
      <c r="E49" s="343"/>
      <c r="F49" s="344"/>
      <c r="G49" s="494">
        <f>G45</f>
        <v>0</v>
      </c>
    </row>
    <row r="50" spans="1:7" x14ac:dyDescent="0.25">
      <c r="A50" s="606"/>
      <c r="B50" s="606"/>
      <c r="C50" s="614"/>
      <c r="D50" s="606"/>
      <c r="E50" s="378"/>
      <c r="F50" s="609"/>
      <c r="G50" s="485"/>
    </row>
    <row r="51" spans="1:7" x14ac:dyDescent="0.25">
      <c r="A51" s="606"/>
      <c r="B51" s="606"/>
      <c r="C51" s="607" t="s">
        <v>2841</v>
      </c>
      <c r="D51" s="608"/>
      <c r="E51" s="378"/>
      <c r="F51" s="609"/>
      <c r="G51" s="485"/>
    </row>
    <row r="52" spans="1:7" x14ac:dyDescent="0.25">
      <c r="A52" s="606"/>
      <c r="B52" s="606"/>
      <c r="C52" s="610"/>
      <c r="D52" s="611"/>
      <c r="E52" s="378"/>
      <c r="F52" s="609"/>
      <c r="G52" s="485"/>
    </row>
    <row r="53" spans="1:7" x14ac:dyDescent="0.25">
      <c r="A53" s="606">
        <v>10.199999999999999</v>
      </c>
      <c r="B53" s="606"/>
      <c r="C53" s="607" t="s">
        <v>2842</v>
      </c>
      <c r="D53" s="608"/>
      <c r="E53" s="378"/>
      <c r="F53" s="609"/>
      <c r="G53" s="485"/>
    </row>
    <row r="54" spans="1:7" x14ac:dyDescent="0.25">
      <c r="A54" s="606"/>
      <c r="B54" s="606"/>
      <c r="C54" s="610"/>
      <c r="D54" s="611"/>
      <c r="E54" s="378"/>
      <c r="F54" s="609"/>
      <c r="G54" s="485"/>
    </row>
    <row r="55" spans="1:7" ht="63.75" x14ac:dyDescent="0.25">
      <c r="A55" s="606"/>
      <c r="B55" s="606"/>
      <c r="C55" s="607" t="s">
        <v>4852</v>
      </c>
      <c r="D55" s="608"/>
      <c r="E55" s="378"/>
      <c r="F55" s="609"/>
      <c r="G55" s="485"/>
    </row>
    <row r="56" spans="1:7" x14ac:dyDescent="0.25">
      <c r="A56" s="606"/>
      <c r="B56" s="606"/>
      <c r="C56" s="472"/>
      <c r="D56" s="606"/>
      <c r="E56" s="378"/>
      <c r="F56" s="609"/>
      <c r="G56" s="485"/>
    </row>
    <row r="57" spans="1:7" x14ac:dyDescent="0.25">
      <c r="A57" s="606" t="s">
        <v>4803</v>
      </c>
      <c r="B57" s="606"/>
      <c r="C57" s="472" t="s">
        <v>2843</v>
      </c>
      <c r="D57" s="606" t="s">
        <v>287</v>
      </c>
      <c r="E57" s="378">
        <v>1</v>
      </c>
      <c r="F57" s="727"/>
      <c r="G57" s="485">
        <f>E57*F57</f>
        <v>0</v>
      </c>
    </row>
    <row r="58" spans="1:7" x14ac:dyDescent="0.25">
      <c r="A58" s="606"/>
      <c r="B58" s="606"/>
      <c r="C58" s="472"/>
      <c r="D58" s="606"/>
      <c r="E58" s="378"/>
      <c r="F58" s="609"/>
      <c r="G58" s="485"/>
    </row>
    <row r="59" spans="1:7" x14ac:dyDescent="0.25">
      <c r="A59" s="606" t="s">
        <v>4804</v>
      </c>
      <c r="B59" s="606"/>
      <c r="C59" s="472" t="s">
        <v>2844</v>
      </c>
      <c r="D59" s="606" t="s">
        <v>287</v>
      </c>
      <c r="E59" s="378">
        <v>1</v>
      </c>
      <c r="F59" s="727"/>
      <c r="G59" s="485">
        <f t="shared" ref="G59:G78" si="2">E59*F59</f>
        <v>0</v>
      </c>
    </row>
    <row r="60" spans="1:7" x14ac:dyDescent="0.25">
      <c r="A60" s="606"/>
      <c r="B60" s="606"/>
      <c r="C60" s="472"/>
      <c r="D60" s="606"/>
      <c r="E60" s="378"/>
      <c r="F60" s="609"/>
      <c r="G60" s="485"/>
    </row>
    <row r="61" spans="1:7" x14ac:dyDescent="0.25">
      <c r="A61" s="606" t="s">
        <v>4806</v>
      </c>
      <c r="B61" s="606"/>
      <c r="C61" s="472" t="s">
        <v>2836</v>
      </c>
      <c r="D61" s="606" t="s">
        <v>19</v>
      </c>
      <c r="E61" s="378">
        <v>1</v>
      </c>
      <c r="F61" s="727"/>
      <c r="G61" s="485">
        <f t="shared" si="2"/>
        <v>0</v>
      </c>
    </row>
    <row r="62" spans="1:7" x14ac:dyDescent="0.25">
      <c r="A62" s="606"/>
      <c r="B62" s="606"/>
      <c r="C62" s="472"/>
      <c r="D62" s="606"/>
      <c r="E62" s="378"/>
      <c r="F62" s="609"/>
      <c r="G62" s="485"/>
    </row>
    <row r="63" spans="1:7" x14ac:dyDescent="0.25">
      <c r="A63" s="606" t="s">
        <v>4807</v>
      </c>
      <c r="B63" s="606"/>
      <c r="C63" s="472" t="s">
        <v>2837</v>
      </c>
      <c r="D63" s="606" t="s">
        <v>19</v>
      </c>
      <c r="E63" s="378">
        <v>1</v>
      </c>
      <c r="F63" s="727"/>
      <c r="G63" s="485">
        <f t="shared" si="2"/>
        <v>0</v>
      </c>
    </row>
    <row r="64" spans="1:7" x14ac:dyDescent="0.25">
      <c r="A64" s="606"/>
      <c r="B64" s="606"/>
      <c r="C64" s="472"/>
      <c r="D64" s="606"/>
      <c r="E64" s="378"/>
      <c r="F64" s="609"/>
      <c r="G64" s="485"/>
    </row>
    <row r="65" spans="1:7" ht="51" x14ac:dyDescent="0.25">
      <c r="A65" s="606" t="s">
        <v>4808</v>
      </c>
      <c r="B65" s="606"/>
      <c r="C65" s="472" t="s">
        <v>2838</v>
      </c>
      <c r="D65" s="148" t="s">
        <v>19</v>
      </c>
      <c r="E65" s="378">
        <v>1</v>
      </c>
      <c r="F65" s="727"/>
      <c r="G65" s="485">
        <f t="shared" si="2"/>
        <v>0</v>
      </c>
    </row>
    <row r="66" spans="1:7" x14ac:dyDescent="0.25">
      <c r="A66" s="606"/>
      <c r="B66" s="606"/>
      <c r="C66" s="472"/>
      <c r="D66" s="606"/>
      <c r="E66" s="378"/>
      <c r="F66" s="609"/>
      <c r="G66" s="485"/>
    </row>
    <row r="67" spans="1:7" ht="25.5" x14ac:dyDescent="0.25">
      <c r="A67" s="606"/>
      <c r="B67" s="606"/>
      <c r="C67" s="607" t="s">
        <v>4853</v>
      </c>
      <c r="D67" s="608"/>
      <c r="E67" s="378"/>
      <c r="F67" s="609"/>
      <c r="G67" s="485"/>
    </row>
    <row r="68" spans="1:7" x14ac:dyDescent="0.25">
      <c r="A68" s="606"/>
      <c r="B68" s="606"/>
      <c r="C68" s="472"/>
      <c r="D68" s="606"/>
      <c r="E68" s="378"/>
      <c r="F68" s="609"/>
      <c r="G68" s="485"/>
    </row>
    <row r="69" spans="1:7" x14ac:dyDescent="0.25">
      <c r="A69" s="606" t="s">
        <v>4809</v>
      </c>
      <c r="B69" s="606"/>
      <c r="C69" s="472" t="str">
        <f>C57</f>
        <v>Electromagnetic flowmeter DN 65mm</v>
      </c>
      <c r="D69" s="606" t="s">
        <v>287</v>
      </c>
      <c r="E69" s="378">
        <f>E57</f>
        <v>1</v>
      </c>
      <c r="F69" s="727"/>
      <c r="G69" s="485">
        <f t="shared" si="2"/>
        <v>0</v>
      </c>
    </row>
    <row r="70" spans="1:7" x14ac:dyDescent="0.25">
      <c r="A70" s="606"/>
      <c r="B70" s="606"/>
      <c r="C70" s="472"/>
      <c r="D70" s="606"/>
      <c r="E70" s="378"/>
      <c r="F70" s="609"/>
      <c r="G70" s="485"/>
    </row>
    <row r="71" spans="1:7" x14ac:dyDescent="0.25">
      <c r="A71" s="615" t="s">
        <v>4810</v>
      </c>
      <c r="B71" s="615"/>
      <c r="C71" s="472" t="str">
        <f>C59</f>
        <v>Electromagnetic flowmeter DN 150mm</v>
      </c>
      <c r="D71" s="606" t="s">
        <v>287</v>
      </c>
      <c r="E71" s="378">
        <f>E59</f>
        <v>1</v>
      </c>
      <c r="F71" s="727"/>
      <c r="G71" s="485">
        <f t="shared" si="2"/>
        <v>0</v>
      </c>
    </row>
    <row r="72" spans="1:7" x14ac:dyDescent="0.25">
      <c r="A72" s="606"/>
      <c r="B72" s="606"/>
      <c r="C72" s="472"/>
      <c r="D72" s="606"/>
      <c r="E72" s="378"/>
      <c r="F72" s="609"/>
      <c r="G72" s="485"/>
    </row>
    <row r="73" spans="1:7" x14ac:dyDescent="0.25">
      <c r="A73" s="606"/>
      <c r="B73" s="606"/>
      <c r="C73" s="472"/>
      <c r="D73" s="606"/>
      <c r="E73" s="378"/>
      <c r="F73" s="609"/>
      <c r="G73" s="485"/>
    </row>
    <row r="74" spans="1:7" ht="38.25" x14ac:dyDescent="0.25">
      <c r="A74" s="606"/>
      <c r="B74" s="606"/>
      <c r="C74" s="607" t="s">
        <v>2840</v>
      </c>
      <c r="D74" s="608"/>
      <c r="E74" s="378"/>
      <c r="F74" s="609"/>
      <c r="G74" s="485"/>
    </row>
    <row r="75" spans="1:7" x14ac:dyDescent="0.25">
      <c r="A75" s="616"/>
      <c r="B75" s="616"/>
      <c r="C75" s="617"/>
      <c r="D75" s="618"/>
      <c r="E75" s="378"/>
      <c r="F75" s="609"/>
      <c r="G75" s="485"/>
    </row>
    <row r="76" spans="1:7" x14ac:dyDescent="0.25">
      <c r="A76" s="606" t="s">
        <v>4811</v>
      </c>
      <c r="B76" s="606"/>
      <c r="C76" s="617" t="str">
        <f>C57</f>
        <v>Electromagnetic flowmeter DN 65mm</v>
      </c>
      <c r="D76" s="606" t="s">
        <v>287</v>
      </c>
      <c r="E76" s="378">
        <f>E57</f>
        <v>1</v>
      </c>
      <c r="F76" s="727"/>
      <c r="G76" s="485">
        <f t="shared" si="2"/>
        <v>0</v>
      </c>
    </row>
    <row r="77" spans="1:7" x14ac:dyDescent="0.25">
      <c r="A77" s="606"/>
      <c r="B77" s="606"/>
      <c r="C77" s="617"/>
      <c r="D77" s="618"/>
      <c r="E77" s="378"/>
      <c r="F77" s="609"/>
      <c r="G77" s="485"/>
    </row>
    <row r="78" spans="1:7" x14ac:dyDescent="0.25">
      <c r="A78" s="606" t="s">
        <v>4812</v>
      </c>
      <c r="B78" s="606"/>
      <c r="C78" s="617" t="str">
        <f>C59</f>
        <v>Electromagnetic flowmeter DN 150mm</v>
      </c>
      <c r="D78" s="606" t="s">
        <v>287</v>
      </c>
      <c r="E78" s="378">
        <f>E59</f>
        <v>1</v>
      </c>
      <c r="F78" s="727"/>
      <c r="G78" s="485">
        <f t="shared" si="2"/>
        <v>0</v>
      </c>
    </row>
    <row r="79" spans="1:7" x14ac:dyDescent="0.25">
      <c r="A79" s="606"/>
      <c r="B79" s="606"/>
      <c r="C79" s="617"/>
      <c r="D79" s="618"/>
      <c r="E79" s="378"/>
      <c r="F79" s="609"/>
      <c r="G79" s="485"/>
    </row>
    <row r="80" spans="1:7" x14ac:dyDescent="0.25">
      <c r="A80" s="606"/>
      <c r="B80" s="606"/>
      <c r="C80" s="617"/>
      <c r="D80" s="618"/>
      <c r="E80" s="378"/>
      <c r="F80" s="609"/>
      <c r="G80" s="485"/>
    </row>
    <row r="81" spans="1:7" x14ac:dyDescent="0.25">
      <c r="A81" s="606"/>
      <c r="B81" s="606"/>
      <c r="C81" s="617"/>
      <c r="D81" s="618"/>
      <c r="E81" s="378"/>
      <c r="F81" s="609"/>
      <c r="G81" s="485"/>
    </row>
    <row r="82" spans="1:7" x14ac:dyDescent="0.25">
      <c r="A82" s="606"/>
      <c r="B82" s="606"/>
      <c r="C82" s="617"/>
      <c r="D82" s="618"/>
      <c r="E82" s="378"/>
      <c r="F82" s="609"/>
      <c r="G82" s="485"/>
    </row>
    <row r="83" spans="1:7" x14ac:dyDescent="0.25">
      <c r="A83" s="606"/>
      <c r="B83" s="606"/>
      <c r="C83" s="617"/>
      <c r="D83" s="618"/>
      <c r="E83" s="378"/>
      <c r="F83" s="609"/>
      <c r="G83" s="485"/>
    </row>
    <row r="84" spans="1:7" x14ac:dyDescent="0.25">
      <c r="A84" s="606"/>
      <c r="B84" s="606"/>
      <c r="C84" s="617"/>
      <c r="D84" s="618"/>
      <c r="E84" s="378"/>
      <c r="F84" s="609"/>
      <c r="G84" s="485"/>
    </row>
    <row r="85" spans="1:7" x14ac:dyDescent="0.25">
      <c r="A85" s="606"/>
      <c r="B85" s="606"/>
      <c r="C85" s="617"/>
      <c r="D85" s="618"/>
      <c r="E85" s="378"/>
      <c r="F85" s="609"/>
      <c r="G85" s="485"/>
    </row>
    <row r="86" spans="1:7" x14ac:dyDescent="0.25">
      <c r="A86" s="606"/>
      <c r="B86" s="606"/>
      <c r="C86" s="617"/>
      <c r="D86" s="618"/>
      <c r="E86" s="378"/>
      <c r="F86" s="609"/>
      <c r="G86" s="485"/>
    </row>
    <row r="87" spans="1:7" x14ac:dyDescent="0.25">
      <c r="A87" s="606"/>
      <c r="B87" s="606"/>
      <c r="C87" s="617"/>
      <c r="D87" s="618"/>
      <c r="E87" s="378"/>
      <c r="F87" s="609"/>
      <c r="G87" s="485"/>
    </row>
    <row r="88" spans="1:7" x14ac:dyDescent="0.25">
      <c r="A88" s="606"/>
      <c r="B88" s="606"/>
      <c r="C88" s="617"/>
      <c r="D88" s="618"/>
      <c r="E88" s="378"/>
      <c r="F88" s="609"/>
      <c r="G88" s="485"/>
    </row>
    <row r="89" spans="1:7" x14ac:dyDescent="0.25">
      <c r="A89" s="606"/>
      <c r="B89" s="606"/>
      <c r="C89" s="619"/>
      <c r="D89" s="620"/>
      <c r="E89" s="621"/>
      <c r="F89" s="609"/>
      <c r="G89" s="485"/>
    </row>
    <row r="90" spans="1:7" x14ac:dyDescent="0.25">
      <c r="A90" s="606"/>
      <c r="B90" s="606"/>
      <c r="C90" s="619"/>
      <c r="D90" s="620"/>
      <c r="E90" s="621"/>
      <c r="F90" s="609"/>
      <c r="G90" s="485"/>
    </row>
    <row r="91" spans="1:7" x14ac:dyDescent="0.25">
      <c r="A91" s="606"/>
      <c r="B91" s="606"/>
      <c r="C91" s="617"/>
      <c r="D91" s="618"/>
      <c r="E91" s="378"/>
      <c r="F91" s="609"/>
      <c r="G91" s="485"/>
    </row>
    <row r="92" spans="1:7" s="103" customFormat="1" ht="21.95" customHeight="1" x14ac:dyDescent="0.2">
      <c r="A92" s="123" t="s">
        <v>44</v>
      </c>
      <c r="B92" s="123"/>
      <c r="C92" s="124"/>
      <c r="D92" s="362"/>
      <c r="E92" s="343"/>
      <c r="F92" s="344"/>
      <c r="G92" s="494">
        <f>SUM(G49:G78)</f>
        <v>0</v>
      </c>
    </row>
    <row r="93" spans="1:7" s="103" customFormat="1" ht="15" customHeight="1" x14ac:dyDescent="0.2">
      <c r="A93" s="126"/>
      <c r="B93" s="126"/>
      <c r="C93" s="126"/>
      <c r="D93" s="356"/>
      <c r="E93" s="126"/>
      <c r="F93" s="126"/>
      <c r="G93" s="487" t="s">
        <v>2897</v>
      </c>
    </row>
    <row r="94" spans="1:7" s="103" customFormat="1" ht="15" customHeight="1" x14ac:dyDescent="0.2">
      <c r="A94" s="126"/>
      <c r="B94" s="126"/>
      <c r="C94" s="126"/>
      <c r="D94" s="356"/>
      <c r="E94" s="126"/>
      <c r="F94" s="126"/>
      <c r="G94" s="488"/>
    </row>
    <row r="95" spans="1:7" s="103" customFormat="1" ht="27.2" customHeight="1" x14ac:dyDescent="0.2">
      <c r="A95" s="127" t="s">
        <v>3</v>
      </c>
      <c r="B95" s="127" t="s">
        <v>4</v>
      </c>
      <c r="C95" s="127" t="s">
        <v>5</v>
      </c>
      <c r="D95" s="128" t="s">
        <v>6</v>
      </c>
      <c r="E95" s="127" t="s">
        <v>7</v>
      </c>
      <c r="F95" s="127" t="s">
        <v>8</v>
      </c>
      <c r="G95" s="489" t="s">
        <v>9</v>
      </c>
    </row>
    <row r="96" spans="1:7" s="103" customFormat="1" ht="21.95" customHeight="1" x14ac:dyDescent="0.2">
      <c r="A96" s="123" t="s">
        <v>45</v>
      </c>
      <c r="B96" s="123"/>
      <c r="C96" s="124"/>
      <c r="D96" s="362"/>
      <c r="E96" s="343"/>
      <c r="F96" s="344"/>
      <c r="G96" s="494">
        <f>G92</f>
        <v>0</v>
      </c>
    </row>
    <row r="97" spans="1:7" x14ac:dyDescent="0.25">
      <c r="A97" s="606"/>
      <c r="B97" s="606"/>
      <c r="C97" s="610"/>
      <c r="D97" s="611"/>
      <c r="E97" s="378"/>
      <c r="F97" s="609"/>
      <c r="G97" s="485"/>
    </row>
    <row r="98" spans="1:7" x14ac:dyDescent="0.25">
      <c r="A98" s="606"/>
      <c r="B98" s="606"/>
      <c r="C98" s="607" t="s">
        <v>2845</v>
      </c>
      <c r="D98" s="608"/>
      <c r="E98" s="378"/>
      <c r="F98" s="609"/>
      <c r="G98" s="485"/>
    </row>
    <row r="99" spans="1:7" x14ac:dyDescent="0.25">
      <c r="A99" s="606"/>
      <c r="B99" s="606"/>
      <c r="C99" s="610"/>
      <c r="D99" s="611"/>
      <c r="E99" s="378"/>
      <c r="F99" s="609"/>
      <c r="G99" s="485"/>
    </row>
    <row r="100" spans="1:7" x14ac:dyDescent="0.25">
      <c r="A100" s="606">
        <v>10.3</v>
      </c>
      <c r="B100" s="606"/>
      <c r="C100" s="607" t="s">
        <v>1135</v>
      </c>
      <c r="D100" s="608"/>
      <c r="E100" s="378"/>
      <c r="F100" s="609"/>
      <c r="G100" s="485"/>
    </row>
    <row r="101" spans="1:7" x14ac:dyDescent="0.25">
      <c r="A101" s="606"/>
      <c r="B101" s="606"/>
      <c r="C101" s="622"/>
      <c r="D101" s="606"/>
      <c r="E101" s="378"/>
      <c r="F101" s="609"/>
      <c r="G101" s="485"/>
    </row>
    <row r="102" spans="1:7" ht="63.75" x14ac:dyDescent="0.25">
      <c r="A102" s="608"/>
      <c r="B102" s="608"/>
      <c r="C102" s="607" t="s">
        <v>4852</v>
      </c>
      <c r="D102" s="608"/>
      <c r="E102" s="378"/>
      <c r="F102" s="609"/>
      <c r="G102" s="485"/>
    </row>
    <row r="103" spans="1:7" x14ac:dyDescent="0.25">
      <c r="A103" s="606" t="s">
        <v>4813</v>
      </c>
      <c r="B103" s="606"/>
      <c r="C103" s="471" t="s">
        <v>2846</v>
      </c>
      <c r="D103" s="606" t="s">
        <v>287</v>
      </c>
      <c r="E103" s="378">
        <v>2</v>
      </c>
      <c r="F103" s="727"/>
      <c r="G103" s="485">
        <f>E103*F103</f>
        <v>0</v>
      </c>
    </row>
    <row r="104" spans="1:7" x14ac:dyDescent="0.25">
      <c r="A104" s="606"/>
      <c r="B104" s="606"/>
      <c r="C104" s="472"/>
      <c r="D104" s="606"/>
      <c r="E104" s="378"/>
      <c r="F104" s="609"/>
      <c r="G104" s="485"/>
    </row>
    <row r="105" spans="1:7" x14ac:dyDescent="0.25">
      <c r="A105" s="606" t="s">
        <v>4814</v>
      </c>
      <c r="B105" s="606"/>
      <c r="C105" s="471" t="s">
        <v>2847</v>
      </c>
      <c r="D105" s="606" t="s">
        <v>287</v>
      </c>
      <c r="E105" s="378">
        <v>2</v>
      </c>
      <c r="F105" s="727"/>
      <c r="G105" s="485">
        <f t="shared" ref="G105:G133" si="3">E105*F105</f>
        <v>0</v>
      </c>
    </row>
    <row r="106" spans="1:7" x14ac:dyDescent="0.25">
      <c r="A106" s="606"/>
      <c r="B106" s="606"/>
      <c r="C106" s="472"/>
      <c r="D106" s="606"/>
      <c r="E106" s="378"/>
      <c r="F106" s="609"/>
      <c r="G106" s="485"/>
    </row>
    <row r="107" spans="1:7" x14ac:dyDescent="0.25">
      <c r="A107" s="606" t="s">
        <v>4815</v>
      </c>
      <c r="B107" s="606"/>
      <c r="C107" s="472" t="s">
        <v>4854</v>
      </c>
      <c r="D107" s="606" t="s">
        <v>287</v>
      </c>
      <c r="E107" s="378">
        <v>1</v>
      </c>
      <c r="F107" s="727"/>
      <c r="G107" s="485">
        <f t="shared" si="3"/>
        <v>0</v>
      </c>
    </row>
    <row r="108" spans="1:7" x14ac:dyDescent="0.25">
      <c r="A108" s="606"/>
      <c r="B108" s="606"/>
      <c r="C108" s="472"/>
      <c r="D108" s="606"/>
      <c r="E108" s="378"/>
      <c r="F108" s="609"/>
      <c r="G108" s="485"/>
    </row>
    <row r="109" spans="1:7" x14ac:dyDescent="0.25">
      <c r="A109" s="606" t="s">
        <v>4816</v>
      </c>
      <c r="B109" s="606"/>
      <c r="C109" s="472" t="s">
        <v>2848</v>
      </c>
      <c r="D109" s="606" t="s">
        <v>287</v>
      </c>
      <c r="E109" s="378">
        <v>6</v>
      </c>
      <c r="F109" s="727"/>
      <c r="G109" s="485">
        <f t="shared" si="3"/>
        <v>0</v>
      </c>
    </row>
    <row r="110" spans="1:7" x14ac:dyDescent="0.25">
      <c r="A110" s="606"/>
      <c r="B110" s="606"/>
      <c r="C110" s="472"/>
      <c r="D110" s="606"/>
      <c r="E110" s="378"/>
      <c r="F110" s="609"/>
      <c r="G110" s="485"/>
    </row>
    <row r="111" spans="1:7" x14ac:dyDescent="0.25">
      <c r="A111" s="606" t="s">
        <v>4817</v>
      </c>
      <c r="B111" s="606"/>
      <c r="C111" s="472" t="s">
        <v>2849</v>
      </c>
      <c r="D111" s="606" t="s">
        <v>287</v>
      </c>
      <c r="E111" s="378">
        <v>4</v>
      </c>
      <c r="F111" s="727"/>
      <c r="G111" s="485">
        <f t="shared" si="3"/>
        <v>0</v>
      </c>
    </row>
    <row r="112" spans="1:7" x14ac:dyDescent="0.25">
      <c r="A112" s="606"/>
      <c r="B112" s="606"/>
      <c r="C112" s="472"/>
      <c r="D112" s="606"/>
      <c r="E112" s="378"/>
      <c r="F112" s="609"/>
      <c r="G112" s="485"/>
    </row>
    <row r="113" spans="1:7" x14ac:dyDescent="0.25">
      <c r="A113" s="606" t="s">
        <v>4818</v>
      </c>
      <c r="B113" s="606"/>
      <c r="C113" s="471" t="s">
        <v>2850</v>
      </c>
      <c r="D113" s="606" t="s">
        <v>287</v>
      </c>
      <c r="E113" s="378">
        <v>15</v>
      </c>
      <c r="F113" s="727"/>
      <c r="G113" s="485">
        <f t="shared" si="3"/>
        <v>0</v>
      </c>
    </row>
    <row r="114" spans="1:7" x14ac:dyDescent="0.25">
      <c r="A114" s="606"/>
      <c r="B114" s="606"/>
      <c r="C114" s="472"/>
      <c r="D114" s="606"/>
      <c r="E114" s="378"/>
      <c r="F114" s="609"/>
      <c r="G114" s="485"/>
    </row>
    <row r="115" spans="1:7" ht="51" x14ac:dyDescent="0.25">
      <c r="A115" s="606" t="s">
        <v>4819</v>
      </c>
      <c r="B115" s="606"/>
      <c r="C115" s="472" t="s">
        <v>2838</v>
      </c>
      <c r="D115" s="606" t="s">
        <v>19</v>
      </c>
      <c r="E115" s="378">
        <v>1</v>
      </c>
      <c r="F115" s="727"/>
      <c r="G115" s="485">
        <f t="shared" si="3"/>
        <v>0</v>
      </c>
    </row>
    <row r="116" spans="1:7" x14ac:dyDescent="0.25">
      <c r="A116" s="606"/>
      <c r="B116" s="606"/>
      <c r="C116" s="623"/>
      <c r="D116" s="606"/>
      <c r="E116" s="378"/>
      <c r="F116" s="609"/>
      <c r="G116" s="485"/>
    </row>
    <row r="117" spans="1:7" x14ac:dyDescent="0.25">
      <c r="A117" s="606" t="s">
        <v>4820</v>
      </c>
      <c r="B117" s="606"/>
      <c r="C117" s="472" t="s">
        <v>2836</v>
      </c>
      <c r="D117" s="606" t="s">
        <v>19</v>
      </c>
      <c r="E117" s="378">
        <v>1</v>
      </c>
      <c r="F117" s="727"/>
      <c r="G117" s="485">
        <f t="shared" si="3"/>
        <v>0</v>
      </c>
    </row>
    <row r="118" spans="1:7" x14ac:dyDescent="0.25">
      <c r="A118" s="606"/>
      <c r="B118" s="606"/>
      <c r="C118" s="472"/>
      <c r="D118" s="606"/>
      <c r="E118" s="378"/>
      <c r="F118" s="609"/>
      <c r="G118" s="485"/>
    </row>
    <row r="119" spans="1:7" x14ac:dyDescent="0.25">
      <c r="A119" s="606" t="s">
        <v>4821</v>
      </c>
      <c r="B119" s="606"/>
      <c r="C119" s="472" t="s">
        <v>2837</v>
      </c>
      <c r="D119" s="606" t="s">
        <v>19</v>
      </c>
      <c r="E119" s="378">
        <v>1</v>
      </c>
      <c r="F119" s="727"/>
      <c r="G119" s="485">
        <f t="shared" si="3"/>
        <v>0</v>
      </c>
    </row>
    <row r="120" spans="1:7" x14ac:dyDescent="0.25">
      <c r="A120" s="606"/>
      <c r="B120" s="606"/>
      <c r="C120" s="472"/>
      <c r="D120" s="606"/>
      <c r="E120" s="378"/>
      <c r="F120" s="609"/>
      <c r="G120" s="485"/>
    </row>
    <row r="121" spans="1:7" ht="25.5" x14ac:dyDescent="0.25">
      <c r="A121" s="606"/>
      <c r="B121" s="606"/>
      <c r="C121" s="607" t="s">
        <v>4853</v>
      </c>
      <c r="D121" s="608"/>
      <c r="E121" s="378"/>
      <c r="F121" s="609"/>
      <c r="G121" s="485"/>
    </row>
    <row r="122" spans="1:7" x14ac:dyDescent="0.25">
      <c r="A122" s="606"/>
      <c r="B122" s="606"/>
      <c r="C122" s="623"/>
      <c r="D122" s="606"/>
      <c r="E122" s="378"/>
      <c r="F122" s="609"/>
      <c r="G122" s="485"/>
    </row>
    <row r="123" spans="1:7" x14ac:dyDescent="0.25">
      <c r="A123" s="624" t="s">
        <v>4822</v>
      </c>
      <c r="B123" s="624"/>
      <c r="C123" s="472" t="str">
        <f>C103</f>
        <v>65mm DN 304 S/S Resilient Seal Gate valve  flanged</v>
      </c>
      <c r="D123" s="606" t="s">
        <v>287</v>
      </c>
      <c r="E123" s="378">
        <f>E103</f>
        <v>2</v>
      </c>
      <c r="F123" s="727"/>
      <c r="G123" s="485">
        <f>E123*F123</f>
        <v>0</v>
      </c>
    </row>
    <row r="124" spans="1:7" x14ac:dyDescent="0.25">
      <c r="A124" s="606"/>
      <c r="B124" s="606"/>
      <c r="C124" s="472"/>
      <c r="D124" s="606"/>
      <c r="E124" s="378"/>
      <c r="F124" s="609"/>
      <c r="G124" s="485"/>
    </row>
    <row r="125" spans="1:7" x14ac:dyDescent="0.25">
      <c r="A125" s="606" t="s">
        <v>4823</v>
      </c>
      <c r="B125" s="606"/>
      <c r="C125" s="472" t="str">
        <f>C105</f>
        <v>65mm DN Ball valve flanged</v>
      </c>
      <c r="D125" s="606" t="s">
        <v>287</v>
      </c>
      <c r="E125" s="378">
        <f>E105</f>
        <v>2</v>
      </c>
      <c r="F125" s="727"/>
      <c r="G125" s="485">
        <f t="shared" si="3"/>
        <v>0</v>
      </c>
    </row>
    <row r="126" spans="1:7" x14ac:dyDescent="0.25">
      <c r="A126" s="606"/>
      <c r="B126" s="606"/>
      <c r="C126" s="472"/>
      <c r="D126" s="606"/>
      <c r="E126" s="378"/>
      <c r="F126" s="609"/>
      <c r="G126" s="485"/>
    </row>
    <row r="127" spans="1:7" x14ac:dyDescent="0.25">
      <c r="A127" s="606" t="s">
        <v>4824</v>
      </c>
      <c r="B127" s="606"/>
      <c r="C127" s="472" t="str">
        <f>C107</f>
        <v xml:space="preserve">65mm  Swing check valve flanged </v>
      </c>
      <c r="D127" s="606" t="s">
        <v>287</v>
      </c>
      <c r="E127" s="378">
        <f>E107</f>
        <v>1</v>
      </c>
      <c r="F127" s="727"/>
      <c r="G127" s="485">
        <f t="shared" si="3"/>
        <v>0</v>
      </c>
    </row>
    <row r="128" spans="1:7" x14ac:dyDescent="0.25">
      <c r="A128" s="606"/>
      <c r="B128" s="606"/>
      <c r="C128" s="471"/>
      <c r="D128" s="625"/>
      <c r="E128" s="621"/>
      <c r="F128" s="609"/>
      <c r="G128" s="485"/>
    </row>
    <row r="129" spans="1:7" x14ac:dyDescent="0.25">
      <c r="A129" s="624" t="s">
        <v>4825</v>
      </c>
      <c r="B129" s="624"/>
      <c r="C129" s="472" t="str">
        <f>C109</f>
        <v xml:space="preserve">150mm  Swing check valve flanged </v>
      </c>
      <c r="D129" s="606" t="s">
        <v>287</v>
      </c>
      <c r="E129" s="378">
        <f>E109</f>
        <v>6</v>
      </c>
      <c r="F129" s="727"/>
      <c r="G129" s="485">
        <f t="shared" si="3"/>
        <v>0</v>
      </c>
    </row>
    <row r="130" spans="1:7" x14ac:dyDescent="0.25">
      <c r="A130" s="606"/>
      <c r="B130" s="606"/>
      <c r="C130" s="471"/>
      <c r="D130" s="625"/>
      <c r="E130" s="621"/>
      <c r="F130" s="609"/>
      <c r="G130" s="485"/>
    </row>
    <row r="131" spans="1:7" x14ac:dyDescent="0.25">
      <c r="A131" s="606" t="s">
        <v>4826</v>
      </c>
      <c r="B131" s="606"/>
      <c r="C131" s="472" t="str">
        <f>C111</f>
        <v>PN16 Flanged Air release Valve</v>
      </c>
      <c r="D131" s="606" t="s">
        <v>287</v>
      </c>
      <c r="E131" s="378">
        <f>E111</f>
        <v>4</v>
      </c>
      <c r="F131" s="727"/>
      <c r="G131" s="485">
        <f t="shared" si="3"/>
        <v>0</v>
      </c>
    </row>
    <row r="132" spans="1:7" x14ac:dyDescent="0.25">
      <c r="A132" s="606"/>
      <c r="B132" s="606"/>
      <c r="C132" s="472"/>
      <c r="D132" s="606"/>
      <c r="E132" s="378"/>
      <c r="F132" s="609"/>
      <c r="G132" s="485"/>
    </row>
    <row r="133" spans="1:7" x14ac:dyDescent="0.25">
      <c r="A133" s="606" t="s">
        <v>4827</v>
      </c>
      <c r="B133" s="606"/>
      <c r="C133" s="472" t="str">
        <f>C113</f>
        <v>150mm DN 304 S/S Resilient Seal Gate valve  flanged</v>
      </c>
      <c r="D133" s="606" t="s">
        <v>287</v>
      </c>
      <c r="E133" s="378">
        <f>E113</f>
        <v>15</v>
      </c>
      <c r="F133" s="727"/>
      <c r="G133" s="485">
        <f t="shared" si="3"/>
        <v>0</v>
      </c>
    </row>
    <row r="134" spans="1:7" x14ac:dyDescent="0.25">
      <c r="A134" s="606"/>
      <c r="B134" s="606"/>
      <c r="C134" s="472"/>
      <c r="D134" s="606"/>
      <c r="E134" s="378"/>
      <c r="F134" s="609"/>
      <c r="G134" s="485"/>
    </row>
    <row r="135" spans="1:7" x14ac:dyDescent="0.25">
      <c r="A135" s="606"/>
      <c r="B135" s="606"/>
      <c r="C135" s="472"/>
      <c r="D135" s="606"/>
      <c r="E135" s="378"/>
      <c r="F135" s="609"/>
      <c r="G135" s="485"/>
    </row>
    <row r="136" spans="1:7" x14ac:dyDescent="0.25">
      <c r="A136" s="606"/>
      <c r="B136" s="606"/>
      <c r="C136" s="472"/>
      <c r="D136" s="606"/>
      <c r="E136" s="378"/>
      <c r="F136" s="609"/>
      <c r="G136" s="485"/>
    </row>
    <row r="137" spans="1:7" x14ac:dyDescent="0.25">
      <c r="A137" s="606"/>
      <c r="B137" s="606"/>
      <c r="C137" s="472"/>
      <c r="D137" s="606"/>
      <c r="E137" s="378"/>
      <c r="F137" s="609"/>
      <c r="G137" s="485"/>
    </row>
    <row r="138" spans="1:7" x14ac:dyDescent="0.25">
      <c r="A138" s="606"/>
      <c r="B138" s="606"/>
      <c r="C138" s="472"/>
      <c r="D138" s="606"/>
      <c r="E138" s="378"/>
      <c r="F138" s="609"/>
      <c r="G138" s="485"/>
    </row>
    <row r="139" spans="1:7" x14ac:dyDescent="0.25">
      <c r="A139" s="606"/>
      <c r="B139" s="606"/>
      <c r="C139" s="472"/>
      <c r="D139" s="606"/>
      <c r="E139" s="378"/>
      <c r="F139" s="609"/>
      <c r="G139" s="485"/>
    </row>
    <row r="140" spans="1:7" s="103" customFormat="1" ht="21.95" customHeight="1" x14ac:dyDescent="0.2">
      <c r="A140" s="123" t="s">
        <v>44</v>
      </c>
      <c r="B140" s="123"/>
      <c r="C140" s="124"/>
      <c r="D140" s="362"/>
      <c r="E140" s="343"/>
      <c r="F140" s="344"/>
      <c r="G140" s="494">
        <f>SUM(G96:G133)</f>
        <v>0</v>
      </c>
    </row>
    <row r="141" spans="1:7" s="103" customFormat="1" ht="15" customHeight="1" x14ac:dyDescent="0.2">
      <c r="A141" s="126"/>
      <c r="B141" s="126"/>
      <c r="C141" s="126"/>
      <c r="D141" s="356"/>
      <c r="E141" s="126"/>
      <c r="F141" s="126"/>
      <c r="G141" s="487" t="s">
        <v>2897</v>
      </c>
    </row>
    <row r="142" spans="1:7" s="103" customFormat="1" ht="15" customHeight="1" x14ac:dyDescent="0.2">
      <c r="A142" s="126"/>
      <c r="B142" s="126"/>
      <c r="C142" s="126"/>
      <c r="D142" s="356"/>
      <c r="E142" s="126"/>
      <c r="F142" s="126"/>
      <c r="G142" s="488"/>
    </row>
    <row r="143" spans="1:7" s="103" customFormat="1" ht="27.2" customHeight="1" x14ac:dyDescent="0.2">
      <c r="A143" s="127" t="s">
        <v>3</v>
      </c>
      <c r="B143" s="127" t="s">
        <v>4</v>
      </c>
      <c r="C143" s="127" t="s">
        <v>5</v>
      </c>
      <c r="D143" s="128" t="s">
        <v>6</v>
      </c>
      <c r="E143" s="127" t="s">
        <v>7</v>
      </c>
      <c r="F143" s="127" t="s">
        <v>8</v>
      </c>
      <c r="G143" s="489" t="s">
        <v>9</v>
      </c>
    </row>
    <row r="144" spans="1:7" s="103" customFormat="1" ht="21.95" customHeight="1" x14ac:dyDescent="0.2">
      <c r="A144" s="123" t="s">
        <v>45</v>
      </c>
      <c r="B144" s="123"/>
      <c r="C144" s="124"/>
      <c r="D144" s="362"/>
      <c r="E144" s="343"/>
      <c r="F144" s="381"/>
      <c r="G144" s="494">
        <f>G140</f>
        <v>0</v>
      </c>
    </row>
    <row r="145" spans="1:7" x14ac:dyDescent="0.25">
      <c r="A145" s="606"/>
      <c r="B145" s="606"/>
      <c r="C145" s="610"/>
      <c r="D145" s="611"/>
      <c r="E145" s="378"/>
      <c r="F145" s="328"/>
      <c r="G145" s="485"/>
    </row>
    <row r="146" spans="1:7" ht="38.25" x14ac:dyDescent="0.25">
      <c r="A146" s="606"/>
      <c r="B146" s="606"/>
      <c r="C146" s="607" t="s">
        <v>2840</v>
      </c>
      <c r="D146" s="608"/>
      <c r="E146" s="378"/>
      <c r="F146" s="328"/>
      <c r="G146" s="485"/>
    </row>
    <row r="147" spans="1:7" x14ac:dyDescent="0.25">
      <c r="A147" s="606"/>
      <c r="B147" s="606"/>
      <c r="C147" s="622"/>
      <c r="D147" s="606"/>
      <c r="E147" s="378"/>
      <c r="F147" s="328"/>
      <c r="G147" s="485"/>
    </row>
    <row r="148" spans="1:7" x14ac:dyDescent="0.25">
      <c r="A148" s="624" t="s">
        <v>4828</v>
      </c>
      <c r="B148" s="624"/>
      <c r="C148" s="472" t="str">
        <f>C103</f>
        <v>65mm DN 304 S/S Resilient Seal Gate valve  flanged</v>
      </c>
      <c r="D148" s="606" t="s">
        <v>287</v>
      </c>
      <c r="E148" s="378">
        <f>E103</f>
        <v>2</v>
      </c>
      <c r="F148" s="727"/>
      <c r="G148" s="485">
        <f>E148*F148</f>
        <v>0</v>
      </c>
    </row>
    <row r="149" spans="1:7" x14ac:dyDescent="0.25">
      <c r="A149" s="606"/>
      <c r="B149" s="606"/>
      <c r="C149" s="472"/>
      <c r="D149" s="606"/>
      <c r="E149" s="378"/>
      <c r="F149" s="328"/>
      <c r="G149" s="485"/>
    </row>
    <row r="150" spans="1:7" x14ac:dyDescent="0.25">
      <c r="A150" s="606" t="s">
        <v>4829</v>
      </c>
      <c r="B150" s="606"/>
      <c r="C150" s="472" t="str">
        <f>C105</f>
        <v>65mm DN Ball valve flanged</v>
      </c>
      <c r="D150" s="606" t="s">
        <v>287</v>
      </c>
      <c r="E150" s="378">
        <f>E105</f>
        <v>2</v>
      </c>
      <c r="F150" s="727"/>
      <c r="G150" s="485">
        <f t="shared" ref="G150:G158" si="4">E150*F150</f>
        <v>0</v>
      </c>
    </row>
    <row r="151" spans="1:7" x14ac:dyDescent="0.25">
      <c r="A151" s="606"/>
      <c r="B151" s="606"/>
      <c r="C151" s="472"/>
      <c r="D151" s="606"/>
      <c r="E151" s="378"/>
      <c r="F151" s="328"/>
      <c r="G151" s="485"/>
    </row>
    <row r="152" spans="1:7" x14ac:dyDescent="0.25">
      <c r="A152" s="606" t="s">
        <v>4830</v>
      </c>
      <c r="B152" s="606"/>
      <c r="C152" s="472" t="str">
        <f>C107</f>
        <v xml:space="preserve">65mm  Swing check valve flanged </v>
      </c>
      <c r="D152" s="606" t="s">
        <v>287</v>
      </c>
      <c r="E152" s="378">
        <f>E107</f>
        <v>1</v>
      </c>
      <c r="F152" s="727"/>
      <c r="G152" s="485">
        <f t="shared" si="4"/>
        <v>0</v>
      </c>
    </row>
    <row r="153" spans="1:7" x14ac:dyDescent="0.25">
      <c r="A153" s="606"/>
      <c r="B153" s="606"/>
      <c r="C153" s="471"/>
      <c r="D153" s="625"/>
      <c r="E153" s="378"/>
      <c r="F153" s="328"/>
      <c r="G153" s="485"/>
    </row>
    <row r="154" spans="1:7" x14ac:dyDescent="0.25">
      <c r="A154" s="606" t="s">
        <v>4831</v>
      </c>
      <c r="B154" s="606"/>
      <c r="C154" s="472" t="str">
        <f>C109</f>
        <v xml:space="preserve">150mm  Swing check valve flanged </v>
      </c>
      <c r="D154" s="606" t="s">
        <v>287</v>
      </c>
      <c r="E154" s="378">
        <f>E109</f>
        <v>6</v>
      </c>
      <c r="F154" s="727"/>
      <c r="G154" s="485">
        <f t="shared" si="4"/>
        <v>0</v>
      </c>
    </row>
    <row r="155" spans="1:7" x14ac:dyDescent="0.25">
      <c r="A155" s="606"/>
      <c r="B155" s="606"/>
      <c r="C155" s="471"/>
      <c r="D155" s="625"/>
      <c r="E155" s="378"/>
      <c r="F155" s="328"/>
      <c r="G155" s="485"/>
    </row>
    <row r="156" spans="1:7" x14ac:dyDescent="0.25">
      <c r="A156" s="624" t="s">
        <v>4832</v>
      </c>
      <c r="B156" s="624"/>
      <c r="C156" s="472" t="str">
        <f>C111</f>
        <v>PN16 Flanged Air release Valve</v>
      </c>
      <c r="D156" s="606" t="s">
        <v>287</v>
      </c>
      <c r="E156" s="378">
        <f>E111</f>
        <v>4</v>
      </c>
      <c r="F156" s="727"/>
      <c r="G156" s="485">
        <f t="shared" si="4"/>
        <v>0</v>
      </c>
    </row>
    <row r="157" spans="1:7" x14ac:dyDescent="0.25">
      <c r="A157" s="606"/>
      <c r="B157" s="606"/>
      <c r="C157" s="472"/>
      <c r="D157" s="606"/>
      <c r="E157" s="378"/>
      <c r="F157" s="328"/>
      <c r="G157" s="485"/>
    </row>
    <row r="158" spans="1:7" x14ac:dyDescent="0.25">
      <c r="A158" s="606" t="s">
        <v>4833</v>
      </c>
      <c r="B158" s="606"/>
      <c r="C158" s="472" t="str">
        <f>C113</f>
        <v>150mm DN 304 S/S Resilient Seal Gate valve  flanged</v>
      </c>
      <c r="D158" s="606" t="s">
        <v>287</v>
      </c>
      <c r="E158" s="378">
        <f>E113</f>
        <v>15</v>
      </c>
      <c r="F158" s="727"/>
      <c r="G158" s="485">
        <f t="shared" si="4"/>
        <v>0</v>
      </c>
    </row>
    <row r="159" spans="1:7" x14ac:dyDescent="0.25">
      <c r="A159" s="606"/>
      <c r="B159" s="606"/>
      <c r="C159" s="472"/>
      <c r="D159" s="606"/>
      <c r="E159" s="378"/>
      <c r="F159" s="328"/>
      <c r="G159" s="485"/>
    </row>
    <row r="160" spans="1:7" x14ac:dyDescent="0.25">
      <c r="A160" s="606"/>
      <c r="B160" s="606"/>
      <c r="C160" s="472"/>
      <c r="D160" s="606"/>
      <c r="E160" s="378"/>
      <c r="F160" s="328"/>
      <c r="G160" s="485"/>
    </row>
    <row r="161" spans="1:7" x14ac:dyDescent="0.25">
      <c r="A161" s="606"/>
      <c r="B161" s="606"/>
      <c r="C161" s="472"/>
      <c r="D161" s="606"/>
      <c r="E161" s="378"/>
      <c r="F161" s="328"/>
      <c r="G161" s="485"/>
    </row>
    <row r="162" spans="1:7" x14ac:dyDescent="0.25">
      <c r="A162" s="606"/>
      <c r="B162" s="606"/>
      <c r="C162" s="472"/>
      <c r="D162" s="606"/>
      <c r="E162" s="378"/>
      <c r="F162" s="328"/>
      <c r="G162" s="485"/>
    </row>
    <row r="163" spans="1:7" x14ac:dyDescent="0.25">
      <c r="A163" s="624"/>
      <c r="B163" s="624"/>
      <c r="C163" s="471"/>
      <c r="D163" s="625"/>
      <c r="E163" s="378"/>
      <c r="F163" s="328"/>
      <c r="G163" s="485"/>
    </row>
    <row r="164" spans="1:7" x14ac:dyDescent="0.25">
      <c r="A164" s="606"/>
      <c r="B164" s="606"/>
      <c r="C164" s="471"/>
      <c r="D164" s="625"/>
      <c r="E164" s="378"/>
      <c r="F164" s="328"/>
      <c r="G164" s="485"/>
    </row>
    <row r="165" spans="1:7" x14ac:dyDescent="0.25">
      <c r="A165" s="606"/>
      <c r="B165" s="606"/>
      <c r="C165" s="471"/>
      <c r="D165" s="625"/>
      <c r="E165" s="378"/>
      <c r="F165" s="328"/>
      <c r="G165" s="485"/>
    </row>
    <row r="166" spans="1:7" x14ac:dyDescent="0.25">
      <c r="A166" s="606"/>
      <c r="B166" s="606"/>
      <c r="C166" s="617"/>
      <c r="D166" s="618"/>
      <c r="E166" s="378"/>
      <c r="F166" s="328"/>
      <c r="G166" s="485"/>
    </row>
    <row r="167" spans="1:7" x14ac:dyDescent="0.25">
      <c r="A167" s="606"/>
      <c r="B167" s="606"/>
      <c r="C167" s="607"/>
      <c r="D167" s="608"/>
      <c r="E167" s="378"/>
      <c r="F167" s="328"/>
      <c r="G167" s="485"/>
    </row>
    <row r="168" spans="1:7" x14ac:dyDescent="0.25">
      <c r="A168" s="606"/>
      <c r="B168" s="606"/>
      <c r="C168" s="472"/>
      <c r="D168" s="606"/>
      <c r="E168" s="378"/>
      <c r="F168" s="328"/>
      <c r="G168" s="485"/>
    </row>
    <row r="169" spans="1:7" x14ac:dyDescent="0.25">
      <c r="A169" s="606"/>
      <c r="B169" s="606"/>
      <c r="C169" s="472"/>
      <c r="D169" s="606"/>
      <c r="E169" s="378"/>
      <c r="F169" s="328"/>
      <c r="G169" s="485"/>
    </row>
    <row r="170" spans="1:7" x14ac:dyDescent="0.25">
      <c r="A170" s="606"/>
      <c r="B170" s="606"/>
      <c r="C170" s="472"/>
      <c r="D170" s="606"/>
      <c r="E170" s="378"/>
      <c r="F170" s="328"/>
      <c r="G170" s="485"/>
    </row>
    <row r="171" spans="1:7" x14ac:dyDescent="0.25">
      <c r="A171" s="606"/>
      <c r="B171" s="606"/>
      <c r="C171" s="472"/>
      <c r="D171" s="606"/>
      <c r="E171" s="378"/>
      <c r="F171" s="328"/>
      <c r="G171" s="485"/>
    </row>
    <row r="172" spans="1:7" x14ac:dyDescent="0.25">
      <c r="A172" s="606"/>
      <c r="B172" s="606"/>
      <c r="C172" s="472"/>
      <c r="D172" s="606"/>
      <c r="E172" s="378"/>
      <c r="F172" s="328"/>
      <c r="G172" s="485"/>
    </row>
    <row r="173" spans="1:7" x14ac:dyDescent="0.25">
      <c r="A173" s="606"/>
      <c r="B173" s="606"/>
      <c r="C173" s="472"/>
      <c r="D173" s="606"/>
      <c r="E173" s="378"/>
      <c r="F173" s="328"/>
      <c r="G173" s="485"/>
    </row>
    <row r="174" spans="1:7" x14ac:dyDescent="0.25">
      <c r="A174" s="606"/>
      <c r="B174" s="606"/>
      <c r="C174" s="472"/>
      <c r="D174" s="606"/>
      <c r="E174" s="378"/>
      <c r="F174" s="328"/>
      <c r="G174" s="485"/>
    </row>
    <row r="175" spans="1:7" x14ac:dyDescent="0.25">
      <c r="A175" s="606"/>
      <c r="B175" s="606"/>
      <c r="C175" s="472"/>
      <c r="D175" s="606"/>
      <c r="E175" s="378"/>
      <c r="F175" s="328"/>
      <c r="G175" s="485"/>
    </row>
    <row r="176" spans="1:7" x14ac:dyDescent="0.25">
      <c r="A176" s="606"/>
      <c r="B176" s="606"/>
      <c r="C176" s="472"/>
      <c r="D176" s="606"/>
      <c r="E176" s="378"/>
      <c r="F176" s="328"/>
      <c r="G176" s="485"/>
    </row>
    <row r="177" spans="1:7" x14ac:dyDescent="0.25">
      <c r="A177" s="606"/>
      <c r="B177" s="606"/>
      <c r="C177" s="472"/>
      <c r="D177" s="606"/>
      <c r="E177" s="378"/>
      <c r="F177" s="328"/>
      <c r="G177" s="485"/>
    </row>
    <row r="178" spans="1:7" x14ac:dyDescent="0.25">
      <c r="A178" s="606"/>
      <c r="B178" s="606"/>
      <c r="C178" s="472"/>
      <c r="D178" s="606"/>
      <c r="E178" s="378"/>
      <c r="F178" s="328"/>
      <c r="G178" s="485"/>
    </row>
    <row r="179" spans="1:7" x14ac:dyDescent="0.25">
      <c r="A179" s="606"/>
      <c r="B179" s="606"/>
      <c r="C179" s="472"/>
      <c r="D179" s="606"/>
      <c r="E179" s="378"/>
      <c r="F179" s="328"/>
      <c r="G179" s="485"/>
    </row>
    <row r="180" spans="1:7" x14ac:dyDescent="0.25">
      <c r="A180" s="606"/>
      <c r="B180" s="606"/>
      <c r="C180" s="472"/>
      <c r="D180" s="606"/>
      <c r="E180" s="378"/>
      <c r="F180" s="328"/>
      <c r="G180" s="485"/>
    </row>
    <row r="181" spans="1:7" x14ac:dyDescent="0.25">
      <c r="A181" s="606"/>
      <c r="B181" s="606"/>
      <c r="C181" s="472"/>
      <c r="D181" s="606"/>
      <c r="E181" s="378"/>
      <c r="F181" s="328"/>
      <c r="G181" s="485"/>
    </row>
    <row r="182" spans="1:7" x14ac:dyDescent="0.25">
      <c r="A182" s="606"/>
      <c r="B182" s="606"/>
      <c r="C182" s="472"/>
      <c r="D182" s="606"/>
      <c r="E182" s="378"/>
      <c r="F182" s="328"/>
      <c r="G182" s="485"/>
    </row>
    <row r="183" spans="1:7" x14ac:dyDescent="0.25">
      <c r="A183" s="606"/>
      <c r="B183" s="606"/>
      <c r="C183" s="472"/>
      <c r="D183" s="606"/>
      <c r="E183" s="378"/>
      <c r="F183" s="328"/>
      <c r="G183" s="485"/>
    </row>
    <row r="184" spans="1:7" x14ac:dyDescent="0.25">
      <c r="A184" s="606"/>
      <c r="B184" s="606"/>
      <c r="C184" s="472"/>
      <c r="D184" s="606"/>
      <c r="E184" s="378"/>
      <c r="F184" s="328"/>
      <c r="G184" s="485"/>
    </row>
    <row r="185" spans="1:7" x14ac:dyDescent="0.25">
      <c r="A185" s="606"/>
      <c r="B185" s="606"/>
      <c r="C185" s="472"/>
      <c r="D185" s="606"/>
      <c r="E185" s="378"/>
      <c r="F185" s="328"/>
      <c r="G185" s="485"/>
    </row>
    <row r="186" spans="1:7" x14ac:dyDescent="0.25">
      <c r="A186" s="606"/>
      <c r="B186" s="606"/>
      <c r="C186" s="472"/>
      <c r="D186" s="606"/>
      <c r="E186" s="378"/>
      <c r="F186" s="328"/>
      <c r="G186" s="485"/>
    </row>
    <row r="187" spans="1:7" x14ac:dyDescent="0.25">
      <c r="A187" s="606"/>
      <c r="B187" s="606"/>
      <c r="C187" s="472"/>
      <c r="D187" s="606"/>
      <c r="E187" s="378"/>
      <c r="F187" s="328"/>
      <c r="G187" s="485"/>
    </row>
    <row r="188" spans="1:7" x14ac:dyDescent="0.25">
      <c r="A188" s="606"/>
      <c r="B188" s="606"/>
      <c r="C188" s="610"/>
      <c r="D188" s="611"/>
      <c r="E188" s="378"/>
      <c r="F188" s="328"/>
      <c r="G188" s="485"/>
    </row>
    <row r="189" spans="1:7" s="103" customFormat="1" ht="21.95" customHeight="1" x14ac:dyDescent="0.2">
      <c r="A189" s="123" t="s">
        <v>44</v>
      </c>
      <c r="B189" s="123"/>
      <c r="C189" s="124"/>
      <c r="D189" s="362"/>
      <c r="E189" s="343"/>
      <c r="F189" s="381"/>
      <c r="G189" s="494">
        <f>SUM(G144:G188)</f>
        <v>0</v>
      </c>
    </row>
    <row r="190" spans="1:7" s="103" customFormat="1" ht="15" customHeight="1" x14ac:dyDescent="0.2">
      <c r="A190" s="126"/>
      <c r="B190" s="126"/>
      <c r="C190" s="126"/>
      <c r="D190" s="356"/>
      <c r="E190" s="126"/>
      <c r="F190" s="126"/>
      <c r="G190" s="487" t="s">
        <v>2897</v>
      </c>
    </row>
    <row r="191" spans="1:7" s="103" customFormat="1" ht="15" customHeight="1" x14ac:dyDescent="0.2">
      <c r="A191" s="126"/>
      <c r="B191" s="126"/>
      <c r="C191" s="126"/>
      <c r="D191" s="356"/>
      <c r="E191" s="126"/>
      <c r="F191" s="126"/>
      <c r="G191" s="488"/>
    </row>
    <row r="192" spans="1:7" s="103" customFormat="1" ht="27.2" customHeight="1" x14ac:dyDescent="0.2">
      <c r="A192" s="127" t="s">
        <v>3</v>
      </c>
      <c r="B192" s="127" t="s">
        <v>4</v>
      </c>
      <c r="C192" s="127" t="s">
        <v>5</v>
      </c>
      <c r="D192" s="128" t="s">
        <v>6</v>
      </c>
      <c r="E192" s="127" t="s">
        <v>7</v>
      </c>
      <c r="F192" s="127" t="s">
        <v>8</v>
      </c>
      <c r="G192" s="489" t="s">
        <v>9</v>
      </c>
    </row>
    <row r="193" spans="1:7" s="103" customFormat="1" ht="21.95" customHeight="1" x14ac:dyDescent="0.2">
      <c r="A193" s="123" t="s">
        <v>45</v>
      </c>
      <c r="B193" s="123"/>
      <c r="C193" s="124"/>
      <c r="D193" s="362"/>
      <c r="E193" s="343"/>
      <c r="F193" s="344"/>
      <c r="G193" s="494">
        <f>G189</f>
        <v>0</v>
      </c>
    </row>
    <row r="194" spans="1:7" x14ac:dyDescent="0.25">
      <c r="A194" s="606"/>
      <c r="B194" s="606"/>
      <c r="C194" s="610"/>
      <c r="D194" s="611"/>
      <c r="E194" s="378"/>
      <c r="F194" s="609"/>
      <c r="G194" s="485"/>
    </row>
    <row r="195" spans="1:7" x14ac:dyDescent="0.25">
      <c r="A195" s="606"/>
      <c r="B195" s="606"/>
      <c r="C195" s="607" t="s">
        <v>2851</v>
      </c>
      <c r="D195" s="608"/>
      <c r="E195" s="378"/>
      <c r="F195" s="609"/>
      <c r="G195" s="485"/>
    </row>
    <row r="196" spans="1:7" x14ac:dyDescent="0.25">
      <c r="A196" s="606"/>
      <c r="B196" s="606"/>
      <c r="C196" s="610"/>
      <c r="D196" s="611"/>
      <c r="E196" s="378"/>
      <c r="F196" s="609"/>
      <c r="G196" s="485"/>
    </row>
    <row r="197" spans="1:7" x14ac:dyDescent="0.25">
      <c r="A197" s="606">
        <v>10.4</v>
      </c>
      <c r="B197" s="606"/>
      <c r="C197" s="607" t="s">
        <v>2852</v>
      </c>
      <c r="D197" s="608"/>
      <c r="E197" s="378"/>
      <c r="F197" s="609"/>
      <c r="G197" s="485"/>
    </row>
    <row r="198" spans="1:7" x14ac:dyDescent="0.25">
      <c r="A198" s="606"/>
      <c r="B198" s="606"/>
      <c r="C198" s="622"/>
      <c r="D198" s="606"/>
      <c r="E198" s="378"/>
      <c r="F198" s="609"/>
      <c r="G198" s="485"/>
    </row>
    <row r="199" spans="1:7" x14ac:dyDescent="0.25">
      <c r="A199" s="606"/>
      <c r="B199" s="606"/>
      <c r="C199" s="471"/>
      <c r="D199" s="625"/>
      <c r="E199" s="378"/>
      <c r="F199" s="609"/>
      <c r="G199" s="485"/>
    </row>
    <row r="200" spans="1:7" x14ac:dyDescent="0.25">
      <c r="A200" s="606" t="s">
        <v>4834</v>
      </c>
      <c r="B200" s="606" t="s">
        <v>3883</v>
      </c>
      <c r="C200" s="471" t="s">
        <v>2853</v>
      </c>
      <c r="D200" s="606" t="s">
        <v>287</v>
      </c>
      <c r="E200" s="378">
        <v>4</v>
      </c>
      <c r="F200" s="727"/>
      <c r="G200" s="485">
        <f>E200*F200</f>
        <v>0</v>
      </c>
    </row>
    <row r="201" spans="1:7" x14ac:dyDescent="0.25">
      <c r="A201" s="606"/>
      <c r="B201" s="606"/>
      <c r="C201" s="472"/>
      <c r="D201" s="606"/>
      <c r="E201" s="378"/>
      <c r="F201" s="609"/>
      <c r="G201" s="485"/>
    </row>
    <row r="202" spans="1:7" x14ac:dyDescent="0.25">
      <c r="A202" s="606" t="s">
        <v>4835</v>
      </c>
      <c r="B202" s="606"/>
      <c r="C202" s="472" t="s">
        <v>2837</v>
      </c>
      <c r="D202" s="606" t="s">
        <v>19</v>
      </c>
      <c r="E202" s="378">
        <v>1</v>
      </c>
      <c r="F202" s="727"/>
      <c r="G202" s="485">
        <f t="shared" ref="G202:G206" si="5">E202*F202</f>
        <v>0</v>
      </c>
    </row>
    <row r="203" spans="1:7" x14ac:dyDescent="0.25">
      <c r="A203" s="606"/>
      <c r="B203" s="606"/>
      <c r="C203" s="472"/>
      <c r="D203" s="606"/>
      <c r="E203" s="378"/>
      <c r="F203" s="609"/>
      <c r="G203" s="485"/>
    </row>
    <row r="204" spans="1:7" x14ac:dyDescent="0.25">
      <c r="A204" s="606" t="s">
        <v>4836</v>
      </c>
      <c r="B204" s="606"/>
      <c r="C204" s="472" t="s">
        <v>2836</v>
      </c>
      <c r="D204" s="606" t="s">
        <v>19</v>
      </c>
      <c r="E204" s="378">
        <v>1</v>
      </c>
      <c r="F204" s="727"/>
      <c r="G204" s="485">
        <f t="shared" si="5"/>
        <v>0</v>
      </c>
    </row>
    <row r="205" spans="1:7" x14ac:dyDescent="0.25">
      <c r="A205" s="606"/>
      <c r="B205" s="606"/>
      <c r="C205" s="472"/>
      <c r="D205" s="606"/>
      <c r="E205" s="378"/>
      <c r="F205" s="609"/>
      <c r="G205" s="485"/>
    </row>
    <row r="206" spans="1:7" ht="51" x14ac:dyDescent="0.25">
      <c r="A206" s="606" t="s">
        <v>4837</v>
      </c>
      <c r="B206" s="606"/>
      <c r="C206" s="472" t="s">
        <v>2854</v>
      </c>
      <c r="D206" s="148" t="s">
        <v>19</v>
      </c>
      <c r="E206" s="378">
        <v>1</v>
      </c>
      <c r="F206" s="727"/>
      <c r="G206" s="485">
        <f t="shared" si="5"/>
        <v>0</v>
      </c>
    </row>
    <row r="207" spans="1:7" x14ac:dyDescent="0.25">
      <c r="A207" s="606"/>
      <c r="B207" s="606"/>
      <c r="C207" s="472"/>
      <c r="D207" s="606"/>
      <c r="E207" s="378"/>
      <c r="F207" s="609"/>
      <c r="G207" s="485"/>
    </row>
    <row r="208" spans="1:7" x14ac:dyDescent="0.25">
      <c r="A208" s="606"/>
      <c r="B208" s="606"/>
      <c r="C208" s="472"/>
      <c r="D208" s="606"/>
      <c r="E208" s="378"/>
      <c r="F208" s="609"/>
      <c r="G208" s="485"/>
    </row>
    <row r="209" spans="1:7" x14ac:dyDescent="0.25">
      <c r="A209" s="606"/>
      <c r="B209" s="606"/>
      <c r="C209" s="472"/>
      <c r="D209" s="606"/>
      <c r="E209" s="378"/>
      <c r="F209" s="609"/>
      <c r="G209" s="485"/>
    </row>
    <row r="210" spans="1:7" x14ac:dyDescent="0.25">
      <c r="A210" s="606"/>
      <c r="B210" s="606"/>
      <c r="C210" s="623"/>
      <c r="D210" s="606"/>
      <c r="E210" s="378"/>
      <c r="F210" s="609"/>
      <c r="G210" s="485"/>
    </row>
    <row r="211" spans="1:7" ht="25.5" x14ac:dyDescent="0.25">
      <c r="A211" s="606"/>
      <c r="B211" s="606"/>
      <c r="C211" s="607" t="s">
        <v>4855</v>
      </c>
      <c r="D211" s="608"/>
      <c r="E211" s="378"/>
      <c r="F211" s="609"/>
      <c r="G211" s="485"/>
    </row>
    <row r="212" spans="1:7" x14ac:dyDescent="0.25">
      <c r="A212" s="606"/>
      <c r="B212" s="606"/>
      <c r="C212" s="472"/>
      <c r="D212" s="606"/>
      <c r="E212" s="378"/>
      <c r="F212" s="609"/>
      <c r="G212" s="485"/>
    </row>
    <row r="213" spans="1:7" x14ac:dyDescent="0.25">
      <c r="A213" s="606" t="s">
        <v>4838</v>
      </c>
      <c r="B213" s="606"/>
      <c r="C213" s="472" t="str">
        <f>C200</f>
        <v xml:space="preserve"> Second class water Centrifugal Pumps 22kW</v>
      </c>
      <c r="D213" s="148" t="s">
        <v>19</v>
      </c>
      <c r="E213" s="378">
        <v>1</v>
      </c>
      <c r="F213" s="727"/>
      <c r="G213" s="485">
        <f t="shared" ref="G213:G219" si="6">E213*F213</f>
        <v>0</v>
      </c>
    </row>
    <row r="214" spans="1:7" x14ac:dyDescent="0.25">
      <c r="A214" s="606"/>
      <c r="B214" s="606"/>
      <c r="C214" s="472"/>
      <c r="D214" s="606"/>
      <c r="E214" s="378"/>
      <c r="F214" s="609"/>
      <c r="G214" s="485"/>
    </row>
    <row r="215" spans="1:7" x14ac:dyDescent="0.25">
      <c r="A215" s="606"/>
      <c r="B215" s="606"/>
      <c r="C215" s="471"/>
      <c r="D215" s="625"/>
      <c r="E215" s="378"/>
      <c r="F215" s="609"/>
      <c r="G215" s="485"/>
    </row>
    <row r="216" spans="1:7" x14ac:dyDescent="0.25">
      <c r="A216" s="606"/>
      <c r="B216" s="606"/>
      <c r="C216" s="617"/>
      <c r="D216" s="618"/>
      <c r="E216" s="378"/>
      <c r="F216" s="609"/>
      <c r="G216" s="485"/>
    </row>
    <row r="217" spans="1:7" ht="38.25" x14ac:dyDescent="0.25">
      <c r="A217" s="606"/>
      <c r="B217" s="606"/>
      <c r="C217" s="607" t="s">
        <v>2840</v>
      </c>
      <c r="D217" s="608"/>
      <c r="E217" s="378"/>
      <c r="F217" s="609"/>
      <c r="G217" s="485"/>
    </row>
    <row r="218" spans="1:7" x14ac:dyDescent="0.25">
      <c r="A218" s="606"/>
      <c r="B218" s="606"/>
      <c r="C218" s="472"/>
      <c r="D218" s="606"/>
      <c r="E218" s="378"/>
      <c r="F218" s="609"/>
      <c r="G218" s="485"/>
    </row>
    <row r="219" spans="1:7" x14ac:dyDescent="0.25">
      <c r="A219" s="606" t="s">
        <v>4839</v>
      </c>
      <c r="B219" s="606"/>
      <c r="C219" s="472" t="str">
        <f>C200</f>
        <v xml:space="preserve"> Second class water Centrifugal Pumps 22kW</v>
      </c>
      <c r="D219" s="148" t="s">
        <v>19</v>
      </c>
      <c r="E219" s="378">
        <v>1</v>
      </c>
      <c r="F219" s="727"/>
      <c r="G219" s="485">
        <f t="shared" si="6"/>
        <v>0</v>
      </c>
    </row>
    <row r="220" spans="1:7" x14ac:dyDescent="0.25">
      <c r="A220" s="606"/>
      <c r="B220" s="606"/>
      <c r="C220" s="472"/>
      <c r="D220" s="606"/>
      <c r="E220" s="378"/>
      <c r="F220" s="609"/>
      <c r="G220" s="485"/>
    </row>
    <row r="221" spans="1:7" x14ac:dyDescent="0.25">
      <c r="A221" s="606"/>
      <c r="B221" s="606"/>
      <c r="C221" s="472"/>
      <c r="D221" s="606"/>
      <c r="E221" s="378"/>
      <c r="F221" s="609"/>
      <c r="G221" s="485"/>
    </row>
    <row r="222" spans="1:7" x14ac:dyDescent="0.25">
      <c r="A222" s="606"/>
      <c r="B222" s="606"/>
      <c r="C222" s="472"/>
      <c r="D222" s="606"/>
      <c r="E222" s="378"/>
      <c r="F222" s="609"/>
      <c r="G222" s="485"/>
    </row>
    <row r="223" spans="1:7" x14ac:dyDescent="0.25">
      <c r="A223" s="606"/>
      <c r="B223" s="606"/>
      <c r="C223" s="472"/>
      <c r="D223" s="606"/>
      <c r="E223" s="378"/>
      <c r="F223" s="609"/>
      <c r="G223" s="485"/>
    </row>
    <row r="224" spans="1:7" x14ac:dyDescent="0.25">
      <c r="A224" s="606"/>
      <c r="B224" s="606"/>
      <c r="C224" s="472"/>
      <c r="D224" s="606"/>
      <c r="E224" s="378"/>
      <c r="F224" s="609"/>
      <c r="G224" s="485"/>
    </row>
    <row r="225" spans="1:7" x14ac:dyDescent="0.25">
      <c r="A225" s="606"/>
      <c r="B225" s="606"/>
      <c r="C225" s="472"/>
      <c r="D225" s="606"/>
      <c r="E225" s="378"/>
      <c r="F225" s="609"/>
      <c r="G225" s="485"/>
    </row>
    <row r="226" spans="1:7" x14ac:dyDescent="0.25">
      <c r="A226" s="606"/>
      <c r="B226" s="606"/>
      <c r="C226" s="472"/>
      <c r="D226" s="606"/>
      <c r="E226" s="378"/>
      <c r="F226" s="609"/>
      <c r="G226" s="485"/>
    </row>
    <row r="227" spans="1:7" x14ac:dyDescent="0.25">
      <c r="A227" s="606"/>
      <c r="B227" s="606"/>
      <c r="C227" s="472"/>
      <c r="D227" s="606"/>
      <c r="E227" s="378"/>
      <c r="F227" s="609"/>
      <c r="G227" s="485"/>
    </row>
    <row r="228" spans="1:7" x14ac:dyDescent="0.25">
      <c r="A228" s="606"/>
      <c r="B228" s="606"/>
      <c r="C228" s="472"/>
      <c r="D228" s="606"/>
      <c r="E228" s="378"/>
      <c r="F228" s="609"/>
      <c r="G228" s="485"/>
    </row>
    <row r="229" spans="1:7" x14ac:dyDescent="0.25">
      <c r="A229" s="606"/>
      <c r="B229" s="606"/>
      <c r="C229" s="472"/>
      <c r="D229" s="606"/>
      <c r="E229" s="378"/>
      <c r="F229" s="609"/>
      <c r="G229" s="485"/>
    </row>
    <row r="230" spans="1:7" x14ac:dyDescent="0.25">
      <c r="A230" s="606"/>
      <c r="B230" s="606"/>
      <c r="C230" s="472"/>
      <c r="D230" s="606"/>
      <c r="E230" s="378"/>
      <c r="F230" s="609"/>
      <c r="G230" s="485"/>
    </row>
    <row r="231" spans="1:7" x14ac:dyDescent="0.25">
      <c r="A231" s="606"/>
      <c r="B231" s="606"/>
      <c r="C231" s="472"/>
      <c r="D231" s="606"/>
      <c r="E231" s="378"/>
      <c r="F231" s="609"/>
      <c r="G231" s="485"/>
    </row>
    <row r="232" spans="1:7" x14ac:dyDescent="0.25">
      <c r="A232" s="606"/>
      <c r="B232" s="606"/>
      <c r="C232" s="472"/>
      <c r="D232" s="606"/>
      <c r="E232" s="378"/>
      <c r="F232" s="609"/>
      <c r="G232" s="485"/>
    </row>
    <row r="233" spans="1:7" x14ac:dyDescent="0.25">
      <c r="A233" s="606"/>
      <c r="B233" s="606"/>
      <c r="C233" s="472"/>
      <c r="D233" s="606"/>
      <c r="E233" s="378"/>
      <c r="F233" s="609"/>
      <c r="G233" s="485"/>
    </row>
    <row r="234" spans="1:7" x14ac:dyDescent="0.25">
      <c r="A234" s="606"/>
      <c r="B234" s="606"/>
      <c r="C234" s="472"/>
      <c r="D234" s="606"/>
      <c r="E234" s="378"/>
      <c r="F234" s="609"/>
      <c r="G234" s="485"/>
    </row>
    <row r="235" spans="1:7" x14ac:dyDescent="0.25">
      <c r="A235" s="606"/>
      <c r="B235" s="606"/>
      <c r="C235" s="472"/>
      <c r="D235" s="606"/>
      <c r="E235" s="378"/>
      <c r="F235" s="609"/>
      <c r="G235" s="485"/>
    </row>
    <row r="236" spans="1:7" x14ac:dyDescent="0.25">
      <c r="A236" s="606"/>
      <c r="B236" s="606"/>
      <c r="C236" s="610"/>
      <c r="D236" s="611"/>
      <c r="E236" s="378"/>
      <c r="F236" s="609"/>
      <c r="G236" s="485"/>
    </row>
    <row r="237" spans="1:7" s="103" customFormat="1" ht="21.95" customHeight="1" x14ac:dyDescent="0.2">
      <c r="A237" s="123" t="s">
        <v>44</v>
      </c>
      <c r="B237" s="123"/>
      <c r="C237" s="124"/>
      <c r="D237" s="362"/>
      <c r="E237" s="343"/>
      <c r="F237" s="344"/>
      <c r="G237" s="494">
        <f>SUM(G193:G229)</f>
        <v>0</v>
      </c>
    </row>
    <row r="238" spans="1:7" s="103" customFormat="1" ht="15" customHeight="1" x14ac:dyDescent="0.2">
      <c r="A238" s="126"/>
      <c r="B238" s="126"/>
      <c r="C238" s="126"/>
      <c r="D238" s="356"/>
      <c r="E238" s="126"/>
      <c r="F238" s="126"/>
      <c r="G238" s="487" t="s">
        <v>2897</v>
      </c>
    </row>
    <row r="239" spans="1:7" s="103" customFormat="1" ht="15" customHeight="1" x14ac:dyDescent="0.2">
      <c r="A239" s="126"/>
      <c r="B239" s="126"/>
      <c r="C239" s="126"/>
      <c r="D239" s="356"/>
      <c r="E239" s="126"/>
      <c r="F239" s="126"/>
      <c r="G239" s="488"/>
    </row>
    <row r="240" spans="1:7" s="103" customFormat="1" ht="27.2" customHeight="1" x14ac:dyDescent="0.2">
      <c r="A240" s="127" t="s">
        <v>3</v>
      </c>
      <c r="B240" s="127" t="s">
        <v>4</v>
      </c>
      <c r="C240" s="127" t="s">
        <v>5</v>
      </c>
      <c r="D240" s="128" t="s">
        <v>6</v>
      </c>
      <c r="E240" s="127" t="s">
        <v>7</v>
      </c>
      <c r="F240" s="127" t="s">
        <v>8</v>
      </c>
      <c r="G240" s="489" t="s">
        <v>9</v>
      </c>
    </row>
    <row r="241" spans="1:7" s="103" customFormat="1" ht="21.95" customHeight="1" x14ac:dyDescent="0.2">
      <c r="A241" s="123" t="s">
        <v>45</v>
      </c>
      <c r="B241" s="123"/>
      <c r="C241" s="124"/>
      <c r="D241" s="362"/>
      <c r="E241" s="343"/>
      <c r="F241" s="344"/>
      <c r="G241" s="494">
        <f>G237</f>
        <v>0</v>
      </c>
    </row>
    <row r="242" spans="1:7" x14ac:dyDescent="0.25">
      <c r="A242" s="606"/>
      <c r="B242" s="606"/>
      <c r="C242" s="607" t="s">
        <v>2855</v>
      </c>
      <c r="D242" s="608"/>
      <c r="E242" s="378"/>
      <c r="F242" s="609"/>
      <c r="G242" s="485"/>
    </row>
    <row r="243" spans="1:7" x14ac:dyDescent="0.25">
      <c r="A243" s="606"/>
      <c r="B243" s="606"/>
      <c r="C243" s="610"/>
      <c r="D243" s="611"/>
      <c r="E243" s="378"/>
      <c r="F243" s="609"/>
      <c r="G243" s="485"/>
    </row>
    <row r="244" spans="1:7" x14ac:dyDescent="0.25">
      <c r="A244" s="606">
        <v>10.5</v>
      </c>
      <c r="B244" s="606"/>
      <c r="C244" s="607" t="s">
        <v>937</v>
      </c>
      <c r="D244" s="608"/>
      <c r="E244" s="378"/>
      <c r="F244" s="609"/>
      <c r="G244" s="485"/>
    </row>
    <row r="245" spans="1:7" x14ac:dyDescent="0.25">
      <c r="A245" s="606"/>
      <c r="B245" s="606"/>
      <c r="C245" s="610"/>
      <c r="D245" s="611"/>
      <c r="E245" s="378"/>
      <c r="F245" s="609"/>
      <c r="G245" s="485"/>
    </row>
    <row r="246" spans="1:7" ht="63.75" x14ac:dyDescent="0.25">
      <c r="A246" s="606"/>
      <c r="B246" s="606"/>
      <c r="C246" s="607" t="s">
        <v>4852</v>
      </c>
      <c r="D246" s="608"/>
      <c r="E246" s="378"/>
      <c r="F246" s="609"/>
      <c r="G246" s="485"/>
    </row>
    <row r="247" spans="1:7" x14ac:dyDescent="0.25">
      <c r="A247" s="606"/>
      <c r="B247" s="606"/>
      <c r="C247" s="472"/>
      <c r="D247" s="606"/>
      <c r="E247" s="378"/>
      <c r="F247" s="609"/>
      <c r="G247" s="485"/>
    </row>
    <row r="248" spans="1:7" x14ac:dyDescent="0.25">
      <c r="A248" s="606" t="s">
        <v>4840</v>
      </c>
      <c r="B248" s="606"/>
      <c r="C248" s="472" t="s">
        <v>2856</v>
      </c>
      <c r="D248" s="606" t="s">
        <v>4802</v>
      </c>
      <c r="E248" s="378">
        <v>1</v>
      </c>
      <c r="F248" s="727"/>
      <c r="G248" s="485">
        <f>E248*F248</f>
        <v>0</v>
      </c>
    </row>
    <row r="249" spans="1:7" x14ac:dyDescent="0.25">
      <c r="A249" s="606"/>
      <c r="B249" s="606"/>
      <c r="C249" s="472"/>
      <c r="D249" s="606"/>
      <c r="E249" s="378"/>
      <c r="F249" s="609"/>
      <c r="G249" s="485"/>
    </row>
    <row r="250" spans="1:7" x14ac:dyDescent="0.25">
      <c r="A250" s="606" t="s">
        <v>4841</v>
      </c>
      <c r="B250" s="606"/>
      <c r="C250" s="472" t="s">
        <v>2857</v>
      </c>
      <c r="D250" s="606" t="s">
        <v>4802</v>
      </c>
      <c r="E250" s="378">
        <v>2</v>
      </c>
      <c r="F250" s="727"/>
      <c r="G250" s="485">
        <f t="shared" ref="G250:G273" si="7">E250*F250</f>
        <v>0</v>
      </c>
    </row>
    <row r="251" spans="1:7" x14ac:dyDescent="0.25">
      <c r="A251" s="606"/>
      <c r="B251" s="606"/>
      <c r="C251" s="623"/>
      <c r="D251" s="606"/>
      <c r="E251" s="378"/>
      <c r="F251" s="609"/>
      <c r="G251" s="485"/>
    </row>
    <row r="252" spans="1:7" ht="25.5" x14ac:dyDescent="0.25">
      <c r="A252" s="606" t="s">
        <v>4842</v>
      </c>
      <c r="B252" s="606"/>
      <c r="C252" s="162" t="s">
        <v>2858</v>
      </c>
      <c r="D252" s="606" t="s">
        <v>4802</v>
      </c>
      <c r="E252" s="378">
        <v>1</v>
      </c>
      <c r="F252" s="727"/>
      <c r="G252" s="485">
        <f t="shared" si="7"/>
        <v>0</v>
      </c>
    </row>
    <row r="253" spans="1:7" x14ac:dyDescent="0.25">
      <c r="A253" s="606"/>
      <c r="B253" s="606"/>
      <c r="C253" s="623"/>
      <c r="D253" s="606"/>
      <c r="E253" s="378"/>
      <c r="F253" s="609"/>
      <c r="G253" s="485"/>
    </row>
    <row r="254" spans="1:7" x14ac:dyDescent="0.25">
      <c r="A254" s="606" t="s">
        <v>4843</v>
      </c>
      <c r="B254" s="606"/>
      <c r="C254" s="472" t="s">
        <v>2836</v>
      </c>
      <c r="D254" s="606" t="s">
        <v>19</v>
      </c>
      <c r="E254" s="378">
        <v>1</v>
      </c>
      <c r="F254" s="727"/>
      <c r="G254" s="485">
        <f t="shared" si="7"/>
        <v>0</v>
      </c>
    </row>
    <row r="255" spans="1:7" x14ac:dyDescent="0.25">
      <c r="A255" s="606"/>
      <c r="B255" s="606"/>
      <c r="C255" s="472"/>
      <c r="D255" s="606"/>
      <c r="E255" s="378"/>
      <c r="F255" s="609"/>
      <c r="G255" s="485"/>
    </row>
    <row r="256" spans="1:7" x14ac:dyDescent="0.25">
      <c r="A256" s="606" t="s">
        <v>4844</v>
      </c>
      <c r="B256" s="606"/>
      <c r="C256" s="472" t="s">
        <v>2837</v>
      </c>
      <c r="D256" s="606" t="s">
        <v>19</v>
      </c>
      <c r="E256" s="378">
        <v>1</v>
      </c>
      <c r="F256" s="727"/>
      <c r="G256" s="485">
        <f t="shared" si="7"/>
        <v>0</v>
      </c>
    </row>
    <row r="257" spans="1:7" x14ac:dyDescent="0.25">
      <c r="A257" s="606"/>
      <c r="B257" s="606"/>
      <c r="C257" s="472"/>
      <c r="D257" s="606"/>
      <c r="E257" s="378"/>
      <c r="F257" s="609"/>
      <c r="G257" s="485"/>
    </row>
    <row r="258" spans="1:7" ht="51" x14ac:dyDescent="0.25">
      <c r="A258" s="606" t="s">
        <v>4845</v>
      </c>
      <c r="B258" s="606"/>
      <c r="C258" s="472" t="s">
        <v>2838</v>
      </c>
      <c r="D258" s="148" t="s">
        <v>19</v>
      </c>
      <c r="E258" s="378">
        <v>1</v>
      </c>
      <c r="F258" s="727"/>
      <c r="G258" s="485">
        <f t="shared" si="7"/>
        <v>0</v>
      </c>
    </row>
    <row r="259" spans="1:7" x14ac:dyDescent="0.25">
      <c r="A259" s="606"/>
      <c r="B259" s="606"/>
      <c r="C259" s="472"/>
      <c r="D259" s="606"/>
      <c r="E259" s="378"/>
      <c r="F259" s="609"/>
      <c r="G259" s="485"/>
    </row>
    <row r="260" spans="1:7" ht="25.5" x14ac:dyDescent="0.25">
      <c r="A260" s="606"/>
      <c r="B260" s="606"/>
      <c r="C260" s="607" t="s">
        <v>4853</v>
      </c>
      <c r="D260" s="608"/>
      <c r="E260" s="378"/>
      <c r="F260" s="609"/>
      <c r="G260" s="485"/>
    </row>
    <row r="261" spans="1:7" x14ac:dyDescent="0.25">
      <c r="A261" s="606"/>
      <c r="B261" s="606"/>
      <c r="C261" s="472"/>
      <c r="D261" s="606"/>
      <c r="E261" s="378"/>
      <c r="F261" s="609"/>
      <c r="G261" s="485"/>
    </row>
    <row r="262" spans="1:7" x14ac:dyDescent="0.25">
      <c r="A262" s="606" t="s">
        <v>4846</v>
      </c>
      <c r="B262" s="606"/>
      <c r="C262" s="472" t="str">
        <f>+C248</f>
        <v xml:space="preserve">New PN16  65mm Y Strainer </v>
      </c>
      <c r="D262" s="606" t="s">
        <v>4802</v>
      </c>
      <c r="E262" s="378">
        <f>+E248</f>
        <v>1</v>
      </c>
      <c r="F262" s="727"/>
      <c r="G262" s="485">
        <f t="shared" si="7"/>
        <v>0</v>
      </c>
    </row>
    <row r="263" spans="1:7" x14ac:dyDescent="0.25">
      <c r="A263" s="606"/>
      <c r="B263" s="606"/>
      <c r="C263" s="472"/>
      <c r="D263" s="606"/>
      <c r="E263" s="378"/>
      <c r="F263" s="609"/>
      <c r="G263" s="485"/>
    </row>
    <row r="264" spans="1:7" x14ac:dyDescent="0.25">
      <c r="A264" s="606" t="s">
        <v>4847</v>
      </c>
      <c r="B264" s="606"/>
      <c r="C264" s="472" t="str">
        <f>+C250</f>
        <v>Reducers: 150mm- 80mm (stainless steel to HDPE)</v>
      </c>
      <c r="D264" s="606" t="s">
        <v>4802</v>
      </c>
      <c r="E264" s="378">
        <f>+E250</f>
        <v>2</v>
      </c>
      <c r="F264" s="727"/>
      <c r="G264" s="485">
        <f t="shared" si="7"/>
        <v>0</v>
      </c>
    </row>
    <row r="265" spans="1:7" x14ac:dyDescent="0.25">
      <c r="A265" s="606"/>
      <c r="B265" s="606"/>
      <c r="C265" s="472"/>
      <c r="D265" s="606"/>
      <c r="E265" s="378"/>
      <c r="F265" s="609"/>
      <c r="G265" s="485"/>
    </row>
    <row r="266" spans="1:7" ht="25.5" x14ac:dyDescent="0.25">
      <c r="A266" s="624" t="s">
        <v>4848</v>
      </c>
      <c r="B266" s="624"/>
      <c r="C266" s="472" t="str">
        <f>+C252</f>
        <v xml:space="preserve">Associated 150mm ss 304 pipe in the second water pump station </v>
      </c>
      <c r="D266" s="606" t="s">
        <v>4802</v>
      </c>
      <c r="E266" s="378">
        <f>+E252</f>
        <v>1</v>
      </c>
      <c r="F266" s="727"/>
      <c r="G266" s="485">
        <f t="shared" si="7"/>
        <v>0</v>
      </c>
    </row>
    <row r="267" spans="1:7" x14ac:dyDescent="0.25">
      <c r="A267" s="606"/>
      <c r="B267" s="606"/>
      <c r="C267" s="472"/>
      <c r="D267" s="606"/>
      <c r="E267" s="378"/>
      <c r="F267" s="609"/>
      <c r="G267" s="485"/>
    </row>
    <row r="268" spans="1:7" x14ac:dyDescent="0.25">
      <c r="A268" s="624"/>
      <c r="B268" s="624"/>
      <c r="C268" s="472"/>
      <c r="D268" s="606"/>
      <c r="E268" s="378"/>
      <c r="F268" s="609"/>
      <c r="G268" s="485"/>
    </row>
    <row r="269" spans="1:7" ht="38.25" x14ac:dyDescent="0.25">
      <c r="A269" s="606"/>
      <c r="B269" s="606"/>
      <c r="C269" s="607" t="s">
        <v>2840</v>
      </c>
      <c r="D269" s="608"/>
      <c r="E269" s="378"/>
      <c r="F269" s="609"/>
      <c r="G269" s="485"/>
    </row>
    <row r="270" spans="1:7" x14ac:dyDescent="0.25">
      <c r="A270" s="606"/>
      <c r="B270" s="606"/>
      <c r="C270" s="472"/>
      <c r="D270" s="606"/>
      <c r="E270" s="378"/>
      <c r="F270" s="609"/>
      <c r="G270" s="485"/>
    </row>
    <row r="271" spans="1:7" x14ac:dyDescent="0.25">
      <c r="A271" s="626" t="s">
        <v>4849</v>
      </c>
      <c r="B271" s="626"/>
      <c r="C271" s="472" t="str">
        <f>+C262</f>
        <v xml:space="preserve">New PN16  65mm Y Strainer </v>
      </c>
      <c r="D271" s="606" t="s">
        <v>4802</v>
      </c>
      <c r="E271" s="378">
        <v>1</v>
      </c>
      <c r="F271" s="727"/>
      <c r="G271" s="485">
        <f t="shared" si="7"/>
        <v>0</v>
      </c>
    </row>
    <row r="272" spans="1:7" x14ac:dyDescent="0.25">
      <c r="A272" s="616"/>
      <c r="B272" s="616"/>
      <c r="C272" s="472"/>
      <c r="D272" s="606"/>
      <c r="E272" s="378"/>
      <c r="F272" s="609"/>
      <c r="G272" s="485"/>
    </row>
    <row r="273" spans="1:7" x14ac:dyDescent="0.25">
      <c r="A273" s="626" t="s">
        <v>4850</v>
      </c>
      <c r="B273" s="626"/>
      <c r="C273" s="472" t="str">
        <f>+C264</f>
        <v>Reducers: 150mm- 80mm (stainless steel to HDPE)</v>
      </c>
      <c r="D273" s="606" t="s">
        <v>4802</v>
      </c>
      <c r="E273" s="378">
        <v>2</v>
      </c>
      <c r="F273" s="727"/>
      <c r="G273" s="485">
        <f t="shared" si="7"/>
        <v>0</v>
      </c>
    </row>
    <row r="274" spans="1:7" x14ac:dyDescent="0.25">
      <c r="A274" s="606"/>
      <c r="B274" s="606"/>
      <c r="C274" s="607"/>
      <c r="D274" s="608"/>
      <c r="E274" s="378"/>
      <c r="F274" s="609"/>
      <c r="G274" s="485"/>
    </row>
    <row r="275" spans="1:7" ht="25.5" x14ac:dyDescent="0.25">
      <c r="A275" s="626" t="s">
        <v>4851</v>
      </c>
      <c r="B275" s="626"/>
      <c r="C275" s="472" t="str">
        <f>+C252</f>
        <v xml:space="preserve">Associated 150mm ss 304 pipe in the second water pump station </v>
      </c>
      <c r="D275" s="606" t="s">
        <v>4802</v>
      </c>
      <c r="E275" s="378">
        <v>1</v>
      </c>
      <c r="F275" s="727"/>
      <c r="G275" s="485">
        <f>E275*F275</f>
        <v>0</v>
      </c>
    </row>
    <row r="276" spans="1:7" x14ac:dyDescent="0.25">
      <c r="A276" s="626"/>
      <c r="B276" s="626"/>
      <c r="C276" s="472"/>
      <c r="D276" s="606"/>
      <c r="E276" s="378"/>
      <c r="F276" s="609"/>
      <c r="G276" s="485"/>
    </row>
    <row r="277" spans="1:7" x14ac:dyDescent="0.25">
      <c r="A277" s="626"/>
      <c r="B277" s="626"/>
      <c r="C277" s="472"/>
      <c r="D277" s="606"/>
      <c r="E277" s="378"/>
      <c r="F277" s="609"/>
      <c r="G277" s="485"/>
    </row>
    <row r="278" spans="1:7" x14ac:dyDescent="0.25">
      <c r="A278" s="626"/>
      <c r="B278" s="626"/>
      <c r="C278" s="472"/>
      <c r="D278" s="606"/>
      <c r="E278" s="378"/>
      <c r="F278" s="609"/>
      <c r="G278" s="485"/>
    </row>
    <row r="279" spans="1:7" x14ac:dyDescent="0.25">
      <c r="A279" s="626"/>
      <c r="B279" s="626"/>
      <c r="C279" s="619"/>
      <c r="D279" s="620"/>
      <c r="E279" s="621"/>
      <c r="F279" s="613"/>
      <c r="G279" s="485"/>
    </row>
    <row r="280" spans="1:7" s="146" customFormat="1" ht="21.95" customHeight="1" x14ac:dyDescent="0.25">
      <c r="A280" s="144" t="s">
        <v>4566</v>
      </c>
      <c r="B280" s="145"/>
      <c r="C280" s="145"/>
      <c r="D280" s="343"/>
      <c r="E280" s="343"/>
      <c r="F280" s="344"/>
      <c r="G280" s="494">
        <f>SUM(G241:G279)</f>
        <v>0</v>
      </c>
    </row>
  </sheetData>
  <sheetProtection algorithmName="SHA-512" hashValue="4r/6mLvSxgA0osAbhDbOS3nkOE6NURkPEvqqFK+FFrKomJZdcZt4GPPN8fMU0WytMvuGTEO0EWQNnfs/NwPH0w==" saltValue="+PnonFBhhsEWof9f5bU4PQ==" spinCount="100000" sheet="1" objects="1" scenarios="1"/>
  <autoFilter ref="A1:G280" xr:uid="{00000000-0009-0000-0000-000013000000}"/>
  <pageMargins left="0.70866141732283472" right="0.70866141732283472" top="0.74803149606299213" bottom="0.74803149606299213" header="0.31496062992125984" footer="0.31496062992125984"/>
  <pageSetup paperSize="9" scale="71" firstPageNumber="65" fitToHeight="0" orientation="portrait" blackAndWhite="1" r:id="rId1"/>
  <headerFooter>
    <oddHeader>&amp;LHAMMARSDALE WWTW IMPROVEMENTS TO LIQUID AND SOLIDS TREATMENT FACILITIES&amp;RContract No:  WS 7342</oddHeader>
    <oddFooter>&amp;LC2: Pricing Data - Revision B&amp;CPage C2.2-&amp;P</oddFooter>
  </headerFooter>
  <rowBreaks count="5" manualBreakCount="5">
    <brk id="45" max="16383" man="1"/>
    <brk id="92" max="16383" man="1"/>
    <brk id="140" max="16383" man="1"/>
    <brk id="189" max="16383" man="1"/>
    <brk id="237"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pageSetUpPr fitToPage="1"/>
  </sheetPr>
  <dimension ref="A1:G118"/>
  <sheetViews>
    <sheetView view="pageBreakPreview" zoomScale="98" zoomScaleNormal="100" zoomScaleSheetLayoutView="98" workbookViewId="0">
      <selection activeCell="F251" sqref="F251"/>
    </sheetView>
  </sheetViews>
  <sheetFormatPr defaultColWidth="9.140625" defaultRowHeight="12.75" x14ac:dyDescent="0.2"/>
  <cols>
    <col min="1" max="1" width="8.7109375" style="108" customWidth="1"/>
    <col min="2" max="2" width="10" style="108" customWidth="1"/>
    <col min="3" max="3" width="45.85546875" style="108" customWidth="1"/>
    <col min="4" max="5" width="10" style="147" customWidth="1"/>
    <col min="6" max="6" width="15.7109375" style="108" customWidth="1"/>
    <col min="7" max="7" width="18.42578125" style="562" customWidth="1"/>
    <col min="8" max="8" width="9.140625" style="108"/>
    <col min="9" max="9" width="10.42578125" style="108" bestFit="1" customWidth="1"/>
    <col min="10" max="10" width="11.28515625" style="108" bestFit="1" customWidth="1"/>
    <col min="11" max="16384" width="9.140625" style="108"/>
  </cols>
  <sheetData>
    <row r="1" spans="1:7" s="103" customFormat="1" ht="14.45" customHeight="1" x14ac:dyDescent="0.2">
      <c r="A1" s="102"/>
      <c r="B1" s="102"/>
      <c r="C1" s="102"/>
      <c r="D1" s="102"/>
      <c r="E1" s="102"/>
      <c r="F1" s="102"/>
      <c r="G1" s="542" t="s">
        <v>2888</v>
      </c>
    </row>
    <row r="2" spans="1:7" s="103" customFormat="1" x14ac:dyDescent="0.2">
      <c r="A2" s="102"/>
      <c r="B2" s="102"/>
      <c r="C2" s="102"/>
      <c r="D2" s="102"/>
      <c r="E2" s="102"/>
      <c r="F2" s="102"/>
      <c r="G2" s="543"/>
    </row>
    <row r="3" spans="1:7" s="103" customFormat="1" ht="25.5" x14ac:dyDescent="0.2">
      <c r="A3" s="104" t="s">
        <v>3</v>
      </c>
      <c r="B3" s="104" t="s">
        <v>4</v>
      </c>
      <c r="C3" s="104" t="s">
        <v>5</v>
      </c>
      <c r="D3" s="104" t="s">
        <v>6</v>
      </c>
      <c r="E3" s="104" t="s">
        <v>7</v>
      </c>
      <c r="F3" s="104" t="s">
        <v>8</v>
      </c>
      <c r="G3" s="575" t="s">
        <v>9</v>
      </c>
    </row>
    <row r="4" spans="1:7" ht="12.6" customHeight="1" x14ac:dyDescent="0.2">
      <c r="A4" s="105"/>
      <c r="B4" s="105"/>
      <c r="C4" s="106"/>
      <c r="D4" s="107"/>
      <c r="E4" s="107"/>
      <c r="F4" s="353"/>
      <c r="G4" s="483"/>
    </row>
    <row r="5" spans="1:7" ht="12.6" customHeight="1" x14ac:dyDescent="0.2">
      <c r="A5" s="260"/>
      <c r="B5" s="260"/>
      <c r="C5" s="109" t="s">
        <v>2859</v>
      </c>
      <c r="D5" s="110"/>
      <c r="E5" s="110"/>
      <c r="F5" s="345"/>
      <c r="G5" s="477"/>
    </row>
    <row r="6" spans="1:7" ht="12.6" customHeight="1" x14ac:dyDescent="0.2">
      <c r="A6" s="260"/>
      <c r="B6" s="260"/>
      <c r="C6" s="112"/>
      <c r="D6" s="110"/>
      <c r="E6" s="110"/>
      <c r="F6" s="345"/>
      <c r="G6" s="477"/>
    </row>
    <row r="7" spans="1:7" ht="12.6" customHeight="1" x14ac:dyDescent="0.2">
      <c r="A7" s="113">
        <v>11</v>
      </c>
      <c r="B7" s="113"/>
      <c r="C7" s="112" t="s">
        <v>3884</v>
      </c>
      <c r="D7" s="110"/>
      <c r="E7" s="110"/>
      <c r="F7" s="345"/>
      <c r="G7" s="477"/>
    </row>
    <row r="8" spans="1:7" ht="12.6" customHeight="1" x14ac:dyDescent="0.2">
      <c r="A8" s="113"/>
      <c r="B8" s="113"/>
      <c r="C8" s="112"/>
      <c r="D8" s="110"/>
      <c r="E8" s="110"/>
      <c r="F8" s="345"/>
      <c r="G8" s="477"/>
    </row>
    <row r="9" spans="1:7" ht="16.149999999999999" customHeight="1" x14ac:dyDescent="0.2">
      <c r="A9" s="113"/>
      <c r="B9" s="113"/>
      <c r="C9" s="114" t="s">
        <v>2618</v>
      </c>
      <c r="D9" s="110"/>
      <c r="E9" s="110"/>
      <c r="F9" s="345"/>
      <c r="G9" s="477"/>
    </row>
    <row r="10" spans="1:7" ht="12.6" customHeight="1" x14ac:dyDescent="0.2">
      <c r="A10" s="113"/>
      <c r="B10" s="113"/>
      <c r="C10" s="115"/>
      <c r="D10" s="110"/>
      <c r="E10" s="110"/>
      <c r="F10" s="345"/>
      <c r="G10" s="477"/>
    </row>
    <row r="11" spans="1:7" s="118" customFormat="1" ht="76.5" x14ac:dyDescent="0.25">
      <c r="A11" s="93"/>
      <c r="B11" s="93"/>
      <c r="C11" s="116" t="s">
        <v>2553</v>
      </c>
      <c r="D11" s="110"/>
      <c r="E11" s="110"/>
      <c r="F11" s="345"/>
      <c r="G11" s="477"/>
    </row>
    <row r="12" spans="1:7" s="118" customFormat="1" x14ac:dyDescent="0.25">
      <c r="A12" s="93"/>
      <c r="B12" s="93"/>
      <c r="C12" s="116"/>
      <c r="D12" s="110"/>
      <c r="E12" s="110"/>
      <c r="F12" s="345"/>
      <c r="G12" s="477"/>
    </row>
    <row r="13" spans="1:7" s="118" customFormat="1" ht="14.25" x14ac:dyDescent="0.25">
      <c r="A13" s="91">
        <v>11.1</v>
      </c>
      <c r="B13" s="91"/>
      <c r="C13" s="119" t="s">
        <v>2860</v>
      </c>
      <c r="D13" s="110"/>
      <c r="E13" s="110"/>
      <c r="F13" s="345"/>
      <c r="G13" s="477"/>
    </row>
    <row r="14" spans="1:7" s="118" customFormat="1" x14ac:dyDescent="0.25">
      <c r="A14" s="93"/>
      <c r="B14" s="93"/>
      <c r="C14" s="120"/>
      <c r="D14" s="110"/>
      <c r="E14" s="110"/>
      <c r="F14" s="350"/>
      <c r="G14" s="477"/>
    </row>
    <row r="15" spans="1:7" s="118" customFormat="1" ht="102" x14ac:dyDescent="0.25">
      <c r="A15" s="260" t="s">
        <v>1085</v>
      </c>
      <c r="B15" s="260" t="s">
        <v>3840</v>
      </c>
      <c r="C15" s="120" t="s">
        <v>2861</v>
      </c>
      <c r="D15" s="110" t="s">
        <v>287</v>
      </c>
      <c r="E15" s="110">
        <v>2</v>
      </c>
      <c r="F15" s="720"/>
      <c r="G15" s="477">
        <f>E15*F15</f>
        <v>0</v>
      </c>
    </row>
    <row r="16" spans="1:7" s="118" customFormat="1" x14ac:dyDescent="0.25">
      <c r="A16" s="260"/>
      <c r="B16" s="260"/>
      <c r="C16" s="120"/>
      <c r="D16" s="110"/>
      <c r="E16" s="110"/>
      <c r="F16" s="350"/>
      <c r="G16" s="477"/>
    </row>
    <row r="17" spans="1:7" s="118" customFormat="1" ht="25.5" x14ac:dyDescent="0.25">
      <c r="A17" s="260" t="s">
        <v>1087</v>
      </c>
      <c r="B17" s="260" t="s">
        <v>3840</v>
      </c>
      <c r="C17" s="120" t="s">
        <v>3885</v>
      </c>
      <c r="D17" s="110" t="s">
        <v>287</v>
      </c>
      <c r="E17" s="110">
        <v>2</v>
      </c>
      <c r="F17" s="720"/>
      <c r="G17" s="477">
        <f t="shared" ref="G17:G31" si="0">E17*F17</f>
        <v>0</v>
      </c>
    </row>
    <row r="18" spans="1:7" s="118" customFormat="1" ht="12.6" customHeight="1" x14ac:dyDescent="0.25">
      <c r="A18" s="260"/>
      <c r="B18" s="260"/>
      <c r="C18" s="120"/>
      <c r="D18" s="110"/>
      <c r="E18" s="110"/>
      <c r="F18" s="350"/>
      <c r="G18" s="477"/>
    </row>
    <row r="19" spans="1:7" s="118" customFormat="1" x14ac:dyDescent="0.25">
      <c r="A19" s="260"/>
      <c r="B19" s="260"/>
      <c r="C19" s="121" t="s">
        <v>2558</v>
      </c>
      <c r="D19" s="110"/>
      <c r="E19" s="110"/>
      <c r="F19" s="350"/>
      <c r="G19" s="477"/>
    </row>
    <row r="20" spans="1:7" s="118" customFormat="1" ht="12.6" customHeight="1" x14ac:dyDescent="0.25">
      <c r="A20" s="260"/>
      <c r="B20" s="260"/>
      <c r="C20" s="120"/>
      <c r="D20" s="110"/>
      <c r="E20" s="110"/>
      <c r="F20" s="350"/>
      <c r="G20" s="477"/>
    </row>
    <row r="21" spans="1:7" s="118" customFormat="1" ht="47.45" customHeight="1" x14ac:dyDescent="0.25">
      <c r="A21" s="260" t="s">
        <v>1089</v>
      </c>
      <c r="B21" s="260" t="s">
        <v>3883</v>
      </c>
      <c r="C21" s="122" t="s">
        <v>2862</v>
      </c>
      <c r="D21" s="110" t="s">
        <v>19</v>
      </c>
      <c r="E21" s="110">
        <v>1</v>
      </c>
      <c r="F21" s="720"/>
      <c r="G21" s="477">
        <f t="shared" si="0"/>
        <v>0</v>
      </c>
    </row>
    <row r="22" spans="1:7" s="118" customFormat="1" x14ac:dyDescent="0.25">
      <c r="A22" s="260"/>
      <c r="B22" s="260"/>
      <c r="C22" s="122"/>
      <c r="D22" s="110"/>
      <c r="E22" s="110"/>
      <c r="F22" s="350"/>
      <c r="G22" s="477"/>
    </row>
    <row r="23" spans="1:7" s="118" customFormat="1" ht="57.6" customHeight="1" x14ac:dyDescent="0.25">
      <c r="A23" s="260" t="s">
        <v>1091</v>
      </c>
      <c r="B23" s="260" t="s">
        <v>3883</v>
      </c>
      <c r="C23" s="122" t="s">
        <v>2863</v>
      </c>
      <c r="D23" s="110" t="s">
        <v>19</v>
      </c>
      <c r="E23" s="110">
        <v>1</v>
      </c>
      <c r="F23" s="720"/>
      <c r="G23" s="477">
        <f t="shared" si="0"/>
        <v>0</v>
      </c>
    </row>
    <row r="24" spans="1:7" s="118" customFormat="1" x14ac:dyDescent="0.25">
      <c r="A24" s="260"/>
      <c r="B24" s="260"/>
      <c r="C24" s="120"/>
      <c r="D24" s="110"/>
      <c r="E24" s="110"/>
      <c r="F24" s="350"/>
      <c r="G24" s="477"/>
    </row>
    <row r="25" spans="1:7" s="118" customFormat="1" ht="26.45" customHeight="1" x14ac:dyDescent="0.25">
      <c r="A25" s="260" t="s">
        <v>1092</v>
      </c>
      <c r="B25" s="260"/>
      <c r="C25" s="122" t="s">
        <v>2864</v>
      </c>
      <c r="D25" s="110" t="s">
        <v>287</v>
      </c>
      <c r="E25" s="110">
        <v>2</v>
      </c>
      <c r="F25" s="720"/>
      <c r="G25" s="477">
        <f t="shared" si="0"/>
        <v>0</v>
      </c>
    </row>
    <row r="26" spans="1:7" s="118" customFormat="1" x14ac:dyDescent="0.25">
      <c r="A26" s="260"/>
      <c r="B26" s="260"/>
      <c r="C26" s="122"/>
      <c r="D26" s="110"/>
      <c r="E26" s="110"/>
      <c r="F26" s="350"/>
      <c r="G26" s="477"/>
    </row>
    <row r="27" spans="1:7" s="118" customFormat="1" ht="23.45" customHeight="1" x14ac:dyDescent="0.25">
      <c r="A27" s="260" t="s">
        <v>2865</v>
      </c>
      <c r="B27" s="260"/>
      <c r="C27" s="122" t="s">
        <v>2866</v>
      </c>
      <c r="D27" s="110" t="s">
        <v>287</v>
      </c>
      <c r="E27" s="110">
        <v>2</v>
      </c>
      <c r="F27" s="720"/>
      <c r="G27" s="477">
        <f t="shared" si="0"/>
        <v>0</v>
      </c>
    </row>
    <row r="28" spans="1:7" s="118" customFormat="1" x14ac:dyDescent="0.25">
      <c r="A28" s="260"/>
      <c r="B28" s="260"/>
      <c r="C28" s="121"/>
      <c r="D28" s="110"/>
      <c r="E28" s="110"/>
      <c r="F28" s="350"/>
      <c r="G28" s="477"/>
    </row>
    <row r="29" spans="1:7" s="118" customFormat="1" x14ac:dyDescent="0.25">
      <c r="A29" s="260"/>
      <c r="B29" s="260"/>
      <c r="C29" s="121" t="s">
        <v>2867</v>
      </c>
      <c r="D29" s="110"/>
      <c r="E29" s="110"/>
      <c r="F29" s="350"/>
      <c r="G29" s="477"/>
    </row>
    <row r="30" spans="1:7" s="118" customFormat="1" ht="12.6" customHeight="1" x14ac:dyDescent="0.25">
      <c r="A30" s="260"/>
      <c r="B30" s="260"/>
      <c r="C30" s="120"/>
      <c r="D30" s="110"/>
      <c r="E30" s="110"/>
      <c r="F30" s="350"/>
      <c r="G30" s="477"/>
    </row>
    <row r="31" spans="1:7" s="118" customFormat="1" ht="51" x14ac:dyDescent="0.25">
      <c r="A31" s="260" t="s">
        <v>2868</v>
      </c>
      <c r="B31" s="260" t="s">
        <v>3841</v>
      </c>
      <c r="C31" s="120" t="s">
        <v>3886</v>
      </c>
      <c r="D31" s="110" t="s">
        <v>19</v>
      </c>
      <c r="E31" s="110">
        <v>1</v>
      </c>
      <c r="F31" s="720"/>
      <c r="G31" s="477">
        <f t="shared" si="0"/>
        <v>0</v>
      </c>
    </row>
    <row r="32" spans="1:7" s="118" customFormat="1" x14ac:dyDescent="0.25">
      <c r="A32" s="260"/>
      <c r="B32" s="260"/>
      <c r="C32" s="120"/>
      <c r="D32" s="110"/>
      <c r="E32" s="110"/>
      <c r="F32" s="350"/>
      <c r="G32" s="477"/>
    </row>
    <row r="33" spans="1:7" s="118" customFormat="1" x14ac:dyDescent="0.25">
      <c r="A33" s="260"/>
      <c r="B33" s="260"/>
      <c r="C33" s="120"/>
      <c r="D33" s="110"/>
      <c r="E33" s="110"/>
      <c r="F33" s="350"/>
      <c r="G33" s="477"/>
    </row>
    <row r="34" spans="1:7" ht="21.95" customHeight="1" x14ac:dyDescent="0.2">
      <c r="A34" s="123" t="s">
        <v>44</v>
      </c>
      <c r="B34" s="123"/>
      <c r="C34" s="124"/>
      <c r="D34" s="343"/>
      <c r="E34" s="343"/>
      <c r="F34" s="344"/>
      <c r="G34" s="494">
        <f>SUM(G15:G31)</f>
        <v>0</v>
      </c>
    </row>
    <row r="35" spans="1:7" ht="15" customHeight="1" x14ac:dyDescent="0.2">
      <c r="A35" s="126"/>
      <c r="B35" s="126"/>
      <c r="C35" s="126"/>
      <c r="D35" s="126"/>
      <c r="E35" s="126"/>
      <c r="F35" s="126"/>
      <c r="G35" s="542" t="s">
        <v>2888</v>
      </c>
    </row>
    <row r="36" spans="1:7" ht="15" customHeight="1" x14ac:dyDescent="0.2">
      <c r="A36" s="126"/>
      <c r="B36" s="126"/>
      <c r="C36" s="126"/>
      <c r="D36" s="126"/>
      <c r="E36" s="126"/>
      <c r="F36" s="126"/>
      <c r="G36" s="543"/>
    </row>
    <row r="37" spans="1:7" ht="27.2" customHeight="1" x14ac:dyDescent="0.2">
      <c r="A37" s="127" t="s">
        <v>3</v>
      </c>
      <c r="B37" s="127" t="s">
        <v>4</v>
      </c>
      <c r="C37" s="127" t="s">
        <v>5</v>
      </c>
      <c r="D37" s="127" t="s">
        <v>6</v>
      </c>
      <c r="E37" s="127" t="s">
        <v>7</v>
      </c>
      <c r="F37" s="127" t="s">
        <v>8</v>
      </c>
      <c r="G37" s="489" t="s">
        <v>9</v>
      </c>
    </row>
    <row r="38" spans="1:7" ht="21.95" customHeight="1" x14ac:dyDescent="0.2">
      <c r="A38" s="123" t="s">
        <v>45</v>
      </c>
      <c r="B38" s="123"/>
      <c r="C38" s="124"/>
      <c r="D38" s="343"/>
      <c r="E38" s="358"/>
      <c r="F38" s="344"/>
      <c r="G38" s="494">
        <f>G34</f>
        <v>0</v>
      </c>
    </row>
    <row r="39" spans="1:7" x14ac:dyDescent="0.2">
      <c r="A39" s="111"/>
      <c r="B39" s="111"/>
      <c r="C39" s="129"/>
      <c r="D39" s="110"/>
      <c r="E39" s="110"/>
      <c r="F39" s="350"/>
      <c r="G39" s="477"/>
    </row>
    <row r="40" spans="1:7" ht="28.5" x14ac:dyDescent="0.2">
      <c r="A40" s="91">
        <v>11.2</v>
      </c>
      <c r="B40" s="91"/>
      <c r="C40" s="130" t="s">
        <v>2869</v>
      </c>
      <c r="D40" s="110"/>
      <c r="E40" s="110"/>
      <c r="F40" s="350"/>
      <c r="G40" s="477"/>
    </row>
    <row r="41" spans="1:7" x14ac:dyDescent="0.2">
      <c r="A41" s="260"/>
      <c r="B41" s="260"/>
      <c r="C41" s="120"/>
      <c r="D41" s="110"/>
      <c r="E41" s="110"/>
      <c r="F41" s="350"/>
      <c r="G41" s="477"/>
    </row>
    <row r="42" spans="1:7" ht="63.75" x14ac:dyDescent="0.2">
      <c r="A42" s="111" t="s">
        <v>1098</v>
      </c>
      <c r="B42" s="111" t="s">
        <v>3887</v>
      </c>
      <c r="C42" s="120" t="s">
        <v>2870</v>
      </c>
      <c r="D42" s="110" t="s">
        <v>287</v>
      </c>
      <c r="E42" s="110">
        <v>2</v>
      </c>
      <c r="F42" s="720"/>
      <c r="G42" s="477">
        <f>E42*F42</f>
        <v>0</v>
      </c>
    </row>
    <row r="43" spans="1:7" ht="12.6" customHeight="1" x14ac:dyDescent="0.2">
      <c r="A43" s="111"/>
      <c r="B43" s="111"/>
      <c r="C43" s="129"/>
      <c r="D43" s="110"/>
      <c r="E43" s="110"/>
      <c r="F43" s="350"/>
      <c r="G43" s="477"/>
    </row>
    <row r="44" spans="1:7" x14ac:dyDescent="0.2">
      <c r="A44" s="117"/>
      <c r="B44" s="117"/>
      <c r="C44" s="121" t="s">
        <v>2558</v>
      </c>
      <c r="D44" s="110"/>
      <c r="E44" s="110"/>
      <c r="F44" s="350"/>
      <c r="G44" s="477"/>
    </row>
    <row r="45" spans="1:7" x14ac:dyDescent="0.2">
      <c r="A45" s="117"/>
      <c r="B45" s="117"/>
      <c r="C45" s="121"/>
      <c r="D45" s="110"/>
      <c r="E45" s="110"/>
      <c r="F45" s="350"/>
      <c r="G45" s="477" t="s">
        <v>272</v>
      </c>
    </row>
    <row r="46" spans="1:7" ht="51" x14ac:dyDescent="0.2">
      <c r="A46" s="117" t="s">
        <v>1100</v>
      </c>
      <c r="B46" s="111" t="s">
        <v>3887</v>
      </c>
      <c r="C46" s="120" t="s">
        <v>2871</v>
      </c>
      <c r="D46" s="110" t="s">
        <v>19</v>
      </c>
      <c r="E46" s="110">
        <v>1</v>
      </c>
      <c r="F46" s="720"/>
      <c r="G46" s="477">
        <f t="shared" ref="G46:G72" si="1">E46*F46</f>
        <v>0</v>
      </c>
    </row>
    <row r="47" spans="1:7" x14ac:dyDescent="0.2">
      <c r="A47" s="117"/>
      <c r="B47" s="117"/>
      <c r="C47" s="121"/>
      <c r="D47" s="110"/>
      <c r="E47" s="110"/>
      <c r="F47" s="350"/>
      <c r="G47" s="477"/>
    </row>
    <row r="48" spans="1:7" ht="51" x14ac:dyDescent="0.2">
      <c r="A48" s="117" t="s">
        <v>1102</v>
      </c>
      <c r="B48" s="111" t="s">
        <v>3887</v>
      </c>
      <c r="C48" s="120" t="s">
        <v>2872</v>
      </c>
      <c r="D48" s="110" t="s">
        <v>19</v>
      </c>
      <c r="E48" s="110">
        <v>1</v>
      </c>
      <c r="F48" s="720"/>
      <c r="G48" s="477">
        <f t="shared" si="1"/>
        <v>0</v>
      </c>
    </row>
    <row r="49" spans="1:7" x14ac:dyDescent="0.2">
      <c r="A49" s="117"/>
      <c r="B49" s="117"/>
      <c r="C49" s="120"/>
      <c r="D49" s="110"/>
      <c r="E49" s="110"/>
      <c r="F49" s="350"/>
      <c r="G49" s="477"/>
    </row>
    <row r="50" spans="1:7" ht="25.5" x14ac:dyDescent="0.2">
      <c r="A50" s="117" t="s">
        <v>1104</v>
      </c>
      <c r="B50" s="111" t="s">
        <v>3887</v>
      </c>
      <c r="C50" s="120" t="s">
        <v>2873</v>
      </c>
      <c r="D50" s="110" t="s">
        <v>2569</v>
      </c>
      <c r="E50" s="110">
        <v>4</v>
      </c>
      <c r="F50" s="720"/>
      <c r="G50" s="477">
        <f t="shared" si="1"/>
        <v>0</v>
      </c>
    </row>
    <row r="51" spans="1:7" x14ac:dyDescent="0.2">
      <c r="A51" s="117"/>
      <c r="B51" s="117"/>
      <c r="C51" s="120"/>
      <c r="D51" s="110"/>
      <c r="E51" s="110"/>
      <c r="F51" s="350"/>
      <c r="G51" s="477"/>
    </row>
    <row r="52" spans="1:7" ht="25.5" x14ac:dyDescent="0.2">
      <c r="A52" s="117" t="s">
        <v>1107</v>
      </c>
      <c r="B52" s="111" t="s">
        <v>3887</v>
      </c>
      <c r="C52" s="120" t="s">
        <v>2874</v>
      </c>
      <c r="D52" s="110" t="s">
        <v>2569</v>
      </c>
      <c r="E52" s="110">
        <v>2</v>
      </c>
      <c r="F52" s="720"/>
      <c r="G52" s="477">
        <f t="shared" si="1"/>
        <v>0</v>
      </c>
    </row>
    <row r="53" spans="1:7" x14ac:dyDescent="0.2">
      <c r="A53" s="117"/>
      <c r="B53" s="117"/>
      <c r="C53" s="120"/>
      <c r="D53" s="110"/>
      <c r="E53" s="110"/>
      <c r="F53" s="350"/>
      <c r="G53" s="477"/>
    </row>
    <row r="54" spans="1:7" ht="14.25" x14ac:dyDescent="0.2">
      <c r="A54" s="131">
        <v>11.3</v>
      </c>
      <c r="B54" s="131"/>
      <c r="C54" s="119" t="s">
        <v>2875</v>
      </c>
      <c r="D54" s="110"/>
      <c r="E54" s="110"/>
      <c r="F54" s="350"/>
      <c r="G54" s="477"/>
    </row>
    <row r="55" spans="1:7" x14ac:dyDescent="0.2">
      <c r="A55" s="117"/>
      <c r="B55" s="117"/>
      <c r="C55" s="120"/>
      <c r="D55" s="110"/>
      <c r="E55" s="110"/>
      <c r="F55" s="350"/>
      <c r="G55" s="477"/>
    </row>
    <row r="56" spans="1:7" ht="25.5" x14ac:dyDescent="0.2">
      <c r="A56" s="117" t="s">
        <v>1138</v>
      </c>
      <c r="B56" s="111" t="s">
        <v>3887</v>
      </c>
      <c r="C56" s="120" t="s">
        <v>2876</v>
      </c>
      <c r="D56" s="110" t="s">
        <v>287</v>
      </c>
      <c r="E56" s="110">
        <v>2</v>
      </c>
      <c r="F56" s="720"/>
      <c r="G56" s="477">
        <f t="shared" si="1"/>
        <v>0</v>
      </c>
    </row>
    <row r="57" spans="1:7" x14ac:dyDescent="0.2">
      <c r="A57" s="117"/>
      <c r="B57" s="117"/>
      <c r="C57" s="120"/>
      <c r="D57" s="110"/>
      <c r="E57" s="110"/>
      <c r="F57" s="350"/>
      <c r="G57" s="477"/>
    </row>
    <row r="58" spans="1:7" s="134" customFormat="1" ht="38.25" x14ac:dyDescent="0.25">
      <c r="A58" s="132" t="s">
        <v>1140</v>
      </c>
      <c r="B58" s="111" t="s">
        <v>3887</v>
      </c>
      <c r="C58" s="133" t="s">
        <v>2716</v>
      </c>
      <c r="D58" s="364" t="s">
        <v>287</v>
      </c>
      <c r="E58" s="364">
        <v>2</v>
      </c>
      <c r="F58" s="720"/>
      <c r="G58" s="477">
        <f t="shared" si="1"/>
        <v>0</v>
      </c>
    </row>
    <row r="59" spans="1:7" s="134" customFormat="1" x14ac:dyDescent="0.25">
      <c r="A59" s="132"/>
      <c r="B59" s="132"/>
      <c r="C59" s="133"/>
      <c r="D59" s="364"/>
      <c r="E59" s="364"/>
      <c r="F59" s="365"/>
      <c r="G59" s="477"/>
    </row>
    <row r="60" spans="1:7" s="134" customFormat="1" x14ac:dyDescent="0.25">
      <c r="A60" s="132"/>
      <c r="B60" s="132"/>
      <c r="C60" s="135" t="s">
        <v>2649</v>
      </c>
      <c r="D60" s="364"/>
      <c r="E60" s="364"/>
      <c r="F60" s="365"/>
      <c r="G60" s="477"/>
    </row>
    <row r="61" spans="1:7" s="134" customFormat="1" x14ac:dyDescent="0.25">
      <c r="A61" s="132"/>
      <c r="B61" s="132"/>
      <c r="C61" s="133"/>
      <c r="D61" s="364"/>
      <c r="E61" s="364"/>
      <c r="F61" s="365"/>
      <c r="G61" s="477"/>
    </row>
    <row r="62" spans="1:7" s="134" customFormat="1" x14ac:dyDescent="0.25">
      <c r="A62" s="132" t="s">
        <v>1144</v>
      </c>
      <c r="B62" s="132"/>
      <c r="C62" s="133" t="s">
        <v>2718</v>
      </c>
      <c r="D62" s="364" t="s">
        <v>287</v>
      </c>
      <c r="E62" s="364">
        <v>2</v>
      </c>
      <c r="F62" s="720"/>
      <c r="G62" s="477">
        <f t="shared" si="1"/>
        <v>0</v>
      </c>
    </row>
    <row r="63" spans="1:7" s="134" customFormat="1" x14ac:dyDescent="0.25">
      <c r="A63" s="132"/>
      <c r="B63" s="132"/>
      <c r="C63" s="133"/>
      <c r="D63" s="364"/>
      <c r="E63" s="364"/>
      <c r="F63" s="365"/>
      <c r="G63" s="477"/>
    </row>
    <row r="64" spans="1:7" s="134" customFormat="1" x14ac:dyDescent="0.25">
      <c r="A64" s="132" t="s">
        <v>1146</v>
      </c>
      <c r="B64" s="132"/>
      <c r="C64" s="133" t="s">
        <v>2720</v>
      </c>
      <c r="D64" s="364" t="s">
        <v>287</v>
      </c>
      <c r="E64" s="364">
        <v>2</v>
      </c>
      <c r="F64" s="720"/>
      <c r="G64" s="477">
        <f t="shared" si="1"/>
        <v>0</v>
      </c>
    </row>
    <row r="65" spans="1:7" s="134" customFormat="1" x14ac:dyDescent="0.25">
      <c r="A65" s="132"/>
      <c r="B65" s="132"/>
      <c r="C65" s="133"/>
      <c r="D65" s="364"/>
      <c r="E65" s="364"/>
      <c r="F65" s="365"/>
      <c r="G65" s="477"/>
    </row>
    <row r="66" spans="1:7" s="134" customFormat="1" ht="51" x14ac:dyDescent="0.25">
      <c r="A66" s="136">
        <v>11.4</v>
      </c>
      <c r="B66" s="136"/>
      <c r="C66" s="137" t="s">
        <v>2573</v>
      </c>
      <c r="D66" s="110"/>
      <c r="E66" s="110"/>
      <c r="F66" s="350"/>
      <c r="G66" s="477"/>
    </row>
    <row r="67" spans="1:7" s="134" customFormat="1" x14ac:dyDescent="0.25">
      <c r="A67" s="111"/>
      <c r="B67" s="111"/>
      <c r="C67" s="120"/>
      <c r="D67" s="110"/>
      <c r="E67" s="110"/>
      <c r="F67" s="350"/>
      <c r="G67" s="477"/>
    </row>
    <row r="68" spans="1:7" s="134" customFormat="1" x14ac:dyDescent="0.25">
      <c r="A68" s="111" t="s">
        <v>2877</v>
      </c>
      <c r="B68" s="111"/>
      <c r="C68" s="721" t="s">
        <v>2574</v>
      </c>
      <c r="D68" s="110" t="s">
        <v>19</v>
      </c>
      <c r="E68" s="110">
        <v>1</v>
      </c>
      <c r="F68" s="720"/>
      <c r="G68" s="477">
        <f t="shared" si="1"/>
        <v>0</v>
      </c>
    </row>
    <row r="69" spans="1:7" s="134" customFormat="1" x14ac:dyDescent="0.25">
      <c r="A69" s="111"/>
      <c r="B69" s="111"/>
      <c r="C69" s="122"/>
      <c r="D69" s="110"/>
      <c r="E69" s="110"/>
      <c r="F69" s="350"/>
      <c r="G69" s="477"/>
    </row>
    <row r="70" spans="1:7" s="134" customFormat="1" x14ac:dyDescent="0.25">
      <c r="A70" s="111" t="s">
        <v>2878</v>
      </c>
      <c r="B70" s="111"/>
      <c r="C70" s="721" t="s">
        <v>2575</v>
      </c>
      <c r="D70" s="110" t="s">
        <v>19</v>
      </c>
      <c r="E70" s="110">
        <v>1</v>
      </c>
      <c r="F70" s="720"/>
      <c r="G70" s="477">
        <f t="shared" si="1"/>
        <v>0</v>
      </c>
    </row>
    <row r="71" spans="1:7" s="134" customFormat="1" x14ac:dyDescent="0.25">
      <c r="A71" s="111"/>
      <c r="B71" s="111"/>
      <c r="C71" s="122"/>
      <c r="D71" s="110"/>
      <c r="E71" s="110"/>
      <c r="F71" s="350"/>
      <c r="G71" s="477"/>
    </row>
    <row r="72" spans="1:7" s="134" customFormat="1" x14ac:dyDescent="0.25">
      <c r="A72" s="111" t="s">
        <v>2879</v>
      </c>
      <c r="B72" s="111"/>
      <c r="C72" s="721" t="s">
        <v>2576</v>
      </c>
      <c r="D72" s="110" t="s">
        <v>19</v>
      </c>
      <c r="E72" s="110">
        <v>1</v>
      </c>
      <c r="F72" s="720"/>
      <c r="G72" s="477">
        <f t="shared" si="1"/>
        <v>0</v>
      </c>
    </row>
    <row r="73" spans="1:7" s="134" customFormat="1" x14ac:dyDescent="0.25">
      <c r="A73" s="111"/>
      <c r="B73" s="111"/>
      <c r="C73" s="122"/>
      <c r="D73" s="110"/>
      <c r="E73" s="110"/>
      <c r="F73" s="350"/>
      <c r="G73" s="477"/>
    </row>
    <row r="74" spans="1:7" s="134" customFormat="1" x14ac:dyDescent="0.25">
      <c r="A74" s="310"/>
      <c r="B74" s="310"/>
      <c r="C74" s="310"/>
      <c r="D74" s="369"/>
      <c r="E74" s="369"/>
      <c r="F74" s="367"/>
      <c r="G74" s="477"/>
    </row>
    <row r="75" spans="1:7" ht="21.95" customHeight="1" x14ac:dyDescent="0.2">
      <c r="A75" s="123" t="s">
        <v>44</v>
      </c>
      <c r="B75" s="123"/>
      <c r="C75" s="124"/>
      <c r="D75" s="343"/>
      <c r="E75" s="358"/>
      <c r="F75" s="344"/>
      <c r="G75" s="494">
        <f>SUM(G38:G72)</f>
        <v>0</v>
      </c>
    </row>
    <row r="76" spans="1:7" ht="15" customHeight="1" x14ac:dyDescent="0.2">
      <c r="A76" s="126"/>
      <c r="B76" s="126"/>
      <c r="C76" s="126"/>
      <c r="D76" s="126"/>
      <c r="E76" s="126"/>
      <c r="F76" s="126"/>
      <c r="G76" s="542" t="s">
        <v>2888</v>
      </c>
    </row>
    <row r="77" spans="1:7" ht="15" customHeight="1" x14ac:dyDescent="0.2">
      <c r="A77" s="126"/>
      <c r="B77" s="126"/>
      <c r="C77" s="126"/>
      <c r="D77" s="126"/>
      <c r="E77" s="126"/>
      <c r="F77" s="126"/>
      <c r="G77" s="543"/>
    </row>
    <row r="78" spans="1:7" ht="27.2" customHeight="1" x14ac:dyDescent="0.2">
      <c r="A78" s="127" t="s">
        <v>3</v>
      </c>
      <c r="B78" s="127" t="s">
        <v>4</v>
      </c>
      <c r="C78" s="127" t="s">
        <v>5</v>
      </c>
      <c r="D78" s="127" t="s">
        <v>6</v>
      </c>
      <c r="E78" s="127" t="s">
        <v>7</v>
      </c>
      <c r="F78" s="127" t="s">
        <v>8</v>
      </c>
      <c r="G78" s="489" t="s">
        <v>9</v>
      </c>
    </row>
    <row r="79" spans="1:7" ht="21.95" customHeight="1" x14ac:dyDescent="0.2">
      <c r="A79" s="123" t="s">
        <v>45</v>
      </c>
      <c r="B79" s="123"/>
      <c r="C79" s="124"/>
      <c r="D79" s="343"/>
      <c r="E79" s="343"/>
      <c r="F79" s="344"/>
      <c r="G79" s="494">
        <f>G75</f>
        <v>0</v>
      </c>
    </row>
    <row r="80" spans="1:7" x14ac:dyDescent="0.2">
      <c r="A80" s="111"/>
      <c r="B80" s="111"/>
      <c r="C80" s="138"/>
      <c r="D80" s="110"/>
      <c r="E80" s="110"/>
      <c r="F80" s="350"/>
      <c r="G80" s="477"/>
    </row>
    <row r="81" spans="1:7" ht="76.5" x14ac:dyDescent="0.2">
      <c r="A81" s="136">
        <v>11.5</v>
      </c>
      <c r="B81" s="136"/>
      <c r="C81" s="116" t="s">
        <v>2578</v>
      </c>
      <c r="D81" s="110"/>
      <c r="E81" s="351"/>
      <c r="F81" s="352"/>
      <c r="G81" s="477"/>
    </row>
    <row r="82" spans="1:7" ht="12.6" customHeight="1" x14ac:dyDescent="0.2">
      <c r="A82" s="111"/>
      <c r="B82" s="111"/>
      <c r="C82" s="116"/>
      <c r="D82" s="110"/>
      <c r="E82" s="110"/>
      <c r="F82" s="350"/>
      <c r="G82" s="477"/>
    </row>
    <row r="83" spans="1:7" ht="25.5" x14ac:dyDescent="0.2">
      <c r="A83" s="111" t="s">
        <v>3888</v>
      </c>
      <c r="B83" s="111"/>
      <c r="C83" s="149" t="s">
        <v>3889</v>
      </c>
      <c r="D83" s="110" t="s">
        <v>19</v>
      </c>
      <c r="E83" s="110">
        <v>1</v>
      </c>
      <c r="F83" s="720"/>
      <c r="G83" s="477">
        <f>E83*F83</f>
        <v>0</v>
      </c>
    </row>
    <row r="84" spans="1:7" ht="12.6" customHeight="1" x14ac:dyDescent="0.2">
      <c r="A84" s="111"/>
      <c r="B84" s="111"/>
      <c r="C84" s="149"/>
      <c r="D84" s="110"/>
      <c r="E84" s="110"/>
      <c r="F84" s="350"/>
      <c r="G84" s="477"/>
    </row>
    <row r="85" spans="1:7" ht="25.5" x14ac:dyDescent="0.2">
      <c r="A85" s="111" t="s">
        <v>2880</v>
      </c>
      <c r="B85" s="111"/>
      <c r="C85" s="149" t="s">
        <v>3890</v>
      </c>
      <c r="D85" s="110" t="s">
        <v>19</v>
      </c>
      <c r="E85" s="110">
        <v>1</v>
      </c>
      <c r="F85" s="720"/>
      <c r="G85" s="477">
        <f t="shared" ref="G85:G99" si="2">E85*F85</f>
        <v>0</v>
      </c>
    </row>
    <row r="86" spans="1:7" ht="12.6" customHeight="1" x14ac:dyDescent="0.2">
      <c r="A86" s="111"/>
      <c r="B86" s="111"/>
      <c r="C86" s="149"/>
      <c r="D86" s="110"/>
      <c r="E86" s="110"/>
      <c r="F86" s="350"/>
      <c r="G86" s="477"/>
    </row>
    <row r="87" spans="1:7" ht="25.5" x14ac:dyDescent="0.2">
      <c r="A87" s="111" t="s">
        <v>2881</v>
      </c>
      <c r="B87" s="111"/>
      <c r="C87" s="149" t="s">
        <v>3891</v>
      </c>
      <c r="D87" s="110"/>
      <c r="E87" s="110"/>
      <c r="F87" s="350"/>
      <c r="G87" s="477">
        <f t="shared" si="2"/>
        <v>0</v>
      </c>
    </row>
    <row r="88" spans="1:7" ht="12.6" customHeight="1" x14ac:dyDescent="0.2">
      <c r="A88" s="111"/>
      <c r="B88" s="111"/>
      <c r="C88" s="149"/>
      <c r="D88" s="110"/>
      <c r="E88" s="110"/>
      <c r="F88" s="350"/>
      <c r="G88" s="477"/>
    </row>
    <row r="89" spans="1:7" ht="25.5" x14ac:dyDescent="0.2">
      <c r="A89" s="111" t="s">
        <v>2882</v>
      </c>
      <c r="B89" s="111"/>
      <c r="C89" s="471" t="s">
        <v>2581</v>
      </c>
      <c r="D89" s="110" t="s">
        <v>19</v>
      </c>
      <c r="E89" s="110">
        <v>1</v>
      </c>
      <c r="F89" s="720"/>
      <c r="G89" s="477">
        <f t="shared" si="2"/>
        <v>0</v>
      </c>
    </row>
    <row r="90" spans="1:7" x14ac:dyDescent="0.2">
      <c r="A90" s="111"/>
      <c r="B90" s="111"/>
      <c r="C90" s="471"/>
      <c r="D90" s="110"/>
      <c r="E90" s="110"/>
      <c r="F90" s="350"/>
      <c r="G90" s="477"/>
    </row>
    <row r="91" spans="1:7" ht="51" x14ac:dyDescent="0.2">
      <c r="A91" s="143">
        <v>11.6</v>
      </c>
      <c r="B91" s="143"/>
      <c r="C91" s="472" t="s">
        <v>2582</v>
      </c>
      <c r="D91" s="110"/>
      <c r="E91" s="351"/>
      <c r="F91" s="345"/>
      <c r="G91" s="477"/>
    </row>
    <row r="92" spans="1:7" x14ac:dyDescent="0.2">
      <c r="A92" s="111"/>
      <c r="B92" s="111"/>
      <c r="C92" s="142"/>
      <c r="D92" s="110"/>
      <c r="E92" s="351"/>
      <c r="F92" s="345"/>
      <c r="G92" s="477"/>
    </row>
    <row r="93" spans="1:7" x14ac:dyDescent="0.2">
      <c r="A93" s="111" t="s">
        <v>2883</v>
      </c>
      <c r="B93" s="111"/>
      <c r="C93" s="722" t="s">
        <v>2574</v>
      </c>
      <c r="D93" s="151" t="s">
        <v>19</v>
      </c>
      <c r="E93" s="151">
        <v>1</v>
      </c>
      <c r="F93" s="720"/>
      <c r="G93" s="477">
        <f t="shared" si="2"/>
        <v>0</v>
      </c>
    </row>
    <row r="94" spans="1:7" x14ac:dyDescent="0.2">
      <c r="A94" s="111"/>
      <c r="B94" s="111"/>
      <c r="C94" s="142"/>
      <c r="D94" s="151"/>
      <c r="E94" s="151"/>
      <c r="F94" s="345"/>
      <c r="G94" s="477"/>
    </row>
    <row r="95" spans="1:7" x14ac:dyDescent="0.2">
      <c r="A95" s="111" t="s">
        <v>2884</v>
      </c>
      <c r="B95" s="111"/>
      <c r="C95" s="722" t="s">
        <v>2575</v>
      </c>
      <c r="D95" s="151" t="s">
        <v>19</v>
      </c>
      <c r="E95" s="151">
        <v>1</v>
      </c>
      <c r="F95" s="720"/>
      <c r="G95" s="477">
        <f t="shared" si="2"/>
        <v>0</v>
      </c>
    </row>
    <row r="96" spans="1:7" x14ac:dyDescent="0.2">
      <c r="A96" s="111"/>
      <c r="B96" s="111"/>
      <c r="C96" s="142"/>
      <c r="D96" s="151"/>
      <c r="E96" s="151"/>
      <c r="F96" s="345"/>
      <c r="G96" s="477"/>
    </row>
    <row r="97" spans="1:7" x14ac:dyDescent="0.2">
      <c r="A97" s="111" t="s">
        <v>2885</v>
      </c>
      <c r="B97" s="111"/>
      <c r="C97" s="722" t="s">
        <v>2576</v>
      </c>
      <c r="D97" s="151" t="s">
        <v>19</v>
      </c>
      <c r="E97" s="151">
        <v>1</v>
      </c>
      <c r="F97" s="720"/>
      <c r="G97" s="477">
        <f t="shared" si="2"/>
        <v>0</v>
      </c>
    </row>
    <row r="98" spans="1:7" x14ac:dyDescent="0.2">
      <c r="A98" s="111"/>
      <c r="B98" s="111"/>
      <c r="C98" s="142"/>
      <c r="D98" s="151"/>
      <c r="E98" s="151"/>
      <c r="F98" s="345"/>
      <c r="G98" s="477"/>
    </row>
    <row r="99" spans="1:7" x14ac:dyDescent="0.2">
      <c r="A99" s="111" t="s">
        <v>2886</v>
      </c>
      <c r="B99" s="111"/>
      <c r="C99" s="722" t="s">
        <v>2577</v>
      </c>
      <c r="D99" s="151" t="s">
        <v>19</v>
      </c>
      <c r="E99" s="151">
        <v>1</v>
      </c>
      <c r="F99" s="720"/>
      <c r="G99" s="477">
        <f t="shared" si="2"/>
        <v>0</v>
      </c>
    </row>
    <row r="100" spans="1:7" x14ac:dyDescent="0.2">
      <c r="A100" s="111"/>
      <c r="B100" s="111"/>
      <c r="C100" s="142"/>
      <c r="D100" s="151"/>
      <c r="E100" s="151"/>
      <c r="F100" s="345"/>
      <c r="G100" s="477"/>
    </row>
    <row r="101" spans="1:7" x14ac:dyDescent="0.2">
      <c r="A101" s="111"/>
      <c r="B101" s="111"/>
      <c r="C101" s="142"/>
      <c r="D101" s="151"/>
      <c r="E101" s="151"/>
      <c r="F101" s="345"/>
      <c r="G101" s="477"/>
    </row>
    <row r="102" spans="1:7" x14ac:dyDescent="0.2">
      <c r="A102" s="111"/>
      <c r="B102" s="111"/>
      <c r="C102" s="142"/>
      <c r="D102" s="151"/>
      <c r="E102" s="151"/>
      <c r="F102" s="345"/>
      <c r="G102" s="477"/>
    </row>
    <row r="103" spans="1:7" x14ac:dyDescent="0.2">
      <c r="A103" s="111"/>
      <c r="B103" s="111"/>
      <c r="C103" s="142"/>
      <c r="D103" s="151"/>
      <c r="E103" s="151"/>
      <c r="F103" s="345"/>
      <c r="G103" s="477"/>
    </row>
    <row r="104" spans="1:7" x14ac:dyDescent="0.2">
      <c r="A104" s="111"/>
      <c r="B104" s="111"/>
      <c r="C104" s="142"/>
      <c r="D104" s="151"/>
      <c r="E104" s="151"/>
      <c r="F104" s="345"/>
      <c r="G104" s="477"/>
    </row>
    <row r="105" spans="1:7" x14ac:dyDescent="0.2">
      <c r="A105" s="111"/>
      <c r="B105" s="111"/>
      <c r="C105" s="142"/>
      <c r="D105" s="151"/>
      <c r="E105" s="151"/>
      <c r="F105" s="345"/>
      <c r="G105" s="477"/>
    </row>
    <row r="106" spans="1:7" s="146" customFormat="1" ht="21.95" customHeight="1" x14ac:dyDescent="0.25">
      <c r="A106" s="144" t="s">
        <v>4566</v>
      </c>
      <c r="B106" s="145"/>
      <c r="C106" s="145"/>
      <c r="D106" s="343"/>
      <c r="E106" s="343"/>
      <c r="F106" s="344"/>
      <c r="G106" s="494">
        <f>SUM(G79:G99)</f>
        <v>0</v>
      </c>
    </row>
    <row r="118" ht="9.75" customHeight="1" x14ac:dyDescent="0.2"/>
  </sheetData>
  <sheetProtection algorithmName="SHA-512" hashValue="exYoDnyRvhInLdeVR/e5xRc77SUMhRyBkjp2gatKCC9OpHj2Ns6TcoC5R36uzVCEkRjIa/iJ0bMW9hvvpW+5lA==" saltValue="LDBfa6mObvQThkzfrKsFuA==" spinCount="100000" sheet="1" objects="1" scenarios="1"/>
  <autoFilter ref="A1:G106" xr:uid="{00000000-0009-0000-0000-000014000000}"/>
  <pageMargins left="0.70866141732283472" right="0.70866141732283472" top="0.74803149606299213" bottom="0.74803149606299213" header="0.31496062992125984" footer="0.31496062992125984"/>
  <pageSetup paperSize="9" scale="74" firstPageNumber="65" fitToHeight="0" orientation="portrait" blackAndWhite="1" r:id="rId1"/>
  <headerFooter>
    <oddHeader>&amp;LHAMMARSDALE WWTW IMPROVEMENTS TO LIQUID AND SOLIDS TREATMENT FACILITIES&amp;RContract No:  WS 7342</oddHeader>
    <oddFooter>&amp;LC2: Pricing Data - Revision B&amp;CPage C2.2-&amp;P</oddFooter>
  </headerFooter>
  <rowBreaks count="2" manualBreakCount="2">
    <brk id="34" max="16383" man="1"/>
    <brk id="75"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pageSetUpPr fitToPage="1"/>
  </sheetPr>
  <dimension ref="A1:G16"/>
  <sheetViews>
    <sheetView view="pageBreakPreview" zoomScaleNormal="100" zoomScaleSheetLayoutView="100" workbookViewId="0">
      <selection activeCell="F251" sqref="F251"/>
    </sheetView>
  </sheetViews>
  <sheetFormatPr defaultColWidth="9.140625" defaultRowHeight="15" x14ac:dyDescent="0.25"/>
  <cols>
    <col min="1" max="2" width="9.140625" style="20"/>
    <col min="3" max="3" width="48.85546875" style="20" customWidth="1"/>
    <col min="4" max="5" width="10" style="20" customWidth="1"/>
    <col min="6" max="6" width="15.7109375" style="20" customWidth="1"/>
    <col min="7" max="7" width="18.42578125" style="584" customWidth="1"/>
    <col min="8" max="16384" width="9.140625" style="20"/>
  </cols>
  <sheetData>
    <row r="1" spans="1:7" s="65" customFormat="1" ht="14.45" customHeight="1" x14ac:dyDescent="0.2">
      <c r="A1" s="63"/>
      <c r="B1" s="64"/>
      <c r="C1" s="64"/>
      <c r="D1" s="63"/>
      <c r="E1" s="64"/>
      <c r="F1" s="64"/>
      <c r="G1" s="542" t="s">
        <v>4529</v>
      </c>
    </row>
    <row r="2" spans="1:7" s="65" customFormat="1" ht="12.75" x14ac:dyDescent="0.2">
      <c r="A2" s="63"/>
      <c r="B2" s="64"/>
      <c r="C2" s="64"/>
      <c r="D2" s="63"/>
      <c r="E2" s="64"/>
      <c r="F2" s="64"/>
      <c r="G2" s="543"/>
    </row>
    <row r="3" spans="1:7" s="65" customFormat="1" ht="25.5" x14ac:dyDescent="0.2">
      <c r="A3" s="66" t="s">
        <v>3</v>
      </c>
      <c r="B3" s="66" t="s">
        <v>4</v>
      </c>
      <c r="C3" s="66" t="s">
        <v>5</v>
      </c>
      <c r="D3" s="66" t="s">
        <v>6</v>
      </c>
      <c r="E3" s="66" t="s">
        <v>7</v>
      </c>
      <c r="F3" s="66" t="s">
        <v>8</v>
      </c>
      <c r="G3" s="489" t="s">
        <v>9</v>
      </c>
    </row>
    <row r="4" spans="1:7" s="70" customFormat="1" ht="12.75" x14ac:dyDescent="0.2">
      <c r="A4" s="67"/>
      <c r="B4" s="68"/>
      <c r="C4" s="69" t="s">
        <v>3760</v>
      </c>
      <c r="D4" s="312"/>
      <c r="E4" s="312"/>
      <c r="F4" s="384"/>
      <c r="G4" s="483"/>
    </row>
    <row r="5" spans="1:7" s="70" customFormat="1" ht="12.75" x14ac:dyDescent="0.2">
      <c r="A5" s="71"/>
      <c r="B5" s="72"/>
      <c r="C5" s="73"/>
      <c r="D5" s="229"/>
      <c r="E5" s="229"/>
      <c r="F5" s="319"/>
      <c r="G5" s="477"/>
    </row>
    <row r="6" spans="1:7" s="70" customFormat="1" ht="12.75" x14ac:dyDescent="0.2">
      <c r="A6" s="71"/>
      <c r="B6" s="72"/>
      <c r="C6" s="74" t="s">
        <v>2898</v>
      </c>
      <c r="D6" s="229"/>
      <c r="E6" s="229"/>
      <c r="F6" s="319"/>
      <c r="G6" s="477"/>
    </row>
    <row r="7" spans="1:7" s="70" customFormat="1" ht="12.75" x14ac:dyDescent="0.2">
      <c r="A7" s="71"/>
      <c r="B7" s="72"/>
      <c r="C7" s="73"/>
      <c r="D7" s="229"/>
      <c r="E7" s="229"/>
      <c r="F7" s="319"/>
      <c r="G7" s="477"/>
    </row>
    <row r="8" spans="1:7" s="70" customFormat="1" ht="12.75" x14ac:dyDescent="0.2">
      <c r="A8" s="71"/>
      <c r="B8" s="72"/>
      <c r="C8" s="73" t="s">
        <v>2900</v>
      </c>
      <c r="D8" s="229"/>
      <c r="E8" s="229"/>
      <c r="F8" s="319"/>
      <c r="G8" s="477"/>
    </row>
    <row r="9" spans="1:7" s="70" customFormat="1" ht="12.75" x14ac:dyDescent="0.2">
      <c r="A9" s="71"/>
      <c r="B9" s="72"/>
      <c r="C9" s="73"/>
      <c r="D9" s="229"/>
      <c r="E9" s="229"/>
      <c r="F9" s="319"/>
      <c r="G9" s="477"/>
    </row>
    <row r="10" spans="1:7" s="70" customFormat="1" ht="12.75" x14ac:dyDescent="0.2">
      <c r="A10" s="71">
        <v>1.1000000000000001</v>
      </c>
      <c r="B10" s="72"/>
      <c r="C10" s="73" t="s">
        <v>2901</v>
      </c>
      <c r="D10" s="326" t="s">
        <v>19</v>
      </c>
      <c r="E10" s="229">
        <v>1</v>
      </c>
      <c r="F10" s="711"/>
      <c r="G10" s="477">
        <f>E10*F10</f>
        <v>0</v>
      </c>
    </row>
    <row r="11" spans="1:7" s="70" customFormat="1" ht="12.75" x14ac:dyDescent="0.2">
      <c r="A11" s="71"/>
      <c r="B11" s="72"/>
      <c r="C11" s="73"/>
      <c r="D11" s="326"/>
      <c r="E11" s="229"/>
      <c r="F11" s="319"/>
      <c r="G11" s="477"/>
    </row>
    <row r="12" spans="1:7" s="70" customFormat="1" ht="12.75" x14ac:dyDescent="0.2">
      <c r="A12" s="71">
        <v>1.2</v>
      </c>
      <c r="B12" s="72"/>
      <c r="C12" s="73" t="s">
        <v>2902</v>
      </c>
      <c r="D12" s="326" t="s">
        <v>19</v>
      </c>
      <c r="E12" s="229">
        <v>1</v>
      </c>
      <c r="F12" s="711"/>
      <c r="G12" s="477">
        <f t="shared" ref="G12:G14" si="0">E12*F12</f>
        <v>0</v>
      </c>
    </row>
    <row r="13" spans="1:7" s="70" customFormat="1" ht="12.75" x14ac:dyDescent="0.2">
      <c r="A13" s="71"/>
      <c r="B13" s="72"/>
      <c r="C13" s="73"/>
      <c r="D13" s="326"/>
      <c r="E13" s="229"/>
      <c r="F13" s="319"/>
      <c r="G13" s="477"/>
    </row>
    <row r="14" spans="1:7" s="70" customFormat="1" ht="12.75" x14ac:dyDescent="0.2">
      <c r="A14" s="71">
        <v>1.3</v>
      </c>
      <c r="B14" s="72"/>
      <c r="C14" s="73" t="s">
        <v>2903</v>
      </c>
      <c r="D14" s="326" t="s">
        <v>19</v>
      </c>
      <c r="E14" s="229">
        <v>1</v>
      </c>
      <c r="F14" s="711"/>
      <c r="G14" s="477">
        <f t="shared" si="0"/>
        <v>0</v>
      </c>
    </row>
    <row r="15" spans="1:7" s="70" customFormat="1" ht="12.75" x14ac:dyDescent="0.2">
      <c r="A15" s="71"/>
      <c r="B15" s="72"/>
      <c r="C15" s="73"/>
      <c r="D15" s="229"/>
      <c r="E15" s="229"/>
      <c r="F15" s="319"/>
      <c r="G15" s="477"/>
    </row>
    <row r="16" spans="1:7" s="70" customFormat="1" ht="21.95" customHeight="1" x14ac:dyDescent="0.2">
      <c r="A16" s="75" t="s">
        <v>4528</v>
      </c>
      <c r="B16" s="75"/>
      <c r="C16" s="76"/>
      <c r="D16" s="77"/>
      <c r="E16" s="77"/>
      <c r="F16" s="329"/>
      <c r="G16" s="494">
        <f>SUM(G10:G14)</f>
        <v>0</v>
      </c>
    </row>
  </sheetData>
  <sheetProtection algorithmName="SHA-512" hashValue="tbVM/+rnsHn+0cD8Z4V39kJGOYUbfPmzOg8r5sD8FYNnaRP8qgOJ0VS8NCf+Zjim8vxBIsyPDhILrU1bO6Pn3g==" saltValue="olDw9/j0oyhXySiLBCNa8g==" spinCount="100000" sheet="1" objects="1" scenarios="1"/>
  <pageMargins left="0.70866141732283472" right="0.70866141732283472" top="0.74803149606299213" bottom="0.74803149606299213" header="0.31496062992125984" footer="0.31496062992125984"/>
  <pageSetup paperSize="9" scale="72" firstPageNumber="65" fitToHeight="0" orientation="portrait" blackAndWhite="1" r:id="rId1"/>
  <headerFooter>
    <oddHeader>&amp;LHAMMARSDALE WWTW IMPROVEMENTS TO LIQUID AND SOLIDS TREATMENT FACILITIES&amp;RContract No:  WS 7342</oddHeader>
    <oddFooter>&amp;LC2: Pricing Data - Revision B&amp;CPage C2.2-&amp;P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pageSetUpPr fitToPage="1"/>
  </sheetPr>
  <dimension ref="A1:G164"/>
  <sheetViews>
    <sheetView view="pageBreakPreview" zoomScale="96" zoomScaleNormal="100" zoomScaleSheetLayoutView="96" workbookViewId="0">
      <selection activeCell="F251" sqref="F251"/>
    </sheetView>
  </sheetViews>
  <sheetFormatPr defaultColWidth="9.140625" defaultRowHeight="12.75" x14ac:dyDescent="0.2"/>
  <cols>
    <col min="1" max="1" width="8.5703125" style="49" customWidth="1"/>
    <col min="2" max="2" width="9.140625" style="49" customWidth="1"/>
    <col min="3" max="3" width="42" style="50" customWidth="1"/>
    <col min="4" max="4" width="10" style="51" customWidth="1"/>
    <col min="5" max="5" width="10" style="49" customWidth="1"/>
    <col min="6" max="6" width="15.7109375" style="22" customWidth="1"/>
    <col min="7" max="7" width="18.42578125" style="590" customWidth="1"/>
    <col min="8" max="16384" width="9.140625" style="21"/>
  </cols>
  <sheetData>
    <row r="1" spans="1:7" x14ac:dyDescent="0.2">
      <c r="A1" s="21"/>
      <c r="B1" s="21"/>
      <c r="C1" s="79"/>
      <c r="D1" s="21"/>
      <c r="E1" s="21"/>
      <c r="G1" s="542" t="s">
        <v>4522</v>
      </c>
    </row>
    <row r="2" spans="1:7" x14ac:dyDescent="0.2">
      <c r="A2" s="21"/>
      <c r="B2" s="21"/>
      <c r="C2" s="79"/>
      <c r="D2" s="21"/>
      <c r="E2" s="21"/>
      <c r="G2" s="543"/>
    </row>
    <row r="3" spans="1:7" ht="25.5" x14ac:dyDescent="0.2">
      <c r="A3" s="23" t="s">
        <v>3</v>
      </c>
      <c r="B3" s="23" t="s">
        <v>4</v>
      </c>
      <c r="C3" s="23" t="s">
        <v>5</v>
      </c>
      <c r="D3" s="23" t="s">
        <v>6</v>
      </c>
      <c r="E3" s="23" t="s">
        <v>7</v>
      </c>
      <c r="F3" s="23" t="s">
        <v>8</v>
      </c>
      <c r="G3" s="482" t="s">
        <v>9</v>
      </c>
    </row>
    <row r="4" spans="1:7" x14ac:dyDescent="0.2">
      <c r="A4" s="24"/>
      <c r="B4" s="24"/>
      <c r="C4" s="80" t="s">
        <v>2025</v>
      </c>
      <c r="D4" s="24"/>
      <c r="E4" s="24"/>
      <c r="F4" s="390"/>
      <c r="G4" s="585"/>
    </row>
    <row r="5" spans="1:7" x14ac:dyDescent="0.2">
      <c r="A5" s="91"/>
      <c r="B5" s="92"/>
      <c r="C5" s="93"/>
      <c r="D5" s="110"/>
      <c r="E5" s="110"/>
      <c r="F5" s="345"/>
      <c r="G5" s="477"/>
    </row>
    <row r="6" spans="1:7" x14ac:dyDescent="0.2">
      <c r="A6" s="33">
        <v>1</v>
      </c>
      <c r="B6" s="33" t="s">
        <v>2026</v>
      </c>
      <c r="C6" s="90" t="s">
        <v>2027</v>
      </c>
      <c r="D6" s="41"/>
      <c r="E6" s="41"/>
      <c r="F6" s="392"/>
      <c r="G6" s="485"/>
    </row>
    <row r="7" spans="1:7" ht="102" x14ac:dyDescent="0.2">
      <c r="A7" s="33"/>
      <c r="B7" s="33"/>
      <c r="C7" s="90" t="s">
        <v>2028</v>
      </c>
      <c r="D7" s="41"/>
      <c r="E7" s="41"/>
      <c r="F7" s="392"/>
      <c r="G7" s="485"/>
    </row>
    <row r="8" spans="1:7" x14ac:dyDescent="0.2">
      <c r="A8" s="33"/>
      <c r="B8" s="33"/>
      <c r="C8" s="25"/>
      <c r="D8" s="41"/>
      <c r="E8" s="41"/>
      <c r="F8" s="392"/>
      <c r="G8" s="485"/>
    </row>
    <row r="9" spans="1:7" x14ac:dyDescent="0.2">
      <c r="A9" s="41">
        <v>1.1000000000000001</v>
      </c>
      <c r="B9" s="41"/>
      <c r="C9" s="28" t="s">
        <v>2029</v>
      </c>
      <c r="D9" s="41"/>
      <c r="E9" s="41"/>
      <c r="F9" s="392"/>
      <c r="G9" s="485"/>
    </row>
    <row r="10" spans="1:7" x14ac:dyDescent="0.2">
      <c r="A10" s="41" t="s">
        <v>16</v>
      </c>
      <c r="B10" s="41"/>
      <c r="C10" s="28" t="s">
        <v>2030</v>
      </c>
      <c r="D10" s="41" t="s">
        <v>292</v>
      </c>
      <c r="E10" s="41">
        <v>1800</v>
      </c>
      <c r="F10" s="728"/>
      <c r="G10" s="328" t="str">
        <f>+IF($F10&gt;0,($E10*F10),"R")</f>
        <v>R</v>
      </c>
    </row>
    <row r="11" spans="1:7" x14ac:dyDescent="0.2">
      <c r="A11" s="33" t="s">
        <v>22</v>
      </c>
      <c r="B11" s="33"/>
      <c r="C11" s="28" t="s">
        <v>2031</v>
      </c>
      <c r="D11" s="41" t="s">
        <v>292</v>
      </c>
      <c r="E11" s="33">
        <v>1800</v>
      </c>
      <c r="F11" s="728"/>
      <c r="G11" s="328" t="str">
        <f>+IF($F11&gt;0,($E11*F11),"R")</f>
        <v>R</v>
      </c>
    </row>
    <row r="12" spans="1:7" x14ac:dyDescent="0.2">
      <c r="A12" s="33"/>
      <c r="B12" s="33"/>
      <c r="C12" s="25"/>
      <c r="D12" s="41"/>
      <c r="E12" s="33"/>
      <c r="F12" s="393"/>
      <c r="G12" s="485"/>
    </row>
    <row r="13" spans="1:7" x14ac:dyDescent="0.2">
      <c r="A13" s="33">
        <v>1.2</v>
      </c>
      <c r="B13" s="33"/>
      <c r="C13" s="28" t="s">
        <v>2032</v>
      </c>
      <c r="D13" s="41"/>
      <c r="E13" s="41"/>
      <c r="F13" s="392"/>
      <c r="G13" s="485"/>
    </row>
    <row r="14" spans="1:7" x14ac:dyDescent="0.2">
      <c r="A14" s="33" t="s">
        <v>63</v>
      </c>
      <c r="B14" s="33"/>
      <c r="C14" s="28" t="s">
        <v>2030</v>
      </c>
      <c r="D14" s="41" t="s">
        <v>292</v>
      </c>
      <c r="E14" s="41">
        <v>15</v>
      </c>
      <c r="F14" s="728"/>
      <c r="G14" s="328" t="str">
        <f t="shared" ref="G14:G15" si="0">+IF($F14&gt;0,($E14*F14),"R")</f>
        <v>R</v>
      </c>
    </row>
    <row r="15" spans="1:7" x14ac:dyDescent="0.2">
      <c r="A15" s="33" t="s">
        <v>68</v>
      </c>
      <c r="B15" s="33"/>
      <c r="C15" s="28" t="s">
        <v>2031</v>
      </c>
      <c r="D15" s="41" t="s">
        <v>292</v>
      </c>
      <c r="E15" s="33">
        <v>15</v>
      </c>
      <c r="F15" s="728"/>
      <c r="G15" s="328" t="str">
        <f t="shared" si="0"/>
        <v>R</v>
      </c>
    </row>
    <row r="16" spans="1:7" x14ac:dyDescent="0.2">
      <c r="A16" s="33"/>
      <c r="B16" s="33"/>
      <c r="C16" s="25"/>
      <c r="D16" s="41"/>
      <c r="E16" s="33"/>
      <c r="F16" s="393"/>
      <c r="G16" s="485"/>
    </row>
    <row r="17" spans="1:7" x14ac:dyDescent="0.2">
      <c r="A17" s="41">
        <v>1.3</v>
      </c>
      <c r="B17" s="41"/>
      <c r="C17" s="28" t="s">
        <v>2034</v>
      </c>
      <c r="D17" s="41"/>
      <c r="E17" s="41"/>
      <c r="F17" s="392"/>
      <c r="G17" s="485"/>
    </row>
    <row r="18" spans="1:7" x14ac:dyDescent="0.2">
      <c r="A18" s="41" t="s">
        <v>113</v>
      </c>
      <c r="B18" s="41"/>
      <c r="C18" s="28" t="s">
        <v>2030</v>
      </c>
      <c r="D18" s="41" t="s">
        <v>292</v>
      </c>
      <c r="E18" s="41">
        <v>80</v>
      </c>
      <c r="F18" s="728"/>
      <c r="G18" s="328" t="str">
        <f t="shared" ref="G18:G19" si="1">+IF($F18&gt;0,($E18*F18),"R")</f>
        <v>R</v>
      </c>
    </row>
    <row r="19" spans="1:7" x14ac:dyDescent="0.2">
      <c r="A19" s="27" t="s">
        <v>116</v>
      </c>
      <c r="B19" s="27"/>
      <c r="C19" s="28" t="s">
        <v>2031</v>
      </c>
      <c r="D19" s="41" t="s">
        <v>292</v>
      </c>
      <c r="E19" s="33">
        <v>80</v>
      </c>
      <c r="F19" s="728"/>
      <c r="G19" s="328" t="str">
        <f t="shared" si="1"/>
        <v>R</v>
      </c>
    </row>
    <row r="20" spans="1:7" x14ac:dyDescent="0.2">
      <c r="A20" s="27"/>
      <c r="B20" s="27"/>
      <c r="C20" s="28"/>
      <c r="D20" s="41"/>
      <c r="E20" s="33"/>
      <c r="F20" s="393"/>
      <c r="G20" s="485"/>
    </row>
    <row r="21" spans="1:7" x14ac:dyDescent="0.2">
      <c r="A21" s="33">
        <v>1.4</v>
      </c>
      <c r="B21" s="33"/>
      <c r="C21" s="28" t="s">
        <v>2036</v>
      </c>
      <c r="D21" s="41"/>
      <c r="E21" s="41"/>
      <c r="F21" s="392"/>
      <c r="G21" s="485"/>
    </row>
    <row r="22" spans="1:7" x14ac:dyDescent="0.2">
      <c r="A22" s="33" t="s">
        <v>136</v>
      </c>
      <c r="B22" s="33"/>
      <c r="C22" s="28" t="s">
        <v>2030</v>
      </c>
      <c r="D22" s="41" t="s">
        <v>292</v>
      </c>
      <c r="E22" s="41">
        <v>100</v>
      </c>
      <c r="F22" s="728"/>
      <c r="G22" s="328" t="str">
        <f t="shared" ref="G22:G23" si="2">+IF($F22&gt;0,($E22*F22),"R")</f>
        <v>R</v>
      </c>
    </row>
    <row r="23" spans="1:7" x14ac:dyDescent="0.2">
      <c r="A23" s="33" t="s">
        <v>139</v>
      </c>
      <c r="B23" s="33"/>
      <c r="C23" s="28" t="s">
        <v>2031</v>
      </c>
      <c r="D23" s="41" t="s">
        <v>292</v>
      </c>
      <c r="E23" s="33">
        <v>100</v>
      </c>
      <c r="F23" s="728"/>
      <c r="G23" s="328" t="str">
        <f t="shared" si="2"/>
        <v>R</v>
      </c>
    </row>
    <row r="24" spans="1:7" x14ac:dyDescent="0.2">
      <c r="A24" s="33"/>
      <c r="B24" s="33"/>
      <c r="C24" s="28"/>
      <c r="D24" s="41"/>
      <c r="E24" s="33"/>
      <c r="F24" s="393"/>
      <c r="G24" s="485"/>
    </row>
    <row r="25" spans="1:7" x14ac:dyDescent="0.2">
      <c r="A25" s="41">
        <v>1.5</v>
      </c>
      <c r="B25" s="33"/>
      <c r="C25" s="28" t="s">
        <v>2090</v>
      </c>
      <c r="D25" s="41"/>
      <c r="E25" s="41"/>
      <c r="F25" s="393"/>
      <c r="G25" s="485"/>
    </row>
    <row r="26" spans="1:7" x14ac:dyDescent="0.2">
      <c r="A26" s="41" t="s">
        <v>200</v>
      </c>
      <c r="B26" s="33"/>
      <c r="C26" s="28" t="s">
        <v>2030</v>
      </c>
      <c r="D26" s="41" t="s">
        <v>292</v>
      </c>
      <c r="E26" s="41">
        <v>100</v>
      </c>
      <c r="F26" s="728"/>
      <c r="G26" s="328" t="str">
        <f t="shared" ref="G26:G27" si="3">+IF($F26&gt;0,($E26*F26),"R")</f>
        <v>R</v>
      </c>
    </row>
    <row r="27" spans="1:7" x14ac:dyDescent="0.2">
      <c r="A27" s="41" t="s">
        <v>2039</v>
      </c>
      <c r="B27" s="33"/>
      <c r="C27" s="28" t="s">
        <v>2031</v>
      </c>
      <c r="D27" s="41" t="s">
        <v>292</v>
      </c>
      <c r="E27" s="33">
        <v>100</v>
      </c>
      <c r="F27" s="728"/>
      <c r="G27" s="328" t="str">
        <f t="shared" si="3"/>
        <v>R</v>
      </c>
    </row>
    <row r="28" spans="1:7" x14ac:dyDescent="0.2">
      <c r="A28" s="33"/>
      <c r="B28" s="33"/>
      <c r="C28" s="28"/>
      <c r="D28" s="33"/>
      <c r="E28" s="33"/>
      <c r="F28" s="394"/>
      <c r="G28" s="485"/>
    </row>
    <row r="29" spans="1:7" ht="63.75" x14ac:dyDescent="0.2">
      <c r="A29" s="27"/>
      <c r="B29" s="27" t="s">
        <v>2037</v>
      </c>
      <c r="C29" s="31" t="s">
        <v>2038</v>
      </c>
      <c r="D29" s="41"/>
      <c r="E29" s="41"/>
      <c r="F29" s="392"/>
      <c r="G29" s="485"/>
    </row>
    <row r="30" spans="1:7" x14ac:dyDescent="0.2">
      <c r="A30" s="27"/>
      <c r="B30" s="27"/>
      <c r="C30" s="28"/>
      <c r="D30" s="41"/>
      <c r="E30" s="41"/>
      <c r="F30" s="392"/>
      <c r="G30" s="485"/>
    </row>
    <row r="31" spans="1:7" x14ac:dyDescent="0.2">
      <c r="A31" s="41">
        <v>1.6</v>
      </c>
      <c r="B31" s="41"/>
      <c r="C31" s="28" t="s">
        <v>2029</v>
      </c>
      <c r="D31" s="41"/>
      <c r="E31" s="41"/>
      <c r="F31" s="392"/>
      <c r="G31" s="485"/>
    </row>
    <row r="32" spans="1:7" x14ac:dyDescent="0.2">
      <c r="A32" s="41" t="s">
        <v>207</v>
      </c>
      <c r="B32" s="41"/>
      <c r="C32" s="28" t="s">
        <v>2030</v>
      </c>
      <c r="D32" s="41" t="s">
        <v>242</v>
      </c>
      <c r="E32" s="41">
        <v>36</v>
      </c>
      <c r="F32" s="728"/>
      <c r="G32" s="328" t="str">
        <f t="shared" ref="G32:G33" si="4">+IF($F32&gt;0,($E32*F32),"R")</f>
        <v>R</v>
      </c>
    </row>
    <row r="33" spans="1:7" x14ac:dyDescent="0.2">
      <c r="A33" s="33" t="s">
        <v>209</v>
      </c>
      <c r="B33" s="33"/>
      <c r="C33" s="28" t="s">
        <v>2031</v>
      </c>
      <c r="D33" s="41" t="s">
        <v>242</v>
      </c>
      <c r="E33" s="41">
        <v>36</v>
      </c>
      <c r="F33" s="728"/>
      <c r="G33" s="328" t="str">
        <f t="shared" si="4"/>
        <v>R</v>
      </c>
    </row>
    <row r="34" spans="1:7" x14ac:dyDescent="0.2">
      <c r="A34" s="33"/>
      <c r="B34" s="33"/>
      <c r="C34" s="25"/>
      <c r="D34" s="41"/>
      <c r="E34" s="41"/>
      <c r="F34" s="393"/>
      <c r="G34" s="485"/>
    </row>
    <row r="35" spans="1:7" x14ac:dyDescent="0.2">
      <c r="A35" s="41">
        <v>1.7</v>
      </c>
      <c r="B35" s="41"/>
      <c r="C35" s="28" t="s">
        <v>2032</v>
      </c>
      <c r="D35" s="41"/>
      <c r="E35" s="41"/>
      <c r="F35" s="392"/>
      <c r="G35" s="485"/>
    </row>
    <row r="36" spans="1:7" x14ac:dyDescent="0.2">
      <c r="A36" s="41" t="s">
        <v>214</v>
      </c>
      <c r="B36" s="41"/>
      <c r="C36" s="28" t="s">
        <v>2030</v>
      </c>
      <c r="D36" s="41" t="s">
        <v>242</v>
      </c>
      <c r="E36" s="41">
        <v>2</v>
      </c>
      <c r="F36" s="728"/>
      <c r="G36" s="328" t="str">
        <f t="shared" ref="G36:G37" si="5">+IF($F36&gt;0,($E36*F36),"R")</f>
        <v>R</v>
      </c>
    </row>
    <row r="37" spans="1:7" x14ac:dyDescent="0.2">
      <c r="A37" s="27" t="s">
        <v>216</v>
      </c>
      <c r="B37" s="33"/>
      <c r="C37" s="28" t="s">
        <v>2031</v>
      </c>
      <c r="D37" s="41" t="s">
        <v>242</v>
      </c>
      <c r="E37" s="41">
        <v>2</v>
      </c>
      <c r="F37" s="728"/>
      <c r="G37" s="328" t="str">
        <f t="shared" si="5"/>
        <v>R</v>
      </c>
    </row>
    <row r="38" spans="1:7" x14ac:dyDescent="0.2">
      <c r="A38" s="27"/>
      <c r="B38" s="33"/>
      <c r="C38" s="28"/>
      <c r="D38" s="41"/>
      <c r="E38" s="41"/>
      <c r="F38" s="393"/>
      <c r="G38" s="485"/>
    </row>
    <row r="39" spans="1:7" x14ac:dyDescent="0.2">
      <c r="A39" s="33">
        <v>1.8</v>
      </c>
      <c r="B39" s="41"/>
      <c r="C39" s="28" t="s">
        <v>2034</v>
      </c>
      <c r="D39" s="41"/>
      <c r="E39" s="41"/>
      <c r="F39" s="392"/>
      <c r="G39" s="485"/>
    </row>
    <row r="40" spans="1:7" x14ac:dyDescent="0.2">
      <c r="A40" s="33" t="s">
        <v>2398</v>
      </c>
      <c r="B40" s="41"/>
      <c r="C40" s="28" t="s">
        <v>2030</v>
      </c>
      <c r="D40" s="41" t="s">
        <v>242</v>
      </c>
      <c r="E40" s="41">
        <v>4</v>
      </c>
      <c r="F40" s="728"/>
      <c r="G40" s="328" t="str">
        <f t="shared" ref="G40:G41" si="6">+IF($F40&gt;0,($E40*F40),"R")</f>
        <v>R</v>
      </c>
    </row>
    <row r="41" spans="1:7" x14ac:dyDescent="0.2">
      <c r="A41" s="33" t="s">
        <v>3892</v>
      </c>
      <c r="B41" s="27"/>
      <c r="C41" s="28" t="s">
        <v>2031</v>
      </c>
      <c r="D41" s="41" t="s">
        <v>242</v>
      </c>
      <c r="E41" s="33">
        <v>4</v>
      </c>
      <c r="F41" s="728"/>
      <c r="G41" s="328" t="str">
        <f t="shared" si="6"/>
        <v>R</v>
      </c>
    </row>
    <row r="42" spans="1:7" x14ac:dyDescent="0.2">
      <c r="A42" s="27"/>
      <c r="B42" s="27"/>
      <c r="C42" s="28"/>
      <c r="D42" s="41"/>
      <c r="E42" s="41"/>
      <c r="F42" s="392"/>
      <c r="G42" s="485"/>
    </row>
    <row r="43" spans="1:7" x14ac:dyDescent="0.2">
      <c r="A43" s="33">
        <v>1.9</v>
      </c>
      <c r="B43" s="33"/>
      <c r="C43" s="28" t="s">
        <v>2036</v>
      </c>
      <c r="D43" s="41"/>
      <c r="E43" s="41"/>
      <c r="F43" s="392"/>
      <c r="G43" s="485"/>
    </row>
    <row r="44" spans="1:7" x14ac:dyDescent="0.2">
      <c r="A44" s="33" t="s">
        <v>2404</v>
      </c>
      <c r="B44" s="33"/>
      <c r="C44" s="28" t="s">
        <v>2030</v>
      </c>
      <c r="D44" s="41" t="s">
        <v>242</v>
      </c>
      <c r="E44" s="41">
        <v>4</v>
      </c>
      <c r="F44" s="728"/>
      <c r="G44" s="328" t="str">
        <f t="shared" ref="G44:G45" si="7">+IF($F44&gt;0,($E44*F44),"R")</f>
        <v>R</v>
      </c>
    </row>
    <row r="45" spans="1:7" x14ac:dyDescent="0.2">
      <c r="A45" s="33" t="s">
        <v>2406</v>
      </c>
      <c r="B45" s="33"/>
      <c r="C45" s="28" t="s">
        <v>2031</v>
      </c>
      <c r="D45" s="41" t="s">
        <v>242</v>
      </c>
      <c r="E45" s="33">
        <v>4</v>
      </c>
      <c r="F45" s="728"/>
      <c r="G45" s="328" t="str">
        <f t="shared" si="7"/>
        <v>R</v>
      </c>
    </row>
    <row r="46" spans="1:7" x14ac:dyDescent="0.2">
      <c r="A46" s="33"/>
      <c r="B46" s="33"/>
      <c r="C46" s="28"/>
      <c r="D46" s="41"/>
      <c r="E46" s="41"/>
      <c r="F46" s="392"/>
      <c r="G46" s="485"/>
    </row>
    <row r="47" spans="1:7" x14ac:dyDescent="0.2">
      <c r="A47" s="101">
        <v>1.1000000000000001</v>
      </c>
      <c r="B47" s="33"/>
      <c r="C47" s="28" t="s">
        <v>2090</v>
      </c>
      <c r="D47" s="41"/>
      <c r="E47" s="41"/>
      <c r="F47" s="392"/>
      <c r="G47" s="485"/>
    </row>
    <row r="48" spans="1:7" x14ac:dyDescent="0.2">
      <c r="A48" s="33" t="s">
        <v>2443</v>
      </c>
      <c r="B48" s="33"/>
      <c r="C48" s="28" t="s">
        <v>2030</v>
      </c>
      <c r="D48" s="41" t="s">
        <v>242</v>
      </c>
      <c r="E48" s="41">
        <v>12</v>
      </c>
      <c r="F48" s="728"/>
      <c r="G48" s="328" t="str">
        <f t="shared" ref="G48:G49" si="8">+IF($F48&gt;0,($E48*F48),"R")</f>
        <v>R</v>
      </c>
    </row>
    <row r="49" spans="1:7" x14ac:dyDescent="0.2">
      <c r="A49" s="33" t="s">
        <v>2444</v>
      </c>
      <c r="B49" s="33"/>
      <c r="C49" s="28" t="s">
        <v>2031</v>
      </c>
      <c r="D49" s="41" t="s">
        <v>242</v>
      </c>
      <c r="E49" s="41">
        <v>12</v>
      </c>
      <c r="F49" s="728"/>
      <c r="G49" s="328" t="str">
        <f t="shared" si="8"/>
        <v>R</v>
      </c>
    </row>
    <row r="50" spans="1:7" x14ac:dyDescent="0.2">
      <c r="A50" s="33"/>
      <c r="B50" s="33"/>
      <c r="C50" s="25"/>
      <c r="D50" s="41"/>
      <c r="E50" s="41"/>
      <c r="F50" s="392"/>
      <c r="G50" s="485"/>
    </row>
    <row r="51" spans="1:7" ht="21.95" customHeight="1" x14ac:dyDescent="0.2">
      <c r="A51" s="34" t="s">
        <v>44</v>
      </c>
      <c r="B51" s="35"/>
      <c r="C51" s="35"/>
      <c r="D51" s="305"/>
      <c r="E51" s="305"/>
      <c r="F51" s="395"/>
      <c r="G51" s="586">
        <f>SUM(G7:G49)</f>
        <v>0</v>
      </c>
    </row>
    <row r="52" spans="1:7" ht="15" customHeight="1" x14ac:dyDescent="0.2">
      <c r="A52" s="21"/>
      <c r="B52" s="21"/>
      <c r="C52" s="21"/>
      <c r="D52" s="21"/>
      <c r="E52" s="21"/>
      <c r="G52" s="542" t="s">
        <v>4522</v>
      </c>
    </row>
    <row r="53" spans="1:7" x14ac:dyDescent="0.2">
      <c r="A53" s="21"/>
      <c r="B53" s="21"/>
      <c r="C53" s="21"/>
      <c r="D53" s="21"/>
      <c r="E53" s="21"/>
      <c r="G53" s="543"/>
    </row>
    <row r="54" spans="1:7" ht="25.5" x14ac:dyDescent="0.2">
      <c r="A54" s="36" t="s">
        <v>3</v>
      </c>
      <c r="B54" s="36" t="s">
        <v>4</v>
      </c>
      <c r="C54" s="36" t="s">
        <v>5</v>
      </c>
      <c r="D54" s="36" t="s">
        <v>6</v>
      </c>
      <c r="E54" s="36" t="s">
        <v>7</v>
      </c>
      <c r="F54" s="36" t="s">
        <v>8</v>
      </c>
      <c r="G54" s="482" t="s">
        <v>9</v>
      </c>
    </row>
    <row r="55" spans="1:7" ht="21.95" customHeight="1" x14ac:dyDescent="0.2">
      <c r="A55" s="37" t="s">
        <v>45</v>
      </c>
      <c r="B55" s="38"/>
      <c r="C55" s="39"/>
      <c r="D55" s="305"/>
      <c r="E55" s="305"/>
      <c r="F55" s="395"/>
      <c r="G55" s="583">
        <f>G51</f>
        <v>0</v>
      </c>
    </row>
    <row r="56" spans="1:7" x14ac:dyDescent="0.2">
      <c r="A56" s="33">
        <v>2</v>
      </c>
      <c r="B56" s="33" t="s">
        <v>2041</v>
      </c>
      <c r="C56" s="90" t="s">
        <v>2042</v>
      </c>
      <c r="D56" s="33"/>
      <c r="E56" s="33"/>
      <c r="F56" s="393"/>
      <c r="G56" s="485"/>
    </row>
    <row r="57" spans="1:7" ht="25.5" x14ac:dyDescent="0.2">
      <c r="A57" s="33"/>
      <c r="B57" s="33"/>
      <c r="C57" s="25" t="s">
        <v>2043</v>
      </c>
      <c r="D57" s="33"/>
      <c r="E57" s="33"/>
      <c r="F57" s="393"/>
      <c r="G57" s="485"/>
    </row>
    <row r="58" spans="1:7" ht="76.5" x14ac:dyDescent="0.2">
      <c r="A58" s="33"/>
      <c r="B58" s="33"/>
      <c r="C58" s="90" t="s">
        <v>2044</v>
      </c>
      <c r="D58" s="33"/>
      <c r="E58" s="33"/>
      <c r="F58" s="393"/>
      <c r="G58" s="485" t="str">
        <f t="shared" ref="G58:G59" si="9">+IF($F58&gt;0,($E58*F58),"")</f>
        <v/>
      </c>
    </row>
    <row r="59" spans="1:7" x14ac:dyDescent="0.2">
      <c r="A59" s="41"/>
      <c r="B59" s="41"/>
      <c r="C59" s="25"/>
      <c r="D59" s="33"/>
      <c r="E59" s="33"/>
      <c r="F59" s="393"/>
      <c r="G59" s="485" t="str">
        <f t="shared" si="9"/>
        <v/>
      </c>
    </row>
    <row r="60" spans="1:7" ht="51" x14ac:dyDescent="0.2">
      <c r="A60" s="33">
        <v>2.1</v>
      </c>
      <c r="B60" s="33"/>
      <c r="C60" s="28" t="s">
        <v>2045</v>
      </c>
      <c r="D60" s="33"/>
      <c r="E60" s="33"/>
      <c r="F60" s="393"/>
      <c r="G60" s="485"/>
    </row>
    <row r="61" spans="1:7" x14ac:dyDescent="0.2">
      <c r="A61" s="33" t="s">
        <v>239</v>
      </c>
      <c r="B61" s="33"/>
      <c r="C61" s="28" t="s">
        <v>2030</v>
      </c>
      <c r="D61" s="33" t="s">
        <v>242</v>
      </c>
      <c r="E61" s="33">
        <v>1</v>
      </c>
      <c r="F61" s="728"/>
      <c r="G61" s="328" t="str">
        <f t="shared" ref="G61:G62" si="10">+IF($F61&gt;0,($E61*F61),"R")</f>
        <v>R</v>
      </c>
    </row>
    <row r="62" spans="1:7" x14ac:dyDescent="0.2">
      <c r="A62" s="33" t="s">
        <v>240</v>
      </c>
      <c r="B62" s="33"/>
      <c r="C62" s="28" t="s">
        <v>2031</v>
      </c>
      <c r="D62" s="33" t="s">
        <v>242</v>
      </c>
      <c r="E62" s="33">
        <v>1</v>
      </c>
      <c r="F62" s="728"/>
      <c r="G62" s="328" t="str">
        <f t="shared" si="10"/>
        <v>R</v>
      </c>
    </row>
    <row r="63" spans="1:7" x14ac:dyDescent="0.2">
      <c r="A63" s="33"/>
      <c r="B63" s="33"/>
      <c r="C63" s="28"/>
      <c r="D63" s="33"/>
      <c r="E63" s="33"/>
      <c r="F63" s="393"/>
      <c r="G63" s="485"/>
    </row>
    <row r="64" spans="1:7" ht="51" x14ac:dyDescent="0.2">
      <c r="A64" s="27">
        <v>2.2000000000000002</v>
      </c>
      <c r="B64" s="27"/>
      <c r="C64" s="28" t="s">
        <v>2046</v>
      </c>
      <c r="D64" s="33"/>
      <c r="E64" s="33"/>
      <c r="F64" s="393"/>
      <c r="G64" s="485"/>
    </row>
    <row r="65" spans="1:7" x14ac:dyDescent="0.2">
      <c r="A65" s="27" t="s">
        <v>268</v>
      </c>
      <c r="B65" s="27"/>
      <c r="C65" s="28" t="s">
        <v>2317</v>
      </c>
      <c r="D65" s="33" t="s">
        <v>242</v>
      </c>
      <c r="E65" s="33">
        <v>1</v>
      </c>
      <c r="F65" s="728"/>
      <c r="G65" s="328" t="str">
        <f t="shared" ref="G65:G66" si="11">+IF($F65&gt;0,($E65*F65),"R")</f>
        <v>R</v>
      </c>
    </row>
    <row r="66" spans="1:7" x14ac:dyDescent="0.2">
      <c r="A66" s="27" t="s">
        <v>1445</v>
      </c>
      <c r="B66" s="27"/>
      <c r="C66" s="28" t="s">
        <v>2031</v>
      </c>
      <c r="D66" s="33" t="s">
        <v>242</v>
      </c>
      <c r="E66" s="33">
        <v>1</v>
      </c>
      <c r="F66" s="728"/>
      <c r="G66" s="328" t="str">
        <f t="shared" si="11"/>
        <v>R</v>
      </c>
    </row>
    <row r="67" spans="1:7" x14ac:dyDescent="0.2">
      <c r="A67" s="27"/>
      <c r="B67" s="27"/>
      <c r="C67" s="28"/>
      <c r="D67" s="33"/>
      <c r="E67" s="33"/>
      <c r="F67" s="393"/>
      <c r="G67" s="485"/>
    </row>
    <row r="68" spans="1:7" ht="76.5" x14ac:dyDescent="0.2">
      <c r="A68" s="27">
        <v>2.2999999999999998</v>
      </c>
      <c r="B68" s="27"/>
      <c r="C68" s="28" t="s">
        <v>4583</v>
      </c>
      <c r="D68" s="33"/>
      <c r="E68" s="33"/>
      <c r="F68" s="393"/>
      <c r="G68" s="485"/>
    </row>
    <row r="69" spans="1:7" x14ac:dyDescent="0.2">
      <c r="A69" s="27" t="s">
        <v>1787</v>
      </c>
      <c r="B69" s="27"/>
      <c r="C69" s="28" t="s">
        <v>2030</v>
      </c>
      <c r="D69" s="33" t="s">
        <v>242</v>
      </c>
      <c r="E69" s="33">
        <v>5</v>
      </c>
      <c r="F69" s="728"/>
      <c r="G69" s="328" t="str">
        <f t="shared" ref="G69:G70" si="12">+IF($F69&gt;0,($E69*F69),"R")</f>
        <v>R</v>
      </c>
    </row>
    <row r="70" spans="1:7" x14ac:dyDescent="0.2">
      <c r="A70" s="27" t="s">
        <v>1789</v>
      </c>
      <c r="B70" s="27"/>
      <c r="C70" s="28" t="s">
        <v>2031</v>
      </c>
      <c r="D70" s="33" t="s">
        <v>242</v>
      </c>
      <c r="E70" s="33">
        <v>5</v>
      </c>
      <c r="F70" s="728"/>
      <c r="G70" s="328" t="str">
        <f t="shared" si="12"/>
        <v>R</v>
      </c>
    </row>
    <row r="71" spans="1:7" x14ac:dyDescent="0.2">
      <c r="A71" s="41"/>
      <c r="B71" s="41"/>
      <c r="C71" s="28"/>
      <c r="D71" s="33"/>
      <c r="E71" s="33"/>
      <c r="F71" s="393"/>
      <c r="G71" s="485"/>
    </row>
    <row r="72" spans="1:7" ht="51" x14ac:dyDescent="0.2">
      <c r="A72" s="27">
        <v>2.4</v>
      </c>
      <c r="B72" s="27"/>
      <c r="C72" s="28" t="s">
        <v>2047</v>
      </c>
      <c r="D72" s="33"/>
      <c r="E72" s="33"/>
      <c r="F72" s="393"/>
      <c r="G72" s="485"/>
    </row>
    <row r="73" spans="1:7" x14ac:dyDescent="0.2">
      <c r="A73" s="27" t="s">
        <v>1818</v>
      </c>
      <c r="B73" s="27"/>
      <c r="C73" s="28" t="s">
        <v>2030</v>
      </c>
      <c r="D73" s="33" t="s">
        <v>242</v>
      </c>
      <c r="E73" s="33">
        <v>1</v>
      </c>
      <c r="F73" s="728"/>
      <c r="G73" s="328" t="str">
        <f t="shared" ref="G73:G74" si="13">+IF($F73&gt;0,($E73*F73),"R")</f>
        <v>R</v>
      </c>
    </row>
    <row r="74" spans="1:7" x14ac:dyDescent="0.2">
      <c r="A74" s="27" t="s">
        <v>1820</v>
      </c>
      <c r="B74" s="27"/>
      <c r="C74" s="28" t="s">
        <v>2031</v>
      </c>
      <c r="D74" s="33" t="s">
        <v>242</v>
      </c>
      <c r="E74" s="33">
        <v>1</v>
      </c>
      <c r="F74" s="728"/>
      <c r="G74" s="328" t="str">
        <f t="shared" si="13"/>
        <v>R</v>
      </c>
    </row>
    <row r="75" spans="1:7" x14ac:dyDescent="0.2">
      <c r="A75" s="41"/>
      <c r="B75" s="41"/>
      <c r="C75" s="28"/>
      <c r="D75" s="33"/>
      <c r="E75" s="33"/>
      <c r="F75" s="393"/>
      <c r="G75" s="485"/>
    </row>
    <row r="76" spans="1:7" ht="51" x14ac:dyDescent="0.2">
      <c r="A76" s="27">
        <v>2.5</v>
      </c>
      <c r="B76" s="27"/>
      <c r="C76" s="28" t="s">
        <v>2048</v>
      </c>
      <c r="D76" s="33"/>
      <c r="E76" s="33"/>
      <c r="F76" s="393"/>
      <c r="G76" s="485"/>
    </row>
    <row r="77" spans="1:7" x14ac:dyDescent="0.2">
      <c r="A77" s="27" t="s">
        <v>2456</v>
      </c>
      <c r="B77" s="27"/>
      <c r="C77" s="28" t="s">
        <v>2030</v>
      </c>
      <c r="D77" s="33" t="s">
        <v>242</v>
      </c>
      <c r="E77" s="33">
        <v>1</v>
      </c>
      <c r="F77" s="728"/>
      <c r="G77" s="328" t="str">
        <f t="shared" ref="G77:G78" si="14">+IF($F77&gt;0,($E77*F77),"R")</f>
        <v>R</v>
      </c>
    </row>
    <row r="78" spans="1:7" ht="14.25" customHeight="1" x14ac:dyDescent="0.2">
      <c r="A78" s="27" t="s">
        <v>2457</v>
      </c>
      <c r="B78" s="27"/>
      <c r="C78" s="28" t="s">
        <v>2031</v>
      </c>
      <c r="D78" s="33" t="s">
        <v>242</v>
      </c>
      <c r="E78" s="33">
        <v>1</v>
      </c>
      <c r="F78" s="728"/>
      <c r="G78" s="328" t="str">
        <f t="shared" si="14"/>
        <v>R</v>
      </c>
    </row>
    <row r="79" spans="1:7" ht="14.25" customHeight="1" x14ac:dyDescent="0.2">
      <c r="A79" s="27"/>
      <c r="B79" s="27"/>
      <c r="C79" s="28"/>
      <c r="D79" s="33"/>
      <c r="E79" s="33"/>
      <c r="F79" s="393"/>
      <c r="G79" s="485"/>
    </row>
    <row r="80" spans="1:7" ht="51" x14ac:dyDescent="0.2">
      <c r="A80" s="27">
        <v>2.6</v>
      </c>
      <c r="B80" s="27"/>
      <c r="C80" s="28" t="s">
        <v>2049</v>
      </c>
      <c r="D80" s="33"/>
      <c r="E80" s="33"/>
      <c r="F80" s="393"/>
      <c r="G80" s="485"/>
    </row>
    <row r="81" spans="1:7" ht="14.25" customHeight="1" x14ac:dyDescent="0.2">
      <c r="A81" s="27" t="s">
        <v>1912</v>
      </c>
      <c r="B81" s="27"/>
      <c r="C81" s="28" t="s">
        <v>2030</v>
      </c>
      <c r="D81" s="33" t="s">
        <v>242</v>
      </c>
      <c r="E81" s="33">
        <v>1</v>
      </c>
      <c r="F81" s="728"/>
      <c r="G81" s="328" t="str">
        <f t="shared" ref="G81:G82" si="15">+IF($F81&gt;0,($E81*F81),"R")</f>
        <v>R</v>
      </c>
    </row>
    <row r="82" spans="1:7" x14ac:dyDescent="0.2">
      <c r="A82" s="27" t="s">
        <v>1914</v>
      </c>
      <c r="B82" s="27"/>
      <c r="C82" s="28" t="s">
        <v>2031</v>
      </c>
      <c r="D82" s="33" t="s">
        <v>242</v>
      </c>
      <c r="E82" s="33">
        <v>1</v>
      </c>
      <c r="F82" s="728"/>
      <c r="G82" s="328" t="str">
        <f t="shared" si="15"/>
        <v>R</v>
      </c>
    </row>
    <row r="83" spans="1:7" x14ac:dyDescent="0.2">
      <c r="A83" s="41"/>
      <c r="B83" s="41"/>
      <c r="C83" s="28"/>
      <c r="D83" s="33"/>
      <c r="E83" s="33"/>
      <c r="F83" s="393"/>
      <c r="G83" s="485"/>
    </row>
    <row r="84" spans="1:7" x14ac:dyDescent="0.2">
      <c r="A84" s="96"/>
      <c r="B84" s="96"/>
      <c r="C84" s="59"/>
      <c r="D84" s="97"/>
      <c r="E84" s="97"/>
      <c r="F84" s="397"/>
      <c r="G84" s="577"/>
    </row>
    <row r="85" spans="1:7" ht="21.95" customHeight="1" x14ac:dyDescent="0.2">
      <c r="A85" s="34" t="s">
        <v>44</v>
      </c>
      <c r="B85" s="35"/>
      <c r="C85" s="35"/>
      <c r="D85" s="305"/>
      <c r="E85" s="305"/>
      <c r="F85" s="395"/>
      <c r="G85" s="583">
        <f>SUM(G55:G82)</f>
        <v>0</v>
      </c>
    </row>
    <row r="86" spans="1:7" ht="15" customHeight="1" x14ac:dyDescent="0.2">
      <c r="A86" s="21"/>
      <c r="B86" s="21"/>
      <c r="C86" s="21"/>
      <c r="D86" s="21"/>
      <c r="E86" s="21"/>
      <c r="G86" s="542" t="s">
        <v>4522</v>
      </c>
    </row>
    <row r="87" spans="1:7" x14ac:dyDescent="0.2">
      <c r="A87" s="21"/>
      <c r="B87" s="21"/>
      <c r="C87" s="21"/>
      <c r="D87" s="21"/>
      <c r="E87" s="21"/>
      <c r="G87" s="543"/>
    </row>
    <row r="88" spans="1:7" ht="25.5" x14ac:dyDescent="0.2">
      <c r="A88" s="36" t="s">
        <v>3</v>
      </c>
      <c r="B88" s="36" t="s">
        <v>4</v>
      </c>
      <c r="C88" s="36" t="s">
        <v>5</v>
      </c>
      <c r="D88" s="36" t="s">
        <v>6</v>
      </c>
      <c r="E88" s="36" t="s">
        <v>7</v>
      </c>
      <c r="F88" s="36" t="s">
        <v>8</v>
      </c>
      <c r="G88" s="482" t="s">
        <v>9</v>
      </c>
    </row>
    <row r="89" spans="1:7" ht="21.95" customHeight="1" x14ac:dyDescent="0.2">
      <c r="A89" s="37" t="s">
        <v>45</v>
      </c>
      <c r="B89" s="38"/>
      <c r="C89" s="39"/>
      <c r="D89" s="305"/>
      <c r="E89" s="305"/>
      <c r="F89" s="395"/>
      <c r="G89" s="583">
        <f>G85</f>
        <v>0</v>
      </c>
    </row>
    <row r="90" spans="1:7" x14ac:dyDescent="0.2">
      <c r="A90" s="33">
        <v>3</v>
      </c>
      <c r="B90" s="33" t="s">
        <v>2180</v>
      </c>
      <c r="C90" s="90" t="s">
        <v>2181</v>
      </c>
      <c r="D90" s="33"/>
      <c r="E90" s="33"/>
      <c r="F90" s="393"/>
      <c r="G90" s="485"/>
    </row>
    <row r="91" spans="1:7" ht="38.25" x14ac:dyDescent="0.2">
      <c r="A91" s="33"/>
      <c r="B91" s="33"/>
      <c r="C91" s="90" t="s">
        <v>2182</v>
      </c>
      <c r="D91" s="33"/>
      <c r="E91" s="33"/>
      <c r="F91" s="393"/>
      <c r="G91" s="485"/>
    </row>
    <row r="92" spans="1:7" x14ac:dyDescent="0.2">
      <c r="A92" s="41"/>
      <c r="B92" s="41"/>
      <c r="C92" s="28"/>
      <c r="D92" s="33"/>
      <c r="E92" s="33"/>
      <c r="F92" s="393"/>
      <c r="G92" s="485"/>
    </row>
    <row r="93" spans="1:7" x14ac:dyDescent="0.2">
      <c r="A93" s="27">
        <v>3.1</v>
      </c>
      <c r="B93" s="27"/>
      <c r="C93" s="31" t="s">
        <v>2183</v>
      </c>
      <c r="D93" s="33"/>
      <c r="E93" s="33"/>
      <c r="F93" s="393"/>
      <c r="G93" s="485"/>
    </row>
    <row r="94" spans="1:7" ht="63.75" x14ac:dyDescent="0.2">
      <c r="A94" s="33" t="s">
        <v>494</v>
      </c>
      <c r="B94" s="33"/>
      <c r="C94" s="28" t="s">
        <v>4547</v>
      </c>
      <c r="D94" s="33"/>
      <c r="E94" s="33"/>
      <c r="F94" s="393"/>
      <c r="G94" s="485"/>
    </row>
    <row r="95" spans="1:7" x14ac:dyDescent="0.2">
      <c r="A95" s="33" t="s">
        <v>3893</v>
      </c>
      <c r="B95" s="33"/>
      <c r="C95" s="28" t="s">
        <v>2030</v>
      </c>
      <c r="D95" s="33" t="s">
        <v>242</v>
      </c>
      <c r="E95" s="33">
        <v>2</v>
      </c>
      <c r="F95" s="728"/>
      <c r="G95" s="328" t="str">
        <f t="shared" ref="G95:G96" si="16">+IF($F95&gt;0,($E95*F95),"R")</f>
        <v>R</v>
      </c>
    </row>
    <row r="96" spans="1:7" x14ac:dyDescent="0.2">
      <c r="A96" s="33" t="s">
        <v>3894</v>
      </c>
      <c r="B96" s="33"/>
      <c r="C96" s="28" t="s">
        <v>2031</v>
      </c>
      <c r="D96" s="33" t="s">
        <v>242</v>
      </c>
      <c r="E96" s="33">
        <v>2</v>
      </c>
      <c r="F96" s="728"/>
      <c r="G96" s="328" t="str">
        <f t="shared" si="16"/>
        <v>R</v>
      </c>
    </row>
    <row r="97" spans="1:7" x14ac:dyDescent="0.2">
      <c r="A97" s="33"/>
      <c r="B97" s="33"/>
      <c r="C97" s="28"/>
      <c r="D97" s="33"/>
      <c r="E97" s="33"/>
      <c r="F97" s="393"/>
      <c r="G97" s="485"/>
    </row>
    <row r="98" spans="1:7" ht="38.25" x14ac:dyDescent="0.2">
      <c r="A98" s="33" t="s">
        <v>496</v>
      </c>
      <c r="B98" s="33"/>
      <c r="C98" s="28" t="s">
        <v>4546</v>
      </c>
      <c r="D98" s="33"/>
      <c r="E98" s="33"/>
      <c r="F98" s="393"/>
      <c r="G98" s="485"/>
    </row>
    <row r="99" spans="1:7" x14ac:dyDescent="0.2">
      <c r="A99" s="33" t="s">
        <v>3895</v>
      </c>
      <c r="B99" s="33"/>
      <c r="C99" s="28" t="s">
        <v>2030</v>
      </c>
      <c r="D99" s="33" t="s">
        <v>242</v>
      </c>
      <c r="E99" s="33">
        <v>1</v>
      </c>
      <c r="F99" s="728"/>
      <c r="G99" s="328" t="str">
        <f t="shared" ref="G99:G100" si="17">+IF($F99&gt;0,($E99*F99),"R")</f>
        <v>R</v>
      </c>
    </row>
    <row r="100" spans="1:7" x14ac:dyDescent="0.2">
      <c r="A100" s="33" t="s">
        <v>3896</v>
      </c>
      <c r="B100" s="33"/>
      <c r="C100" s="28" t="s">
        <v>2031</v>
      </c>
      <c r="D100" s="33" t="s">
        <v>242</v>
      </c>
      <c r="E100" s="33">
        <v>1</v>
      </c>
      <c r="F100" s="728"/>
      <c r="G100" s="328" t="str">
        <f t="shared" si="17"/>
        <v>R</v>
      </c>
    </row>
    <row r="101" spans="1:7" x14ac:dyDescent="0.2">
      <c r="A101" s="33"/>
      <c r="B101" s="33"/>
      <c r="C101" s="28"/>
      <c r="D101" s="33"/>
      <c r="E101" s="33"/>
      <c r="F101" s="393"/>
      <c r="G101" s="485"/>
    </row>
    <row r="102" spans="1:7" x14ac:dyDescent="0.2">
      <c r="A102" s="33" t="s">
        <v>498</v>
      </c>
      <c r="B102" s="33"/>
      <c r="C102" s="28" t="s">
        <v>2186</v>
      </c>
      <c r="D102" s="33"/>
      <c r="E102" s="33"/>
      <c r="F102" s="393"/>
      <c r="G102" s="485"/>
    </row>
    <row r="103" spans="1:7" x14ac:dyDescent="0.2">
      <c r="A103" s="33" t="s">
        <v>3897</v>
      </c>
      <c r="B103" s="33"/>
      <c r="C103" s="28" t="s">
        <v>2030</v>
      </c>
      <c r="D103" s="33" t="s">
        <v>242</v>
      </c>
      <c r="E103" s="33">
        <v>1</v>
      </c>
      <c r="F103" s="728"/>
      <c r="G103" s="328" t="str">
        <f t="shared" ref="G103:G104" si="18">+IF($F103&gt;0,($E103*F103),"R")</f>
        <v>R</v>
      </c>
    </row>
    <row r="104" spans="1:7" x14ac:dyDescent="0.2">
      <c r="A104" s="27" t="s">
        <v>3898</v>
      </c>
      <c r="B104" s="27"/>
      <c r="C104" s="28" t="s">
        <v>2031</v>
      </c>
      <c r="D104" s="33" t="s">
        <v>242</v>
      </c>
      <c r="E104" s="33">
        <v>1</v>
      </c>
      <c r="F104" s="728"/>
      <c r="G104" s="328" t="str">
        <f t="shared" si="18"/>
        <v>R</v>
      </c>
    </row>
    <row r="105" spans="1:7" x14ac:dyDescent="0.2">
      <c r="A105" s="27"/>
      <c r="B105" s="27"/>
      <c r="C105" s="28"/>
      <c r="D105" s="33"/>
      <c r="E105" s="33"/>
      <c r="F105" s="393"/>
      <c r="G105" s="485"/>
    </row>
    <row r="106" spans="1:7" x14ac:dyDescent="0.2">
      <c r="A106" s="27">
        <v>3.2</v>
      </c>
      <c r="B106" s="27"/>
      <c r="C106" s="31" t="s">
        <v>2187</v>
      </c>
      <c r="D106" s="33"/>
      <c r="E106" s="33"/>
      <c r="F106" s="393"/>
      <c r="G106" s="485"/>
    </row>
    <row r="107" spans="1:7" s="645" customFormat="1" ht="25.5" x14ac:dyDescent="0.2">
      <c r="A107" s="405" t="s">
        <v>534</v>
      </c>
      <c r="B107" s="644"/>
      <c r="C107" s="663" t="s">
        <v>4863</v>
      </c>
      <c r="D107" s="405" t="s">
        <v>19</v>
      </c>
      <c r="E107" s="405">
        <v>1</v>
      </c>
      <c r="F107" s="729"/>
      <c r="G107" s="321" t="str">
        <f t="shared" ref="G107" si="19">+IF($F107&gt;0,($E107*F107),"R")</f>
        <v>R</v>
      </c>
    </row>
    <row r="108" spans="1:7" x14ac:dyDescent="0.2">
      <c r="A108" s="662"/>
      <c r="B108" s="643"/>
      <c r="C108" s="663"/>
      <c r="D108" s="405"/>
      <c r="E108" s="405"/>
      <c r="F108" s="664"/>
      <c r="G108" s="477"/>
    </row>
    <row r="109" spans="1:7" x14ac:dyDescent="0.2">
      <c r="A109" s="405" t="s">
        <v>536</v>
      </c>
      <c r="B109" s="644"/>
      <c r="C109" s="663" t="s">
        <v>4864</v>
      </c>
      <c r="D109" s="405" t="s">
        <v>2188</v>
      </c>
      <c r="E109" s="405">
        <v>20000</v>
      </c>
      <c r="F109" s="729"/>
      <c r="G109" s="321" t="str">
        <f t="shared" ref="G109" si="20">+IF($F109&gt;0,($E109*F109),"R")</f>
        <v>R</v>
      </c>
    </row>
    <row r="110" spans="1:7" x14ac:dyDescent="0.2">
      <c r="A110" s="662"/>
      <c r="B110" s="27"/>
      <c r="C110" s="665"/>
      <c r="D110" s="405"/>
      <c r="E110" s="405"/>
      <c r="F110" s="664"/>
      <c r="G110" s="477"/>
    </row>
    <row r="111" spans="1:7" ht="38.25" x14ac:dyDescent="0.2">
      <c r="A111" s="405" t="s">
        <v>538</v>
      </c>
      <c r="B111" s="33"/>
      <c r="C111" s="28" t="s">
        <v>2189</v>
      </c>
      <c r="D111" s="33" t="s">
        <v>2144</v>
      </c>
      <c r="E111" s="33">
        <v>1</v>
      </c>
      <c r="F111" s="728"/>
      <c r="G111" s="328" t="str">
        <f>+IF($F111&gt;0,($E111*F111),"R")</f>
        <v>R</v>
      </c>
    </row>
    <row r="112" spans="1:7" x14ac:dyDescent="0.2">
      <c r="A112" s="662"/>
      <c r="B112" s="27"/>
      <c r="C112" s="31"/>
      <c r="D112" s="306"/>
      <c r="E112" s="306"/>
      <c r="F112" s="398"/>
      <c r="G112" s="485"/>
    </row>
    <row r="113" spans="1:7" ht="51" x14ac:dyDescent="0.2">
      <c r="A113" s="405" t="s">
        <v>545</v>
      </c>
      <c r="B113" s="33"/>
      <c r="C113" s="28" t="s">
        <v>2190</v>
      </c>
      <c r="D113" s="33" t="s">
        <v>2144</v>
      </c>
      <c r="E113" s="33">
        <v>1</v>
      </c>
      <c r="F113" s="728"/>
      <c r="G113" s="328" t="str">
        <f>+IF($F113&gt;0,($E113*F113),"R")</f>
        <v>R</v>
      </c>
    </row>
    <row r="114" spans="1:7" x14ac:dyDescent="0.2">
      <c r="A114" s="56"/>
      <c r="B114" s="56"/>
      <c r="C114" s="59"/>
      <c r="D114" s="97"/>
      <c r="E114" s="97"/>
      <c r="F114" s="397"/>
      <c r="G114" s="577"/>
    </row>
    <row r="115" spans="1:7" ht="21.95" customHeight="1" x14ac:dyDescent="0.2">
      <c r="A115" s="34" t="s">
        <v>44</v>
      </c>
      <c r="B115" s="35"/>
      <c r="C115" s="35"/>
      <c r="D115" s="305"/>
      <c r="E115" s="305"/>
      <c r="F115" s="395"/>
      <c r="G115" s="583">
        <f>SUM(G89:G114)</f>
        <v>0</v>
      </c>
    </row>
    <row r="116" spans="1:7" ht="15" customHeight="1" x14ac:dyDescent="0.2">
      <c r="A116" s="21"/>
      <c r="B116" s="21"/>
      <c r="C116" s="21"/>
      <c r="D116" s="21"/>
      <c r="E116" s="21"/>
      <c r="G116" s="542" t="s">
        <v>4522</v>
      </c>
    </row>
    <row r="117" spans="1:7" x14ac:dyDescent="0.2">
      <c r="A117" s="21"/>
      <c r="B117" s="21"/>
      <c r="C117" s="21"/>
      <c r="D117" s="21"/>
      <c r="E117" s="21"/>
      <c r="G117" s="543"/>
    </row>
    <row r="118" spans="1:7" ht="25.5" x14ac:dyDescent="0.2">
      <c r="A118" s="36" t="s">
        <v>3</v>
      </c>
      <c r="B118" s="36" t="s">
        <v>4</v>
      </c>
      <c r="C118" s="36" t="s">
        <v>5</v>
      </c>
      <c r="D118" s="36" t="s">
        <v>6</v>
      </c>
      <c r="E118" s="36" t="s">
        <v>7</v>
      </c>
      <c r="F118" s="36" t="s">
        <v>8</v>
      </c>
      <c r="G118" s="482" t="s">
        <v>9</v>
      </c>
    </row>
    <row r="119" spans="1:7" ht="21.95" customHeight="1" x14ac:dyDescent="0.2">
      <c r="A119" s="37" t="s">
        <v>45</v>
      </c>
      <c r="B119" s="38"/>
      <c r="C119" s="39"/>
      <c r="D119" s="305"/>
      <c r="E119" s="305"/>
      <c r="F119" s="395"/>
      <c r="G119" s="583">
        <f>G115</f>
        <v>0</v>
      </c>
    </row>
    <row r="120" spans="1:7" x14ac:dyDescent="0.2">
      <c r="A120" s="27">
        <v>4</v>
      </c>
      <c r="B120" s="27" t="s">
        <v>2292</v>
      </c>
      <c r="C120" s="31" t="s">
        <v>2293</v>
      </c>
      <c r="D120" s="33"/>
      <c r="E120" s="33"/>
      <c r="F120" s="393"/>
      <c r="G120" s="485"/>
    </row>
    <row r="121" spans="1:7" ht="102" x14ac:dyDescent="0.2">
      <c r="A121" s="27"/>
      <c r="B121" s="27"/>
      <c r="C121" s="31" t="s">
        <v>2294</v>
      </c>
      <c r="D121" s="33"/>
      <c r="E121" s="33"/>
      <c r="F121" s="393"/>
      <c r="G121" s="485"/>
    </row>
    <row r="122" spans="1:7" ht="38.25" x14ac:dyDescent="0.2">
      <c r="A122" s="27">
        <v>4.0999999999999996</v>
      </c>
      <c r="B122" s="27"/>
      <c r="C122" s="28" t="s">
        <v>2295</v>
      </c>
      <c r="D122" s="33"/>
      <c r="E122" s="33"/>
      <c r="F122" s="393"/>
      <c r="G122" s="485"/>
    </row>
    <row r="123" spans="1:7" x14ac:dyDescent="0.2">
      <c r="A123" s="27" t="s">
        <v>2487</v>
      </c>
      <c r="B123" s="27"/>
      <c r="C123" s="28" t="s">
        <v>2030</v>
      </c>
      <c r="D123" s="33" t="s">
        <v>292</v>
      </c>
      <c r="E123" s="33">
        <v>878</v>
      </c>
      <c r="F123" s="728"/>
      <c r="G123" s="328" t="str">
        <f t="shared" ref="G123:G124" si="21">+IF($F123&gt;0,($E123*F123),"R")</f>
        <v>R</v>
      </c>
    </row>
    <row r="124" spans="1:7" x14ac:dyDescent="0.2">
      <c r="A124" s="27" t="s">
        <v>2620</v>
      </c>
      <c r="B124" s="27"/>
      <c r="C124" s="28" t="s">
        <v>2031</v>
      </c>
      <c r="D124" s="33" t="s">
        <v>292</v>
      </c>
      <c r="E124" s="33">
        <v>878</v>
      </c>
      <c r="F124" s="728"/>
      <c r="G124" s="328" t="str">
        <f t="shared" si="21"/>
        <v>R</v>
      </c>
    </row>
    <row r="125" spans="1:7" x14ac:dyDescent="0.2">
      <c r="A125" s="27"/>
      <c r="B125" s="27"/>
      <c r="C125" s="28"/>
      <c r="D125" s="33"/>
      <c r="E125" s="33"/>
      <c r="F125" s="393"/>
      <c r="G125" s="485"/>
    </row>
    <row r="126" spans="1:7" ht="38.25" x14ac:dyDescent="0.2">
      <c r="A126" s="27">
        <v>4.2</v>
      </c>
      <c r="B126" s="27"/>
      <c r="C126" s="28" t="s">
        <v>2296</v>
      </c>
      <c r="D126" s="33"/>
      <c r="E126" s="33"/>
      <c r="F126" s="393"/>
      <c r="G126" s="485"/>
    </row>
    <row r="127" spans="1:7" x14ac:dyDescent="0.2">
      <c r="A127" s="27" t="s">
        <v>2074</v>
      </c>
      <c r="B127" s="27"/>
      <c r="C127" s="28" t="s">
        <v>2030</v>
      </c>
      <c r="D127" s="33" t="s">
        <v>292</v>
      </c>
      <c r="E127" s="33">
        <v>100</v>
      </c>
      <c r="F127" s="728"/>
      <c r="G127" s="328" t="str">
        <f t="shared" ref="G127:G128" si="22">+IF($F127&gt;0,($E127*F127),"R")</f>
        <v>R</v>
      </c>
    </row>
    <row r="128" spans="1:7" x14ac:dyDescent="0.2">
      <c r="A128" s="27" t="s">
        <v>2626</v>
      </c>
      <c r="B128" s="27"/>
      <c r="C128" s="28" t="s">
        <v>2031</v>
      </c>
      <c r="D128" s="33" t="s">
        <v>292</v>
      </c>
      <c r="E128" s="33">
        <v>100</v>
      </c>
      <c r="F128" s="728"/>
      <c r="G128" s="328" t="str">
        <f t="shared" si="22"/>
        <v>R</v>
      </c>
    </row>
    <row r="129" spans="1:7" x14ac:dyDescent="0.2">
      <c r="A129" s="27"/>
      <c r="B129" s="27"/>
      <c r="C129" s="28"/>
      <c r="D129" s="33"/>
      <c r="E129" s="33"/>
      <c r="F129" s="393"/>
      <c r="G129" s="485"/>
    </row>
    <row r="130" spans="1:7" x14ac:dyDescent="0.2">
      <c r="A130" s="27">
        <v>5</v>
      </c>
      <c r="B130" s="27" t="s">
        <v>2297</v>
      </c>
      <c r="C130" s="31" t="s">
        <v>2298</v>
      </c>
      <c r="D130" s="33"/>
      <c r="E130" s="33"/>
      <c r="F130" s="393"/>
      <c r="G130" s="485"/>
    </row>
    <row r="131" spans="1:7" ht="84" customHeight="1" x14ac:dyDescent="0.2">
      <c r="A131" s="27"/>
      <c r="B131" s="27"/>
      <c r="C131" s="31" t="s">
        <v>2299</v>
      </c>
      <c r="D131" s="33"/>
      <c r="E131" s="33"/>
      <c r="F131" s="393"/>
      <c r="G131" s="485"/>
    </row>
    <row r="132" spans="1:7" x14ac:dyDescent="0.2">
      <c r="A132" s="27"/>
      <c r="B132" s="27"/>
      <c r="C132" s="31" t="s">
        <v>2300</v>
      </c>
      <c r="D132" s="33"/>
      <c r="E132" s="33"/>
      <c r="F132" s="393"/>
      <c r="G132" s="485"/>
    </row>
    <row r="133" spans="1:7" ht="25.5" x14ac:dyDescent="0.2">
      <c r="A133" s="27"/>
      <c r="B133" s="27"/>
      <c r="C133" s="55" t="s">
        <v>2301</v>
      </c>
      <c r="D133" s="33"/>
      <c r="E133" s="33"/>
      <c r="F133" s="393"/>
      <c r="G133" s="485"/>
    </row>
    <row r="134" spans="1:7" ht="38.25" x14ac:dyDescent="0.2">
      <c r="A134" s="27"/>
      <c r="B134" s="27"/>
      <c r="C134" s="55" t="s">
        <v>2302</v>
      </c>
      <c r="D134" s="33"/>
      <c r="E134" s="33"/>
      <c r="F134" s="393"/>
      <c r="G134" s="485"/>
    </row>
    <row r="135" spans="1:7" ht="38.25" x14ac:dyDescent="0.2">
      <c r="A135" s="27"/>
      <c r="B135" s="27"/>
      <c r="C135" s="55" t="s">
        <v>2303</v>
      </c>
      <c r="D135" s="33"/>
      <c r="E135" s="33"/>
      <c r="F135" s="393"/>
      <c r="G135" s="485"/>
    </row>
    <row r="136" spans="1:7" ht="25.5" x14ac:dyDescent="0.2">
      <c r="A136" s="27">
        <v>5.0999999999999996</v>
      </c>
      <c r="B136" s="27"/>
      <c r="C136" s="28" t="s">
        <v>2304</v>
      </c>
      <c r="D136" s="33"/>
      <c r="E136" s="33"/>
      <c r="F136" s="393"/>
      <c r="G136" s="485"/>
    </row>
    <row r="137" spans="1:7" x14ac:dyDescent="0.2">
      <c r="A137" s="27" t="s">
        <v>616</v>
      </c>
      <c r="B137" s="27"/>
      <c r="C137" s="28" t="s">
        <v>2030</v>
      </c>
      <c r="D137" s="33" t="s">
        <v>242</v>
      </c>
      <c r="E137" s="33">
        <v>14</v>
      </c>
      <c r="F137" s="728"/>
      <c r="G137" s="328" t="str">
        <f t="shared" ref="G137:G138" si="23">+IF($F137&gt;0,($E137*F137),"R")</f>
        <v>R</v>
      </c>
    </row>
    <row r="138" spans="1:7" x14ac:dyDescent="0.2">
      <c r="A138" s="27" t="s">
        <v>2083</v>
      </c>
      <c r="B138" s="27"/>
      <c r="C138" s="28" t="s">
        <v>2031</v>
      </c>
      <c r="D138" s="33" t="s">
        <v>242</v>
      </c>
      <c r="E138" s="33">
        <v>14</v>
      </c>
      <c r="F138" s="728"/>
      <c r="G138" s="328" t="str">
        <f t="shared" si="23"/>
        <v>R</v>
      </c>
    </row>
    <row r="139" spans="1:7" x14ac:dyDescent="0.2">
      <c r="A139" s="27"/>
      <c r="B139" s="27"/>
      <c r="C139" s="28"/>
      <c r="D139" s="33"/>
      <c r="E139" s="33"/>
      <c r="F139" s="393"/>
      <c r="G139" s="485"/>
    </row>
    <row r="140" spans="1:7" ht="21.95" customHeight="1" x14ac:dyDescent="0.2">
      <c r="A140" s="34" t="s">
        <v>44</v>
      </c>
      <c r="B140" s="35"/>
      <c r="C140" s="35"/>
      <c r="D140" s="305"/>
      <c r="E140" s="305"/>
      <c r="F140" s="395"/>
      <c r="G140" s="583">
        <f>SUM(G119:G139)</f>
        <v>0</v>
      </c>
    </row>
    <row r="141" spans="1:7" ht="15" customHeight="1" x14ac:dyDescent="0.2">
      <c r="A141" s="21"/>
      <c r="B141" s="21"/>
      <c r="C141" s="21"/>
      <c r="D141" s="21"/>
      <c r="E141" s="21"/>
      <c r="G141" s="542" t="s">
        <v>4522</v>
      </c>
    </row>
    <row r="142" spans="1:7" x14ac:dyDescent="0.2">
      <c r="A142" s="21"/>
      <c r="B142" s="21"/>
      <c r="C142" s="21"/>
      <c r="D142" s="21"/>
      <c r="E142" s="21"/>
      <c r="G142" s="543"/>
    </row>
    <row r="143" spans="1:7" ht="25.5" x14ac:dyDescent="0.2">
      <c r="A143" s="36" t="s">
        <v>3</v>
      </c>
      <c r="B143" s="36" t="s">
        <v>4</v>
      </c>
      <c r="C143" s="36" t="s">
        <v>5</v>
      </c>
      <c r="D143" s="36" t="s">
        <v>6</v>
      </c>
      <c r="E143" s="36" t="s">
        <v>7</v>
      </c>
      <c r="F143" s="36" t="s">
        <v>8</v>
      </c>
      <c r="G143" s="482" t="s">
        <v>9</v>
      </c>
    </row>
    <row r="144" spans="1:7" ht="21.95" customHeight="1" x14ac:dyDescent="0.2">
      <c r="A144" s="37" t="s">
        <v>45</v>
      </c>
      <c r="B144" s="38"/>
      <c r="C144" s="39"/>
      <c r="D144" s="305"/>
      <c r="E144" s="305"/>
      <c r="F144" s="399"/>
      <c r="G144" s="587">
        <f>G140</f>
        <v>0</v>
      </c>
    </row>
    <row r="145" spans="1:7" x14ac:dyDescent="0.2">
      <c r="A145" s="27">
        <v>6</v>
      </c>
      <c r="B145" s="27" t="s">
        <v>2305</v>
      </c>
      <c r="C145" s="31" t="s">
        <v>2306</v>
      </c>
      <c r="D145" s="33"/>
      <c r="E145" s="33"/>
      <c r="F145" s="400"/>
      <c r="G145" s="588" t="str">
        <f>+IF($F145&gt;0,($E145*F145),"")</f>
        <v/>
      </c>
    </row>
    <row r="146" spans="1:7" ht="102" x14ac:dyDescent="0.2">
      <c r="A146" s="27"/>
      <c r="B146" s="27"/>
      <c r="C146" s="31" t="s">
        <v>2307</v>
      </c>
      <c r="D146" s="33"/>
      <c r="E146" s="33"/>
      <c r="F146" s="400"/>
      <c r="G146" s="588" t="str">
        <f>+IF($F146&gt;0,($E146*F146),"")</f>
        <v/>
      </c>
    </row>
    <row r="147" spans="1:7" x14ac:dyDescent="0.2">
      <c r="A147" s="27">
        <v>6.1</v>
      </c>
      <c r="B147" s="27"/>
      <c r="C147" s="28" t="s">
        <v>2177</v>
      </c>
      <c r="D147" s="33"/>
      <c r="E147" s="33"/>
      <c r="F147" s="400"/>
      <c r="G147" s="588"/>
    </row>
    <row r="148" spans="1:7" x14ac:dyDescent="0.2">
      <c r="A148" s="27" t="s">
        <v>635</v>
      </c>
      <c r="B148" s="27"/>
      <c r="C148" s="28" t="s">
        <v>2030</v>
      </c>
      <c r="D148" s="33" t="s">
        <v>190</v>
      </c>
      <c r="E148" s="33">
        <v>327</v>
      </c>
      <c r="F148" s="728"/>
      <c r="G148" s="328" t="str">
        <f t="shared" ref="G148:G149" si="24">+IF($F148&gt;0,($E148*F148),"R")</f>
        <v>R</v>
      </c>
    </row>
    <row r="149" spans="1:7" x14ac:dyDescent="0.2">
      <c r="A149" s="33" t="s">
        <v>637</v>
      </c>
      <c r="B149" s="33"/>
      <c r="C149" s="28" t="s">
        <v>2031</v>
      </c>
      <c r="D149" s="33" t="s">
        <v>190</v>
      </c>
      <c r="E149" s="33">
        <v>327</v>
      </c>
      <c r="F149" s="728"/>
      <c r="G149" s="328" t="str">
        <f t="shared" si="24"/>
        <v>R</v>
      </c>
    </row>
    <row r="150" spans="1:7" x14ac:dyDescent="0.2">
      <c r="A150" s="33"/>
      <c r="B150" s="33"/>
      <c r="C150" s="28"/>
      <c r="D150" s="33"/>
      <c r="E150" s="33"/>
      <c r="F150" s="400"/>
      <c r="G150" s="588"/>
    </row>
    <row r="151" spans="1:7" x14ac:dyDescent="0.2">
      <c r="A151" s="27">
        <v>6.2</v>
      </c>
      <c r="B151" s="27"/>
      <c r="C151" s="28" t="s">
        <v>2308</v>
      </c>
      <c r="D151" s="33"/>
      <c r="E151" s="33"/>
      <c r="F151" s="400"/>
      <c r="G151" s="588"/>
    </row>
    <row r="152" spans="1:7" x14ac:dyDescent="0.2">
      <c r="A152" s="27" t="s">
        <v>753</v>
      </c>
      <c r="B152" s="27"/>
      <c r="C152" s="28" t="s">
        <v>2030</v>
      </c>
      <c r="D152" s="33" t="s">
        <v>190</v>
      </c>
      <c r="E152" s="33">
        <v>115</v>
      </c>
      <c r="F152" s="728"/>
      <c r="G152" s="328" t="str">
        <f t="shared" ref="G152:G153" si="25">+IF($F152&gt;0,($E152*F152),"R")</f>
        <v>R</v>
      </c>
    </row>
    <row r="153" spans="1:7" x14ac:dyDescent="0.2">
      <c r="A153" s="27" t="s">
        <v>755</v>
      </c>
      <c r="B153" s="27"/>
      <c r="C153" s="28" t="s">
        <v>2031</v>
      </c>
      <c r="D153" s="33" t="s">
        <v>190</v>
      </c>
      <c r="E153" s="33">
        <v>115</v>
      </c>
      <c r="F153" s="728"/>
      <c r="G153" s="328" t="str">
        <f t="shared" si="25"/>
        <v>R</v>
      </c>
    </row>
    <row r="154" spans="1:7" x14ac:dyDescent="0.2">
      <c r="A154" s="27"/>
      <c r="B154" s="27"/>
      <c r="C154" s="28"/>
      <c r="D154" s="33"/>
      <c r="E154" s="33"/>
      <c r="F154" s="400"/>
      <c r="G154" s="588"/>
    </row>
    <row r="155" spans="1:7" x14ac:dyDescent="0.2">
      <c r="A155" s="27">
        <v>6.3</v>
      </c>
      <c r="B155" s="27"/>
      <c r="C155" s="28" t="s">
        <v>2309</v>
      </c>
      <c r="D155" s="33"/>
      <c r="E155" s="33"/>
      <c r="F155" s="400"/>
      <c r="G155" s="588"/>
    </row>
    <row r="156" spans="1:7" x14ac:dyDescent="0.2">
      <c r="A156" s="27" t="s">
        <v>851</v>
      </c>
      <c r="B156" s="27"/>
      <c r="C156" s="28" t="s">
        <v>2030</v>
      </c>
      <c r="D156" s="33" t="s">
        <v>190</v>
      </c>
      <c r="E156" s="33">
        <v>115</v>
      </c>
      <c r="F156" s="728"/>
      <c r="G156" s="328" t="str">
        <f t="shared" ref="G156:G157" si="26">+IF($F156&gt;0,($E156*F156),"R")</f>
        <v>R</v>
      </c>
    </row>
    <row r="157" spans="1:7" x14ac:dyDescent="0.2">
      <c r="A157" s="27" t="s">
        <v>853</v>
      </c>
      <c r="B157" s="33"/>
      <c r="C157" s="28" t="s">
        <v>2031</v>
      </c>
      <c r="D157" s="33" t="s">
        <v>190</v>
      </c>
      <c r="E157" s="33">
        <v>115</v>
      </c>
      <c r="F157" s="728"/>
      <c r="G157" s="328" t="str">
        <f t="shared" si="26"/>
        <v>R</v>
      </c>
    </row>
    <row r="158" spans="1:7" x14ac:dyDescent="0.2">
      <c r="A158" s="56"/>
      <c r="B158" s="56"/>
      <c r="C158" s="59"/>
      <c r="D158" s="97"/>
      <c r="E158" s="97"/>
      <c r="F158" s="401"/>
      <c r="G158" s="589"/>
    </row>
    <row r="159" spans="1:7" ht="21.95" customHeight="1" x14ac:dyDescent="0.2">
      <c r="A159" s="34" t="s">
        <v>4566</v>
      </c>
      <c r="B159" s="35"/>
      <c r="C159" s="35"/>
      <c r="D159" s="305"/>
      <c r="E159" s="305"/>
      <c r="F159" s="399"/>
      <c r="G159" s="587">
        <f>SUM(G144:G157)</f>
        <v>0</v>
      </c>
    </row>
    <row r="160" spans="1:7" x14ac:dyDescent="0.2">
      <c r="A160" s="21"/>
    </row>
    <row r="161" spans="1:1" x14ac:dyDescent="0.2">
      <c r="A161" s="21"/>
    </row>
    <row r="162" spans="1:1" x14ac:dyDescent="0.2">
      <c r="A162" s="21"/>
    </row>
    <row r="163" spans="1:1" x14ac:dyDescent="0.2">
      <c r="A163" s="21"/>
    </row>
    <row r="164" spans="1:1" x14ac:dyDescent="0.2">
      <c r="A164" s="21"/>
    </row>
  </sheetData>
  <sheetProtection algorithmName="SHA-512" hashValue="njYYoUr2bpUd7oYOhiavaMy4/Uy1P2hIm19ANo60GLz257qVpk9o9jFUFYbqGGHxBqE396uiaa/gAqNnyv4aGg==" saltValue="uNShCD2iFnr0DqT25m0heA==" spinCount="100000" sheet="1" objects="1" scenarios="1"/>
  <autoFilter ref="A1:G164" xr:uid="{00000000-0009-0000-0000-000016000000}"/>
  <pageMargins left="0.70866141732283472" right="0.70866141732283472" top="0.74803149606299213" bottom="0.74803149606299213" header="0.31496062992125984" footer="0.31496062992125984"/>
  <pageSetup paperSize="9" scale="77" firstPageNumber="65" fitToHeight="0" orientation="portrait" blackAndWhite="1" r:id="rId1"/>
  <headerFooter>
    <oddHeader>&amp;LHAMMARSDALE WWTW IMPROVEMENTS TO LIQUID AND SOLIDS TREATMENT FACILITIES&amp;RContract No:  WS 7342</oddHeader>
    <oddFooter>&amp;LC2: Pricing Data - Revision B&amp;CPage C2.2-&amp;P</oddFooter>
  </headerFooter>
  <rowBreaks count="4" manualBreakCount="4">
    <brk id="51" max="7" man="1"/>
    <brk id="85" max="7" man="1"/>
    <brk id="115" max="7" man="1"/>
    <brk id="140" max="6"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pageSetUpPr fitToPage="1"/>
  </sheetPr>
  <dimension ref="A1:I390"/>
  <sheetViews>
    <sheetView view="pageBreakPreview" topLeftCell="A375" zoomScaleNormal="100" zoomScaleSheetLayoutView="100" workbookViewId="0">
      <selection activeCell="F251" sqref="F251"/>
    </sheetView>
  </sheetViews>
  <sheetFormatPr defaultColWidth="9.140625" defaultRowHeight="12.75" x14ac:dyDescent="0.2"/>
  <cols>
    <col min="1" max="1" width="8.5703125" style="49" customWidth="1"/>
    <col min="2" max="2" width="10" style="49" customWidth="1"/>
    <col min="3" max="3" width="42.5703125" style="50" customWidth="1"/>
    <col min="4" max="4" width="10.140625" style="51" customWidth="1"/>
    <col min="5" max="5" width="10.140625" style="49" customWidth="1"/>
    <col min="6" max="6" width="15.7109375" style="22" customWidth="1"/>
    <col min="7" max="7" width="18.42578125" style="590" customWidth="1"/>
    <col min="8" max="16384" width="9.140625" style="21"/>
  </cols>
  <sheetData>
    <row r="1" spans="1:7" x14ac:dyDescent="0.2">
      <c r="A1" s="21"/>
      <c r="B1" s="21"/>
      <c r="C1" s="79"/>
      <c r="E1" s="21"/>
      <c r="G1" s="542" t="s">
        <v>4523</v>
      </c>
    </row>
    <row r="2" spans="1:7" x14ac:dyDescent="0.2">
      <c r="A2" s="21"/>
      <c r="B2" s="21"/>
      <c r="C2" s="79"/>
      <c r="E2" s="21"/>
      <c r="G2" s="543"/>
    </row>
    <row r="3" spans="1:7" ht="25.5" x14ac:dyDescent="0.2">
      <c r="A3" s="23" t="s">
        <v>3</v>
      </c>
      <c r="B3" s="23" t="s">
        <v>4</v>
      </c>
      <c r="C3" s="23" t="s">
        <v>5</v>
      </c>
      <c r="D3" s="23" t="s">
        <v>6</v>
      </c>
      <c r="E3" s="23" t="s">
        <v>7</v>
      </c>
      <c r="F3" s="23" t="s">
        <v>8</v>
      </c>
      <c r="G3" s="482" t="s">
        <v>9</v>
      </c>
    </row>
    <row r="4" spans="1:7" x14ac:dyDescent="0.2">
      <c r="A4" s="24"/>
      <c r="B4" s="24"/>
      <c r="C4" s="80" t="s">
        <v>2025</v>
      </c>
      <c r="D4" s="24"/>
      <c r="E4" s="24"/>
      <c r="F4" s="390"/>
      <c r="G4" s="585"/>
    </row>
    <row r="5" spans="1:7" x14ac:dyDescent="0.2">
      <c r="A5" s="91"/>
      <c r="B5" s="92"/>
      <c r="C5" s="93"/>
      <c r="D5" s="110"/>
      <c r="E5" s="110"/>
      <c r="F5" s="345"/>
      <c r="G5" s="477"/>
    </row>
    <row r="6" spans="1:7" x14ac:dyDescent="0.2">
      <c r="A6" s="33">
        <v>1</v>
      </c>
      <c r="B6" s="33" t="s">
        <v>2026</v>
      </c>
      <c r="C6" s="90" t="s">
        <v>2027</v>
      </c>
      <c r="D6" s="41"/>
      <c r="E6" s="41"/>
      <c r="F6" s="392"/>
      <c r="G6" s="485"/>
    </row>
    <row r="7" spans="1:7" ht="102" x14ac:dyDescent="0.2">
      <c r="A7" s="33"/>
      <c r="B7" s="33"/>
      <c r="C7" s="90" t="s">
        <v>2028</v>
      </c>
      <c r="D7" s="41"/>
      <c r="E7" s="41"/>
      <c r="F7" s="392"/>
      <c r="G7" s="485"/>
    </row>
    <row r="8" spans="1:7" x14ac:dyDescent="0.2">
      <c r="A8" s="33"/>
      <c r="B8" s="33"/>
      <c r="C8" s="25"/>
      <c r="D8" s="41"/>
      <c r="E8" s="41"/>
      <c r="F8" s="392"/>
      <c r="G8" s="485"/>
    </row>
    <row r="9" spans="1:7" x14ac:dyDescent="0.2">
      <c r="A9" s="33">
        <v>1.1000000000000001</v>
      </c>
      <c r="B9" s="33"/>
      <c r="C9" s="28" t="s">
        <v>2032</v>
      </c>
      <c r="D9" s="41"/>
      <c r="E9" s="41"/>
      <c r="F9" s="392"/>
      <c r="G9" s="485"/>
    </row>
    <row r="10" spans="1:7" x14ac:dyDescent="0.2">
      <c r="A10" s="33" t="s">
        <v>16</v>
      </c>
      <c r="B10" s="33"/>
      <c r="C10" s="28" t="s">
        <v>2030</v>
      </c>
      <c r="D10" s="41" t="s">
        <v>292</v>
      </c>
      <c r="E10" s="41">
        <v>90</v>
      </c>
      <c r="F10" s="728"/>
      <c r="G10" s="485" t="str">
        <f>+IF($F10&gt;0,($E10*F10),"R")</f>
        <v>R</v>
      </c>
    </row>
    <row r="11" spans="1:7" x14ac:dyDescent="0.2">
      <c r="A11" s="33" t="s">
        <v>22</v>
      </c>
      <c r="B11" s="33"/>
      <c r="C11" s="28" t="s">
        <v>2031</v>
      </c>
      <c r="D11" s="41" t="s">
        <v>292</v>
      </c>
      <c r="E11" s="33">
        <v>90</v>
      </c>
      <c r="F11" s="728"/>
      <c r="G11" s="485" t="str">
        <f>+IF($F11&gt;0,($E11*F11),"R")</f>
        <v>R</v>
      </c>
    </row>
    <row r="12" spans="1:7" x14ac:dyDescent="0.2">
      <c r="A12" s="33"/>
      <c r="B12" s="33"/>
      <c r="C12" s="25"/>
      <c r="D12" s="41"/>
      <c r="E12" s="33"/>
      <c r="F12" s="393"/>
      <c r="G12" s="485"/>
    </row>
    <row r="13" spans="1:7" x14ac:dyDescent="0.2">
      <c r="A13" s="41">
        <v>1.2</v>
      </c>
      <c r="B13" s="41"/>
      <c r="C13" s="28" t="s">
        <v>2033</v>
      </c>
      <c r="D13" s="41"/>
      <c r="E13" s="41"/>
      <c r="F13" s="392"/>
      <c r="G13" s="485"/>
    </row>
    <row r="14" spans="1:7" x14ac:dyDescent="0.2">
      <c r="A14" s="41" t="s">
        <v>63</v>
      </c>
      <c r="B14" s="41"/>
      <c r="C14" s="28" t="s">
        <v>2030</v>
      </c>
      <c r="D14" s="41" t="s">
        <v>292</v>
      </c>
      <c r="E14" s="41">
        <v>420</v>
      </c>
      <c r="F14" s="728"/>
      <c r="G14" s="485" t="str">
        <f t="shared" ref="G14:G15" si="0">+IF($F14&gt;0,($E14*F14),"R")</f>
        <v>R</v>
      </c>
    </row>
    <row r="15" spans="1:7" x14ac:dyDescent="0.2">
      <c r="A15" s="27" t="s">
        <v>68</v>
      </c>
      <c r="B15" s="27"/>
      <c r="C15" s="28" t="s">
        <v>2031</v>
      </c>
      <c r="D15" s="41" t="s">
        <v>292</v>
      </c>
      <c r="E15" s="33">
        <v>420</v>
      </c>
      <c r="F15" s="728"/>
      <c r="G15" s="485" t="str">
        <f t="shared" si="0"/>
        <v>R</v>
      </c>
    </row>
    <row r="16" spans="1:7" x14ac:dyDescent="0.2">
      <c r="A16" s="27"/>
      <c r="B16" s="27"/>
      <c r="C16" s="28"/>
      <c r="D16" s="41"/>
      <c r="E16" s="33"/>
      <c r="F16" s="393"/>
      <c r="G16" s="485"/>
    </row>
    <row r="17" spans="1:7" x14ac:dyDescent="0.2">
      <c r="A17" s="33">
        <v>1.3</v>
      </c>
      <c r="B17" s="33"/>
      <c r="C17" s="28" t="s">
        <v>2035</v>
      </c>
      <c r="D17" s="41"/>
      <c r="E17" s="41"/>
      <c r="F17" s="392"/>
      <c r="G17" s="485"/>
    </row>
    <row r="18" spans="1:7" x14ac:dyDescent="0.2">
      <c r="A18" s="33" t="s">
        <v>113</v>
      </c>
      <c r="B18" s="33"/>
      <c r="C18" s="28" t="s">
        <v>2030</v>
      </c>
      <c r="D18" s="41" t="s">
        <v>292</v>
      </c>
      <c r="E18" s="41">
        <v>100</v>
      </c>
      <c r="F18" s="728"/>
      <c r="G18" s="485" t="str">
        <f t="shared" ref="G18:G19" si="1">+IF($F18&gt;0,($E18*F18),"R")</f>
        <v>R</v>
      </c>
    </row>
    <row r="19" spans="1:7" x14ac:dyDescent="0.2">
      <c r="A19" s="33" t="s">
        <v>116</v>
      </c>
      <c r="B19" s="33"/>
      <c r="C19" s="28" t="s">
        <v>2031</v>
      </c>
      <c r="D19" s="41" t="s">
        <v>292</v>
      </c>
      <c r="E19" s="33">
        <v>100</v>
      </c>
      <c r="F19" s="728"/>
      <c r="G19" s="485" t="str">
        <f t="shared" si="1"/>
        <v>R</v>
      </c>
    </row>
    <row r="20" spans="1:7" x14ac:dyDescent="0.2">
      <c r="A20" s="27"/>
      <c r="B20" s="27"/>
      <c r="C20" s="28"/>
      <c r="D20" s="41"/>
      <c r="E20" s="41"/>
      <c r="F20" s="392"/>
      <c r="G20" s="485"/>
    </row>
    <row r="21" spans="1:7" x14ac:dyDescent="0.2">
      <c r="A21" s="33">
        <v>1.4</v>
      </c>
      <c r="B21" s="33"/>
      <c r="C21" s="28" t="s">
        <v>2036</v>
      </c>
      <c r="D21" s="41"/>
      <c r="E21" s="41"/>
      <c r="F21" s="392"/>
      <c r="G21" s="485"/>
    </row>
    <row r="22" spans="1:7" x14ac:dyDescent="0.2">
      <c r="A22" s="33" t="s">
        <v>136</v>
      </c>
      <c r="B22" s="33"/>
      <c r="C22" s="28" t="s">
        <v>2030</v>
      </c>
      <c r="D22" s="41" t="s">
        <v>292</v>
      </c>
      <c r="E22" s="41">
        <v>710</v>
      </c>
      <c r="F22" s="728"/>
      <c r="G22" s="485" t="str">
        <f t="shared" ref="G22:G23" si="2">+IF($F22&gt;0,($E22*F22),"R")</f>
        <v>R</v>
      </c>
    </row>
    <row r="23" spans="1:7" x14ac:dyDescent="0.2">
      <c r="A23" s="33" t="s">
        <v>139</v>
      </c>
      <c r="B23" s="33"/>
      <c r="C23" s="28" t="s">
        <v>2031</v>
      </c>
      <c r="D23" s="41" t="s">
        <v>292</v>
      </c>
      <c r="E23" s="33">
        <v>710</v>
      </c>
      <c r="F23" s="728"/>
      <c r="G23" s="485" t="str">
        <f t="shared" si="2"/>
        <v>R</v>
      </c>
    </row>
    <row r="24" spans="1:7" x14ac:dyDescent="0.2">
      <c r="A24" s="33"/>
      <c r="B24" s="33"/>
      <c r="C24" s="28"/>
      <c r="D24" s="41"/>
      <c r="E24" s="33"/>
      <c r="F24" s="393"/>
      <c r="G24" s="485"/>
    </row>
    <row r="25" spans="1:7" x14ac:dyDescent="0.2">
      <c r="A25" s="33"/>
      <c r="B25" s="33"/>
      <c r="C25" s="28"/>
      <c r="D25" s="33"/>
      <c r="E25" s="33"/>
      <c r="F25" s="394"/>
      <c r="G25" s="485"/>
    </row>
    <row r="26" spans="1:7" ht="63.75" x14ac:dyDescent="0.2">
      <c r="A26" s="27"/>
      <c r="B26" s="27" t="s">
        <v>2037</v>
      </c>
      <c r="C26" s="31" t="s">
        <v>2038</v>
      </c>
      <c r="D26" s="41"/>
      <c r="E26" s="41"/>
      <c r="F26" s="392"/>
      <c r="G26" s="485"/>
    </row>
    <row r="27" spans="1:7" x14ac:dyDescent="0.2">
      <c r="A27" s="33"/>
      <c r="B27" s="33"/>
      <c r="C27" s="25"/>
      <c r="D27" s="41"/>
      <c r="E27" s="41"/>
      <c r="F27" s="393"/>
      <c r="G27" s="485"/>
    </row>
    <row r="28" spans="1:7" x14ac:dyDescent="0.2">
      <c r="A28" s="41">
        <v>1.5</v>
      </c>
      <c r="B28" s="41"/>
      <c r="C28" s="28" t="s">
        <v>2032</v>
      </c>
      <c r="D28" s="41"/>
      <c r="E28" s="41"/>
      <c r="F28" s="392"/>
      <c r="G28" s="485"/>
    </row>
    <row r="29" spans="1:7" x14ac:dyDescent="0.2">
      <c r="A29" s="41" t="s">
        <v>200</v>
      </c>
      <c r="B29" s="41"/>
      <c r="C29" s="28" t="s">
        <v>2030</v>
      </c>
      <c r="D29" s="41" t="s">
        <v>242</v>
      </c>
      <c r="E29" s="41">
        <v>6</v>
      </c>
      <c r="F29" s="728"/>
      <c r="G29" s="485" t="str">
        <f t="shared" ref="G29:G30" si="3">+IF($F29&gt;0,($E29*F29),"R")</f>
        <v>R</v>
      </c>
    </row>
    <row r="30" spans="1:7" x14ac:dyDescent="0.2">
      <c r="A30" s="41" t="s">
        <v>2039</v>
      </c>
      <c r="B30" s="41"/>
      <c r="C30" s="28" t="s">
        <v>2031</v>
      </c>
      <c r="D30" s="41" t="s">
        <v>242</v>
      </c>
      <c r="E30" s="41">
        <v>6</v>
      </c>
      <c r="F30" s="728"/>
      <c r="G30" s="485" t="str">
        <f t="shared" si="3"/>
        <v>R</v>
      </c>
    </row>
    <row r="31" spans="1:7" x14ac:dyDescent="0.2">
      <c r="A31" s="33"/>
      <c r="B31" s="33"/>
      <c r="C31" s="25"/>
      <c r="D31" s="41"/>
      <c r="E31" s="41"/>
      <c r="F31" s="393"/>
      <c r="G31" s="485"/>
    </row>
    <row r="32" spans="1:7" x14ac:dyDescent="0.2">
      <c r="A32" s="33"/>
      <c r="B32" s="33"/>
      <c r="C32" s="25"/>
      <c r="D32" s="41"/>
      <c r="E32" s="41"/>
      <c r="F32" s="392"/>
      <c r="G32" s="485"/>
    </row>
    <row r="33" spans="1:7" x14ac:dyDescent="0.2">
      <c r="A33" s="41">
        <v>1.6</v>
      </c>
      <c r="B33" s="41"/>
      <c r="C33" s="28" t="s">
        <v>2033</v>
      </c>
      <c r="D33" s="41"/>
      <c r="E33" s="41"/>
      <c r="F33" s="392"/>
      <c r="G33" s="485"/>
    </row>
    <row r="34" spans="1:7" x14ac:dyDescent="0.2">
      <c r="A34" s="41" t="s">
        <v>207</v>
      </c>
      <c r="B34" s="41"/>
      <c r="C34" s="28" t="s">
        <v>2030</v>
      </c>
      <c r="D34" s="41" t="s">
        <v>242</v>
      </c>
      <c r="E34" s="41">
        <v>25</v>
      </c>
      <c r="F34" s="728"/>
      <c r="G34" s="485" t="str">
        <f t="shared" ref="G34:G35" si="4">+IF($F34&gt;0,($E34*F34),"R")</f>
        <v>R</v>
      </c>
    </row>
    <row r="35" spans="1:7" x14ac:dyDescent="0.2">
      <c r="A35" s="33" t="s">
        <v>209</v>
      </c>
      <c r="B35" s="33"/>
      <c r="C35" s="28" t="s">
        <v>2031</v>
      </c>
      <c r="D35" s="41" t="s">
        <v>242</v>
      </c>
      <c r="E35" s="41">
        <v>25</v>
      </c>
      <c r="F35" s="728"/>
      <c r="G35" s="485" t="str">
        <f t="shared" si="4"/>
        <v>R</v>
      </c>
    </row>
    <row r="36" spans="1:7" x14ac:dyDescent="0.2">
      <c r="A36" s="33"/>
      <c r="B36" s="33"/>
      <c r="C36" s="25"/>
      <c r="D36" s="41"/>
      <c r="E36" s="41"/>
      <c r="F36" s="393"/>
      <c r="G36" s="485"/>
    </row>
    <row r="37" spans="1:7" x14ac:dyDescent="0.2">
      <c r="A37" s="41">
        <v>1.7</v>
      </c>
      <c r="B37" s="41"/>
      <c r="C37" s="28" t="s">
        <v>2035</v>
      </c>
      <c r="D37" s="41"/>
      <c r="E37" s="41"/>
      <c r="F37" s="392"/>
      <c r="G37" s="485"/>
    </row>
    <row r="38" spans="1:7" x14ac:dyDescent="0.2">
      <c r="A38" s="27" t="s">
        <v>214</v>
      </c>
      <c r="B38" s="27"/>
      <c r="C38" s="28" t="s">
        <v>2030</v>
      </c>
      <c r="D38" s="41" t="s">
        <v>242</v>
      </c>
      <c r="E38" s="33">
        <v>5</v>
      </c>
      <c r="F38" s="728"/>
      <c r="G38" s="485" t="str">
        <f t="shared" ref="G38:G39" si="5">+IF($F38&gt;0,($E38*F38),"R")</f>
        <v>R</v>
      </c>
    </row>
    <row r="39" spans="1:7" x14ac:dyDescent="0.2">
      <c r="A39" s="27" t="s">
        <v>216</v>
      </c>
      <c r="B39" s="27"/>
      <c r="C39" s="28" t="s">
        <v>2031</v>
      </c>
      <c r="D39" s="41" t="s">
        <v>242</v>
      </c>
      <c r="E39" s="41">
        <v>5</v>
      </c>
      <c r="F39" s="728"/>
      <c r="G39" s="485" t="str">
        <f t="shared" si="5"/>
        <v>R</v>
      </c>
    </row>
    <row r="40" spans="1:7" x14ac:dyDescent="0.2">
      <c r="A40" s="27"/>
      <c r="B40" s="27"/>
      <c r="C40" s="28"/>
      <c r="D40" s="41"/>
      <c r="E40" s="41"/>
      <c r="F40" s="392"/>
      <c r="G40" s="485"/>
    </row>
    <row r="41" spans="1:7" x14ac:dyDescent="0.2">
      <c r="A41" s="33">
        <v>1.8</v>
      </c>
      <c r="B41" s="33"/>
      <c r="C41" s="28" t="s">
        <v>2036</v>
      </c>
      <c r="D41" s="41"/>
      <c r="E41" s="41"/>
      <c r="F41" s="392"/>
      <c r="G41" s="485"/>
    </row>
    <row r="42" spans="1:7" x14ac:dyDescent="0.2">
      <c r="A42" s="33" t="s">
        <v>2398</v>
      </c>
      <c r="B42" s="33"/>
      <c r="C42" s="28" t="s">
        <v>2030</v>
      </c>
      <c r="D42" s="41" t="s">
        <v>242</v>
      </c>
      <c r="E42" s="41">
        <v>25</v>
      </c>
      <c r="F42" s="728"/>
      <c r="G42" s="485" t="str">
        <f t="shared" ref="G42:G43" si="6">+IF($F42&gt;0,($E42*F42),"R")</f>
        <v>R</v>
      </c>
    </row>
    <row r="43" spans="1:7" x14ac:dyDescent="0.2">
      <c r="A43" s="33" t="s">
        <v>3892</v>
      </c>
      <c r="B43" s="33"/>
      <c r="C43" s="28" t="s">
        <v>2031</v>
      </c>
      <c r="D43" s="41" t="s">
        <v>242</v>
      </c>
      <c r="E43" s="41">
        <v>25</v>
      </c>
      <c r="F43" s="728"/>
      <c r="G43" s="485" t="str">
        <f t="shared" si="6"/>
        <v>R</v>
      </c>
    </row>
    <row r="44" spans="1:7" x14ac:dyDescent="0.2">
      <c r="A44" s="33"/>
      <c r="B44" s="33"/>
      <c r="C44" s="28"/>
      <c r="D44" s="41"/>
      <c r="E44" s="33"/>
      <c r="F44" s="393"/>
      <c r="G44" s="485"/>
    </row>
    <row r="45" spans="1:7" ht="21.95" customHeight="1" x14ac:dyDescent="0.2">
      <c r="A45" s="34" t="s">
        <v>44</v>
      </c>
      <c r="B45" s="35"/>
      <c r="C45" s="35"/>
      <c r="D45" s="305"/>
      <c r="E45" s="305"/>
      <c r="F45" s="395"/>
      <c r="G45" s="586">
        <f>SUM(G10:G43)</f>
        <v>0</v>
      </c>
    </row>
    <row r="46" spans="1:7" ht="15" customHeight="1" x14ac:dyDescent="0.2">
      <c r="A46" s="21"/>
      <c r="B46" s="21"/>
      <c r="C46" s="21"/>
      <c r="E46" s="21"/>
      <c r="G46" s="542" t="s">
        <v>4523</v>
      </c>
    </row>
    <row r="47" spans="1:7" x14ac:dyDescent="0.2">
      <c r="A47" s="21"/>
      <c r="B47" s="21"/>
      <c r="C47" s="21"/>
      <c r="E47" s="21"/>
      <c r="G47" s="543"/>
    </row>
    <row r="48" spans="1:7" ht="25.5" x14ac:dyDescent="0.2">
      <c r="A48" s="36" t="s">
        <v>3</v>
      </c>
      <c r="B48" s="36" t="s">
        <v>4</v>
      </c>
      <c r="C48" s="36" t="s">
        <v>5</v>
      </c>
      <c r="D48" s="36" t="s">
        <v>6</v>
      </c>
      <c r="E48" s="36" t="s">
        <v>7</v>
      </c>
      <c r="F48" s="36" t="s">
        <v>8</v>
      </c>
      <c r="G48" s="482" t="s">
        <v>9</v>
      </c>
    </row>
    <row r="49" spans="1:7" ht="21.95" customHeight="1" x14ac:dyDescent="0.2">
      <c r="A49" s="37" t="s">
        <v>45</v>
      </c>
      <c r="B49" s="38"/>
      <c r="C49" s="39"/>
      <c r="D49" s="305"/>
      <c r="E49" s="305"/>
      <c r="F49" s="395"/>
      <c r="G49" s="583">
        <f>G45</f>
        <v>0</v>
      </c>
    </row>
    <row r="50" spans="1:7" x14ac:dyDescent="0.2">
      <c r="A50" s="33"/>
      <c r="B50" s="33"/>
      <c r="C50" s="28"/>
      <c r="D50" s="33"/>
      <c r="E50" s="33"/>
      <c r="F50" s="393"/>
      <c r="G50" s="485"/>
    </row>
    <row r="51" spans="1:7" x14ac:dyDescent="0.2">
      <c r="A51" s="33">
        <v>2</v>
      </c>
      <c r="B51" s="33" t="s">
        <v>2041</v>
      </c>
      <c r="C51" s="90" t="s">
        <v>2042</v>
      </c>
      <c r="D51" s="33"/>
      <c r="E51" s="33"/>
      <c r="F51" s="393"/>
      <c r="G51" s="485" t="str">
        <f>+IF($F51&gt;0,($E51*F51),"")</f>
        <v/>
      </c>
    </row>
    <row r="52" spans="1:7" ht="25.5" x14ac:dyDescent="0.2">
      <c r="A52" s="33"/>
      <c r="B52" s="33"/>
      <c r="C52" s="25" t="s">
        <v>2043</v>
      </c>
      <c r="D52" s="33"/>
      <c r="E52" s="33"/>
      <c r="F52" s="393"/>
      <c r="G52" s="485"/>
    </row>
    <row r="53" spans="1:7" ht="76.5" x14ac:dyDescent="0.2">
      <c r="A53" s="33"/>
      <c r="B53" s="33"/>
      <c r="C53" s="90" t="s">
        <v>2044</v>
      </c>
      <c r="D53" s="33"/>
      <c r="E53" s="33"/>
      <c r="F53" s="393"/>
      <c r="G53" s="485"/>
    </row>
    <row r="54" spans="1:7" x14ac:dyDescent="0.2">
      <c r="A54" s="41"/>
      <c r="B54" s="41"/>
      <c r="C54" s="25"/>
      <c r="D54" s="33"/>
      <c r="E54" s="33"/>
      <c r="F54" s="393"/>
      <c r="G54" s="485"/>
    </row>
    <row r="55" spans="1:7" ht="38.25" x14ac:dyDescent="0.2">
      <c r="A55" s="27">
        <v>2.1</v>
      </c>
      <c r="B55" s="27"/>
      <c r="C55" s="28" t="s">
        <v>2050</v>
      </c>
      <c r="D55" s="33"/>
      <c r="E55" s="33"/>
      <c r="F55" s="393"/>
      <c r="G55" s="485"/>
    </row>
    <row r="56" spans="1:7" x14ac:dyDescent="0.2">
      <c r="A56" s="27" t="s">
        <v>239</v>
      </c>
      <c r="B56" s="27"/>
      <c r="C56" s="28" t="s">
        <v>2030</v>
      </c>
      <c r="D56" s="33" t="s">
        <v>242</v>
      </c>
      <c r="E56" s="33">
        <v>1</v>
      </c>
      <c r="F56" s="728"/>
      <c r="G56" s="485" t="str">
        <f t="shared" ref="G56:G57" si="7">+IF($F56&gt;0,($E56*F56),"R")</f>
        <v>R</v>
      </c>
    </row>
    <row r="57" spans="1:7" x14ac:dyDescent="0.2">
      <c r="A57" s="27" t="s">
        <v>240</v>
      </c>
      <c r="B57" s="27"/>
      <c r="C57" s="28" t="s">
        <v>2031</v>
      </c>
      <c r="D57" s="33" t="s">
        <v>242</v>
      </c>
      <c r="E57" s="33">
        <v>1</v>
      </c>
      <c r="F57" s="728"/>
      <c r="G57" s="485" t="str">
        <f t="shared" si="7"/>
        <v>R</v>
      </c>
    </row>
    <row r="58" spans="1:7" x14ac:dyDescent="0.2">
      <c r="A58" s="27"/>
      <c r="B58" s="27"/>
      <c r="C58" s="28"/>
      <c r="D58" s="33"/>
      <c r="E58" s="33"/>
      <c r="F58" s="393"/>
      <c r="G58" s="485"/>
    </row>
    <row r="59" spans="1:7" ht="51" x14ac:dyDescent="0.2">
      <c r="A59" s="27">
        <v>2.2000000000000002</v>
      </c>
      <c r="B59" s="27"/>
      <c r="C59" s="28" t="s">
        <v>2051</v>
      </c>
      <c r="D59" s="33"/>
      <c r="E59" s="33"/>
      <c r="F59" s="393"/>
      <c r="G59" s="485"/>
    </row>
    <row r="60" spans="1:7" x14ac:dyDescent="0.2">
      <c r="A60" s="27" t="s">
        <v>268</v>
      </c>
      <c r="B60" s="27"/>
      <c r="C60" s="28" t="s">
        <v>2030</v>
      </c>
      <c r="D60" s="33" t="s">
        <v>242</v>
      </c>
      <c r="E60" s="33">
        <v>1</v>
      </c>
      <c r="F60" s="728"/>
      <c r="G60" s="485" t="str">
        <f t="shared" ref="G60:G61" si="8">+IF($F60&gt;0,($E60*F60),"R")</f>
        <v>R</v>
      </c>
    </row>
    <row r="61" spans="1:7" x14ac:dyDescent="0.2">
      <c r="A61" s="27" t="s">
        <v>1445</v>
      </c>
      <c r="B61" s="27"/>
      <c r="C61" s="28" t="s">
        <v>2031</v>
      </c>
      <c r="D61" s="33" t="s">
        <v>242</v>
      </c>
      <c r="E61" s="33">
        <v>1</v>
      </c>
      <c r="F61" s="728"/>
      <c r="G61" s="485" t="str">
        <f t="shared" si="8"/>
        <v>R</v>
      </c>
    </row>
    <row r="62" spans="1:7" x14ac:dyDescent="0.2">
      <c r="A62" s="27"/>
      <c r="B62" s="27"/>
      <c r="C62" s="28"/>
      <c r="D62" s="33"/>
      <c r="E62" s="33"/>
      <c r="F62" s="393"/>
      <c r="G62" s="485"/>
    </row>
    <row r="63" spans="1:7" ht="51" x14ac:dyDescent="0.2">
      <c r="A63" s="27">
        <v>2.2999999999999998</v>
      </c>
      <c r="B63" s="27"/>
      <c r="C63" s="28" t="s">
        <v>4584</v>
      </c>
      <c r="D63" s="33"/>
      <c r="E63" s="33"/>
      <c r="F63" s="393"/>
      <c r="G63" s="485"/>
    </row>
    <row r="64" spans="1:7" x14ac:dyDescent="0.2">
      <c r="A64" s="27" t="s">
        <v>1787</v>
      </c>
      <c r="B64" s="27"/>
      <c r="C64" s="28" t="s">
        <v>2030</v>
      </c>
      <c r="D64" s="33" t="s">
        <v>242</v>
      </c>
      <c r="E64" s="33">
        <v>1</v>
      </c>
      <c r="F64" s="728"/>
      <c r="G64" s="485" t="str">
        <f t="shared" ref="G64:G65" si="9">+IF($F64&gt;0,($E64*F64),"R")</f>
        <v>R</v>
      </c>
    </row>
    <row r="65" spans="1:7" x14ac:dyDescent="0.2">
      <c r="A65" s="27" t="s">
        <v>1789</v>
      </c>
      <c r="B65" s="27"/>
      <c r="C65" s="28" t="s">
        <v>2031</v>
      </c>
      <c r="D65" s="33" t="s">
        <v>242</v>
      </c>
      <c r="E65" s="33">
        <v>1</v>
      </c>
      <c r="F65" s="728"/>
      <c r="G65" s="485" t="str">
        <f t="shared" si="9"/>
        <v>R</v>
      </c>
    </row>
    <row r="66" spans="1:7" x14ac:dyDescent="0.2">
      <c r="A66" s="27"/>
      <c r="B66" s="27"/>
      <c r="C66" s="28"/>
      <c r="D66" s="33"/>
      <c r="E66" s="33"/>
      <c r="F66" s="393"/>
      <c r="G66" s="485"/>
    </row>
    <row r="67" spans="1:7" ht="38.25" x14ac:dyDescent="0.2">
      <c r="A67" s="61">
        <v>2.4</v>
      </c>
      <c r="B67" s="27"/>
      <c r="C67" s="28" t="s">
        <v>4585</v>
      </c>
      <c r="D67" s="33"/>
      <c r="E67" s="33"/>
      <c r="F67" s="393"/>
      <c r="G67" s="485"/>
    </row>
    <row r="68" spans="1:7" x14ac:dyDescent="0.2">
      <c r="A68" s="61" t="s">
        <v>1818</v>
      </c>
      <c r="B68" s="27"/>
      <c r="C68" s="28" t="s">
        <v>2030</v>
      </c>
      <c r="D68" s="33" t="s">
        <v>242</v>
      </c>
      <c r="E68" s="33">
        <v>1</v>
      </c>
      <c r="F68" s="728"/>
      <c r="G68" s="485" t="str">
        <f t="shared" ref="G68:G69" si="10">+IF($F68&gt;0,($E68*F68),"R")</f>
        <v>R</v>
      </c>
    </row>
    <row r="69" spans="1:7" x14ac:dyDescent="0.2">
      <c r="A69" s="27" t="s">
        <v>1820</v>
      </c>
      <c r="B69" s="27"/>
      <c r="C69" s="28" t="s">
        <v>2031</v>
      </c>
      <c r="D69" s="33" t="s">
        <v>242</v>
      </c>
      <c r="E69" s="33">
        <v>1</v>
      </c>
      <c r="F69" s="728"/>
      <c r="G69" s="485" t="str">
        <f t="shared" si="10"/>
        <v>R</v>
      </c>
    </row>
    <row r="70" spans="1:7" x14ac:dyDescent="0.2">
      <c r="A70" s="27"/>
      <c r="B70" s="27"/>
      <c r="C70" s="28"/>
      <c r="D70" s="33"/>
      <c r="E70" s="33"/>
      <c r="F70" s="393"/>
      <c r="G70" s="485"/>
    </row>
    <row r="71" spans="1:7" ht="51" x14ac:dyDescent="0.2">
      <c r="A71" s="27">
        <v>2.5</v>
      </c>
      <c r="B71" s="27"/>
      <c r="C71" s="28" t="s">
        <v>2052</v>
      </c>
      <c r="D71" s="33"/>
      <c r="E71" s="33"/>
      <c r="F71" s="393"/>
      <c r="G71" s="485"/>
    </row>
    <row r="72" spans="1:7" x14ac:dyDescent="0.2">
      <c r="A72" s="27" t="s">
        <v>2456</v>
      </c>
      <c r="B72" s="27"/>
      <c r="C72" s="28" t="s">
        <v>2030</v>
      </c>
      <c r="D72" s="33" t="s">
        <v>242</v>
      </c>
      <c r="E72" s="33">
        <v>1</v>
      </c>
      <c r="F72" s="728"/>
      <c r="G72" s="485" t="str">
        <f t="shared" ref="G72:G73" si="11">+IF($F72&gt;0,($E72*F72),"R")</f>
        <v>R</v>
      </c>
    </row>
    <row r="73" spans="1:7" x14ac:dyDescent="0.2">
      <c r="A73" s="27" t="s">
        <v>2457</v>
      </c>
      <c r="B73" s="27"/>
      <c r="C73" s="28" t="s">
        <v>2031</v>
      </c>
      <c r="D73" s="33" t="s">
        <v>242</v>
      </c>
      <c r="E73" s="33">
        <v>1</v>
      </c>
      <c r="F73" s="728"/>
      <c r="G73" s="485" t="str">
        <f t="shared" si="11"/>
        <v>R</v>
      </c>
    </row>
    <row r="74" spans="1:7" x14ac:dyDescent="0.2">
      <c r="A74" s="27"/>
      <c r="B74" s="27"/>
      <c r="C74" s="28"/>
      <c r="D74" s="33"/>
      <c r="E74" s="33"/>
      <c r="F74" s="393"/>
      <c r="G74" s="485"/>
    </row>
    <row r="75" spans="1:7" ht="51" x14ac:dyDescent="0.2">
      <c r="A75" s="27">
        <v>2.6</v>
      </c>
      <c r="B75" s="27"/>
      <c r="C75" s="28" t="s">
        <v>2053</v>
      </c>
      <c r="D75" s="33"/>
      <c r="E75" s="33"/>
      <c r="F75" s="393"/>
      <c r="G75" s="485"/>
    </row>
    <row r="76" spans="1:7" x14ac:dyDescent="0.2">
      <c r="A76" s="27" t="s">
        <v>1912</v>
      </c>
      <c r="B76" s="27"/>
      <c r="C76" s="28" t="s">
        <v>2030</v>
      </c>
      <c r="D76" s="33" t="s">
        <v>242</v>
      </c>
      <c r="E76" s="33">
        <v>2</v>
      </c>
      <c r="F76" s="728"/>
      <c r="G76" s="485" t="str">
        <f t="shared" ref="G76:G77" si="12">+IF($F76&gt;0,($E76*F76),"R")</f>
        <v>R</v>
      </c>
    </row>
    <row r="77" spans="1:7" x14ac:dyDescent="0.2">
      <c r="A77" s="27" t="s">
        <v>1914</v>
      </c>
      <c r="B77" s="27"/>
      <c r="C77" s="28" t="s">
        <v>2031</v>
      </c>
      <c r="D77" s="33" t="s">
        <v>242</v>
      </c>
      <c r="E77" s="33">
        <v>2</v>
      </c>
      <c r="F77" s="728"/>
      <c r="G77" s="485" t="str">
        <f t="shared" si="12"/>
        <v>R</v>
      </c>
    </row>
    <row r="78" spans="1:7" x14ac:dyDescent="0.2">
      <c r="A78" s="41"/>
      <c r="B78" s="41"/>
      <c r="C78" s="28"/>
      <c r="D78" s="33"/>
      <c r="E78" s="33"/>
      <c r="F78" s="393"/>
      <c r="G78" s="485"/>
    </row>
    <row r="79" spans="1:7" x14ac:dyDescent="0.2">
      <c r="A79" s="27"/>
      <c r="B79" s="27"/>
      <c r="C79" s="28"/>
      <c r="D79" s="33"/>
      <c r="E79" s="33"/>
      <c r="F79" s="393"/>
      <c r="G79" s="631"/>
    </row>
    <row r="80" spans="1:7" x14ac:dyDescent="0.2">
      <c r="A80" s="27"/>
      <c r="B80" s="27"/>
      <c r="C80" s="28"/>
      <c r="D80" s="33"/>
      <c r="E80" s="33"/>
      <c r="F80" s="393"/>
      <c r="G80" s="631"/>
    </row>
    <row r="81" spans="1:9" x14ac:dyDescent="0.2">
      <c r="A81" s="41"/>
      <c r="B81" s="41"/>
      <c r="C81" s="28"/>
      <c r="D81" s="33"/>
      <c r="E81" s="33"/>
      <c r="F81" s="393"/>
      <c r="G81" s="631"/>
    </row>
    <row r="82" spans="1:9" x14ac:dyDescent="0.2">
      <c r="A82" s="41"/>
      <c r="B82" s="41"/>
      <c r="C82" s="28"/>
      <c r="D82" s="33"/>
      <c r="E82" s="33"/>
      <c r="F82" s="393"/>
      <c r="G82" s="631"/>
    </row>
    <row r="83" spans="1:9" x14ac:dyDescent="0.2">
      <c r="A83" s="96"/>
      <c r="B83" s="96"/>
      <c r="C83" s="59"/>
      <c r="D83" s="97"/>
      <c r="E83" s="97"/>
      <c r="F83" s="397"/>
      <c r="G83" s="577"/>
    </row>
    <row r="84" spans="1:9" ht="21.95" customHeight="1" x14ac:dyDescent="0.2">
      <c r="A84" s="34" t="s">
        <v>44</v>
      </c>
      <c r="B84" s="35"/>
      <c r="C84" s="35"/>
      <c r="D84" s="305"/>
      <c r="E84" s="305"/>
      <c r="F84" s="395"/>
      <c r="G84" s="583">
        <f>SUM(G49:G83)</f>
        <v>0</v>
      </c>
    </row>
    <row r="85" spans="1:9" ht="15" customHeight="1" x14ac:dyDescent="0.2">
      <c r="A85" s="21"/>
      <c r="B85" s="21"/>
      <c r="C85" s="21"/>
      <c r="E85" s="21"/>
      <c r="G85" s="542" t="s">
        <v>4523</v>
      </c>
    </row>
    <row r="86" spans="1:9" x14ac:dyDescent="0.2">
      <c r="A86" s="21"/>
      <c r="B86" s="21"/>
      <c r="C86" s="21"/>
      <c r="E86" s="21"/>
      <c r="G86" s="543"/>
    </row>
    <row r="87" spans="1:9" ht="25.5" x14ac:dyDescent="0.2">
      <c r="A87" s="36" t="s">
        <v>3</v>
      </c>
      <c r="B87" s="36" t="s">
        <v>4</v>
      </c>
      <c r="C87" s="36" t="s">
        <v>5</v>
      </c>
      <c r="D87" s="36" t="s">
        <v>6</v>
      </c>
      <c r="E87" s="36" t="s">
        <v>7</v>
      </c>
      <c r="F87" s="36" t="s">
        <v>8</v>
      </c>
      <c r="G87" s="482" t="s">
        <v>9</v>
      </c>
    </row>
    <row r="88" spans="1:9" ht="21.95" customHeight="1" x14ac:dyDescent="0.2">
      <c r="A88" s="37" t="s">
        <v>45</v>
      </c>
      <c r="B88" s="38"/>
      <c r="C88" s="39"/>
      <c r="D88" s="305"/>
      <c r="E88" s="305"/>
      <c r="F88" s="395"/>
      <c r="G88" s="583">
        <f>G84</f>
        <v>0</v>
      </c>
    </row>
    <row r="89" spans="1:9" x14ac:dyDescent="0.2">
      <c r="A89" s="85"/>
      <c r="B89" s="85"/>
      <c r="C89" s="84"/>
      <c r="D89" s="24"/>
      <c r="E89" s="24"/>
      <c r="F89" s="390"/>
      <c r="G89" s="485"/>
    </row>
    <row r="90" spans="1:9" x14ac:dyDescent="0.2">
      <c r="A90" s="33">
        <v>3</v>
      </c>
      <c r="B90" s="33" t="s">
        <v>2054</v>
      </c>
      <c r="C90" s="90" t="s">
        <v>2055</v>
      </c>
      <c r="D90" s="33"/>
      <c r="E90" s="33"/>
      <c r="F90" s="393"/>
      <c r="G90" s="485"/>
    </row>
    <row r="91" spans="1:9" ht="102" x14ac:dyDescent="0.2">
      <c r="A91" s="41"/>
      <c r="B91" s="41"/>
      <c r="C91" s="31" t="s">
        <v>2056</v>
      </c>
      <c r="D91" s="33"/>
      <c r="E91" s="33"/>
      <c r="F91" s="393"/>
      <c r="G91" s="631"/>
    </row>
    <row r="92" spans="1:9" x14ac:dyDescent="0.2">
      <c r="A92" s="27"/>
      <c r="B92" s="27"/>
      <c r="C92" s="31"/>
      <c r="D92" s="33"/>
      <c r="E92" s="33"/>
      <c r="F92" s="393"/>
      <c r="G92" s="631"/>
    </row>
    <row r="93" spans="1:9" ht="25.5" x14ac:dyDescent="0.2">
      <c r="A93" s="33">
        <v>3.1</v>
      </c>
      <c r="B93" s="33"/>
      <c r="C93" s="31" t="s">
        <v>2057</v>
      </c>
      <c r="D93" s="33"/>
      <c r="E93" s="33"/>
      <c r="F93" s="393"/>
      <c r="G93" s="631"/>
      <c r="I93" s="309"/>
    </row>
    <row r="94" spans="1:9" x14ac:dyDescent="0.2">
      <c r="A94" s="33"/>
      <c r="B94" s="33"/>
      <c r="C94" s="31"/>
      <c r="D94" s="33"/>
      <c r="E94" s="33"/>
      <c r="F94" s="393"/>
      <c r="G94" s="631"/>
    </row>
    <row r="95" spans="1:9" x14ac:dyDescent="0.2">
      <c r="A95" s="33" t="s">
        <v>494</v>
      </c>
      <c r="B95" s="33"/>
      <c r="C95" s="28" t="s">
        <v>2058</v>
      </c>
      <c r="D95" s="33"/>
      <c r="E95" s="33"/>
      <c r="F95" s="393"/>
      <c r="G95" s="631"/>
    </row>
    <row r="96" spans="1:9" x14ac:dyDescent="0.2">
      <c r="A96" s="27" t="s">
        <v>3893</v>
      </c>
      <c r="B96" s="27"/>
      <c r="C96" s="28" t="s">
        <v>2030</v>
      </c>
      <c r="D96" s="33" t="s">
        <v>292</v>
      </c>
      <c r="E96" s="33">
        <v>170</v>
      </c>
      <c r="F96" s="728"/>
      <c r="G96" s="485" t="str">
        <f t="shared" ref="G96:G97" si="13">+IF($F96&gt;0,($E96*F96),"R")</f>
        <v>R</v>
      </c>
    </row>
    <row r="97" spans="1:7" x14ac:dyDescent="0.2">
      <c r="A97" s="27" t="s">
        <v>3894</v>
      </c>
      <c r="B97" s="27"/>
      <c r="C97" s="28" t="s">
        <v>2031</v>
      </c>
      <c r="D97" s="33" t="s">
        <v>292</v>
      </c>
      <c r="E97" s="33">
        <v>170</v>
      </c>
      <c r="F97" s="728"/>
      <c r="G97" s="485" t="str">
        <f t="shared" si="13"/>
        <v>R</v>
      </c>
    </row>
    <row r="98" spans="1:7" x14ac:dyDescent="0.2">
      <c r="A98" s="27"/>
      <c r="B98" s="27"/>
      <c r="C98" s="28"/>
      <c r="D98" s="33"/>
      <c r="E98" s="33"/>
      <c r="F98" s="393"/>
      <c r="G98" s="631"/>
    </row>
    <row r="99" spans="1:7" x14ac:dyDescent="0.2">
      <c r="A99" s="33" t="s">
        <v>496</v>
      </c>
      <c r="B99" s="33"/>
      <c r="C99" s="28" t="s">
        <v>2059</v>
      </c>
      <c r="D99" s="33"/>
      <c r="E99" s="33"/>
      <c r="F99" s="393"/>
      <c r="G99" s="631"/>
    </row>
    <row r="100" spans="1:7" x14ac:dyDescent="0.2">
      <c r="A100" s="33" t="s">
        <v>3895</v>
      </c>
      <c r="B100" s="33"/>
      <c r="C100" s="28" t="s">
        <v>2030</v>
      </c>
      <c r="D100" s="33" t="s">
        <v>242</v>
      </c>
      <c r="E100" s="33">
        <v>70</v>
      </c>
      <c r="F100" s="728"/>
      <c r="G100" s="485" t="str">
        <f t="shared" ref="G100:G101" si="14">+IF($F100&gt;0,($E100*F100),"R")</f>
        <v>R</v>
      </c>
    </row>
    <row r="101" spans="1:7" x14ac:dyDescent="0.2">
      <c r="A101" s="33" t="s">
        <v>3896</v>
      </c>
      <c r="B101" s="33"/>
      <c r="C101" s="28" t="s">
        <v>2031</v>
      </c>
      <c r="D101" s="33" t="s">
        <v>242</v>
      </c>
      <c r="E101" s="33">
        <v>70</v>
      </c>
      <c r="F101" s="728"/>
      <c r="G101" s="485" t="str">
        <f t="shared" si="14"/>
        <v>R</v>
      </c>
    </row>
    <row r="102" spans="1:7" x14ac:dyDescent="0.2">
      <c r="A102" s="33"/>
      <c r="B102" s="33"/>
      <c r="C102" s="28"/>
      <c r="D102" s="33"/>
      <c r="E102" s="33"/>
      <c r="F102" s="393"/>
      <c r="G102" s="631"/>
    </row>
    <row r="103" spans="1:7" x14ac:dyDescent="0.2">
      <c r="A103" s="33">
        <v>3.2</v>
      </c>
      <c r="B103" s="33"/>
      <c r="C103" s="31" t="s">
        <v>2060</v>
      </c>
      <c r="D103" s="33"/>
      <c r="E103" s="33"/>
      <c r="F103" s="393"/>
      <c r="G103" s="631"/>
    </row>
    <row r="104" spans="1:7" x14ac:dyDescent="0.2">
      <c r="A104" s="27"/>
      <c r="B104" s="27"/>
      <c r="C104" s="31" t="s">
        <v>2061</v>
      </c>
      <c r="D104" s="33"/>
      <c r="E104" s="33"/>
      <c r="F104" s="393"/>
      <c r="G104" s="631"/>
    </row>
    <row r="105" spans="1:7" x14ac:dyDescent="0.2">
      <c r="A105" s="33" t="s">
        <v>534</v>
      </c>
      <c r="B105" s="33"/>
      <c r="C105" s="28" t="s">
        <v>2062</v>
      </c>
      <c r="D105" s="33"/>
      <c r="E105" s="33"/>
      <c r="F105" s="393"/>
      <c r="G105" s="631"/>
    </row>
    <row r="106" spans="1:7" x14ac:dyDescent="0.2">
      <c r="A106" s="33" t="s">
        <v>3899</v>
      </c>
      <c r="B106" s="33"/>
      <c r="C106" s="28" t="s">
        <v>2030</v>
      </c>
      <c r="D106" s="33" t="s">
        <v>292</v>
      </c>
      <c r="E106" s="33">
        <v>1730</v>
      </c>
      <c r="F106" s="728"/>
      <c r="G106" s="485" t="str">
        <f t="shared" ref="G106:G107" si="15">+IF($F106&gt;0,($E106*F106),"R")</f>
        <v>R</v>
      </c>
    </row>
    <row r="107" spans="1:7" x14ac:dyDescent="0.2">
      <c r="A107" s="33" t="s">
        <v>3900</v>
      </c>
      <c r="B107" s="33"/>
      <c r="C107" s="28" t="s">
        <v>2031</v>
      </c>
      <c r="D107" s="33" t="s">
        <v>292</v>
      </c>
      <c r="E107" s="33">
        <v>1730</v>
      </c>
      <c r="F107" s="728"/>
      <c r="G107" s="485" t="str">
        <f t="shared" si="15"/>
        <v>R</v>
      </c>
    </row>
    <row r="108" spans="1:7" x14ac:dyDescent="0.2">
      <c r="A108" s="33"/>
      <c r="B108" s="33"/>
      <c r="C108" s="28"/>
      <c r="D108" s="33"/>
      <c r="E108" s="33"/>
      <c r="F108" s="393"/>
      <c r="G108" s="631"/>
    </row>
    <row r="109" spans="1:7" x14ac:dyDescent="0.2">
      <c r="A109" s="33" t="s">
        <v>536</v>
      </c>
      <c r="B109" s="33"/>
      <c r="C109" s="28" t="s">
        <v>2063</v>
      </c>
      <c r="D109" s="33"/>
      <c r="E109" s="33"/>
      <c r="F109" s="393"/>
      <c r="G109" s="631"/>
    </row>
    <row r="110" spans="1:7" x14ac:dyDescent="0.2">
      <c r="A110" s="33" t="s">
        <v>3901</v>
      </c>
      <c r="B110" s="33"/>
      <c r="C110" s="28" t="s">
        <v>2030</v>
      </c>
      <c r="D110" s="33" t="s">
        <v>292</v>
      </c>
      <c r="E110" s="33">
        <v>2260</v>
      </c>
      <c r="F110" s="728"/>
      <c r="G110" s="485" t="str">
        <f t="shared" ref="G110:G111" si="16">+IF($F110&gt;0,($E110*F110),"R")</f>
        <v>R</v>
      </c>
    </row>
    <row r="111" spans="1:7" x14ac:dyDescent="0.2">
      <c r="A111" s="33" t="s">
        <v>3902</v>
      </c>
      <c r="B111" s="33"/>
      <c r="C111" s="28" t="s">
        <v>2031</v>
      </c>
      <c r="D111" s="33" t="s">
        <v>292</v>
      </c>
      <c r="E111" s="33">
        <v>2260</v>
      </c>
      <c r="F111" s="728"/>
      <c r="G111" s="485" t="str">
        <f t="shared" si="16"/>
        <v>R</v>
      </c>
    </row>
    <row r="112" spans="1:7" x14ac:dyDescent="0.2">
      <c r="A112" s="33"/>
      <c r="B112" s="33"/>
      <c r="C112" s="28"/>
      <c r="D112" s="33"/>
      <c r="E112" s="33"/>
      <c r="F112" s="393"/>
      <c r="G112" s="631"/>
    </row>
    <row r="113" spans="1:7" x14ac:dyDescent="0.2">
      <c r="A113" s="33"/>
      <c r="B113" s="33"/>
      <c r="C113" s="28"/>
      <c r="D113" s="33"/>
      <c r="E113" s="33"/>
      <c r="F113" s="393"/>
      <c r="G113" s="631"/>
    </row>
    <row r="114" spans="1:7" x14ac:dyDescent="0.2">
      <c r="A114" s="33" t="s">
        <v>538</v>
      </c>
      <c r="B114" s="33"/>
      <c r="C114" s="28" t="s">
        <v>2064</v>
      </c>
      <c r="D114" s="33"/>
      <c r="E114" s="33"/>
      <c r="F114" s="393"/>
      <c r="G114" s="631"/>
    </row>
    <row r="115" spans="1:7" x14ac:dyDescent="0.2">
      <c r="A115" s="33" t="s">
        <v>3903</v>
      </c>
      <c r="B115" s="33"/>
      <c r="C115" s="28" t="s">
        <v>2030</v>
      </c>
      <c r="D115" s="33" t="s">
        <v>242</v>
      </c>
      <c r="E115" s="33">
        <v>240</v>
      </c>
      <c r="F115" s="728"/>
      <c r="G115" s="485" t="str">
        <f t="shared" ref="G115:G116" si="17">+IF($F115&gt;0,($E115*F115),"R")</f>
        <v>R</v>
      </c>
    </row>
    <row r="116" spans="1:7" x14ac:dyDescent="0.2">
      <c r="A116" s="33" t="s">
        <v>3904</v>
      </c>
      <c r="B116" s="33"/>
      <c r="C116" s="28" t="s">
        <v>2031</v>
      </c>
      <c r="D116" s="33" t="s">
        <v>242</v>
      </c>
      <c r="E116" s="33">
        <v>240</v>
      </c>
      <c r="F116" s="728"/>
      <c r="G116" s="485" t="str">
        <f t="shared" si="17"/>
        <v>R</v>
      </c>
    </row>
    <row r="117" spans="1:7" x14ac:dyDescent="0.2">
      <c r="A117" s="33"/>
      <c r="B117" s="33"/>
      <c r="C117" s="28"/>
      <c r="D117" s="33"/>
      <c r="E117" s="33"/>
      <c r="F117" s="393"/>
      <c r="G117" s="631"/>
    </row>
    <row r="118" spans="1:7" x14ac:dyDescent="0.2">
      <c r="A118" s="33" t="s">
        <v>545</v>
      </c>
      <c r="B118" s="33"/>
      <c r="C118" s="28" t="s">
        <v>2065</v>
      </c>
      <c r="D118" s="33"/>
      <c r="E118" s="33"/>
      <c r="F118" s="393"/>
      <c r="G118" s="631"/>
    </row>
    <row r="119" spans="1:7" x14ac:dyDescent="0.2">
      <c r="A119" s="33" t="s">
        <v>3905</v>
      </c>
      <c r="B119" s="33"/>
      <c r="C119" s="28" t="s">
        <v>2030</v>
      </c>
      <c r="D119" s="33" t="s">
        <v>242</v>
      </c>
      <c r="E119" s="33">
        <v>155</v>
      </c>
      <c r="F119" s="728"/>
      <c r="G119" s="485" t="str">
        <f t="shared" ref="G119:G120" si="18">+IF($F119&gt;0,($E119*F119),"R")</f>
        <v>R</v>
      </c>
    </row>
    <row r="120" spans="1:7" x14ac:dyDescent="0.2">
      <c r="A120" s="33" t="s">
        <v>3906</v>
      </c>
      <c r="B120" s="33"/>
      <c r="C120" s="28" t="s">
        <v>2031</v>
      </c>
      <c r="D120" s="33" t="s">
        <v>242</v>
      </c>
      <c r="E120" s="33">
        <v>155</v>
      </c>
      <c r="F120" s="728"/>
      <c r="G120" s="485" t="str">
        <f t="shared" si="18"/>
        <v>R</v>
      </c>
    </row>
    <row r="121" spans="1:7" x14ac:dyDescent="0.2">
      <c r="A121" s="33"/>
      <c r="B121" s="33"/>
      <c r="C121" s="28"/>
      <c r="D121" s="33"/>
      <c r="E121" s="33"/>
      <c r="F121" s="393"/>
      <c r="G121" s="631"/>
    </row>
    <row r="122" spans="1:7" x14ac:dyDescent="0.2">
      <c r="A122" s="33">
        <v>3.3</v>
      </c>
      <c r="B122" s="33"/>
      <c r="C122" s="31" t="s">
        <v>3907</v>
      </c>
      <c r="D122" s="33"/>
      <c r="E122" s="33"/>
      <c r="F122" s="393"/>
      <c r="G122" s="631"/>
    </row>
    <row r="123" spans="1:7" ht="25.5" x14ac:dyDescent="0.2">
      <c r="A123" s="33" t="s">
        <v>571</v>
      </c>
      <c r="B123" s="33"/>
      <c r="C123" s="28" t="s">
        <v>2066</v>
      </c>
      <c r="D123" s="33"/>
      <c r="E123" s="33"/>
      <c r="F123" s="393"/>
      <c r="G123" s="631"/>
    </row>
    <row r="124" spans="1:7" x14ac:dyDescent="0.2">
      <c r="A124" s="33" t="s">
        <v>3908</v>
      </c>
      <c r="B124" s="33"/>
      <c r="C124" s="28" t="s">
        <v>2030</v>
      </c>
      <c r="D124" s="33" t="s">
        <v>242</v>
      </c>
      <c r="E124" s="33">
        <v>61</v>
      </c>
      <c r="F124" s="728"/>
      <c r="G124" s="485" t="str">
        <f t="shared" ref="G124:G125" si="19">+IF($F124&gt;0,($E124*F124),"R")</f>
        <v>R</v>
      </c>
    </row>
    <row r="125" spans="1:7" x14ac:dyDescent="0.2">
      <c r="A125" s="33" t="s">
        <v>3909</v>
      </c>
      <c r="B125" s="33"/>
      <c r="C125" s="28" t="s">
        <v>2031</v>
      </c>
      <c r="D125" s="33" t="s">
        <v>242</v>
      </c>
      <c r="E125" s="33">
        <v>61</v>
      </c>
      <c r="F125" s="728"/>
      <c r="G125" s="485" t="str">
        <f t="shared" si="19"/>
        <v>R</v>
      </c>
    </row>
    <row r="126" spans="1:7" x14ac:dyDescent="0.2">
      <c r="A126" s="33"/>
      <c r="B126" s="33"/>
      <c r="C126" s="28"/>
      <c r="D126" s="33"/>
      <c r="E126" s="33"/>
      <c r="F126" s="393"/>
      <c r="G126" s="631"/>
    </row>
    <row r="127" spans="1:7" ht="25.5" x14ac:dyDescent="0.2">
      <c r="A127" s="33" t="s">
        <v>573</v>
      </c>
      <c r="B127" s="33"/>
      <c r="C127" s="28" t="s">
        <v>2067</v>
      </c>
      <c r="D127" s="33"/>
      <c r="E127" s="33"/>
      <c r="F127" s="393"/>
      <c r="G127" s="631"/>
    </row>
    <row r="128" spans="1:7" x14ac:dyDescent="0.2">
      <c r="A128" s="33" t="s">
        <v>3910</v>
      </c>
      <c r="B128" s="33"/>
      <c r="C128" s="28" t="s">
        <v>2030</v>
      </c>
      <c r="D128" s="33" t="s">
        <v>242</v>
      </c>
      <c r="E128" s="33">
        <v>69</v>
      </c>
      <c r="F128" s="728"/>
      <c r="G128" s="485" t="str">
        <f t="shared" ref="G128:G129" si="20">+IF($F128&gt;0,($E128*F128),"R")</f>
        <v>R</v>
      </c>
    </row>
    <row r="129" spans="1:7" x14ac:dyDescent="0.2">
      <c r="A129" s="27" t="s">
        <v>3911</v>
      </c>
      <c r="B129" s="27"/>
      <c r="C129" s="28" t="s">
        <v>2031</v>
      </c>
      <c r="D129" s="33" t="s">
        <v>242</v>
      </c>
      <c r="E129" s="33">
        <v>69</v>
      </c>
      <c r="F129" s="728"/>
      <c r="G129" s="485" t="str">
        <f t="shared" si="20"/>
        <v>R</v>
      </c>
    </row>
    <row r="130" spans="1:7" x14ac:dyDescent="0.2">
      <c r="A130" s="27"/>
      <c r="B130" s="27"/>
      <c r="C130" s="28"/>
      <c r="D130" s="33"/>
      <c r="E130" s="33"/>
      <c r="F130" s="393"/>
      <c r="G130" s="631"/>
    </row>
    <row r="131" spans="1:7" ht="25.5" x14ac:dyDescent="0.2">
      <c r="A131" s="33" t="s">
        <v>575</v>
      </c>
      <c r="B131" s="33"/>
      <c r="C131" s="28" t="s">
        <v>2068</v>
      </c>
      <c r="D131" s="33"/>
      <c r="E131" s="33"/>
      <c r="F131" s="393"/>
      <c r="G131" s="631"/>
    </row>
    <row r="132" spans="1:7" x14ac:dyDescent="0.2">
      <c r="A132" s="33" t="s">
        <v>3912</v>
      </c>
      <c r="B132" s="33"/>
      <c r="C132" s="28" t="s">
        <v>2030</v>
      </c>
      <c r="D132" s="33" t="s">
        <v>242</v>
      </c>
      <c r="E132" s="33">
        <v>14</v>
      </c>
      <c r="F132" s="728"/>
      <c r="G132" s="485" t="str">
        <f t="shared" ref="G132:G133" si="21">+IF($F132&gt;0,($E132*F132),"R")</f>
        <v>R</v>
      </c>
    </row>
    <row r="133" spans="1:7" x14ac:dyDescent="0.2">
      <c r="A133" s="27" t="s">
        <v>3913</v>
      </c>
      <c r="B133" s="27"/>
      <c r="C133" s="28" t="s">
        <v>2031</v>
      </c>
      <c r="D133" s="33" t="s">
        <v>242</v>
      </c>
      <c r="E133" s="33">
        <v>14</v>
      </c>
      <c r="F133" s="728"/>
      <c r="G133" s="485" t="str">
        <f t="shared" si="21"/>
        <v>R</v>
      </c>
    </row>
    <row r="134" spans="1:7" x14ac:dyDescent="0.2">
      <c r="A134" s="97"/>
      <c r="B134" s="97"/>
      <c r="C134" s="59"/>
      <c r="D134" s="97"/>
      <c r="E134" s="97"/>
      <c r="F134" s="397"/>
      <c r="G134" s="631"/>
    </row>
    <row r="135" spans="1:7" ht="21.95" customHeight="1" x14ac:dyDescent="0.2">
      <c r="A135" s="34" t="s">
        <v>44</v>
      </c>
      <c r="B135" s="35"/>
      <c r="C135" s="35"/>
      <c r="D135" s="305"/>
      <c r="E135" s="305"/>
      <c r="F135" s="395"/>
      <c r="G135" s="583">
        <f>SUM(G88:G133)</f>
        <v>0</v>
      </c>
    </row>
    <row r="136" spans="1:7" ht="15" customHeight="1" x14ac:dyDescent="0.2">
      <c r="A136" s="21"/>
      <c r="B136" s="21"/>
      <c r="C136" s="21"/>
      <c r="E136" s="21"/>
      <c r="G136" s="542" t="s">
        <v>4523</v>
      </c>
    </row>
    <row r="137" spans="1:7" x14ac:dyDescent="0.2">
      <c r="A137" s="21"/>
      <c r="B137" s="21"/>
      <c r="C137" s="21"/>
      <c r="E137" s="21"/>
      <c r="G137" s="543"/>
    </row>
    <row r="138" spans="1:7" ht="25.5" x14ac:dyDescent="0.2">
      <c r="A138" s="36" t="s">
        <v>3</v>
      </c>
      <c r="B138" s="36" t="s">
        <v>4</v>
      </c>
      <c r="C138" s="36" t="s">
        <v>5</v>
      </c>
      <c r="D138" s="36" t="s">
        <v>6</v>
      </c>
      <c r="E138" s="36" t="s">
        <v>7</v>
      </c>
      <c r="F138" s="36" t="s">
        <v>8</v>
      </c>
      <c r="G138" s="482" t="s">
        <v>9</v>
      </c>
    </row>
    <row r="139" spans="1:7" ht="21.95" customHeight="1" x14ac:dyDescent="0.2">
      <c r="A139" s="37" t="s">
        <v>45</v>
      </c>
      <c r="B139" s="38"/>
      <c r="C139" s="39"/>
      <c r="D139" s="305"/>
      <c r="E139" s="305"/>
      <c r="F139" s="395"/>
      <c r="G139" s="583">
        <f>G135</f>
        <v>0</v>
      </c>
    </row>
    <row r="140" spans="1:7" x14ac:dyDescent="0.2">
      <c r="A140" s="27"/>
      <c r="B140" s="27"/>
      <c r="C140" s="28"/>
      <c r="D140" s="33"/>
      <c r="E140" s="33"/>
      <c r="F140" s="393"/>
      <c r="G140" s="485"/>
    </row>
    <row r="141" spans="1:7" x14ac:dyDescent="0.2">
      <c r="A141" s="27">
        <v>4</v>
      </c>
      <c r="B141" s="33" t="s">
        <v>2069</v>
      </c>
      <c r="C141" s="31" t="s">
        <v>2070</v>
      </c>
      <c r="D141" s="33"/>
      <c r="E141" s="33"/>
      <c r="F141" s="393"/>
      <c r="G141" s="485"/>
    </row>
    <row r="142" spans="1:7" ht="51" x14ac:dyDescent="0.2">
      <c r="A142" s="41"/>
      <c r="B142" s="41"/>
      <c r="C142" s="31" t="s">
        <v>2071</v>
      </c>
      <c r="D142" s="33"/>
      <c r="E142" s="33"/>
      <c r="F142" s="393"/>
      <c r="G142" s="485"/>
    </row>
    <row r="143" spans="1:7" x14ac:dyDescent="0.2">
      <c r="A143" s="27"/>
      <c r="B143" s="27"/>
      <c r="C143" s="31"/>
      <c r="D143" s="33"/>
      <c r="E143" s="33"/>
      <c r="F143" s="393"/>
      <c r="G143" s="485" t="str">
        <f t="shared" ref="G143" si="22">+IF($F143&gt;0,($E143*F143),"")</f>
        <v/>
      </c>
    </row>
    <row r="144" spans="1:7" x14ac:dyDescent="0.2">
      <c r="A144" s="33">
        <v>4.0999999999999996</v>
      </c>
      <c r="B144" s="33"/>
      <c r="C144" s="28" t="s">
        <v>2072</v>
      </c>
      <c r="D144" s="33"/>
      <c r="E144" s="33"/>
      <c r="F144" s="393"/>
      <c r="G144" s="485"/>
    </row>
    <row r="145" spans="1:7" x14ac:dyDescent="0.2">
      <c r="A145" s="27" t="s">
        <v>2487</v>
      </c>
      <c r="B145" s="27"/>
      <c r="C145" s="28" t="s">
        <v>2030</v>
      </c>
      <c r="D145" s="33" t="s">
        <v>292</v>
      </c>
      <c r="E145" s="33">
        <v>75</v>
      </c>
      <c r="F145" s="728"/>
      <c r="G145" s="485" t="str">
        <f t="shared" ref="G145:G146" si="23">+IF($F145&gt;0,($E145*F145),"R")</f>
        <v>R</v>
      </c>
    </row>
    <row r="146" spans="1:7" x14ac:dyDescent="0.2">
      <c r="A146" s="27" t="s">
        <v>2620</v>
      </c>
      <c r="B146" s="27"/>
      <c r="C146" s="28" t="s">
        <v>2031</v>
      </c>
      <c r="D146" s="33" t="s">
        <v>292</v>
      </c>
      <c r="E146" s="33">
        <v>75</v>
      </c>
      <c r="F146" s="728"/>
      <c r="G146" s="485" t="str">
        <f t="shared" si="23"/>
        <v>R</v>
      </c>
    </row>
    <row r="147" spans="1:7" x14ac:dyDescent="0.2">
      <c r="A147" s="27"/>
      <c r="B147" s="27"/>
      <c r="C147" s="28"/>
      <c r="D147" s="33"/>
      <c r="E147" s="33"/>
      <c r="F147" s="393"/>
      <c r="G147" s="485"/>
    </row>
    <row r="148" spans="1:7" x14ac:dyDescent="0.2">
      <c r="A148" s="33">
        <v>4.2</v>
      </c>
      <c r="B148" s="33"/>
      <c r="C148" s="28" t="s">
        <v>2073</v>
      </c>
      <c r="D148" s="33"/>
      <c r="E148" s="33"/>
      <c r="F148" s="393"/>
      <c r="G148" s="485"/>
    </row>
    <row r="149" spans="1:7" x14ac:dyDescent="0.2">
      <c r="A149" s="33" t="s">
        <v>2074</v>
      </c>
      <c r="B149" s="33"/>
      <c r="C149" s="28" t="s">
        <v>2030</v>
      </c>
      <c r="D149" s="33" t="s">
        <v>242</v>
      </c>
      <c r="E149" s="33">
        <v>28</v>
      </c>
      <c r="F149" s="728"/>
      <c r="G149" s="485" t="str">
        <f t="shared" ref="G149:G150" si="24">+IF($F149&gt;0,($E149*F149),"R")</f>
        <v>R</v>
      </c>
    </row>
    <row r="150" spans="1:7" x14ac:dyDescent="0.2">
      <c r="A150" s="33" t="s">
        <v>2626</v>
      </c>
      <c r="B150" s="33"/>
      <c r="C150" s="28" t="s">
        <v>2031</v>
      </c>
      <c r="D150" s="33" t="s">
        <v>242</v>
      </c>
      <c r="E150" s="33">
        <v>28</v>
      </c>
      <c r="F150" s="728"/>
      <c r="G150" s="485" t="str">
        <f t="shared" si="24"/>
        <v>R</v>
      </c>
    </row>
    <row r="151" spans="1:7" x14ac:dyDescent="0.2">
      <c r="A151" s="33"/>
      <c r="B151" s="33"/>
      <c r="C151" s="28"/>
      <c r="D151" s="33"/>
      <c r="E151" s="33"/>
      <c r="F151" s="393"/>
      <c r="G151" s="485"/>
    </row>
    <row r="152" spans="1:7" x14ac:dyDescent="0.2">
      <c r="A152" s="27">
        <v>5</v>
      </c>
      <c r="B152" s="33" t="s">
        <v>2069</v>
      </c>
      <c r="C152" s="31" t="s">
        <v>2075</v>
      </c>
      <c r="D152" s="33"/>
      <c r="E152" s="33"/>
      <c r="F152" s="393"/>
      <c r="G152" s="485"/>
    </row>
    <row r="153" spans="1:7" ht="38.25" x14ac:dyDescent="0.2">
      <c r="A153" s="41"/>
      <c r="B153" s="41"/>
      <c r="C153" s="31" t="s">
        <v>2076</v>
      </c>
      <c r="D153" s="33"/>
      <c r="E153" s="33"/>
      <c r="F153" s="393"/>
      <c r="G153" s="485"/>
    </row>
    <row r="154" spans="1:7" x14ac:dyDescent="0.2">
      <c r="A154" s="27"/>
      <c r="B154" s="27"/>
      <c r="C154" s="31"/>
      <c r="D154" s="33"/>
      <c r="E154" s="33"/>
      <c r="F154" s="393"/>
      <c r="G154" s="485"/>
    </row>
    <row r="155" spans="1:7" x14ac:dyDescent="0.2">
      <c r="A155" s="33">
        <v>5.0999999999999996</v>
      </c>
      <c r="B155" s="33"/>
      <c r="C155" s="28" t="s">
        <v>2077</v>
      </c>
      <c r="D155" s="33"/>
      <c r="E155" s="33"/>
      <c r="F155" s="393"/>
      <c r="G155" s="485"/>
    </row>
    <row r="156" spans="1:7" x14ac:dyDescent="0.2">
      <c r="A156" s="27" t="s">
        <v>616</v>
      </c>
      <c r="B156" s="27"/>
      <c r="C156" s="28" t="s">
        <v>2030</v>
      </c>
      <c r="D156" s="33" t="s">
        <v>292</v>
      </c>
      <c r="E156" s="33">
        <v>150</v>
      </c>
      <c r="F156" s="728"/>
      <c r="G156" s="485" t="str">
        <f t="shared" ref="G156:G157" si="25">+IF($F156&gt;0,($E156*F156),"R")</f>
        <v>R</v>
      </c>
    </row>
    <row r="157" spans="1:7" x14ac:dyDescent="0.2">
      <c r="A157" s="27" t="s">
        <v>2083</v>
      </c>
      <c r="B157" s="27"/>
      <c r="C157" s="28" t="s">
        <v>2031</v>
      </c>
      <c r="D157" s="33" t="s">
        <v>292</v>
      </c>
      <c r="E157" s="33">
        <v>150</v>
      </c>
      <c r="F157" s="728"/>
      <c r="G157" s="485" t="str">
        <f t="shared" si="25"/>
        <v>R</v>
      </c>
    </row>
    <row r="158" spans="1:7" x14ac:dyDescent="0.2">
      <c r="A158" s="27"/>
      <c r="B158" s="27"/>
      <c r="C158" s="28"/>
      <c r="D158" s="33"/>
      <c r="E158" s="33"/>
      <c r="F158" s="393"/>
      <c r="G158" s="485"/>
    </row>
    <row r="159" spans="1:7" x14ac:dyDescent="0.2">
      <c r="A159" s="33"/>
      <c r="B159" s="33"/>
      <c r="C159" s="28"/>
      <c r="D159" s="33"/>
      <c r="E159" s="33"/>
      <c r="F159" s="393"/>
      <c r="G159" s="485"/>
    </row>
    <row r="160" spans="1:7" x14ac:dyDescent="0.2">
      <c r="A160" s="33">
        <v>6</v>
      </c>
      <c r="B160" s="33"/>
      <c r="C160" s="31" t="s">
        <v>2078</v>
      </c>
      <c r="D160" s="33"/>
      <c r="E160" s="33"/>
      <c r="F160" s="393"/>
      <c r="G160" s="485"/>
    </row>
    <row r="161" spans="1:7" x14ac:dyDescent="0.2">
      <c r="A161" s="33"/>
      <c r="B161" s="33"/>
      <c r="C161" s="31"/>
      <c r="D161" s="33"/>
      <c r="E161" s="33"/>
      <c r="F161" s="393"/>
      <c r="G161" s="485"/>
    </row>
    <row r="162" spans="1:7" x14ac:dyDescent="0.2">
      <c r="A162" s="33">
        <v>6.1</v>
      </c>
      <c r="B162" s="33" t="s">
        <v>2079</v>
      </c>
      <c r="C162" s="31" t="s">
        <v>2080</v>
      </c>
      <c r="D162" s="33"/>
      <c r="E162" s="33"/>
      <c r="F162" s="393"/>
      <c r="G162" s="485"/>
    </row>
    <row r="163" spans="1:7" ht="76.5" x14ac:dyDescent="0.2">
      <c r="A163" s="33"/>
      <c r="B163" s="33"/>
      <c r="C163" s="31" t="s">
        <v>2081</v>
      </c>
      <c r="D163" s="33"/>
      <c r="E163" s="33"/>
      <c r="F163" s="393"/>
      <c r="G163" s="485"/>
    </row>
    <row r="164" spans="1:7" x14ac:dyDescent="0.2">
      <c r="A164" s="33"/>
      <c r="B164" s="33"/>
      <c r="C164" s="31"/>
      <c r="D164" s="33"/>
      <c r="E164" s="33"/>
      <c r="F164" s="393"/>
      <c r="G164" s="485"/>
    </row>
    <row r="165" spans="1:7" x14ac:dyDescent="0.2">
      <c r="A165" s="33" t="s">
        <v>635</v>
      </c>
      <c r="B165" s="33"/>
      <c r="C165" s="28" t="s">
        <v>2082</v>
      </c>
      <c r="D165" s="33"/>
      <c r="E165" s="33"/>
      <c r="F165" s="393"/>
      <c r="G165" s="485"/>
    </row>
    <row r="166" spans="1:7" x14ac:dyDescent="0.2">
      <c r="A166" s="33" t="s">
        <v>3914</v>
      </c>
      <c r="B166" s="33"/>
      <c r="C166" s="28" t="s">
        <v>2030</v>
      </c>
      <c r="D166" s="33" t="s">
        <v>292</v>
      </c>
      <c r="E166" s="33">
        <v>1830</v>
      </c>
      <c r="F166" s="728"/>
      <c r="G166" s="485" t="str">
        <f t="shared" ref="G166:G167" si="26">+IF($F166&gt;0,($E166*F166),"R")</f>
        <v>R</v>
      </c>
    </row>
    <row r="167" spans="1:7" x14ac:dyDescent="0.2">
      <c r="A167" s="33" t="s">
        <v>3915</v>
      </c>
      <c r="B167" s="33"/>
      <c r="C167" s="28" t="s">
        <v>2031</v>
      </c>
      <c r="D167" s="33" t="s">
        <v>292</v>
      </c>
      <c r="E167" s="33">
        <v>1830</v>
      </c>
      <c r="F167" s="728"/>
      <c r="G167" s="485" t="str">
        <f t="shared" si="26"/>
        <v>R</v>
      </c>
    </row>
    <row r="168" spans="1:7" x14ac:dyDescent="0.2">
      <c r="A168" s="33"/>
      <c r="B168" s="33"/>
      <c r="C168" s="28"/>
      <c r="D168" s="33"/>
      <c r="E168" s="33"/>
      <c r="F168" s="393"/>
      <c r="G168" s="485"/>
    </row>
    <row r="169" spans="1:7" x14ac:dyDescent="0.2">
      <c r="A169" s="33" t="s">
        <v>637</v>
      </c>
      <c r="B169" s="33"/>
      <c r="C169" s="28" t="s">
        <v>2084</v>
      </c>
      <c r="D169" s="33"/>
      <c r="E169" s="33"/>
      <c r="F169" s="393"/>
      <c r="G169" s="485"/>
    </row>
    <row r="170" spans="1:7" x14ac:dyDescent="0.2">
      <c r="A170" s="33" t="s">
        <v>3916</v>
      </c>
      <c r="B170" s="33"/>
      <c r="C170" s="28" t="s">
        <v>2030</v>
      </c>
      <c r="D170" s="33" t="s">
        <v>292</v>
      </c>
      <c r="E170" s="33">
        <v>1830</v>
      </c>
      <c r="F170" s="728"/>
      <c r="G170" s="485" t="str">
        <f t="shared" ref="G170:G171" si="27">+IF($F170&gt;0,($E170*F170),"R")</f>
        <v>R</v>
      </c>
    </row>
    <row r="171" spans="1:7" x14ac:dyDescent="0.2">
      <c r="A171" s="33" t="s">
        <v>3917</v>
      </c>
      <c r="B171" s="33"/>
      <c r="C171" s="28" t="s">
        <v>2031</v>
      </c>
      <c r="D171" s="33" t="s">
        <v>292</v>
      </c>
      <c r="E171" s="33">
        <v>1830</v>
      </c>
      <c r="F171" s="728"/>
      <c r="G171" s="485" t="str">
        <f t="shared" si="27"/>
        <v>R</v>
      </c>
    </row>
    <row r="172" spans="1:7" x14ac:dyDescent="0.2">
      <c r="A172" s="33"/>
      <c r="B172" s="33"/>
      <c r="C172" s="28"/>
      <c r="D172" s="33"/>
      <c r="E172" s="33"/>
      <c r="F172" s="393"/>
      <c r="G172" s="485"/>
    </row>
    <row r="173" spans="1:7" x14ac:dyDescent="0.2">
      <c r="A173" s="33" t="s">
        <v>639</v>
      </c>
      <c r="B173" s="33"/>
      <c r="C173" s="28" t="s">
        <v>2086</v>
      </c>
      <c r="D173" s="33"/>
      <c r="E173" s="33"/>
      <c r="F173" s="393"/>
      <c r="G173" s="485"/>
    </row>
    <row r="174" spans="1:7" x14ac:dyDescent="0.2">
      <c r="A174" s="27" t="s">
        <v>3918</v>
      </c>
      <c r="B174" s="27"/>
      <c r="C174" s="28" t="s">
        <v>2030</v>
      </c>
      <c r="D174" s="33" t="s">
        <v>292</v>
      </c>
      <c r="E174" s="33">
        <v>1810</v>
      </c>
      <c r="F174" s="728"/>
      <c r="G174" s="485" t="str">
        <f t="shared" ref="G174:G175" si="28">+IF($F174&gt;0,($E174*F174),"R")</f>
        <v>R</v>
      </c>
    </row>
    <row r="175" spans="1:7" x14ac:dyDescent="0.2">
      <c r="A175" s="27" t="s">
        <v>3919</v>
      </c>
      <c r="B175" s="27"/>
      <c r="C175" s="28" t="s">
        <v>2031</v>
      </c>
      <c r="D175" s="33" t="s">
        <v>292</v>
      </c>
      <c r="E175" s="33">
        <v>1810</v>
      </c>
      <c r="F175" s="728"/>
      <c r="G175" s="485" t="str">
        <f t="shared" si="28"/>
        <v>R</v>
      </c>
    </row>
    <row r="176" spans="1:7" x14ac:dyDescent="0.2">
      <c r="A176" s="27"/>
      <c r="B176" s="27"/>
      <c r="C176" s="28"/>
      <c r="D176" s="33"/>
      <c r="E176" s="33"/>
      <c r="F176" s="393"/>
      <c r="G176" s="485"/>
    </row>
    <row r="177" spans="1:7" x14ac:dyDescent="0.2">
      <c r="A177" s="33" t="s">
        <v>641</v>
      </c>
      <c r="B177" s="33"/>
      <c r="C177" s="28" t="s">
        <v>2088</v>
      </c>
      <c r="D177" s="33"/>
      <c r="E177" s="33"/>
      <c r="F177" s="393"/>
      <c r="G177" s="485"/>
    </row>
    <row r="178" spans="1:7" x14ac:dyDescent="0.2">
      <c r="A178" s="27" t="s">
        <v>3920</v>
      </c>
      <c r="B178" s="27"/>
      <c r="C178" s="28" t="s">
        <v>2030</v>
      </c>
      <c r="D178" s="33" t="s">
        <v>292</v>
      </c>
      <c r="E178" s="33">
        <v>1810</v>
      </c>
      <c r="F178" s="728"/>
      <c r="G178" s="485" t="str">
        <f t="shared" ref="G178:G179" si="29">+IF($F178&gt;0,($E178*F178),"R")</f>
        <v>R</v>
      </c>
    </row>
    <row r="179" spans="1:7" x14ac:dyDescent="0.2">
      <c r="A179" s="27" t="s">
        <v>3921</v>
      </c>
      <c r="B179" s="27"/>
      <c r="C179" s="28" t="s">
        <v>2031</v>
      </c>
      <c r="D179" s="33" t="s">
        <v>292</v>
      </c>
      <c r="E179" s="33">
        <v>1810</v>
      </c>
      <c r="F179" s="728"/>
      <c r="G179" s="485" t="str">
        <f t="shared" si="29"/>
        <v>R</v>
      </c>
    </row>
    <row r="180" spans="1:7" x14ac:dyDescent="0.2">
      <c r="A180" s="27"/>
      <c r="B180" s="27"/>
      <c r="C180" s="28"/>
      <c r="D180" s="33"/>
      <c r="E180" s="33"/>
      <c r="F180" s="393"/>
      <c r="G180" s="485"/>
    </row>
    <row r="181" spans="1:7" x14ac:dyDescent="0.2">
      <c r="A181" s="33" t="s">
        <v>644</v>
      </c>
      <c r="B181" s="33"/>
      <c r="C181" s="28" t="s">
        <v>2089</v>
      </c>
      <c r="D181" s="33"/>
      <c r="E181" s="33"/>
      <c r="F181" s="393"/>
      <c r="G181" s="485"/>
    </row>
    <row r="182" spans="1:7" x14ac:dyDescent="0.2">
      <c r="A182" s="27" t="s">
        <v>3922</v>
      </c>
      <c r="B182" s="27"/>
      <c r="C182" s="28" t="s">
        <v>2030</v>
      </c>
      <c r="D182" s="33" t="s">
        <v>292</v>
      </c>
      <c r="E182" s="33">
        <v>3640</v>
      </c>
      <c r="F182" s="728"/>
      <c r="G182" s="485" t="str">
        <f t="shared" ref="G182:G183" si="30">+IF($F182&gt;0,($E182*F182),"R")</f>
        <v>R</v>
      </c>
    </row>
    <row r="183" spans="1:7" x14ac:dyDescent="0.2">
      <c r="A183" s="27" t="s">
        <v>3923</v>
      </c>
      <c r="B183" s="27"/>
      <c r="C183" s="28" t="s">
        <v>2031</v>
      </c>
      <c r="D183" s="33" t="s">
        <v>292</v>
      </c>
      <c r="E183" s="33">
        <v>3640</v>
      </c>
      <c r="F183" s="728"/>
      <c r="G183" s="485" t="str">
        <f t="shared" si="30"/>
        <v>R</v>
      </c>
    </row>
    <row r="184" spans="1:7" x14ac:dyDescent="0.2">
      <c r="A184" s="27"/>
      <c r="B184" s="27"/>
      <c r="C184" s="28"/>
      <c r="D184" s="33"/>
      <c r="E184" s="33"/>
      <c r="F184" s="393"/>
      <c r="G184" s="485"/>
    </row>
    <row r="185" spans="1:7" ht="21.95" customHeight="1" x14ac:dyDescent="0.2">
      <c r="A185" s="34" t="s">
        <v>44</v>
      </c>
      <c r="B185" s="35"/>
      <c r="C185" s="35"/>
      <c r="D185" s="305"/>
      <c r="E185" s="305"/>
      <c r="F185" s="395"/>
      <c r="G185" s="583">
        <f>SUM(G139:G184)</f>
        <v>0</v>
      </c>
    </row>
    <row r="186" spans="1:7" ht="15" customHeight="1" x14ac:dyDescent="0.2">
      <c r="A186" s="21"/>
      <c r="B186" s="21"/>
      <c r="C186" s="21"/>
      <c r="E186" s="21"/>
      <c r="G186" s="542" t="s">
        <v>4523</v>
      </c>
    </row>
    <row r="187" spans="1:7" x14ac:dyDescent="0.2">
      <c r="A187" s="21"/>
      <c r="B187" s="21"/>
      <c r="C187" s="21"/>
      <c r="E187" s="21"/>
      <c r="G187" s="543"/>
    </row>
    <row r="188" spans="1:7" ht="25.5" x14ac:dyDescent="0.2">
      <c r="A188" s="36" t="s">
        <v>3</v>
      </c>
      <c r="B188" s="36" t="s">
        <v>4</v>
      </c>
      <c r="C188" s="36" t="s">
        <v>5</v>
      </c>
      <c r="D188" s="36" t="s">
        <v>6</v>
      </c>
      <c r="E188" s="36" t="s">
        <v>7</v>
      </c>
      <c r="F188" s="36" t="s">
        <v>8</v>
      </c>
      <c r="G188" s="482" t="s">
        <v>9</v>
      </c>
    </row>
    <row r="189" spans="1:7" ht="21.95" customHeight="1" x14ac:dyDescent="0.2">
      <c r="A189" s="37" t="s">
        <v>45</v>
      </c>
      <c r="B189" s="38"/>
      <c r="C189" s="39"/>
      <c r="D189" s="305"/>
      <c r="E189" s="305"/>
      <c r="F189" s="395"/>
      <c r="G189" s="583">
        <f>G185</f>
        <v>0</v>
      </c>
    </row>
    <row r="190" spans="1:7" x14ac:dyDescent="0.2">
      <c r="A190" s="27"/>
      <c r="B190" s="27"/>
      <c r="C190" s="28"/>
      <c r="D190" s="33"/>
      <c r="E190" s="33"/>
      <c r="F190" s="393"/>
      <c r="G190" s="485"/>
    </row>
    <row r="191" spans="1:7" x14ac:dyDescent="0.2">
      <c r="A191" s="33">
        <v>6.2</v>
      </c>
      <c r="B191" s="33" t="s">
        <v>2091</v>
      </c>
      <c r="C191" s="31" t="s">
        <v>2092</v>
      </c>
      <c r="D191" s="33"/>
      <c r="E191" s="33"/>
      <c r="F191" s="393"/>
      <c r="G191" s="485"/>
    </row>
    <row r="192" spans="1:7" ht="51" x14ac:dyDescent="0.2">
      <c r="A192" s="33"/>
      <c r="B192" s="33"/>
      <c r="C192" s="31" t="s">
        <v>2093</v>
      </c>
      <c r="D192" s="33"/>
      <c r="E192" s="33"/>
      <c r="F192" s="393"/>
      <c r="G192" s="485"/>
    </row>
    <row r="193" spans="1:7" x14ac:dyDescent="0.2">
      <c r="A193" s="33" t="s">
        <v>753</v>
      </c>
      <c r="B193" s="33"/>
      <c r="C193" s="28" t="s">
        <v>2094</v>
      </c>
      <c r="D193" s="33"/>
      <c r="E193" s="33"/>
      <c r="F193" s="393"/>
      <c r="G193" s="485"/>
    </row>
    <row r="194" spans="1:7" x14ac:dyDescent="0.2">
      <c r="A194" s="33" t="s">
        <v>3924</v>
      </c>
      <c r="B194" s="33"/>
      <c r="C194" s="28" t="s">
        <v>2030</v>
      </c>
      <c r="D194" s="33" t="s">
        <v>242</v>
      </c>
      <c r="E194" s="33">
        <v>31</v>
      </c>
      <c r="F194" s="728"/>
      <c r="G194" s="485" t="str">
        <f t="shared" ref="G194:G195" si="31">+IF($F194&gt;0,($E194*F194),"R")</f>
        <v>R</v>
      </c>
    </row>
    <row r="195" spans="1:7" x14ac:dyDescent="0.2">
      <c r="A195" s="33" t="s">
        <v>3925</v>
      </c>
      <c r="B195" s="33"/>
      <c r="C195" s="28" t="s">
        <v>2031</v>
      </c>
      <c r="D195" s="33" t="s">
        <v>242</v>
      </c>
      <c r="E195" s="33">
        <v>31</v>
      </c>
      <c r="F195" s="728"/>
      <c r="G195" s="485" t="str">
        <f t="shared" si="31"/>
        <v>R</v>
      </c>
    </row>
    <row r="196" spans="1:7" x14ac:dyDescent="0.2">
      <c r="A196" s="33"/>
      <c r="B196" s="33"/>
      <c r="C196" s="28"/>
      <c r="D196" s="33"/>
      <c r="E196" s="33"/>
      <c r="F196" s="393"/>
      <c r="G196" s="485"/>
    </row>
    <row r="197" spans="1:7" x14ac:dyDescent="0.2">
      <c r="A197" s="33" t="s">
        <v>755</v>
      </c>
      <c r="B197" s="33"/>
      <c r="C197" s="28" t="s">
        <v>2095</v>
      </c>
      <c r="D197" s="33"/>
      <c r="E197" s="33"/>
      <c r="F197" s="393"/>
      <c r="G197" s="485"/>
    </row>
    <row r="198" spans="1:7" x14ac:dyDescent="0.2">
      <c r="A198" s="33" t="s">
        <v>3926</v>
      </c>
      <c r="B198" s="33"/>
      <c r="C198" s="28" t="s">
        <v>2030</v>
      </c>
      <c r="D198" s="33" t="s">
        <v>242</v>
      </c>
      <c r="E198" s="33">
        <v>2</v>
      </c>
      <c r="F198" s="728"/>
      <c r="G198" s="485" t="str">
        <f t="shared" ref="G198:G199" si="32">+IF($F198&gt;0,($E198*F198),"R")</f>
        <v>R</v>
      </c>
    </row>
    <row r="199" spans="1:7" x14ac:dyDescent="0.2">
      <c r="A199" s="33" t="s">
        <v>3927</v>
      </c>
      <c r="B199" s="33"/>
      <c r="C199" s="28" t="s">
        <v>2031</v>
      </c>
      <c r="D199" s="33" t="s">
        <v>242</v>
      </c>
      <c r="E199" s="33">
        <v>2</v>
      </c>
      <c r="F199" s="728"/>
      <c r="G199" s="485" t="str">
        <f t="shared" si="32"/>
        <v>R</v>
      </c>
    </row>
    <row r="200" spans="1:7" x14ac:dyDescent="0.2">
      <c r="A200" s="33"/>
      <c r="B200" s="33"/>
      <c r="C200" s="28"/>
      <c r="D200" s="33"/>
      <c r="E200" s="33"/>
      <c r="F200" s="394"/>
      <c r="G200" s="485"/>
    </row>
    <row r="201" spans="1:7" x14ac:dyDescent="0.2">
      <c r="A201" s="33" t="s">
        <v>757</v>
      </c>
      <c r="B201" s="33"/>
      <c r="C201" s="28" t="s">
        <v>2096</v>
      </c>
      <c r="D201" s="33"/>
      <c r="E201" s="33"/>
      <c r="F201" s="393"/>
      <c r="G201" s="485"/>
    </row>
    <row r="202" spans="1:7" x14ac:dyDescent="0.2">
      <c r="A202" s="33" t="s">
        <v>3928</v>
      </c>
      <c r="B202" s="33"/>
      <c r="C202" s="28" t="s">
        <v>2030</v>
      </c>
      <c r="D202" s="33" t="s">
        <v>242</v>
      </c>
      <c r="E202" s="33">
        <v>6</v>
      </c>
      <c r="F202" s="728"/>
      <c r="G202" s="485" t="str">
        <f t="shared" ref="G202:G203" si="33">+IF($F202&gt;0,($E202*F202),"R")</f>
        <v>R</v>
      </c>
    </row>
    <row r="203" spans="1:7" x14ac:dyDescent="0.2">
      <c r="A203" s="33" t="s">
        <v>3929</v>
      </c>
      <c r="B203" s="33"/>
      <c r="C203" s="28" t="s">
        <v>2031</v>
      </c>
      <c r="D203" s="33" t="s">
        <v>242</v>
      </c>
      <c r="E203" s="33">
        <v>6</v>
      </c>
      <c r="F203" s="728"/>
      <c r="G203" s="485" t="str">
        <f t="shared" si="33"/>
        <v>R</v>
      </c>
    </row>
    <row r="204" spans="1:7" x14ac:dyDescent="0.2">
      <c r="A204" s="33"/>
      <c r="B204" s="33"/>
      <c r="C204" s="28"/>
      <c r="D204" s="33"/>
      <c r="E204" s="33"/>
      <c r="F204" s="393"/>
      <c r="G204" s="485"/>
    </row>
    <row r="205" spans="1:7" x14ac:dyDescent="0.2">
      <c r="A205" s="33" t="s">
        <v>759</v>
      </c>
      <c r="B205" s="33"/>
      <c r="C205" s="28" t="s">
        <v>2097</v>
      </c>
      <c r="D205" s="33"/>
      <c r="E205" s="33"/>
      <c r="F205" s="393"/>
      <c r="G205" s="485"/>
    </row>
    <row r="206" spans="1:7" x14ac:dyDescent="0.2">
      <c r="A206" s="33" t="s">
        <v>3930</v>
      </c>
      <c r="B206" s="33"/>
      <c r="C206" s="28" t="s">
        <v>2030</v>
      </c>
      <c r="D206" s="33" t="s">
        <v>242</v>
      </c>
      <c r="E206" s="33">
        <v>4</v>
      </c>
      <c r="F206" s="728"/>
      <c r="G206" s="485" t="str">
        <f t="shared" ref="G206:G207" si="34">+IF($F206&gt;0,($E206*F206),"R")</f>
        <v>R</v>
      </c>
    </row>
    <row r="207" spans="1:7" x14ac:dyDescent="0.2">
      <c r="A207" s="33" t="s">
        <v>3931</v>
      </c>
      <c r="B207" s="33"/>
      <c r="C207" s="28" t="s">
        <v>2031</v>
      </c>
      <c r="D207" s="33" t="s">
        <v>242</v>
      </c>
      <c r="E207" s="33">
        <v>4</v>
      </c>
      <c r="F207" s="728"/>
      <c r="G207" s="485" t="str">
        <f t="shared" si="34"/>
        <v>R</v>
      </c>
    </row>
    <row r="208" spans="1:7" x14ac:dyDescent="0.2">
      <c r="A208" s="33"/>
      <c r="B208" s="33"/>
      <c r="C208" s="28"/>
      <c r="D208" s="33"/>
      <c r="E208" s="33"/>
      <c r="F208" s="393"/>
      <c r="G208" s="485"/>
    </row>
    <row r="209" spans="1:7" x14ac:dyDescent="0.2">
      <c r="A209" s="33" t="s">
        <v>761</v>
      </c>
      <c r="B209" s="33"/>
      <c r="C209" s="28" t="s">
        <v>2098</v>
      </c>
      <c r="D209" s="33"/>
      <c r="E209" s="33"/>
      <c r="F209" s="393"/>
      <c r="G209" s="485"/>
    </row>
    <row r="210" spans="1:7" x14ac:dyDescent="0.2">
      <c r="A210" s="33" t="s">
        <v>3932</v>
      </c>
      <c r="B210" s="33"/>
      <c r="C210" s="28" t="s">
        <v>2030</v>
      </c>
      <c r="D210" s="33" t="s">
        <v>242</v>
      </c>
      <c r="E210" s="33">
        <v>2</v>
      </c>
      <c r="F210" s="728"/>
      <c r="G210" s="485" t="str">
        <f t="shared" ref="G210:G211" si="35">+IF($F210&gt;0,($E210*F210),"R")</f>
        <v>R</v>
      </c>
    </row>
    <row r="211" spans="1:7" x14ac:dyDescent="0.2">
      <c r="A211" s="33" t="s">
        <v>3933</v>
      </c>
      <c r="B211" s="33"/>
      <c r="C211" s="28" t="s">
        <v>2031</v>
      </c>
      <c r="D211" s="33" t="s">
        <v>242</v>
      </c>
      <c r="E211" s="33">
        <v>2</v>
      </c>
      <c r="F211" s="728"/>
      <c r="G211" s="485" t="str">
        <f t="shared" si="35"/>
        <v>R</v>
      </c>
    </row>
    <row r="212" spans="1:7" x14ac:dyDescent="0.2">
      <c r="A212" s="33"/>
      <c r="B212" s="33"/>
      <c r="C212" s="28"/>
      <c r="D212" s="33"/>
      <c r="E212" s="33"/>
      <c r="F212" s="393"/>
      <c r="G212" s="485"/>
    </row>
    <row r="213" spans="1:7" x14ac:dyDescent="0.2">
      <c r="A213" s="33"/>
      <c r="B213" s="33"/>
      <c r="C213" s="28"/>
      <c r="D213" s="33"/>
      <c r="E213" s="33"/>
      <c r="F213" s="394"/>
      <c r="G213" s="485"/>
    </row>
    <row r="214" spans="1:7" x14ac:dyDescent="0.2">
      <c r="A214" s="33">
        <v>6.3</v>
      </c>
      <c r="B214" s="33" t="s">
        <v>2099</v>
      </c>
      <c r="C214" s="31" t="s">
        <v>2100</v>
      </c>
      <c r="D214" s="33"/>
      <c r="E214" s="33"/>
      <c r="F214" s="393"/>
      <c r="G214" s="485"/>
    </row>
    <row r="215" spans="1:7" ht="51" x14ac:dyDescent="0.2">
      <c r="A215" s="33"/>
      <c r="B215" s="33"/>
      <c r="C215" s="31" t="s">
        <v>2101</v>
      </c>
      <c r="D215" s="33"/>
      <c r="E215" s="33"/>
      <c r="F215" s="393"/>
      <c r="G215" s="485"/>
    </row>
    <row r="216" spans="1:7" ht="44.25" customHeight="1" x14ac:dyDescent="0.2">
      <c r="A216" s="33" t="s">
        <v>851</v>
      </c>
      <c r="B216" s="33"/>
      <c r="C216" s="28" t="s">
        <v>2102</v>
      </c>
      <c r="D216" s="33"/>
      <c r="E216" s="33"/>
      <c r="F216" s="393"/>
      <c r="G216" s="485"/>
    </row>
    <row r="217" spans="1:7" x14ac:dyDescent="0.2">
      <c r="A217" s="33" t="s">
        <v>3934</v>
      </c>
      <c r="B217" s="33"/>
      <c r="C217" s="28" t="s">
        <v>2030</v>
      </c>
      <c r="D217" s="33" t="s">
        <v>242</v>
      </c>
      <c r="E217" s="33">
        <v>16</v>
      </c>
      <c r="F217" s="728"/>
      <c r="G217" s="485" t="str">
        <f t="shared" ref="G217:G218" si="36">+IF($F217&gt;0,($E217*F217),"R")</f>
        <v>R</v>
      </c>
    </row>
    <row r="218" spans="1:7" x14ac:dyDescent="0.2">
      <c r="A218" s="33" t="s">
        <v>3935</v>
      </c>
      <c r="B218" s="33"/>
      <c r="C218" s="28" t="s">
        <v>2031</v>
      </c>
      <c r="D218" s="33" t="s">
        <v>242</v>
      </c>
      <c r="E218" s="33">
        <v>16</v>
      </c>
      <c r="F218" s="728"/>
      <c r="G218" s="485" t="str">
        <f t="shared" si="36"/>
        <v>R</v>
      </c>
    </row>
    <row r="219" spans="1:7" x14ac:dyDescent="0.2">
      <c r="A219" s="33"/>
      <c r="B219" s="33"/>
      <c r="C219" s="28"/>
      <c r="D219" s="33"/>
      <c r="E219" s="33"/>
      <c r="F219" s="393"/>
      <c r="G219" s="485"/>
    </row>
    <row r="220" spans="1:7" ht="38.25" x14ac:dyDescent="0.2">
      <c r="A220" s="33" t="s">
        <v>853</v>
      </c>
      <c r="B220" s="33"/>
      <c r="C220" s="28" t="s">
        <v>2103</v>
      </c>
      <c r="D220" s="33"/>
      <c r="E220" s="33"/>
      <c r="F220" s="393"/>
      <c r="G220" s="485"/>
    </row>
    <row r="221" spans="1:7" x14ac:dyDescent="0.2">
      <c r="A221" s="33" t="s">
        <v>3936</v>
      </c>
      <c r="B221" s="33"/>
      <c r="C221" s="28" t="s">
        <v>2030</v>
      </c>
      <c r="D221" s="33" t="s">
        <v>242</v>
      </c>
      <c r="E221" s="33">
        <v>12</v>
      </c>
      <c r="F221" s="728"/>
      <c r="G221" s="485" t="str">
        <f t="shared" ref="G221:G222" si="37">+IF($F221&gt;0,($E221*F221),"R")</f>
        <v>R</v>
      </c>
    </row>
    <row r="222" spans="1:7" x14ac:dyDescent="0.2">
      <c r="A222" s="33" t="s">
        <v>3937</v>
      </c>
      <c r="B222" s="33"/>
      <c r="C222" s="28" t="s">
        <v>2031</v>
      </c>
      <c r="D222" s="33" t="s">
        <v>242</v>
      </c>
      <c r="E222" s="33">
        <v>12</v>
      </c>
      <c r="F222" s="728"/>
      <c r="G222" s="485" t="str">
        <f t="shared" si="37"/>
        <v>R</v>
      </c>
    </row>
    <row r="223" spans="1:7" x14ac:dyDescent="0.2">
      <c r="A223" s="33"/>
      <c r="B223" s="33"/>
      <c r="C223" s="28"/>
      <c r="D223" s="33"/>
      <c r="E223" s="33"/>
      <c r="F223" s="394"/>
      <c r="G223" s="485"/>
    </row>
    <row r="224" spans="1:7" ht="38.25" x14ac:dyDescent="0.2">
      <c r="A224" s="33" t="s">
        <v>854</v>
      </c>
      <c r="B224" s="33"/>
      <c r="C224" s="28" t="s">
        <v>2104</v>
      </c>
      <c r="D224" s="33"/>
      <c r="E224" s="33"/>
      <c r="F224" s="393"/>
      <c r="G224" s="485"/>
    </row>
    <row r="225" spans="1:7" x14ac:dyDescent="0.2">
      <c r="A225" s="33" t="s">
        <v>3938</v>
      </c>
      <c r="B225" s="33"/>
      <c r="C225" s="28" t="s">
        <v>2030</v>
      </c>
      <c r="D225" s="33" t="s">
        <v>242</v>
      </c>
      <c r="E225" s="33">
        <v>22</v>
      </c>
      <c r="F225" s="728"/>
      <c r="G225" s="485" t="str">
        <f t="shared" ref="G225:G226" si="38">+IF($F225&gt;0,($E225*F225),"R")</f>
        <v>R</v>
      </c>
    </row>
    <row r="226" spans="1:7" x14ac:dyDescent="0.2">
      <c r="A226" s="33" t="s">
        <v>3939</v>
      </c>
      <c r="B226" s="33"/>
      <c r="C226" s="28" t="s">
        <v>2031</v>
      </c>
      <c r="D226" s="33" t="s">
        <v>242</v>
      </c>
      <c r="E226" s="33">
        <v>22</v>
      </c>
      <c r="F226" s="728"/>
      <c r="G226" s="485" t="str">
        <f t="shared" si="38"/>
        <v>R</v>
      </c>
    </row>
    <row r="227" spans="1:7" x14ac:dyDescent="0.2">
      <c r="A227" s="33"/>
      <c r="B227" s="33"/>
      <c r="C227" s="28"/>
      <c r="D227" s="33"/>
      <c r="E227" s="33"/>
      <c r="F227" s="393"/>
      <c r="G227" s="485"/>
    </row>
    <row r="228" spans="1:7" ht="21.95" customHeight="1" x14ac:dyDescent="0.2">
      <c r="A228" s="34" t="s">
        <v>44</v>
      </c>
      <c r="B228" s="35"/>
      <c r="C228" s="35"/>
      <c r="D228" s="305"/>
      <c r="E228" s="305"/>
      <c r="F228" s="395"/>
      <c r="G228" s="583">
        <f>SUM(G189:G227)</f>
        <v>0</v>
      </c>
    </row>
    <row r="229" spans="1:7" ht="15" customHeight="1" x14ac:dyDescent="0.2">
      <c r="A229" s="21"/>
      <c r="B229" s="21"/>
      <c r="C229" s="21"/>
      <c r="E229" s="21"/>
      <c r="G229" s="542" t="s">
        <v>4523</v>
      </c>
    </row>
    <row r="230" spans="1:7" x14ac:dyDescent="0.2">
      <c r="A230" s="21"/>
      <c r="B230" s="21"/>
      <c r="C230" s="21"/>
      <c r="E230" s="21"/>
      <c r="G230" s="543"/>
    </row>
    <row r="231" spans="1:7" ht="25.5" x14ac:dyDescent="0.2">
      <c r="A231" s="36" t="s">
        <v>3</v>
      </c>
      <c r="B231" s="36" t="s">
        <v>4</v>
      </c>
      <c r="C231" s="36" t="s">
        <v>5</v>
      </c>
      <c r="D231" s="36" t="s">
        <v>6</v>
      </c>
      <c r="E231" s="36" t="s">
        <v>7</v>
      </c>
      <c r="F231" s="36" t="s">
        <v>8</v>
      </c>
      <c r="G231" s="482" t="s">
        <v>9</v>
      </c>
    </row>
    <row r="232" spans="1:7" ht="21.95" customHeight="1" x14ac:dyDescent="0.2">
      <c r="A232" s="37" t="s">
        <v>45</v>
      </c>
      <c r="B232" s="38"/>
      <c r="C232" s="39"/>
      <c r="D232" s="305"/>
      <c r="E232" s="305"/>
      <c r="F232" s="399"/>
      <c r="G232" s="587">
        <f>G228</f>
        <v>0</v>
      </c>
    </row>
    <row r="233" spans="1:7" ht="38.25" x14ac:dyDescent="0.2">
      <c r="A233" s="33" t="s">
        <v>855</v>
      </c>
      <c r="B233" s="33"/>
      <c r="C233" s="28" t="s">
        <v>2105</v>
      </c>
      <c r="D233" s="33"/>
      <c r="E233" s="33"/>
      <c r="F233" s="400"/>
      <c r="G233" s="588"/>
    </row>
    <row r="234" spans="1:7" x14ac:dyDescent="0.2">
      <c r="A234" s="33" t="s">
        <v>3940</v>
      </c>
      <c r="B234" s="33"/>
      <c r="C234" s="28" t="s">
        <v>2030</v>
      </c>
      <c r="D234" s="33" t="s">
        <v>242</v>
      </c>
      <c r="E234" s="33">
        <v>24</v>
      </c>
      <c r="F234" s="728"/>
      <c r="G234" s="485" t="str">
        <f t="shared" ref="G234:G235" si="39">+IF($F234&gt;0,($E234*F234),"R")</f>
        <v>R</v>
      </c>
    </row>
    <row r="235" spans="1:7" x14ac:dyDescent="0.2">
      <c r="A235" s="33" t="s">
        <v>3941</v>
      </c>
      <c r="B235" s="33"/>
      <c r="C235" s="28" t="s">
        <v>2031</v>
      </c>
      <c r="D235" s="33" t="s">
        <v>242</v>
      </c>
      <c r="E235" s="33">
        <v>24</v>
      </c>
      <c r="F235" s="728"/>
      <c r="G235" s="485" t="str">
        <f t="shared" si="39"/>
        <v>R</v>
      </c>
    </row>
    <row r="236" spans="1:7" x14ac:dyDescent="0.2">
      <c r="A236" s="33"/>
      <c r="B236" s="33"/>
      <c r="C236" s="28"/>
      <c r="D236" s="33"/>
      <c r="E236" s="33"/>
      <c r="F236" s="400"/>
      <c r="G236" s="588"/>
    </row>
    <row r="237" spans="1:7" ht="38.25" x14ac:dyDescent="0.2">
      <c r="A237" s="33" t="s">
        <v>857</v>
      </c>
      <c r="B237" s="33"/>
      <c r="C237" s="28" t="s">
        <v>2106</v>
      </c>
      <c r="D237" s="33"/>
      <c r="E237" s="33"/>
      <c r="F237" s="400"/>
      <c r="G237" s="588"/>
    </row>
    <row r="238" spans="1:7" ht="13.5" customHeight="1" x14ac:dyDescent="0.2">
      <c r="A238" s="33" t="s">
        <v>3942</v>
      </c>
      <c r="B238" s="33"/>
      <c r="C238" s="28" t="s">
        <v>2030</v>
      </c>
      <c r="D238" s="33" t="s">
        <v>242</v>
      </c>
      <c r="E238" s="33">
        <v>17</v>
      </c>
      <c r="F238" s="728"/>
      <c r="G238" s="485" t="str">
        <f t="shared" ref="G238:G239" si="40">+IF($F238&gt;0,($E238*F238),"R")</f>
        <v>R</v>
      </c>
    </row>
    <row r="239" spans="1:7" ht="13.5" customHeight="1" x14ac:dyDescent="0.2">
      <c r="A239" s="33" t="s">
        <v>3943</v>
      </c>
      <c r="B239" s="33"/>
      <c r="C239" s="28" t="s">
        <v>2031</v>
      </c>
      <c r="D239" s="33" t="s">
        <v>242</v>
      </c>
      <c r="E239" s="33">
        <v>17</v>
      </c>
      <c r="F239" s="728"/>
      <c r="G239" s="485" t="str">
        <f t="shared" si="40"/>
        <v>R</v>
      </c>
    </row>
    <row r="240" spans="1:7" x14ac:dyDescent="0.2">
      <c r="A240" s="27"/>
      <c r="B240" s="27"/>
      <c r="C240" s="28"/>
      <c r="D240" s="33"/>
      <c r="E240" s="33"/>
      <c r="F240" s="400"/>
      <c r="G240" s="588"/>
    </row>
    <row r="241" spans="1:7" ht="38.25" x14ac:dyDescent="0.2">
      <c r="A241" s="33" t="s">
        <v>3944</v>
      </c>
      <c r="B241" s="33"/>
      <c r="C241" s="28" t="s">
        <v>2107</v>
      </c>
      <c r="D241" s="33"/>
      <c r="E241" s="33"/>
      <c r="F241" s="400"/>
      <c r="G241" s="588"/>
    </row>
    <row r="242" spans="1:7" x14ac:dyDescent="0.2">
      <c r="A242" s="33" t="s">
        <v>3945</v>
      </c>
      <c r="B242" s="33"/>
      <c r="C242" s="28" t="s">
        <v>2030</v>
      </c>
      <c r="D242" s="33" t="s">
        <v>242</v>
      </c>
      <c r="E242" s="33">
        <v>39</v>
      </c>
      <c r="F242" s="728"/>
      <c r="G242" s="485" t="str">
        <f t="shared" ref="G242:G243" si="41">+IF($F242&gt;0,($E242*F242),"R")</f>
        <v>R</v>
      </c>
    </row>
    <row r="243" spans="1:7" x14ac:dyDescent="0.2">
      <c r="A243" s="33" t="s">
        <v>3946</v>
      </c>
      <c r="B243" s="33"/>
      <c r="C243" s="28" t="s">
        <v>2031</v>
      </c>
      <c r="D243" s="33" t="s">
        <v>242</v>
      </c>
      <c r="E243" s="33">
        <v>39</v>
      </c>
      <c r="F243" s="728"/>
      <c r="G243" s="485" t="str">
        <f t="shared" si="41"/>
        <v>R</v>
      </c>
    </row>
    <row r="244" spans="1:7" x14ac:dyDescent="0.2">
      <c r="A244" s="33"/>
      <c r="B244" s="33"/>
      <c r="C244" s="28"/>
      <c r="D244" s="33"/>
      <c r="E244" s="33"/>
      <c r="F244" s="400"/>
      <c r="G244" s="588"/>
    </row>
    <row r="245" spans="1:7" x14ac:dyDescent="0.2">
      <c r="A245" s="33" t="s">
        <v>3947</v>
      </c>
      <c r="B245" s="33"/>
      <c r="C245" s="28" t="s">
        <v>2108</v>
      </c>
      <c r="D245" s="33"/>
      <c r="E245" s="33"/>
      <c r="F245" s="400"/>
      <c r="G245" s="588"/>
    </row>
    <row r="246" spans="1:7" x14ac:dyDescent="0.2">
      <c r="A246" s="33" t="s">
        <v>3948</v>
      </c>
      <c r="B246" s="33"/>
      <c r="C246" s="28" t="s">
        <v>2030</v>
      </c>
      <c r="D246" s="33" t="s">
        <v>242</v>
      </c>
      <c r="E246" s="33">
        <v>10</v>
      </c>
      <c r="F246" s="728"/>
      <c r="G246" s="485" t="str">
        <f t="shared" ref="G246:G247" si="42">+IF($F246&gt;0,($E246*F246),"R")</f>
        <v>R</v>
      </c>
    </row>
    <row r="247" spans="1:7" x14ac:dyDescent="0.2">
      <c r="A247" s="33" t="s">
        <v>3949</v>
      </c>
      <c r="B247" s="33"/>
      <c r="C247" s="28" t="s">
        <v>2031</v>
      </c>
      <c r="D247" s="33" t="s">
        <v>242</v>
      </c>
      <c r="E247" s="33">
        <v>10</v>
      </c>
      <c r="F247" s="728"/>
      <c r="G247" s="485" t="str">
        <f t="shared" si="42"/>
        <v>R</v>
      </c>
    </row>
    <row r="248" spans="1:7" x14ac:dyDescent="0.2">
      <c r="A248" s="33"/>
      <c r="B248" s="33"/>
      <c r="C248" s="28"/>
      <c r="D248" s="33"/>
      <c r="E248" s="33"/>
      <c r="F248" s="400"/>
      <c r="G248" s="588"/>
    </row>
    <row r="249" spans="1:7" x14ac:dyDescent="0.2">
      <c r="A249" s="33" t="s">
        <v>3950</v>
      </c>
      <c r="B249" s="33"/>
      <c r="C249" s="28" t="s">
        <v>2109</v>
      </c>
      <c r="D249" s="33"/>
      <c r="E249" s="33"/>
      <c r="F249" s="400"/>
      <c r="G249" s="588"/>
    </row>
    <row r="250" spans="1:7" x14ac:dyDescent="0.2">
      <c r="A250" s="33" t="s">
        <v>3951</v>
      </c>
      <c r="B250" s="33"/>
      <c r="C250" s="28" t="s">
        <v>2030</v>
      </c>
      <c r="D250" s="33" t="s">
        <v>242</v>
      </c>
      <c r="E250" s="33">
        <v>27</v>
      </c>
      <c r="F250" s="728"/>
      <c r="G250" s="485" t="str">
        <f t="shared" ref="G250:G251" si="43">+IF($F250&gt;0,($E250*F250),"R")</f>
        <v>R</v>
      </c>
    </row>
    <row r="251" spans="1:7" x14ac:dyDescent="0.2">
      <c r="A251" s="33" t="s">
        <v>3952</v>
      </c>
      <c r="B251" s="33"/>
      <c r="C251" s="28" t="s">
        <v>2031</v>
      </c>
      <c r="D251" s="33" t="s">
        <v>242</v>
      </c>
      <c r="E251" s="33">
        <v>27</v>
      </c>
      <c r="F251" s="728"/>
      <c r="G251" s="485" t="str">
        <f t="shared" si="43"/>
        <v>R</v>
      </c>
    </row>
    <row r="252" spans="1:7" x14ac:dyDescent="0.2">
      <c r="A252" s="33"/>
      <c r="B252" s="33"/>
      <c r="C252" s="28"/>
      <c r="D252" s="33"/>
      <c r="E252" s="33"/>
      <c r="F252" s="400"/>
      <c r="G252" s="588"/>
    </row>
    <row r="253" spans="1:7" ht="25.5" x14ac:dyDescent="0.2">
      <c r="A253" s="33" t="s">
        <v>3953</v>
      </c>
      <c r="B253" s="33"/>
      <c r="C253" s="28" t="s">
        <v>2110</v>
      </c>
      <c r="D253" s="33"/>
      <c r="E253" s="33"/>
      <c r="F253" s="400"/>
      <c r="G253" s="588"/>
    </row>
    <row r="254" spans="1:7" x14ac:dyDescent="0.2">
      <c r="A254" s="33" t="s">
        <v>3954</v>
      </c>
      <c r="B254" s="33"/>
      <c r="C254" s="28" t="s">
        <v>2030</v>
      </c>
      <c r="D254" s="33" t="s">
        <v>242</v>
      </c>
      <c r="E254" s="33">
        <v>14</v>
      </c>
      <c r="F254" s="728"/>
      <c r="G254" s="485" t="str">
        <f t="shared" ref="G254:G255" si="44">+IF($F254&gt;0,($E254*F254),"R")</f>
        <v>R</v>
      </c>
    </row>
    <row r="255" spans="1:7" x14ac:dyDescent="0.2">
      <c r="A255" s="33" t="s">
        <v>3955</v>
      </c>
      <c r="B255" s="33"/>
      <c r="C255" s="28" t="s">
        <v>2031</v>
      </c>
      <c r="D255" s="33" t="s">
        <v>242</v>
      </c>
      <c r="E255" s="33">
        <v>14</v>
      </c>
      <c r="F255" s="728"/>
      <c r="G255" s="485" t="str">
        <f t="shared" si="44"/>
        <v>R</v>
      </c>
    </row>
    <row r="256" spans="1:7" x14ac:dyDescent="0.2">
      <c r="A256" s="33"/>
      <c r="B256" s="33"/>
      <c r="C256" s="28"/>
      <c r="D256" s="33"/>
      <c r="E256" s="33"/>
      <c r="F256" s="400"/>
      <c r="G256" s="588"/>
    </row>
    <row r="257" spans="1:7" ht="25.5" x14ac:dyDescent="0.2">
      <c r="A257" s="33" t="s">
        <v>3956</v>
      </c>
      <c r="B257" s="33"/>
      <c r="C257" s="28" t="s">
        <v>2111</v>
      </c>
      <c r="D257" s="33"/>
      <c r="E257" s="33"/>
      <c r="F257" s="402"/>
      <c r="G257" s="588"/>
    </row>
    <row r="258" spans="1:7" x14ac:dyDescent="0.2">
      <c r="A258" s="27" t="s">
        <v>3957</v>
      </c>
      <c r="B258" s="27"/>
      <c r="C258" s="28" t="s">
        <v>2030</v>
      </c>
      <c r="D258" s="33" t="s">
        <v>242</v>
      </c>
      <c r="E258" s="33">
        <v>189</v>
      </c>
      <c r="F258" s="728"/>
      <c r="G258" s="485" t="str">
        <f t="shared" ref="G258:G259" si="45">+IF($F258&gt;0,($E258*F258),"R")</f>
        <v>R</v>
      </c>
    </row>
    <row r="259" spans="1:7" x14ac:dyDescent="0.2">
      <c r="A259" s="27" t="s">
        <v>3958</v>
      </c>
      <c r="B259" s="27"/>
      <c r="C259" s="28" t="s">
        <v>2031</v>
      </c>
      <c r="D259" s="33" t="s">
        <v>242</v>
      </c>
      <c r="E259" s="33">
        <v>189</v>
      </c>
      <c r="F259" s="728"/>
      <c r="G259" s="485" t="str">
        <f t="shared" si="45"/>
        <v>R</v>
      </c>
    </row>
    <row r="260" spans="1:7" x14ac:dyDescent="0.2">
      <c r="A260" s="27"/>
      <c r="B260" s="27"/>
      <c r="C260" s="28"/>
      <c r="D260" s="33"/>
      <c r="E260" s="33"/>
      <c r="F260" s="402"/>
      <c r="G260" s="588"/>
    </row>
    <row r="261" spans="1:7" ht="21.95" customHeight="1" x14ac:dyDescent="0.2">
      <c r="A261" s="34" t="s">
        <v>44</v>
      </c>
      <c r="B261" s="35"/>
      <c r="C261" s="35"/>
      <c r="D261" s="305"/>
      <c r="E261" s="305"/>
      <c r="F261" s="399"/>
      <c r="G261" s="587">
        <f>SUM(G232:G259)</f>
        <v>0</v>
      </c>
    </row>
    <row r="262" spans="1:7" ht="15" customHeight="1" x14ac:dyDescent="0.2">
      <c r="A262" s="21"/>
      <c r="B262" s="21"/>
      <c r="C262" s="21"/>
      <c r="E262" s="21"/>
      <c r="G262" s="542" t="s">
        <v>4523</v>
      </c>
    </row>
    <row r="263" spans="1:7" x14ac:dyDescent="0.2">
      <c r="A263" s="21"/>
      <c r="B263" s="21"/>
      <c r="C263" s="21"/>
      <c r="E263" s="21"/>
      <c r="G263" s="543"/>
    </row>
    <row r="264" spans="1:7" ht="25.5" x14ac:dyDescent="0.2">
      <c r="A264" s="36" t="s">
        <v>3</v>
      </c>
      <c r="B264" s="36" t="s">
        <v>4</v>
      </c>
      <c r="C264" s="36" t="s">
        <v>5</v>
      </c>
      <c r="D264" s="36" t="s">
        <v>6</v>
      </c>
      <c r="E264" s="36" t="s">
        <v>7</v>
      </c>
      <c r="F264" s="36" t="s">
        <v>8</v>
      </c>
      <c r="G264" s="482" t="s">
        <v>9</v>
      </c>
    </row>
    <row r="265" spans="1:7" ht="21.95" customHeight="1" x14ac:dyDescent="0.2">
      <c r="A265" s="37" t="s">
        <v>45</v>
      </c>
      <c r="B265" s="38"/>
      <c r="C265" s="39"/>
      <c r="D265" s="305"/>
      <c r="E265" s="305"/>
      <c r="F265" s="395"/>
      <c r="G265" s="583">
        <f>G261</f>
        <v>0</v>
      </c>
    </row>
    <row r="266" spans="1:7" x14ac:dyDescent="0.2">
      <c r="A266" s="27">
        <v>6.4</v>
      </c>
      <c r="B266" s="27" t="s">
        <v>2112</v>
      </c>
      <c r="C266" s="31" t="s">
        <v>2113</v>
      </c>
      <c r="D266" s="26"/>
      <c r="E266" s="26"/>
      <c r="F266" s="403"/>
      <c r="G266" s="632"/>
    </row>
    <row r="267" spans="1:7" ht="25.5" x14ac:dyDescent="0.2">
      <c r="A267" s="33"/>
      <c r="B267" s="33"/>
      <c r="C267" s="31" t="s">
        <v>2114</v>
      </c>
      <c r="D267" s="26"/>
      <c r="E267" s="26"/>
      <c r="F267" s="403"/>
      <c r="G267" s="632"/>
    </row>
    <row r="268" spans="1:7" x14ac:dyDescent="0.2">
      <c r="A268" s="33"/>
      <c r="B268" s="33"/>
      <c r="C268" s="31"/>
      <c r="D268" s="26"/>
      <c r="E268" s="26"/>
      <c r="F268" s="403"/>
      <c r="G268" s="632"/>
    </row>
    <row r="269" spans="1:7" x14ac:dyDescent="0.2">
      <c r="A269" s="33" t="s">
        <v>861</v>
      </c>
      <c r="B269" s="33"/>
      <c r="C269" s="28" t="s">
        <v>2115</v>
      </c>
      <c r="D269" s="26"/>
      <c r="E269" s="26"/>
      <c r="F269" s="403"/>
      <c r="G269" s="632"/>
    </row>
    <row r="270" spans="1:7" x14ac:dyDescent="0.2">
      <c r="A270" s="33" t="s">
        <v>3959</v>
      </c>
      <c r="B270" s="33"/>
      <c r="C270" s="28" t="s">
        <v>2030</v>
      </c>
      <c r="D270" s="26" t="s">
        <v>242</v>
      </c>
      <c r="E270" s="26">
        <v>13</v>
      </c>
      <c r="F270" s="728"/>
      <c r="G270" s="485" t="str">
        <f t="shared" ref="G270:G271" si="46">+IF($F270&gt;0,($E270*F270),"R")</f>
        <v>R</v>
      </c>
    </row>
    <row r="271" spans="1:7" x14ac:dyDescent="0.2">
      <c r="A271" s="33" t="s">
        <v>3960</v>
      </c>
      <c r="B271" s="33"/>
      <c r="C271" s="28" t="s">
        <v>2031</v>
      </c>
      <c r="D271" s="26" t="s">
        <v>242</v>
      </c>
      <c r="E271" s="26">
        <v>13</v>
      </c>
      <c r="F271" s="728"/>
      <c r="G271" s="485" t="str">
        <f t="shared" si="46"/>
        <v>R</v>
      </c>
    </row>
    <row r="272" spans="1:7" x14ac:dyDescent="0.2">
      <c r="A272" s="33"/>
      <c r="B272" s="33"/>
      <c r="C272" s="31"/>
      <c r="D272" s="26"/>
      <c r="E272" s="26"/>
      <c r="F272" s="403"/>
      <c r="G272" s="632"/>
    </row>
    <row r="273" spans="1:7" x14ac:dyDescent="0.2">
      <c r="A273" s="33" t="s">
        <v>862</v>
      </c>
      <c r="B273" s="33"/>
      <c r="C273" s="28" t="s">
        <v>2116</v>
      </c>
      <c r="D273" s="26"/>
      <c r="E273" s="26"/>
      <c r="F273" s="403"/>
      <c r="G273" s="632"/>
    </row>
    <row r="274" spans="1:7" x14ac:dyDescent="0.2">
      <c r="A274" s="33" t="s">
        <v>3961</v>
      </c>
      <c r="B274" s="33"/>
      <c r="C274" s="28" t="s">
        <v>2030</v>
      </c>
      <c r="D274" s="26" t="s">
        <v>242</v>
      </c>
      <c r="E274" s="26">
        <v>19</v>
      </c>
      <c r="F274" s="728"/>
      <c r="G274" s="485" t="str">
        <f t="shared" ref="G274:G275" si="47">+IF($F274&gt;0,($E274*F274),"R")</f>
        <v>R</v>
      </c>
    </row>
    <row r="275" spans="1:7" x14ac:dyDescent="0.2">
      <c r="A275" s="33"/>
      <c r="B275" s="33"/>
      <c r="C275" s="28" t="s">
        <v>2031</v>
      </c>
      <c r="D275" s="26" t="s">
        <v>242</v>
      </c>
      <c r="E275" s="26">
        <v>19</v>
      </c>
      <c r="F275" s="728"/>
      <c r="G275" s="485" t="str">
        <f t="shared" si="47"/>
        <v>R</v>
      </c>
    </row>
    <row r="276" spans="1:7" x14ac:dyDescent="0.2">
      <c r="A276" s="33"/>
      <c r="B276" s="33"/>
      <c r="C276" s="31"/>
      <c r="D276" s="26"/>
      <c r="E276" s="26"/>
      <c r="F276" s="403"/>
      <c r="G276" s="632"/>
    </row>
    <row r="277" spans="1:7" x14ac:dyDescent="0.2">
      <c r="A277" s="33" t="s">
        <v>864</v>
      </c>
      <c r="B277" s="33"/>
      <c r="C277" s="28" t="s">
        <v>2117</v>
      </c>
      <c r="D277" s="26"/>
      <c r="E277" s="26"/>
      <c r="F277" s="403"/>
      <c r="G277" s="632"/>
    </row>
    <row r="278" spans="1:7" x14ac:dyDescent="0.2">
      <c r="A278" s="33" t="s">
        <v>3962</v>
      </c>
      <c r="B278" s="33"/>
      <c r="C278" s="28" t="s">
        <v>2030</v>
      </c>
      <c r="D278" s="26" t="s">
        <v>242</v>
      </c>
      <c r="E278" s="26">
        <v>3</v>
      </c>
      <c r="F278" s="728"/>
      <c r="G278" s="485" t="str">
        <f t="shared" ref="G278:G279" si="48">+IF($F278&gt;0,($E278*F278),"R")</f>
        <v>R</v>
      </c>
    </row>
    <row r="279" spans="1:7" x14ac:dyDescent="0.2">
      <c r="A279" s="33" t="s">
        <v>3963</v>
      </c>
      <c r="B279" s="33"/>
      <c r="C279" s="28" t="s">
        <v>2031</v>
      </c>
      <c r="D279" s="26" t="s">
        <v>242</v>
      </c>
      <c r="E279" s="26">
        <v>3</v>
      </c>
      <c r="F279" s="728"/>
      <c r="G279" s="485" t="str">
        <f t="shared" si="48"/>
        <v>R</v>
      </c>
    </row>
    <row r="280" spans="1:7" x14ac:dyDescent="0.2">
      <c r="A280" s="33"/>
      <c r="B280" s="33"/>
      <c r="C280" s="31"/>
      <c r="D280" s="26"/>
      <c r="E280" s="26"/>
      <c r="F280" s="403"/>
      <c r="G280" s="632"/>
    </row>
    <row r="281" spans="1:7" x14ac:dyDescent="0.2">
      <c r="A281" s="33">
        <v>6.5</v>
      </c>
      <c r="B281" s="27" t="s">
        <v>2118</v>
      </c>
      <c r="C281" s="31" t="s">
        <v>2119</v>
      </c>
      <c r="D281" s="26"/>
      <c r="E281" s="26"/>
      <c r="F281" s="403"/>
      <c r="G281" s="632"/>
    </row>
    <row r="282" spans="1:7" ht="51" x14ac:dyDescent="0.2">
      <c r="A282" s="33"/>
      <c r="B282" s="33"/>
      <c r="C282" s="31" t="s">
        <v>2120</v>
      </c>
      <c r="D282" s="26"/>
      <c r="E282" s="26"/>
      <c r="F282" s="403"/>
      <c r="G282" s="632"/>
    </row>
    <row r="283" spans="1:7" x14ac:dyDescent="0.2">
      <c r="A283" s="33"/>
      <c r="B283" s="33"/>
      <c r="C283" s="98" t="s">
        <v>2121</v>
      </c>
      <c r="D283" s="26"/>
      <c r="E283" s="26"/>
      <c r="F283" s="403"/>
      <c r="G283" s="632"/>
    </row>
    <row r="284" spans="1:7" ht="25.5" x14ac:dyDescent="0.2">
      <c r="A284" s="33"/>
      <c r="B284" s="33"/>
      <c r="C284" s="31" t="s">
        <v>2122</v>
      </c>
      <c r="D284" s="26"/>
      <c r="E284" s="26"/>
      <c r="F284" s="403"/>
      <c r="G284" s="632"/>
    </row>
    <row r="285" spans="1:7" ht="63.75" x14ac:dyDescent="0.2">
      <c r="A285" s="33"/>
      <c r="B285" s="33"/>
      <c r="C285" s="31" t="s">
        <v>2123</v>
      </c>
      <c r="D285" s="26"/>
      <c r="E285" s="26"/>
      <c r="F285" s="403"/>
      <c r="G285" s="632"/>
    </row>
    <row r="286" spans="1:7" x14ac:dyDescent="0.2">
      <c r="A286" s="33"/>
      <c r="B286" s="33"/>
      <c r="C286" s="28"/>
      <c r="D286" s="26"/>
      <c r="E286" s="26"/>
      <c r="F286" s="403"/>
      <c r="G286" s="632"/>
    </row>
    <row r="287" spans="1:7" ht="25.5" x14ac:dyDescent="0.2">
      <c r="A287" s="33" t="s">
        <v>876</v>
      </c>
      <c r="B287" s="33"/>
      <c r="C287" s="28" t="s">
        <v>2124</v>
      </c>
      <c r="D287" s="26"/>
      <c r="E287" s="26"/>
      <c r="F287" s="403"/>
      <c r="G287" s="632"/>
    </row>
    <row r="288" spans="1:7" x14ac:dyDescent="0.2">
      <c r="A288" s="33" t="s">
        <v>3964</v>
      </c>
      <c r="B288" s="33"/>
      <c r="C288" s="28" t="s">
        <v>2030</v>
      </c>
      <c r="D288" s="26" t="s">
        <v>242</v>
      </c>
      <c r="E288" s="26">
        <v>14</v>
      </c>
      <c r="F288" s="728"/>
      <c r="G288" s="485" t="str">
        <f t="shared" ref="G288:G289" si="49">+IF($F288&gt;0,($E288*F288),"R")</f>
        <v>R</v>
      </c>
    </row>
    <row r="289" spans="1:7" x14ac:dyDescent="0.2">
      <c r="A289" s="33" t="s">
        <v>3965</v>
      </c>
      <c r="B289" s="33"/>
      <c r="C289" s="28" t="s">
        <v>2031</v>
      </c>
      <c r="D289" s="26" t="s">
        <v>242</v>
      </c>
      <c r="E289" s="26">
        <v>14</v>
      </c>
      <c r="F289" s="728"/>
      <c r="G289" s="485" t="str">
        <f t="shared" si="49"/>
        <v>R</v>
      </c>
    </row>
    <row r="290" spans="1:7" x14ac:dyDescent="0.2">
      <c r="A290" s="33"/>
      <c r="B290" s="33"/>
      <c r="C290" s="28"/>
      <c r="D290" s="26"/>
      <c r="E290" s="26"/>
      <c r="F290" s="403"/>
      <c r="G290" s="632"/>
    </row>
    <row r="291" spans="1:7" ht="57" customHeight="1" x14ac:dyDescent="0.2">
      <c r="A291" s="33" t="s">
        <v>879</v>
      </c>
      <c r="B291" s="33"/>
      <c r="C291" s="28" t="s">
        <v>2125</v>
      </c>
      <c r="D291" s="26"/>
      <c r="E291" s="26"/>
      <c r="F291" s="403"/>
      <c r="G291" s="632"/>
    </row>
    <row r="292" spans="1:7" x14ac:dyDescent="0.2">
      <c r="A292" s="33" t="s">
        <v>3966</v>
      </c>
      <c r="B292" s="33"/>
      <c r="C292" s="28" t="s">
        <v>2030</v>
      </c>
      <c r="D292" s="26" t="s">
        <v>242</v>
      </c>
      <c r="E292" s="26">
        <v>3</v>
      </c>
      <c r="F292" s="728"/>
      <c r="G292" s="485" t="str">
        <f t="shared" ref="G292:G293" si="50">+IF($F292&gt;0,($E292*F292),"R")</f>
        <v>R</v>
      </c>
    </row>
    <row r="293" spans="1:7" x14ac:dyDescent="0.2">
      <c r="A293" s="33" t="s">
        <v>3967</v>
      </c>
      <c r="B293" s="33"/>
      <c r="C293" s="28" t="s">
        <v>2031</v>
      </c>
      <c r="D293" s="26" t="s">
        <v>242</v>
      </c>
      <c r="E293" s="26">
        <v>3</v>
      </c>
      <c r="F293" s="728"/>
      <c r="G293" s="485" t="str">
        <f t="shared" si="50"/>
        <v>R</v>
      </c>
    </row>
    <row r="294" spans="1:7" x14ac:dyDescent="0.2">
      <c r="A294" s="33"/>
      <c r="B294" s="33"/>
      <c r="C294" s="28"/>
      <c r="D294" s="26"/>
      <c r="E294" s="26"/>
      <c r="F294" s="403"/>
      <c r="G294" s="632"/>
    </row>
    <row r="295" spans="1:7" ht="25.5" x14ac:dyDescent="0.2">
      <c r="A295" s="33" t="s">
        <v>881</v>
      </c>
      <c r="B295" s="33"/>
      <c r="C295" s="28" t="s">
        <v>2126</v>
      </c>
      <c r="D295" s="26"/>
      <c r="E295" s="26"/>
      <c r="F295" s="403"/>
      <c r="G295" s="632"/>
    </row>
    <row r="296" spans="1:7" x14ac:dyDescent="0.2">
      <c r="A296" s="33" t="s">
        <v>3968</v>
      </c>
      <c r="B296" s="33"/>
      <c r="C296" s="28" t="s">
        <v>2030</v>
      </c>
      <c r="D296" s="26" t="s">
        <v>242</v>
      </c>
      <c r="E296" s="26">
        <v>6</v>
      </c>
      <c r="F296" s="728"/>
      <c r="G296" s="485" t="str">
        <f>+IF($F296&gt;0,($E296*F296),"R")</f>
        <v>R</v>
      </c>
    </row>
    <row r="297" spans="1:7" x14ac:dyDescent="0.2">
      <c r="A297" s="33" t="s">
        <v>3969</v>
      </c>
      <c r="B297" s="33"/>
      <c r="C297" s="28" t="s">
        <v>2031</v>
      </c>
      <c r="D297" s="26" t="s">
        <v>242</v>
      </c>
      <c r="E297" s="26">
        <v>6</v>
      </c>
      <c r="F297" s="728"/>
      <c r="G297" s="485" t="str">
        <f>+IF($F297&gt;0,($E297*F297),"R")</f>
        <v>R</v>
      </c>
    </row>
    <row r="298" spans="1:7" x14ac:dyDescent="0.2">
      <c r="A298" s="33"/>
      <c r="B298" s="33"/>
      <c r="C298" s="28"/>
      <c r="D298" s="26"/>
      <c r="E298" s="26"/>
      <c r="F298" s="404"/>
      <c r="G298" s="632"/>
    </row>
    <row r="299" spans="1:7" ht="21.95" customHeight="1" x14ac:dyDescent="0.2">
      <c r="A299" s="34" t="s">
        <v>44</v>
      </c>
      <c r="B299" s="35"/>
      <c r="C299" s="35"/>
      <c r="D299" s="305"/>
      <c r="E299" s="305"/>
      <c r="F299" s="395"/>
      <c r="G299" s="583">
        <f>SUM(G265:G297)</f>
        <v>0</v>
      </c>
    </row>
    <row r="300" spans="1:7" ht="15" customHeight="1" x14ac:dyDescent="0.2">
      <c r="A300" s="21"/>
      <c r="B300" s="21"/>
      <c r="C300" s="21"/>
      <c r="E300" s="21"/>
      <c r="G300" s="542" t="s">
        <v>4523</v>
      </c>
    </row>
    <row r="301" spans="1:7" x14ac:dyDescent="0.2">
      <c r="A301" s="21"/>
      <c r="B301" s="21"/>
      <c r="C301" s="21"/>
      <c r="E301" s="21"/>
      <c r="G301" s="543"/>
    </row>
    <row r="302" spans="1:7" ht="25.5" x14ac:dyDescent="0.2">
      <c r="A302" s="36" t="s">
        <v>3</v>
      </c>
      <c r="B302" s="36" t="s">
        <v>4</v>
      </c>
      <c r="C302" s="36" t="s">
        <v>5</v>
      </c>
      <c r="D302" s="36" t="s">
        <v>6</v>
      </c>
      <c r="E302" s="36" t="s">
        <v>7</v>
      </c>
      <c r="F302" s="36" t="s">
        <v>8</v>
      </c>
      <c r="G302" s="482" t="s">
        <v>9</v>
      </c>
    </row>
    <row r="303" spans="1:7" ht="21.95" customHeight="1" x14ac:dyDescent="0.2">
      <c r="A303" s="37" t="s">
        <v>45</v>
      </c>
      <c r="B303" s="38"/>
      <c r="C303" s="39"/>
      <c r="D303" s="305"/>
      <c r="E303" s="305"/>
      <c r="F303" s="395"/>
      <c r="G303" s="583">
        <f>G299</f>
        <v>0</v>
      </c>
    </row>
    <row r="304" spans="1:7" ht="38.25" x14ac:dyDescent="0.2">
      <c r="A304" s="33" t="s">
        <v>882</v>
      </c>
      <c r="B304" s="33"/>
      <c r="C304" s="28" t="s">
        <v>2127</v>
      </c>
      <c r="D304" s="33"/>
      <c r="E304" s="33"/>
      <c r="F304" s="393"/>
      <c r="G304" s="485"/>
    </row>
    <row r="305" spans="1:7" x14ac:dyDescent="0.2">
      <c r="A305" s="33" t="s">
        <v>3970</v>
      </c>
      <c r="B305" s="33"/>
      <c r="C305" s="28" t="s">
        <v>2030</v>
      </c>
      <c r="D305" s="33" t="s">
        <v>242</v>
      </c>
      <c r="E305" s="33">
        <v>3</v>
      </c>
      <c r="F305" s="728"/>
      <c r="G305" s="485" t="str">
        <f t="shared" ref="G305:G306" si="51">+IF($F305&gt;0,($E305*F305),"R")</f>
        <v>R</v>
      </c>
    </row>
    <row r="306" spans="1:7" x14ac:dyDescent="0.2">
      <c r="A306" s="33" t="s">
        <v>3971</v>
      </c>
      <c r="B306" s="33"/>
      <c r="C306" s="28" t="s">
        <v>2031</v>
      </c>
      <c r="D306" s="33" t="s">
        <v>242</v>
      </c>
      <c r="E306" s="33">
        <v>3</v>
      </c>
      <c r="F306" s="728"/>
      <c r="G306" s="485" t="str">
        <f t="shared" si="51"/>
        <v>R</v>
      </c>
    </row>
    <row r="307" spans="1:7" x14ac:dyDescent="0.2">
      <c r="A307" s="33"/>
      <c r="B307" s="33"/>
      <c r="C307" s="28"/>
      <c r="D307" s="33"/>
      <c r="E307" s="33"/>
      <c r="F307" s="394"/>
      <c r="G307" s="485"/>
    </row>
    <row r="308" spans="1:7" ht="25.5" x14ac:dyDescent="0.2">
      <c r="A308" s="33" t="s">
        <v>885</v>
      </c>
      <c r="B308" s="33"/>
      <c r="C308" s="28" t="s">
        <v>2129</v>
      </c>
      <c r="D308" s="33"/>
      <c r="E308" s="33"/>
      <c r="F308" s="393"/>
      <c r="G308" s="485"/>
    </row>
    <row r="309" spans="1:7" x14ac:dyDescent="0.2">
      <c r="A309" s="33" t="s">
        <v>3972</v>
      </c>
      <c r="B309" s="33"/>
      <c r="C309" s="28" t="s">
        <v>2030</v>
      </c>
      <c r="D309" s="33" t="s">
        <v>242</v>
      </c>
      <c r="E309" s="33">
        <v>21</v>
      </c>
      <c r="F309" s="728"/>
      <c r="G309" s="485" t="str">
        <f t="shared" ref="G309:G310" si="52">+IF($F309&gt;0,($E309*F309),"R")</f>
        <v>R</v>
      </c>
    </row>
    <row r="310" spans="1:7" x14ac:dyDescent="0.2">
      <c r="A310" s="33" t="s">
        <v>3973</v>
      </c>
      <c r="B310" s="33"/>
      <c r="C310" s="28" t="s">
        <v>2031</v>
      </c>
      <c r="D310" s="33" t="s">
        <v>242</v>
      </c>
      <c r="E310" s="33">
        <v>21</v>
      </c>
      <c r="F310" s="728"/>
      <c r="G310" s="485" t="str">
        <f t="shared" si="52"/>
        <v>R</v>
      </c>
    </row>
    <row r="311" spans="1:7" x14ac:dyDescent="0.2">
      <c r="A311" s="33"/>
      <c r="B311" s="33"/>
      <c r="C311" s="28"/>
      <c r="D311" s="33"/>
      <c r="E311" s="33"/>
      <c r="F311" s="393"/>
      <c r="G311" s="485"/>
    </row>
    <row r="312" spans="1:7" ht="38.25" x14ac:dyDescent="0.2">
      <c r="A312" s="33" t="s">
        <v>887</v>
      </c>
      <c r="B312" s="33"/>
      <c r="C312" s="28" t="s">
        <v>2130</v>
      </c>
      <c r="D312" s="33"/>
      <c r="E312" s="33"/>
      <c r="F312" s="393"/>
      <c r="G312" s="485"/>
    </row>
    <row r="313" spans="1:7" x14ac:dyDescent="0.2">
      <c r="A313" s="33" t="s">
        <v>3974</v>
      </c>
      <c r="B313" s="33"/>
      <c r="C313" s="28" t="s">
        <v>2030</v>
      </c>
      <c r="D313" s="33" t="s">
        <v>242</v>
      </c>
      <c r="E313" s="33">
        <v>10</v>
      </c>
      <c r="F313" s="728"/>
      <c r="G313" s="485" t="str">
        <f t="shared" ref="G313:G314" si="53">+IF($F313&gt;0,($E313*F313),"R")</f>
        <v>R</v>
      </c>
    </row>
    <row r="314" spans="1:7" x14ac:dyDescent="0.2">
      <c r="A314" s="33" t="s">
        <v>3975</v>
      </c>
      <c r="B314" s="33"/>
      <c r="C314" s="28" t="s">
        <v>2031</v>
      </c>
      <c r="D314" s="33" t="s">
        <v>242</v>
      </c>
      <c r="E314" s="33">
        <v>10</v>
      </c>
      <c r="F314" s="728"/>
      <c r="G314" s="485" t="str">
        <f t="shared" si="53"/>
        <v>R</v>
      </c>
    </row>
    <row r="315" spans="1:7" x14ac:dyDescent="0.2">
      <c r="A315" s="33"/>
      <c r="B315" s="33"/>
      <c r="C315" s="28"/>
      <c r="D315" s="33"/>
      <c r="E315" s="33"/>
      <c r="F315" s="393"/>
      <c r="G315" s="485"/>
    </row>
    <row r="316" spans="1:7" ht="25.5" x14ac:dyDescent="0.2">
      <c r="A316" s="33" t="s">
        <v>888</v>
      </c>
      <c r="B316" s="33"/>
      <c r="C316" s="28" t="s">
        <v>2131</v>
      </c>
      <c r="D316" s="33"/>
      <c r="E316" s="33"/>
      <c r="F316" s="393"/>
      <c r="G316" s="485"/>
    </row>
    <row r="317" spans="1:7" x14ac:dyDescent="0.2">
      <c r="A317" s="33" t="s">
        <v>3976</v>
      </c>
      <c r="B317" s="33"/>
      <c r="C317" s="28" t="s">
        <v>2030</v>
      </c>
      <c r="D317" s="33" t="s">
        <v>242</v>
      </c>
      <c r="E317" s="33">
        <v>13</v>
      </c>
      <c r="F317" s="728"/>
      <c r="G317" s="485" t="str">
        <f t="shared" ref="G317:G318" si="54">+IF($F317&gt;0,($E317*F317),"R")</f>
        <v>R</v>
      </c>
    </row>
    <row r="318" spans="1:7" x14ac:dyDescent="0.2">
      <c r="A318" s="33" t="s">
        <v>3977</v>
      </c>
      <c r="B318" s="33"/>
      <c r="C318" s="28" t="s">
        <v>2031</v>
      </c>
      <c r="D318" s="33" t="s">
        <v>242</v>
      </c>
      <c r="E318" s="33">
        <v>13</v>
      </c>
      <c r="F318" s="728"/>
      <c r="G318" s="485" t="str">
        <f t="shared" si="54"/>
        <v>R</v>
      </c>
    </row>
    <row r="319" spans="1:7" x14ac:dyDescent="0.2">
      <c r="A319" s="33"/>
      <c r="B319" s="33"/>
      <c r="C319" s="28"/>
      <c r="D319" s="33"/>
      <c r="E319" s="33"/>
      <c r="F319" s="393"/>
      <c r="G319" s="485"/>
    </row>
    <row r="320" spans="1:7" ht="38.25" x14ac:dyDescent="0.2">
      <c r="A320" s="33" t="s">
        <v>889</v>
      </c>
      <c r="B320" s="33"/>
      <c r="C320" s="28" t="s">
        <v>2132</v>
      </c>
      <c r="D320" s="33"/>
      <c r="E320" s="33"/>
      <c r="F320" s="393"/>
      <c r="G320" s="485"/>
    </row>
    <row r="321" spans="1:7" x14ac:dyDescent="0.2">
      <c r="A321" s="33" t="s">
        <v>3978</v>
      </c>
      <c r="B321" s="33"/>
      <c r="C321" s="28" t="s">
        <v>2030</v>
      </c>
      <c r="D321" s="33" t="s">
        <v>242</v>
      </c>
      <c r="E321" s="33">
        <v>8</v>
      </c>
      <c r="F321" s="728"/>
      <c r="G321" s="485" t="str">
        <f t="shared" ref="G321:G322" si="55">+IF($F321&gt;0,($E321*F321),"R")</f>
        <v>R</v>
      </c>
    </row>
    <row r="322" spans="1:7" x14ac:dyDescent="0.2">
      <c r="A322" s="33" t="s">
        <v>3979</v>
      </c>
      <c r="B322" s="33"/>
      <c r="C322" s="28" t="s">
        <v>2031</v>
      </c>
      <c r="D322" s="33" t="s">
        <v>242</v>
      </c>
      <c r="E322" s="33">
        <v>8</v>
      </c>
      <c r="F322" s="728"/>
      <c r="G322" s="485" t="str">
        <f t="shared" si="55"/>
        <v>R</v>
      </c>
    </row>
    <row r="323" spans="1:7" x14ac:dyDescent="0.2">
      <c r="A323" s="33"/>
      <c r="B323" s="33"/>
      <c r="C323" s="28"/>
      <c r="D323" s="33"/>
      <c r="E323" s="33"/>
      <c r="F323" s="393"/>
      <c r="G323" s="485"/>
    </row>
    <row r="324" spans="1:7" ht="25.5" x14ac:dyDescent="0.2">
      <c r="A324" s="33" t="s">
        <v>891</v>
      </c>
      <c r="B324" s="33"/>
      <c r="C324" s="28" t="s">
        <v>2133</v>
      </c>
      <c r="D324" s="33"/>
      <c r="E324" s="33"/>
      <c r="F324" s="393"/>
      <c r="G324" s="485"/>
    </row>
    <row r="325" spans="1:7" x14ac:dyDescent="0.2">
      <c r="A325" s="33" t="s">
        <v>3980</v>
      </c>
      <c r="B325" s="33"/>
      <c r="C325" s="28" t="s">
        <v>2030</v>
      </c>
      <c r="D325" s="33" t="s">
        <v>242</v>
      </c>
      <c r="E325" s="33">
        <v>32</v>
      </c>
      <c r="F325" s="728"/>
      <c r="G325" s="485" t="str">
        <f t="shared" ref="G325:G326" si="56">+IF($F325&gt;0,($E325*F325),"R")</f>
        <v>R</v>
      </c>
    </row>
    <row r="326" spans="1:7" x14ac:dyDescent="0.2">
      <c r="A326" s="33" t="s">
        <v>3981</v>
      </c>
      <c r="B326" s="33"/>
      <c r="C326" s="28" t="s">
        <v>2031</v>
      </c>
      <c r="D326" s="33" t="s">
        <v>242</v>
      </c>
      <c r="E326" s="33">
        <v>32</v>
      </c>
      <c r="F326" s="728"/>
      <c r="G326" s="485" t="str">
        <f t="shared" si="56"/>
        <v>R</v>
      </c>
    </row>
    <row r="327" spans="1:7" x14ac:dyDescent="0.2">
      <c r="A327" s="33"/>
      <c r="B327" s="33"/>
      <c r="C327" s="28"/>
      <c r="D327" s="33"/>
      <c r="E327" s="33"/>
      <c r="F327" s="393"/>
      <c r="G327" s="485"/>
    </row>
    <row r="328" spans="1:7" ht="38.25" x14ac:dyDescent="0.2">
      <c r="A328" s="33" t="s">
        <v>892</v>
      </c>
      <c r="B328" s="33"/>
      <c r="C328" s="28" t="s">
        <v>2134</v>
      </c>
      <c r="D328" s="33"/>
      <c r="E328" s="33"/>
      <c r="F328" s="393"/>
      <c r="G328" s="485"/>
    </row>
    <row r="329" spans="1:7" x14ac:dyDescent="0.2">
      <c r="A329" s="33" t="s">
        <v>3982</v>
      </c>
      <c r="B329" s="33"/>
      <c r="C329" s="28" t="s">
        <v>2030</v>
      </c>
      <c r="D329" s="33" t="s">
        <v>242</v>
      </c>
      <c r="E329" s="33">
        <v>6</v>
      </c>
      <c r="F329" s="728"/>
      <c r="G329" s="485" t="str">
        <f t="shared" ref="G329:G330" si="57">+IF($F329&gt;0,($E329*F329),"R")</f>
        <v>R</v>
      </c>
    </row>
    <row r="330" spans="1:7" x14ac:dyDescent="0.2">
      <c r="A330" s="33" t="s">
        <v>3983</v>
      </c>
      <c r="B330" s="33"/>
      <c r="C330" s="28" t="s">
        <v>2031</v>
      </c>
      <c r="D330" s="33" t="s">
        <v>242</v>
      </c>
      <c r="E330" s="33">
        <v>6</v>
      </c>
      <c r="F330" s="728"/>
      <c r="G330" s="485" t="str">
        <f t="shared" si="57"/>
        <v>R</v>
      </c>
    </row>
    <row r="331" spans="1:7" x14ac:dyDescent="0.2">
      <c r="A331" s="33"/>
      <c r="B331" s="33"/>
      <c r="C331" s="28"/>
      <c r="D331" s="33"/>
      <c r="E331" s="33"/>
      <c r="F331" s="393"/>
      <c r="G331" s="485"/>
    </row>
    <row r="332" spans="1:7" ht="25.5" x14ac:dyDescent="0.2">
      <c r="A332" s="33" t="s">
        <v>894</v>
      </c>
      <c r="B332" s="33"/>
      <c r="C332" s="28" t="s">
        <v>2135</v>
      </c>
      <c r="D332" s="33"/>
      <c r="E332" s="33"/>
      <c r="F332" s="393"/>
      <c r="G332" s="485"/>
    </row>
    <row r="333" spans="1:7" x14ac:dyDescent="0.2">
      <c r="A333" s="33" t="s">
        <v>3984</v>
      </c>
      <c r="B333" s="33"/>
      <c r="C333" s="28" t="s">
        <v>2030</v>
      </c>
      <c r="D333" s="33" t="s">
        <v>242</v>
      </c>
      <c r="E333" s="33">
        <v>89</v>
      </c>
      <c r="F333" s="728"/>
      <c r="G333" s="485" t="str">
        <f t="shared" ref="G333:G334" si="58">+IF($F333&gt;0,($E333*F333),"R")</f>
        <v>R</v>
      </c>
    </row>
    <row r="334" spans="1:7" x14ac:dyDescent="0.2">
      <c r="A334" s="33" t="s">
        <v>3985</v>
      </c>
      <c r="B334" s="33"/>
      <c r="C334" s="28" t="s">
        <v>2031</v>
      </c>
      <c r="D334" s="33" t="s">
        <v>242</v>
      </c>
      <c r="E334" s="33">
        <v>89</v>
      </c>
      <c r="F334" s="728"/>
      <c r="G334" s="485" t="str">
        <f t="shared" si="58"/>
        <v>R</v>
      </c>
    </row>
    <row r="335" spans="1:7" x14ac:dyDescent="0.2">
      <c r="A335" s="33"/>
      <c r="B335" s="33"/>
      <c r="C335" s="28"/>
      <c r="D335" s="33"/>
      <c r="E335" s="33"/>
      <c r="F335" s="393"/>
      <c r="G335" s="485"/>
    </row>
    <row r="336" spans="1:7" ht="38.25" x14ac:dyDescent="0.2">
      <c r="A336" s="33" t="s">
        <v>897</v>
      </c>
      <c r="B336" s="33"/>
      <c r="C336" s="28" t="s">
        <v>2136</v>
      </c>
      <c r="D336" s="33"/>
      <c r="E336" s="33"/>
      <c r="F336" s="393"/>
      <c r="G336" s="485"/>
    </row>
    <row r="337" spans="1:7" x14ac:dyDescent="0.2">
      <c r="A337" s="33" t="s">
        <v>3986</v>
      </c>
      <c r="B337" s="33"/>
      <c r="C337" s="28" t="s">
        <v>2030</v>
      </c>
      <c r="D337" s="33" t="s">
        <v>242</v>
      </c>
      <c r="E337" s="33">
        <v>19</v>
      </c>
      <c r="F337" s="728"/>
      <c r="G337" s="485" t="str">
        <f t="shared" ref="G337:G338" si="59">+IF($F337&gt;0,($E337*F337),"R")</f>
        <v>R</v>
      </c>
    </row>
    <row r="338" spans="1:7" x14ac:dyDescent="0.2">
      <c r="A338" s="33" t="s">
        <v>3987</v>
      </c>
      <c r="B338" s="33"/>
      <c r="C338" s="28" t="s">
        <v>2031</v>
      </c>
      <c r="D338" s="33" t="s">
        <v>242</v>
      </c>
      <c r="E338" s="33">
        <v>19</v>
      </c>
      <c r="F338" s="728"/>
      <c r="G338" s="485" t="str">
        <f t="shared" si="59"/>
        <v>R</v>
      </c>
    </row>
    <row r="339" spans="1:7" x14ac:dyDescent="0.2">
      <c r="A339" s="33"/>
      <c r="B339" s="33"/>
      <c r="C339" s="28"/>
      <c r="D339" s="33"/>
      <c r="E339" s="33"/>
      <c r="F339" s="393"/>
      <c r="G339" s="485"/>
    </row>
    <row r="340" spans="1:7" x14ac:dyDescent="0.2">
      <c r="A340" s="33"/>
      <c r="B340" s="33"/>
      <c r="C340" s="28"/>
      <c r="D340" s="33"/>
      <c r="E340" s="33"/>
      <c r="F340" s="393"/>
      <c r="G340" s="485"/>
    </row>
    <row r="341" spans="1:7" ht="25.5" x14ac:dyDescent="0.2">
      <c r="A341" s="33" t="s">
        <v>898</v>
      </c>
      <c r="B341" s="33"/>
      <c r="C341" s="28" t="s">
        <v>2137</v>
      </c>
      <c r="D341" s="33"/>
      <c r="E341" s="33"/>
      <c r="F341" s="393"/>
      <c r="G341" s="485"/>
    </row>
    <row r="342" spans="1:7" x14ac:dyDescent="0.2">
      <c r="A342" s="33" t="s">
        <v>3988</v>
      </c>
      <c r="B342" s="33"/>
      <c r="C342" s="28" t="s">
        <v>2030</v>
      </c>
      <c r="D342" s="33" t="s">
        <v>242</v>
      </c>
      <c r="E342" s="33">
        <v>39</v>
      </c>
      <c r="F342" s="728"/>
      <c r="G342" s="485" t="str">
        <f t="shared" ref="G342:G343" si="60">+IF($F342&gt;0,($E342*F342),"R")</f>
        <v>R</v>
      </c>
    </row>
    <row r="343" spans="1:7" x14ac:dyDescent="0.2">
      <c r="A343" s="33" t="s">
        <v>3989</v>
      </c>
      <c r="B343" s="33"/>
      <c r="C343" s="28" t="s">
        <v>2031</v>
      </c>
      <c r="D343" s="33" t="s">
        <v>242</v>
      </c>
      <c r="E343" s="33">
        <v>39</v>
      </c>
      <c r="F343" s="728"/>
      <c r="G343" s="485" t="str">
        <f t="shared" si="60"/>
        <v>R</v>
      </c>
    </row>
    <row r="344" spans="1:7" x14ac:dyDescent="0.2">
      <c r="A344" s="33"/>
      <c r="B344" s="33"/>
      <c r="C344" s="28"/>
      <c r="D344" s="33"/>
      <c r="E344" s="33"/>
      <c r="F344" s="393"/>
      <c r="G344" s="485"/>
    </row>
    <row r="345" spans="1:7" x14ac:dyDescent="0.2">
      <c r="A345" s="33"/>
      <c r="B345" s="33"/>
      <c r="C345" s="28"/>
      <c r="D345" s="33"/>
      <c r="E345" s="33"/>
      <c r="F345" s="393"/>
      <c r="G345" s="485"/>
    </row>
    <row r="346" spans="1:7" x14ac:dyDescent="0.2">
      <c r="A346" s="97"/>
      <c r="B346" s="97"/>
      <c r="C346" s="59"/>
      <c r="D346" s="97"/>
      <c r="E346" s="97"/>
      <c r="F346" s="397"/>
      <c r="G346" s="577"/>
    </row>
    <row r="347" spans="1:7" ht="21.95" customHeight="1" x14ac:dyDescent="0.2">
      <c r="A347" s="34" t="s">
        <v>44</v>
      </c>
      <c r="B347" s="35"/>
      <c r="C347" s="35"/>
      <c r="D347" s="305"/>
      <c r="E347" s="305"/>
      <c r="F347" s="395"/>
      <c r="G347" s="583">
        <f>SUM(G303:G343)</f>
        <v>0</v>
      </c>
    </row>
    <row r="348" spans="1:7" ht="15" customHeight="1" x14ac:dyDescent="0.2">
      <c r="A348" s="21"/>
      <c r="B348" s="21"/>
      <c r="C348" s="21"/>
      <c r="E348" s="21"/>
      <c r="G348" s="542" t="s">
        <v>4523</v>
      </c>
    </row>
    <row r="349" spans="1:7" x14ac:dyDescent="0.2">
      <c r="A349" s="21"/>
      <c r="B349" s="21"/>
      <c r="C349" s="21"/>
      <c r="E349" s="21"/>
      <c r="G349" s="543"/>
    </row>
    <row r="350" spans="1:7" ht="25.5" x14ac:dyDescent="0.2">
      <c r="A350" s="36" t="s">
        <v>3</v>
      </c>
      <c r="B350" s="36" t="s">
        <v>4</v>
      </c>
      <c r="C350" s="36" t="s">
        <v>5</v>
      </c>
      <c r="D350" s="36" t="s">
        <v>6</v>
      </c>
      <c r="E350" s="36" t="s">
        <v>7</v>
      </c>
      <c r="F350" s="36" t="s">
        <v>8</v>
      </c>
      <c r="G350" s="482" t="s">
        <v>9</v>
      </c>
    </row>
    <row r="351" spans="1:7" ht="21.95" customHeight="1" x14ac:dyDescent="0.2">
      <c r="A351" s="37" t="s">
        <v>45</v>
      </c>
      <c r="B351" s="38"/>
      <c r="C351" s="39"/>
      <c r="D351" s="305"/>
      <c r="E351" s="305"/>
      <c r="F351" s="395"/>
      <c r="G351" s="583">
        <f>G347</f>
        <v>0</v>
      </c>
    </row>
    <row r="352" spans="1:7" x14ac:dyDescent="0.2">
      <c r="A352" s="27">
        <v>7</v>
      </c>
      <c r="B352" s="27" t="s">
        <v>2292</v>
      </c>
      <c r="C352" s="31" t="s">
        <v>2293</v>
      </c>
      <c r="D352" s="33"/>
      <c r="E352" s="33"/>
      <c r="F352" s="393"/>
      <c r="G352" s="485"/>
    </row>
    <row r="353" spans="1:7" ht="102" x14ac:dyDescent="0.2">
      <c r="A353" s="27"/>
      <c r="B353" s="27"/>
      <c r="C353" s="31" t="s">
        <v>2294</v>
      </c>
      <c r="D353" s="33"/>
      <c r="E353" s="33"/>
      <c r="F353" s="393"/>
      <c r="G353" s="485"/>
    </row>
    <row r="354" spans="1:7" ht="38.25" x14ac:dyDescent="0.2">
      <c r="A354" s="27">
        <v>7.1</v>
      </c>
      <c r="B354" s="27"/>
      <c r="C354" s="28" t="s">
        <v>2296</v>
      </c>
      <c r="D354" s="33"/>
      <c r="E354" s="33"/>
      <c r="F354" s="393"/>
      <c r="G354" s="485"/>
    </row>
    <row r="355" spans="1:7" x14ac:dyDescent="0.2">
      <c r="A355" s="27" t="s">
        <v>2184</v>
      </c>
      <c r="B355" s="27"/>
      <c r="C355" s="28" t="s">
        <v>2030</v>
      </c>
      <c r="D355" s="33" t="s">
        <v>292</v>
      </c>
      <c r="E355" s="33">
        <v>80</v>
      </c>
      <c r="F355" s="728"/>
      <c r="G355" s="485" t="str">
        <f t="shared" ref="G355:G356" si="61">+IF($F355&gt;0,($E355*F355),"R")</f>
        <v>R</v>
      </c>
    </row>
    <row r="356" spans="1:7" x14ac:dyDescent="0.2">
      <c r="A356" s="27" t="s">
        <v>2185</v>
      </c>
      <c r="B356" s="27"/>
      <c r="C356" s="28" t="s">
        <v>2031</v>
      </c>
      <c r="D356" s="33" t="s">
        <v>292</v>
      </c>
      <c r="E356" s="33">
        <v>80</v>
      </c>
      <c r="F356" s="728"/>
      <c r="G356" s="485" t="str">
        <f t="shared" si="61"/>
        <v>R</v>
      </c>
    </row>
    <row r="357" spans="1:7" x14ac:dyDescent="0.2">
      <c r="A357" s="27"/>
      <c r="B357" s="27"/>
      <c r="C357" s="28"/>
      <c r="D357" s="33"/>
      <c r="E357" s="33"/>
      <c r="F357" s="393"/>
      <c r="G357" s="485"/>
    </row>
    <row r="358" spans="1:7" x14ac:dyDescent="0.2">
      <c r="A358" s="27">
        <v>8</v>
      </c>
      <c r="B358" s="27" t="s">
        <v>2305</v>
      </c>
      <c r="C358" s="31" t="s">
        <v>2306</v>
      </c>
      <c r="D358" s="33"/>
      <c r="E358" s="33"/>
      <c r="F358" s="393"/>
      <c r="G358" s="485"/>
    </row>
    <row r="359" spans="1:7" ht="102" x14ac:dyDescent="0.2">
      <c r="A359" s="27"/>
      <c r="B359" s="27"/>
      <c r="C359" s="31" t="s">
        <v>2307</v>
      </c>
      <c r="D359" s="33"/>
      <c r="E359" s="33"/>
      <c r="F359" s="393"/>
      <c r="G359" s="485"/>
    </row>
    <row r="360" spans="1:7" x14ac:dyDescent="0.2">
      <c r="A360" s="27">
        <v>8.1</v>
      </c>
      <c r="B360" s="27"/>
      <c r="C360" s="28" t="s">
        <v>2177</v>
      </c>
      <c r="D360" s="33"/>
      <c r="E360" s="33"/>
      <c r="F360" s="393"/>
      <c r="G360" s="485" t="str">
        <f t="shared" ref="G360" si="62">+IF($F360&gt;0,($E360*F360),"")</f>
        <v/>
      </c>
    </row>
    <row r="361" spans="1:7" x14ac:dyDescent="0.2">
      <c r="A361" s="27" t="s">
        <v>1029</v>
      </c>
      <c r="B361" s="27"/>
      <c r="C361" s="28" t="s">
        <v>2030</v>
      </c>
      <c r="D361" s="33" t="s">
        <v>190</v>
      </c>
      <c r="E361" s="33">
        <v>45</v>
      </c>
      <c r="F361" s="728"/>
      <c r="G361" s="485" t="str">
        <f t="shared" ref="G361:G362" si="63">+IF($F361&gt;0,($E361*F361),"R")</f>
        <v>R</v>
      </c>
    </row>
    <row r="362" spans="1:7" x14ac:dyDescent="0.2">
      <c r="A362" s="33" t="s">
        <v>1031</v>
      </c>
      <c r="B362" s="33"/>
      <c r="C362" s="28" t="s">
        <v>2031</v>
      </c>
      <c r="D362" s="33" t="s">
        <v>190</v>
      </c>
      <c r="E362" s="33">
        <v>45</v>
      </c>
      <c r="F362" s="728"/>
      <c r="G362" s="485" t="str">
        <f t="shared" si="63"/>
        <v>R</v>
      </c>
    </row>
    <row r="363" spans="1:7" x14ac:dyDescent="0.2">
      <c r="A363" s="33"/>
      <c r="B363" s="33"/>
      <c r="C363" s="28"/>
      <c r="D363" s="33"/>
      <c r="E363" s="33"/>
      <c r="F363" s="393"/>
      <c r="G363" s="485"/>
    </row>
    <row r="364" spans="1:7" x14ac:dyDescent="0.2">
      <c r="A364" s="27">
        <v>8.1999999999999993</v>
      </c>
      <c r="B364" s="27"/>
      <c r="C364" s="28" t="s">
        <v>2308</v>
      </c>
      <c r="D364" s="33"/>
      <c r="E364" s="33"/>
      <c r="F364" s="393"/>
      <c r="G364" s="485"/>
    </row>
    <row r="365" spans="1:7" x14ac:dyDescent="0.2">
      <c r="A365" s="27" t="s">
        <v>276</v>
      </c>
      <c r="B365" s="27"/>
      <c r="C365" s="28" t="s">
        <v>2030</v>
      </c>
      <c r="D365" s="33" t="s">
        <v>190</v>
      </c>
      <c r="E365" s="33">
        <v>20</v>
      </c>
      <c r="F365" s="728"/>
      <c r="G365" s="485" t="str">
        <f t="shared" ref="G365:G366" si="64">+IF($F365&gt;0,($E365*F365),"R")</f>
        <v>R</v>
      </c>
    </row>
    <row r="366" spans="1:7" x14ac:dyDescent="0.2">
      <c r="A366" s="27" t="s">
        <v>651</v>
      </c>
      <c r="B366" s="27"/>
      <c r="C366" s="28" t="s">
        <v>2031</v>
      </c>
      <c r="D366" s="33" t="s">
        <v>190</v>
      </c>
      <c r="E366" s="33">
        <v>20</v>
      </c>
      <c r="F366" s="728"/>
      <c r="G366" s="485" t="str">
        <f t="shared" si="64"/>
        <v>R</v>
      </c>
    </row>
    <row r="367" spans="1:7" x14ac:dyDescent="0.2">
      <c r="A367" s="27"/>
      <c r="B367" s="27"/>
      <c r="C367" s="28"/>
      <c r="D367" s="33"/>
      <c r="E367" s="33"/>
      <c r="F367" s="393"/>
      <c r="G367" s="485"/>
    </row>
    <row r="368" spans="1:7" x14ac:dyDescent="0.2">
      <c r="A368" s="27">
        <v>8.3000000000000007</v>
      </c>
      <c r="B368" s="27"/>
      <c r="C368" s="28" t="s">
        <v>2309</v>
      </c>
      <c r="D368" s="33"/>
      <c r="E368" s="33"/>
      <c r="F368" s="393"/>
      <c r="G368" s="485"/>
    </row>
    <row r="369" spans="1:9" x14ac:dyDescent="0.2">
      <c r="A369" s="27" t="s">
        <v>685</v>
      </c>
      <c r="B369" s="27"/>
      <c r="C369" s="28" t="s">
        <v>2030</v>
      </c>
      <c r="D369" s="33" t="s">
        <v>190</v>
      </c>
      <c r="E369" s="33">
        <v>20</v>
      </c>
      <c r="F369" s="728"/>
      <c r="G369" s="485" t="str">
        <f t="shared" ref="G369:G370" si="65">+IF($F369&gt;0,($E369*F369),"R")</f>
        <v>R</v>
      </c>
    </row>
    <row r="370" spans="1:9" x14ac:dyDescent="0.2">
      <c r="A370" s="27" t="s">
        <v>517</v>
      </c>
      <c r="B370" s="33"/>
      <c r="C370" s="28" t="s">
        <v>2031</v>
      </c>
      <c r="D370" s="33" t="s">
        <v>190</v>
      </c>
      <c r="E370" s="33">
        <v>20</v>
      </c>
      <c r="F370" s="728"/>
      <c r="G370" s="485" t="str">
        <f t="shared" si="65"/>
        <v>R</v>
      </c>
    </row>
    <row r="371" spans="1:9" x14ac:dyDescent="0.2">
      <c r="A371" s="27"/>
      <c r="B371" s="27"/>
      <c r="C371" s="28"/>
      <c r="D371" s="33"/>
      <c r="E371" s="33"/>
      <c r="F371" s="393"/>
      <c r="G371" s="485"/>
      <c r="H371" s="79"/>
    </row>
    <row r="372" spans="1:9" s="50" customFormat="1" ht="15" x14ac:dyDescent="0.25">
      <c r="A372" s="40">
        <v>9.1</v>
      </c>
      <c r="B372" s="41" t="s">
        <v>2319</v>
      </c>
      <c r="C372" s="31" t="s">
        <v>2207</v>
      </c>
      <c r="D372" s="33"/>
      <c r="E372" s="33"/>
      <c r="F372" s="393"/>
      <c r="G372" s="485"/>
      <c r="H372"/>
      <c r="I372"/>
    </row>
    <row r="373" spans="1:9" s="50" customFormat="1" ht="39" x14ac:dyDescent="0.25">
      <c r="A373" s="40" t="s">
        <v>1043</v>
      </c>
      <c r="B373" s="41"/>
      <c r="C373" s="28" t="s">
        <v>2314</v>
      </c>
      <c r="D373" s="405" t="s">
        <v>19</v>
      </c>
      <c r="E373" s="33">
        <v>1</v>
      </c>
      <c r="F373" s="728"/>
      <c r="G373" s="485" t="str">
        <f>+IF($F373&gt;0,($E373*F373),"R")</f>
        <v>R</v>
      </c>
      <c r="H373"/>
      <c r="I373"/>
    </row>
    <row r="374" spans="1:9" s="50" customFormat="1" ht="15" x14ac:dyDescent="0.25">
      <c r="A374" s="40"/>
      <c r="B374" s="41"/>
      <c r="C374" s="28"/>
      <c r="D374" s="405"/>
      <c r="E374" s="33"/>
      <c r="F374" s="406"/>
      <c r="G374" s="485"/>
      <c r="H374"/>
      <c r="I374"/>
    </row>
    <row r="375" spans="1:9" s="50" customFormat="1" ht="39" x14ac:dyDescent="0.25">
      <c r="A375" s="40" t="s">
        <v>1045</v>
      </c>
      <c r="B375" s="41"/>
      <c r="C375" s="28" t="s">
        <v>2315</v>
      </c>
      <c r="D375" s="405" t="s">
        <v>19</v>
      </c>
      <c r="E375" s="33">
        <v>1</v>
      </c>
      <c r="F375" s="728"/>
      <c r="G375" s="485" t="str">
        <f>+IF($F375&gt;0,($E375*F375),"R")</f>
        <v>R</v>
      </c>
      <c r="H375"/>
      <c r="I375"/>
    </row>
    <row r="376" spans="1:9" s="50" customFormat="1" ht="15" x14ac:dyDescent="0.25">
      <c r="A376" s="99"/>
      <c r="B376" s="100"/>
      <c r="C376" s="28"/>
      <c r="D376" s="405"/>
      <c r="E376" s="33"/>
      <c r="F376" s="406"/>
      <c r="G376" s="485"/>
      <c r="H376"/>
      <c r="I376"/>
    </row>
    <row r="377" spans="1:9" s="50" customFormat="1" ht="15" x14ac:dyDescent="0.25">
      <c r="A377" s="33">
        <v>9.1999999999999993</v>
      </c>
      <c r="B377" s="33" t="s">
        <v>4923</v>
      </c>
      <c r="C377" s="31" t="s">
        <v>2316</v>
      </c>
      <c r="D377" s="405"/>
      <c r="E377" s="33"/>
      <c r="F377" s="406"/>
      <c r="G377" s="485"/>
      <c r="H377"/>
      <c r="I377"/>
    </row>
    <row r="378" spans="1:9" ht="39" x14ac:dyDescent="0.25">
      <c r="A378" s="33" t="s">
        <v>4548</v>
      </c>
      <c r="B378" s="33"/>
      <c r="C378" s="28" t="s">
        <v>4924</v>
      </c>
      <c r="D378" s="428" t="s">
        <v>115</v>
      </c>
      <c r="E378" s="429">
        <v>1</v>
      </c>
      <c r="F378" s="435">
        <v>15000</v>
      </c>
      <c r="G378" s="528">
        <f>+F378</f>
        <v>15000</v>
      </c>
      <c r="H378"/>
      <c r="I378"/>
    </row>
    <row r="379" spans="1:9" ht="15" x14ac:dyDescent="0.25">
      <c r="A379" s="33"/>
      <c r="B379" s="33"/>
      <c r="C379" s="31"/>
      <c r="D379" s="33"/>
      <c r="E379" s="33"/>
      <c r="F379" s="393"/>
      <c r="G379" s="485"/>
      <c r="H379"/>
      <c r="I379"/>
    </row>
    <row r="380" spans="1:9" ht="26.25" x14ac:dyDescent="0.25">
      <c r="A380" s="33" t="s">
        <v>4549</v>
      </c>
      <c r="B380" s="33"/>
      <c r="C380" s="28" t="s">
        <v>4925</v>
      </c>
      <c r="D380" s="428" t="s">
        <v>115</v>
      </c>
      <c r="E380" s="429">
        <v>1</v>
      </c>
      <c r="F380" s="435">
        <v>170000</v>
      </c>
      <c r="G380" s="528">
        <f>+F380</f>
        <v>170000</v>
      </c>
      <c r="H380"/>
      <c r="I380"/>
    </row>
    <row r="381" spans="1:9" ht="15" x14ac:dyDescent="0.25">
      <c r="A381" s="33"/>
      <c r="B381" s="33"/>
      <c r="C381" s="31"/>
      <c r="D381" s="33"/>
      <c r="E381" s="33"/>
      <c r="F381" s="406"/>
      <c r="G381" s="485"/>
      <c r="H381"/>
      <c r="I381"/>
    </row>
    <row r="382" spans="1:9" ht="15" x14ac:dyDescent="0.25">
      <c r="A382" s="33" t="s">
        <v>4550</v>
      </c>
      <c r="B382" s="33"/>
      <c r="C382" s="28" t="s">
        <v>4926</v>
      </c>
      <c r="D382" s="428" t="s">
        <v>115</v>
      </c>
      <c r="E382" s="429">
        <v>1</v>
      </c>
      <c r="F382" s="435">
        <v>65000</v>
      </c>
      <c r="G382" s="528">
        <f>+F382</f>
        <v>65000</v>
      </c>
      <c r="H382"/>
      <c r="I382"/>
    </row>
    <row r="383" spans="1:9" ht="15" x14ac:dyDescent="0.25">
      <c r="A383" s="33"/>
      <c r="B383" s="33"/>
      <c r="C383" s="28"/>
      <c r="D383" s="427"/>
      <c r="E383" s="427"/>
      <c r="F383" s="432"/>
      <c r="G383" s="528"/>
      <c r="H383"/>
      <c r="I383"/>
    </row>
    <row r="384" spans="1:9" ht="26.25" x14ac:dyDescent="0.25">
      <c r="A384" s="27">
        <v>9.3000000000000007</v>
      </c>
      <c r="B384" s="27"/>
      <c r="C384" s="28" t="s">
        <v>4927</v>
      </c>
      <c r="D384" s="428" t="s">
        <v>118</v>
      </c>
      <c r="E384" s="430">
        <f>G382+G380+G378</f>
        <v>250000</v>
      </c>
      <c r="F384" s="787"/>
      <c r="G384" s="528">
        <f>IF(D384 = CHAR(37), E384*F384,E384*F384)</f>
        <v>0</v>
      </c>
      <c r="H384"/>
      <c r="I384"/>
    </row>
    <row r="385" spans="1:7" ht="21" customHeight="1" x14ac:dyDescent="0.2">
      <c r="A385" s="34" t="s">
        <v>4566</v>
      </c>
      <c r="B385" s="35"/>
      <c r="C385" s="35"/>
      <c r="D385" s="305"/>
      <c r="E385" s="305"/>
      <c r="F385" s="395"/>
      <c r="G385" s="583">
        <f>SUM(G351:G384)</f>
        <v>250000</v>
      </c>
    </row>
    <row r="386" spans="1:7" x14ac:dyDescent="0.2">
      <c r="A386" s="21"/>
    </row>
    <row r="387" spans="1:7" x14ac:dyDescent="0.2">
      <c r="A387" s="21"/>
    </row>
    <row r="388" spans="1:7" x14ac:dyDescent="0.2">
      <c r="A388" s="21"/>
    </row>
    <row r="389" spans="1:7" x14ac:dyDescent="0.2">
      <c r="A389" s="21"/>
    </row>
    <row r="390" spans="1:7" x14ac:dyDescent="0.2">
      <c r="A390" s="21"/>
    </row>
  </sheetData>
  <sheetProtection algorithmName="SHA-512" hashValue="FX1LZOzB3fmVOc6zBIxxRlvXIme0j/AlWjYAuQmxanbCbRMEwv76b5ycbEjtc8ip48fVqw9ZrPen0DonMpu1wg==" saltValue="dwA8uRGYS9kGRi3OsU6Dzw==" spinCount="100000" sheet="1" objects="1" scenarios="1"/>
  <autoFilter ref="A1:G390" xr:uid="{00000000-0009-0000-0000-000017000000}"/>
  <pageMargins left="0.70866141732283472" right="0.70866141732283472" top="0.74803149606299213" bottom="0.74803149606299213" header="0.31496062992125984" footer="0.31496062992125984"/>
  <pageSetup paperSize="9" scale="76" firstPageNumber="65" fitToHeight="0" orientation="portrait" blackAndWhite="1" r:id="rId1"/>
  <headerFooter>
    <oddHeader>&amp;LHAMMARSDALE WWTW IMPROVEMENTS TO LIQUID AND SOLIDS TREATMENT FACILITIES&amp;RContract No:  WS 7342</oddHeader>
    <oddFooter>&amp;LC2: Pricing Data - Revision B&amp;CPage C2.2-&amp;P</oddFooter>
  </headerFooter>
  <rowBreaks count="8" manualBreakCount="8">
    <brk id="45" max="7" man="1"/>
    <brk id="84" max="7" man="1"/>
    <brk id="135" max="7" man="1"/>
    <brk id="185" max="7" man="1"/>
    <brk id="228" max="6" man="1"/>
    <brk id="261" max="6" man="1"/>
    <brk id="299" max="7" man="1"/>
    <brk id="347" max="7"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pageSetUpPr fitToPage="1"/>
  </sheetPr>
  <dimension ref="A1:G111"/>
  <sheetViews>
    <sheetView view="pageBreakPreview" zoomScale="115" zoomScaleNormal="100" zoomScaleSheetLayoutView="115" workbookViewId="0">
      <selection activeCell="F251" sqref="F251"/>
    </sheetView>
  </sheetViews>
  <sheetFormatPr defaultColWidth="9.140625" defaultRowHeight="12.75" x14ac:dyDescent="0.2"/>
  <cols>
    <col min="1" max="1" width="8.5703125" style="49" customWidth="1"/>
    <col min="2" max="2" width="10.140625" style="49" customWidth="1"/>
    <col min="3" max="3" width="42.42578125" style="50" customWidth="1"/>
    <col min="4" max="4" width="10" style="51" customWidth="1"/>
    <col min="5" max="5" width="10" style="49" customWidth="1"/>
    <col min="6" max="6" width="15.7109375" style="22" customWidth="1"/>
    <col min="7" max="7" width="18.42578125" style="590" customWidth="1"/>
    <col min="8" max="16384" width="9.140625" style="21"/>
  </cols>
  <sheetData>
    <row r="1" spans="1:7" x14ac:dyDescent="0.2">
      <c r="A1" s="21"/>
      <c r="B1" s="21"/>
      <c r="C1" s="79"/>
      <c r="D1" s="21"/>
      <c r="E1" s="21"/>
      <c r="G1" s="542" t="s">
        <v>4524</v>
      </c>
    </row>
    <row r="2" spans="1:7" x14ac:dyDescent="0.2">
      <c r="A2" s="21"/>
      <c r="B2" s="21"/>
      <c r="C2" s="79"/>
      <c r="D2" s="21"/>
      <c r="E2" s="21"/>
      <c r="G2" s="543"/>
    </row>
    <row r="3" spans="1:7" ht="25.5" x14ac:dyDescent="0.2">
      <c r="A3" s="23" t="s">
        <v>3</v>
      </c>
      <c r="B3" s="23" t="s">
        <v>4</v>
      </c>
      <c r="C3" s="23" t="s">
        <v>5</v>
      </c>
      <c r="D3" s="23" t="s">
        <v>6</v>
      </c>
      <c r="E3" s="23" t="s">
        <v>7</v>
      </c>
      <c r="F3" s="23" t="s">
        <v>8</v>
      </c>
      <c r="G3" s="482" t="s">
        <v>9</v>
      </c>
    </row>
    <row r="4" spans="1:7" x14ac:dyDescent="0.2">
      <c r="A4" s="24"/>
      <c r="B4" s="24"/>
      <c r="C4" s="80" t="s">
        <v>2025</v>
      </c>
      <c r="D4" s="81"/>
      <c r="E4" s="81"/>
      <c r="F4" s="82"/>
      <c r="G4" s="633"/>
    </row>
    <row r="5" spans="1:7" x14ac:dyDescent="0.2">
      <c r="A5" s="91"/>
      <c r="B5" s="92"/>
      <c r="C5" s="93"/>
      <c r="D5" s="94"/>
      <c r="E5" s="94"/>
      <c r="F5" s="94"/>
      <c r="G5" s="634"/>
    </row>
    <row r="6" spans="1:7" x14ac:dyDescent="0.2">
      <c r="A6" s="24">
        <v>1</v>
      </c>
      <c r="B6" s="24"/>
      <c r="C6" s="95" t="s">
        <v>2138</v>
      </c>
      <c r="D6" s="24"/>
      <c r="E6" s="24"/>
      <c r="F6" s="390"/>
      <c r="G6" s="635"/>
    </row>
    <row r="7" spans="1:7" x14ac:dyDescent="0.2">
      <c r="A7" s="33"/>
      <c r="B7" s="33"/>
      <c r="C7" s="25" t="s">
        <v>2139</v>
      </c>
      <c r="D7" s="33"/>
      <c r="E7" s="33"/>
      <c r="F7" s="393"/>
      <c r="G7" s="631"/>
    </row>
    <row r="8" spans="1:7" ht="51" x14ac:dyDescent="0.2">
      <c r="A8" s="33"/>
      <c r="B8" s="33"/>
      <c r="C8" s="90" t="s">
        <v>2140</v>
      </c>
      <c r="D8" s="33"/>
      <c r="E8" s="33"/>
      <c r="F8" s="393"/>
      <c r="G8" s="631"/>
    </row>
    <row r="9" spans="1:7" x14ac:dyDescent="0.2">
      <c r="A9" s="41"/>
      <c r="B9" s="41"/>
      <c r="C9" s="31"/>
      <c r="D9" s="33"/>
      <c r="E9" s="33"/>
      <c r="F9" s="393"/>
      <c r="G9" s="631"/>
    </row>
    <row r="10" spans="1:7" x14ac:dyDescent="0.2">
      <c r="A10" s="27">
        <v>1.1000000000000001</v>
      </c>
      <c r="B10" s="27" t="s">
        <v>2141</v>
      </c>
      <c r="C10" s="31" t="s">
        <v>2142</v>
      </c>
      <c r="D10" s="33"/>
      <c r="E10" s="33"/>
      <c r="F10" s="393"/>
      <c r="G10" s="631"/>
    </row>
    <row r="11" spans="1:7" ht="76.5" x14ac:dyDescent="0.2">
      <c r="A11" s="33" t="s">
        <v>16</v>
      </c>
      <c r="B11" s="33"/>
      <c r="C11" s="28" t="s">
        <v>2143</v>
      </c>
      <c r="D11" s="33" t="s">
        <v>19</v>
      </c>
      <c r="E11" s="33">
        <v>1</v>
      </c>
      <c r="F11" s="730"/>
      <c r="G11" s="631" t="str">
        <f>+IF($F11&gt;0,($E11*F11),"R")</f>
        <v>R</v>
      </c>
    </row>
    <row r="12" spans="1:7" x14ac:dyDescent="0.2">
      <c r="A12" s="33"/>
      <c r="B12" s="33"/>
      <c r="C12" s="28"/>
      <c r="D12" s="33"/>
      <c r="E12" s="33"/>
      <c r="F12" s="393"/>
      <c r="G12" s="631"/>
    </row>
    <row r="13" spans="1:7" x14ac:dyDescent="0.2">
      <c r="A13" s="33">
        <v>1.2</v>
      </c>
      <c r="B13" s="33" t="s">
        <v>2145</v>
      </c>
      <c r="C13" s="31" t="s">
        <v>2146</v>
      </c>
      <c r="D13" s="33"/>
      <c r="E13" s="33"/>
      <c r="F13" s="393"/>
      <c r="G13" s="631"/>
    </row>
    <row r="14" spans="1:7" ht="51" x14ac:dyDescent="0.2">
      <c r="A14" s="27"/>
      <c r="B14" s="27"/>
      <c r="C14" s="28" t="s">
        <v>2147</v>
      </c>
      <c r="D14" s="33"/>
      <c r="E14" s="33"/>
      <c r="F14" s="393"/>
      <c r="G14" s="631"/>
    </row>
    <row r="15" spans="1:7" x14ac:dyDescent="0.2">
      <c r="A15" s="27"/>
      <c r="B15" s="27"/>
      <c r="C15" s="28"/>
      <c r="D15" s="33"/>
      <c r="E15" s="33"/>
      <c r="F15" s="393"/>
      <c r="G15" s="631"/>
    </row>
    <row r="16" spans="1:7" x14ac:dyDescent="0.2">
      <c r="A16" s="33" t="s">
        <v>63</v>
      </c>
      <c r="B16" s="33"/>
      <c r="C16" s="28" t="s">
        <v>2148</v>
      </c>
      <c r="D16" s="33"/>
      <c r="E16" s="33"/>
      <c r="F16" s="393"/>
      <c r="G16" s="631"/>
    </row>
    <row r="17" spans="1:7" x14ac:dyDescent="0.2">
      <c r="A17" s="33" t="s">
        <v>3990</v>
      </c>
      <c r="B17" s="33"/>
      <c r="C17" s="28" t="s">
        <v>2030</v>
      </c>
      <c r="D17" s="33" t="s">
        <v>292</v>
      </c>
      <c r="E17" s="33">
        <v>365</v>
      </c>
      <c r="F17" s="730"/>
      <c r="G17" s="631" t="str">
        <f t="shared" ref="G17:G18" si="0">+IF($F17&gt;0,($E17*F17),"R")</f>
        <v>R</v>
      </c>
    </row>
    <row r="18" spans="1:7" x14ac:dyDescent="0.2">
      <c r="A18" s="33" t="s">
        <v>3991</v>
      </c>
      <c r="B18" s="33"/>
      <c r="C18" s="28" t="s">
        <v>2031</v>
      </c>
      <c r="D18" s="33" t="s">
        <v>292</v>
      </c>
      <c r="E18" s="33">
        <v>365</v>
      </c>
      <c r="F18" s="730"/>
      <c r="G18" s="631" t="str">
        <f t="shared" si="0"/>
        <v>R</v>
      </c>
    </row>
    <row r="19" spans="1:7" x14ac:dyDescent="0.2">
      <c r="A19" s="33"/>
      <c r="B19" s="33"/>
      <c r="C19" s="28"/>
      <c r="D19" s="33"/>
      <c r="E19" s="33"/>
      <c r="F19" s="393"/>
      <c r="G19" s="631"/>
    </row>
    <row r="20" spans="1:7" x14ac:dyDescent="0.2">
      <c r="A20" s="33" t="s">
        <v>68</v>
      </c>
      <c r="B20" s="33"/>
      <c r="C20" s="28" t="s">
        <v>2149</v>
      </c>
      <c r="D20" s="33"/>
      <c r="E20" s="33"/>
      <c r="F20" s="393"/>
      <c r="G20" s="631"/>
    </row>
    <row r="21" spans="1:7" x14ac:dyDescent="0.2">
      <c r="A21" s="33" t="s">
        <v>3992</v>
      </c>
      <c r="B21" s="33"/>
      <c r="C21" s="28" t="s">
        <v>2030</v>
      </c>
      <c r="D21" s="33" t="s">
        <v>292</v>
      </c>
      <c r="E21" s="33" t="s">
        <v>4778</v>
      </c>
      <c r="F21" s="730"/>
      <c r="G21" s="588" t="s">
        <v>4781</v>
      </c>
    </row>
    <row r="22" spans="1:7" x14ac:dyDescent="0.2">
      <c r="A22" s="33" t="s">
        <v>3993</v>
      </c>
      <c r="B22" s="33"/>
      <c r="C22" s="28" t="s">
        <v>2031</v>
      </c>
      <c r="D22" s="33" t="s">
        <v>292</v>
      </c>
      <c r="E22" s="33" t="s">
        <v>4778</v>
      </c>
      <c r="F22" s="730"/>
      <c r="G22" s="588" t="s">
        <v>4781</v>
      </c>
    </row>
    <row r="23" spans="1:7" x14ac:dyDescent="0.2">
      <c r="A23" s="33"/>
      <c r="B23" s="33"/>
      <c r="C23" s="28"/>
      <c r="D23" s="33"/>
      <c r="E23" s="33"/>
      <c r="F23" s="393"/>
      <c r="G23" s="485"/>
    </row>
    <row r="24" spans="1:7" ht="25.5" x14ac:dyDescent="0.2">
      <c r="A24" s="33" t="s">
        <v>70</v>
      </c>
      <c r="B24" s="33"/>
      <c r="C24" s="28" t="s">
        <v>2150</v>
      </c>
      <c r="D24" s="33"/>
      <c r="E24" s="33"/>
      <c r="F24" s="393"/>
      <c r="G24" s="485"/>
    </row>
    <row r="25" spans="1:7" x14ac:dyDescent="0.2">
      <c r="A25" s="33" t="s">
        <v>3994</v>
      </c>
      <c r="B25" s="33"/>
      <c r="C25" s="28" t="s">
        <v>2030</v>
      </c>
      <c r="D25" s="33" t="s">
        <v>292</v>
      </c>
      <c r="E25" s="33">
        <v>130</v>
      </c>
      <c r="F25" s="730"/>
      <c r="G25" s="631" t="str">
        <f t="shared" ref="G25:G26" si="1">+IF($F25&gt;0,($E25*F25),"R")</f>
        <v>R</v>
      </c>
    </row>
    <row r="26" spans="1:7" x14ac:dyDescent="0.2">
      <c r="A26" s="33" t="s">
        <v>3995</v>
      </c>
      <c r="B26" s="33"/>
      <c r="C26" s="28" t="s">
        <v>2031</v>
      </c>
      <c r="D26" s="33" t="s">
        <v>292</v>
      </c>
      <c r="E26" s="33">
        <v>130</v>
      </c>
      <c r="F26" s="730"/>
      <c r="G26" s="631" t="str">
        <f t="shared" si="1"/>
        <v>R</v>
      </c>
    </row>
    <row r="27" spans="1:7" x14ac:dyDescent="0.2">
      <c r="A27" s="33"/>
      <c r="B27" s="33"/>
      <c r="C27" s="28"/>
      <c r="D27" s="33"/>
      <c r="E27" s="33"/>
      <c r="F27" s="393"/>
      <c r="G27" s="485"/>
    </row>
    <row r="28" spans="1:7" ht="25.5" x14ac:dyDescent="0.2">
      <c r="A28" s="33" t="s">
        <v>72</v>
      </c>
      <c r="B28" s="33"/>
      <c r="C28" s="28" t="s">
        <v>2151</v>
      </c>
      <c r="D28" s="33"/>
      <c r="E28" s="33"/>
      <c r="F28" s="393"/>
      <c r="G28" s="485"/>
    </row>
    <row r="29" spans="1:7" x14ac:dyDescent="0.2">
      <c r="A29" s="33" t="s">
        <v>3996</v>
      </c>
      <c r="B29" s="33"/>
      <c r="C29" s="28" t="s">
        <v>2030</v>
      </c>
      <c r="D29" s="33" t="s">
        <v>292</v>
      </c>
      <c r="E29" s="33" t="s">
        <v>4778</v>
      </c>
      <c r="F29" s="730"/>
      <c r="G29" s="588" t="s">
        <v>4781</v>
      </c>
    </row>
    <row r="30" spans="1:7" x14ac:dyDescent="0.2">
      <c r="A30" s="33" t="s">
        <v>3997</v>
      </c>
      <c r="B30" s="33"/>
      <c r="C30" s="28" t="s">
        <v>2031</v>
      </c>
      <c r="D30" s="33" t="s">
        <v>292</v>
      </c>
      <c r="E30" s="33" t="s">
        <v>4778</v>
      </c>
      <c r="F30" s="730"/>
      <c r="G30" s="588" t="s">
        <v>4781</v>
      </c>
    </row>
    <row r="31" spans="1:7" x14ac:dyDescent="0.2">
      <c r="A31" s="33"/>
      <c r="B31" s="33"/>
      <c r="C31" s="28"/>
      <c r="D31" s="33"/>
      <c r="E31" s="33"/>
      <c r="F31" s="393"/>
      <c r="G31" s="485"/>
    </row>
    <row r="32" spans="1:7" ht="25.5" x14ac:dyDescent="0.2">
      <c r="A32" s="33" t="s">
        <v>74</v>
      </c>
      <c r="B32" s="33"/>
      <c r="C32" s="28" t="s">
        <v>2152</v>
      </c>
      <c r="D32" s="33"/>
      <c r="E32" s="33"/>
      <c r="F32" s="393"/>
      <c r="G32" s="485"/>
    </row>
    <row r="33" spans="1:7" x14ac:dyDescent="0.2">
      <c r="A33" s="33" t="s">
        <v>3998</v>
      </c>
      <c r="B33" s="27"/>
      <c r="C33" s="28" t="s">
        <v>2030</v>
      </c>
      <c r="D33" s="33" t="s">
        <v>242</v>
      </c>
      <c r="E33" s="33">
        <v>22</v>
      </c>
      <c r="F33" s="730"/>
      <c r="G33" s="631" t="str">
        <f t="shared" ref="G33:G34" si="2">+IF($F33&gt;0,($E33*F33),"R")</f>
        <v>R</v>
      </c>
    </row>
    <row r="34" spans="1:7" x14ac:dyDescent="0.2">
      <c r="A34" s="33" t="s">
        <v>3999</v>
      </c>
      <c r="B34" s="27"/>
      <c r="C34" s="28" t="s">
        <v>2031</v>
      </c>
      <c r="D34" s="33" t="s">
        <v>242</v>
      </c>
      <c r="E34" s="33">
        <v>22</v>
      </c>
      <c r="F34" s="730"/>
      <c r="G34" s="631" t="str">
        <f t="shared" si="2"/>
        <v>R</v>
      </c>
    </row>
    <row r="35" spans="1:7" x14ac:dyDescent="0.2">
      <c r="A35" s="33"/>
      <c r="B35" s="33"/>
      <c r="C35" s="28"/>
      <c r="D35" s="33"/>
      <c r="E35" s="33"/>
      <c r="F35" s="393"/>
      <c r="G35" s="485"/>
    </row>
    <row r="36" spans="1:7" ht="25.5" x14ac:dyDescent="0.2">
      <c r="A36" s="33" t="s">
        <v>76</v>
      </c>
      <c r="B36" s="33"/>
      <c r="C36" s="28" t="s">
        <v>2153</v>
      </c>
      <c r="D36" s="33"/>
      <c r="E36" s="33"/>
      <c r="F36" s="393"/>
      <c r="G36" s="485"/>
    </row>
    <row r="37" spans="1:7" x14ac:dyDescent="0.2">
      <c r="A37" s="33" t="s">
        <v>4000</v>
      </c>
      <c r="B37" s="27"/>
      <c r="C37" s="28" t="s">
        <v>2030</v>
      </c>
      <c r="D37" s="33" t="s">
        <v>242</v>
      </c>
      <c r="E37" s="33">
        <v>22</v>
      </c>
      <c r="F37" s="730"/>
      <c r="G37" s="631" t="str">
        <f t="shared" ref="G37:G38" si="3">+IF($F37&gt;0,($E37*F37),"R")</f>
        <v>R</v>
      </c>
    </row>
    <row r="38" spans="1:7" x14ac:dyDescent="0.2">
      <c r="A38" s="33" t="s">
        <v>4001</v>
      </c>
      <c r="B38" s="27"/>
      <c r="C38" s="28" t="s">
        <v>2031</v>
      </c>
      <c r="D38" s="33" t="s">
        <v>242</v>
      </c>
      <c r="E38" s="33">
        <v>22</v>
      </c>
      <c r="F38" s="730"/>
      <c r="G38" s="631" t="str">
        <f t="shared" si="3"/>
        <v>R</v>
      </c>
    </row>
    <row r="39" spans="1:7" x14ac:dyDescent="0.2">
      <c r="A39" s="56"/>
      <c r="B39" s="56"/>
      <c r="C39" s="59"/>
      <c r="D39" s="97"/>
      <c r="E39" s="97"/>
      <c r="F39" s="397"/>
      <c r="G39" s="577"/>
    </row>
    <row r="40" spans="1:7" ht="21.95" customHeight="1" x14ac:dyDescent="0.2">
      <c r="A40" s="34" t="s">
        <v>44</v>
      </c>
      <c r="B40" s="35"/>
      <c r="C40" s="35"/>
      <c r="D40" s="305"/>
      <c r="E40" s="305"/>
      <c r="F40" s="395"/>
      <c r="G40" s="583">
        <f>SUM(G6:G38)</f>
        <v>0</v>
      </c>
    </row>
    <row r="41" spans="1:7" ht="15" customHeight="1" x14ac:dyDescent="0.2">
      <c r="A41" s="21"/>
      <c r="B41" s="21"/>
      <c r="C41" s="21"/>
      <c r="D41" s="21"/>
      <c r="E41" s="21"/>
      <c r="G41" s="542" t="s">
        <v>4524</v>
      </c>
    </row>
    <row r="42" spans="1:7" x14ac:dyDescent="0.2">
      <c r="A42" s="21"/>
      <c r="B42" s="21"/>
      <c r="C42" s="21"/>
      <c r="D42" s="21"/>
      <c r="E42" s="21"/>
      <c r="G42" s="543"/>
    </row>
    <row r="43" spans="1:7" ht="25.5" x14ac:dyDescent="0.2">
      <c r="A43" s="36" t="s">
        <v>3</v>
      </c>
      <c r="B43" s="36" t="s">
        <v>4</v>
      </c>
      <c r="C43" s="36" t="s">
        <v>5</v>
      </c>
      <c r="D43" s="36" t="s">
        <v>6</v>
      </c>
      <c r="E43" s="36" t="s">
        <v>7</v>
      </c>
      <c r="F43" s="36" t="s">
        <v>8</v>
      </c>
      <c r="G43" s="482" t="s">
        <v>9</v>
      </c>
    </row>
    <row r="44" spans="1:7" ht="21.95" customHeight="1" x14ac:dyDescent="0.2">
      <c r="A44" s="37" t="s">
        <v>45</v>
      </c>
      <c r="B44" s="38"/>
      <c r="C44" s="39"/>
      <c r="D44" s="305"/>
      <c r="E44" s="305"/>
      <c r="F44" s="395"/>
      <c r="G44" s="583">
        <f>G40</f>
        <v>0</v>
      </c>
    </row>
    <row r="45" spans="1:7" ht="38.25" x14ac:dyDescent="0.2">
      <c r="A45" s="24" t="s">
        <v>80</v>
      </c>
      <c r="B45" s="24"/>
      <c r="C45" s="84" t="s">
        <v>2154</v>
      </c>
      <c r="D45" s="24" t="s">
        <v>242</v>
      </c>
      <c r="E45" s="24">
        <v>13</v>
      </c>
      <c r="F45" s="730"/>
      <c r="G45" s="631" t="str">
        <f>+IF($F45&gt;0,($E45*F45),"R")</f>
        <v>R</v>
      </c>
    </row>
    <row r="46" spans="1:7" x14ac:dyDescent="0.2">
      <c r="A46" s="33"/>
      <c r="B46" s="33"/>
      <c r="C46" s="28"/>
      <c r="D46" s="33"/>
      <c r="E46" s="33"/>
      <c r="F46" s="393"/>
      <c r="G46" s="485"/>
    </row>
    <row r="47" spans="1:7" ht="25.5" x14ac:dyDescent="0.2">
      <c r="A47" s="33" t="s">
        <v>82</v>
      </c>
      <c r="B47" s="33"/>
      <c r="C47" s="28" t="s">
        <v>2155</v>
      </c>
      <c r="D47" s="33"/>
      <c r="E47" s="33"/>
      <c r="F47" s="393"/>
      <c r="G47" s="485"/>
    </row>
    <row r="48" spans="1:7" x14ac:dyDescent="0.2">
      <c r="A48" s="33" t="s">
        <v>4002</v>
      </c>
      <c r="B48" s="27"/>
      <c r="C48" s="28" t="s">
        <v>2030</v>
      </c>
      <c r="D48" s="33" t="s">
        <v>242</v>
      </c>
      <c r="E48" s="33">
        <v>11</v>
      </c>
      <c r="F48" s="730"/>
      <c r="G48" s="631" t="str">
        <f t="shared" ref="G48:G49" si="4">+IF($F48&gt;0,($E48*F48),"R")</f>
        <v>R</v>
      </c>
    </row>
    <row r="49" spans="1:7" x14ac:dyDescent="0.2">
      <c r="A49" s="33" t="s">
        <v>4003</v>
      </c>
      <c r="B49" s="27"/>
      <c r="C49" s="28" t="s">
        <v>2031</v>
      </c>
      <c r="D49" s="33" t="s">
        <v>242</v>
      </c>
      <c r="E49" s="33">
        <v>11</v>
      </c>
      <c r="F49" s="730"/>
      <c r="G49" s="631" t="str">
        <f t="shared" si="4"/>
        <v>R</v>
      </c>
    </row>
    <row r="50" spans="1:7" x14ac:dyDescent="0.2">
      <c r="A50" s="27"/>
      <c r="B50" s="27"/>
      <c r="C50" s="28"/>
      <c r="D50" s="33"/>
      <c r="E50" s="33"/>
      <c r="F50" s="393"/>
      <c r="G50" s="485"/>
    </row>
    <row r="51" spans="1:7" ht="51" x14ac:dyDescent="0.2">
      <c r="A51" s="33" t="s">
        <v>84</v>
      </c>
      <c r="B51" s="33"/>
      <c r="C51" s="28" t="s">
        <v>2156</v>
      </c>
      <c r="D51" s="33"/>
      <c r="E51" s="33"/>
      <c r="F51" s="393"/>
      <c r="G51" s="485"/>
    </row>
    <row r="52" spans="1:7" x14ac:dyDescent="0.2">
      <c r="A52" s="33" t="s">
        <v>4004</v>
      </c>
      <c r="B52" s="27"/>
      <c r="C52" s="28" t="s">
        <v>2030</v>
      </c>
      <c r="D52" s="33" t="s">
        <v>292</v>
      </c>
      <c r="E52" s="33">
        <v>260</v>
      </c>
      <c r="F52" s="730"/>
      <c r="G52" s="631" t="str">
        <f t="shared" ref="G52:G53" si="5">+IF($F52&gt;0,($E52*F52),"R")</f>
        <v>R</v>
      </c>
    </row>
    <row r="53" spans="1:7" x14ac:dyDescent="0.2">
      <c r="A53" s="33" t="s">
        <v>4005</v>
      </c>
      <c r="B53" s="27"/>
      <c r="C53" s="28" t="s">
        <v>2031</v>
      </c>
      <c r="D53" s="33" t="s">
        <v>292</v>
      </c>
      <c r="E53" s="33">
        <v>260</v>
      </c>
      <c r="F53" s="730"/>
      <c r="G53" s="631" t="str">
        <f t="shared" si="5"/>
        <v>R</v>
      </c>
    </row>
    <row r="54" spans="1:7" x14ac:dyDescent="0.2">
      <c r="A54" s="27"/>
      <c r="B54" s="27"/>
      <c r="C54" s="28"/>
      <c r="D54" s="33"/>
      <c r="E54" s="33"/>
      <c r="F54" s="393"/>
      <c r="G54" s="485"/>
    </row>
    <row r="55" spans="1:7" x14ac:dyDescent="0.2">
      <c r="A55" s="33">
        <v>1.3</v>
      </c>
      <c r="B55" s="33" t="s">
        <v>2157</v>
      </c>
      <c r="C55" s="31" t="s">
        <v>2158</v>
      </c>
      <c r="D55" s="33"/>
      <c r="E55" s="33"/>
      <c r="F55" s="393"/>
      <c r="G55" s="485" t="str">
        <f>+IF($F55&gt;0,($E55*F55),"")</f>
        <v/>
      </c>
    </row>
    <row r="56" spans="1:7" ht="25.5" x14ac:dyDescent="0.2">
      <c r="A56" s="33" t="s">
        <v>113</v>
      </c>
      <c r="B56" s="33"/>
      <c r="C56" s="28" t="s">
        <v>2159</v>
      </c>
      <c r="D56" s="33"/>
      <c r="E56" s="33"/>
      <c r="F56" s="393"/>
      <c r="G56" s="485"/>
    </row>
    <row r="57" spans="1:7" x14ac:dyDescent="0.2">
      <c r="A57" s="33" t="s">
        <v>4006</v>
      </c>
      <c r="B57" s="41"/>
      <c r="C57" s="28" t="s">
        <v>2030</v>
      </c>
      <c r="D57" s="33" t="s">
        <v>242</v>
      </c>
      <c r="E57" s="33">
        <v>6</v>
      </c>
      <c r="F57" s="730"/>
      <c r="G57" s="631" t="str">
        <f t="shared" ref="G57:G58" si="6">+IF($F57&gt;0,($E57*F57),"R")</f>
        <v>R</v>
      </c>
    </row>
    <row r="58" spans="1:7" x14ac:dyDescent="0.2">
      <c r="A58" s="33" t="s">
        <v>4007</v>
      </c>
      <c r="B58" s="41"/>
      <c r="C58" s="28" t="s">
        <v>2031</v>
      </c>
      <c r="D58" s="33" t="s">
        <v>242</v>
      </c>
      <c r="E58" s="33">
        <v>6</v>
      </c>
      <c r="F58" s="730"/>
      <c r="G58" s="631" t="str">
        <f t="shared" si="6"/>
        <v>R</v>
      </c>
    </row>
    <row r="59" spans="1:7" x14ac:dyDescent="0.2">
      <c r="A59" s="41"/>
      <c r="B59" s="41"/>
      <c r="C59" s="28"/>
      <c r="D59" s="33"/>
      <c r="E59" s="33"/>
      <c r="F59" s="393"/>
      <c r="G59" s="485"/>
    </row>
    <row r="60" spans="1:7" x14ac:dyDescent="0.2">
      <c r="A60" s="27">
        <v>1.4</v>
      </c>
      <c r="B60" s="27" t="s">
        <v>2160</v>
      </c>
      <c r="C60" s="31" t="s">
        <v>2161</v>
      </c>
      <c r="D60" s="33"/>
      <c r="E60" s="33"/>
      <c r="F60" s="393"/>
      <c r="G60" s="485" t="str">
        <f>+IF($F60&gt;0,($E60*F60),"")</f>
        <v/>
      </c>
    </row>
    <row r="61" spans="1:7" ht="38.25" x14ac:dyDescent="0.2">
      <c r="A61" s="33" t="s">
        <v>136</v>
      </c>
      <c r="B61" s="33"/>
      <c r="C61" s="28" t="s">
        <v>2162</v>
      </c>
      <c r="D61" s="33"/>
      <c r="E61" s="33"/>
      <c r="F61" s="393"/>
      <c r="G61" s="485"/>
    </row>
    <row r="62" spans="1:7" x14ac:dyDescent="0.2">
      <c r="A62" s="33" t="s">
        <v>4008</v>
      </c>
      <c r="B62" s="27"/>
      <c r="C62" s="28" t="s">
        <v>2030</v>
      </c>
      <c r="D62" s="33" t="s">
        <v>242</v>
      </c>
      <c r="E62" s="33">
        <v>10</v>
      </c>
      <c r="F62" s="730"/>
      <c r="G62" s="631" t="str">
        <f t="shared" ref="G62:G63" si="7">+IF($F62&gt;0,($E62*F62),"R")</f>
        <v>R</v>
      </c>
    </row>
    <row r="63" spans="1:7" x14ac:dyDescent="0.2">
      <c r="A63" s="33" t="s">
        <v>4009</v>
      </c>
      <c r="B63" s="27"/>
      <c r="C63" s="28" t="s">
        <v>2031</v>
      </c>
      <c r="D63" s="33" t="s">
        <v>242</v>
      </c>
      <c r="E63" s="33">
        <v>10</v>
      </c>
      <c r="F63" s="730"/>
      <c r="G63" s="631" t="str">
        <f t="shared" si="7"/>
        <v>R</v>
      </c>
    </row>
    <row r="64" spans="1:7" x14ac:dyDescent="0.2">
      <c r="A64" s="27"/>
      <c r="B64" s="27"/>
      <c r="C64" s="28"/>
      <c r="D64" s="33"/>
      <c r="E64" s="33"/>
      <c r="F64" s="393"/>
      <c r="G64" s="485"/>
    </row>
    <row r="65" spans="1:7" x14ac:dyDescent="0.2">
      <c r="A65" s="33" t="s">
        <v>139</v>
      </c>
      <c r="B65" s="33"/>
      <c r="C65" s="28" t="s">
        <v>2163</v>
      </c>
      <c r="D65" s="33"/>
      <c r="E65" s="33"/>
      <c r="F65" s="393"/>
      <c r="G65" s="485"/>
    </row>
    <row r="66" spans="1:7" x14ac:dyDescent="0.2">
      <c r="A66" s="33" t="s">
        <v>4010</v>
      </c>
      <c r="B66" s="27"/>
      <c r="C66" s="28" t="s">
        <v>2030</v>
      </c>
      <c r="D66" s="33" t="s">
        <v>242</v>
      </c>
      <c r="E66" s="33">
        <v>10</v>
      </c>
      <c r="F66" s="730"/>
      <c r="G66" s="631" t="str">
        <f t="shared" ref="G66:G67" si="8">+IF($F66&gt;0,($E66*F66),"R")</f>
        <v>R</v>
      </c>
    </row>
    <row r="67" spans="1:7" x14ac:dyDescent="0.2">
      <c r="A67" s="33" t="s">
        <v>4011</v>
      </c>
      <c r="B67" s="27"/>
      <c r="C67" s="28" t="s">
        <v>2031</v>
      </c>
      <c r="D67" s="33" t="s">
        <v>242</v>
      </c>
      <c r="E67" s="33">
        <v>10</v>
      </c>
      <c r="F67" s="730"/>
      <c r="G67" s="631" t="str">
        <f t="shared" si="8"/>
        <v>R</v>
      </c>
    </row>
    <row r="68" spans="1:7" x14ac:dyDescent="0.2">
      <c r="A68" s="27"/>
      <c r="B68" s="27"/>
      <c r="C68" s="28"/>
      <c r="D68" s="33"/>
      <c r="E68" s="33"/>
      <c r="F68" s="393"/>
      <c r="G68" s="485"/>
    </row>
    <row r="69" spans="1:7" x14ac:dyDescent="0.2">
      <c r="A69" s="27">
        <v>1.5</v>
      </c>
      <c r="B69" s="27" t="s">
        <v>2164</v>
      </c>
      <c r="C69" s="31" t="s">
        <v>2165</v>
      </c>
      <c r="D69" s="33"/>
      <c r="E69" s="33"/>
      <c r="F69" s="393"/>
      <c r="G69" s="485" t="str">
        <f t="shared" ref="G69:G70" si="9">+IF($F69&gt;0,($E69*F69),"")</f>
        <v/>
      </c>
    </row>
    <row r="70" spans="1:7" ht="51" x14ac:dyDescent="0.2">
      <c r="A70" s="27"/>
      <c r="B70" s="27"/>
      <c r="C70" s="31" t="s">
        <v>2166</v>
      </c>
      <c r="D70" s="33"/>
      <c r="E70" s="33"/>
      <c r="F70" s="393"/>
      <c r="G70" s="485" t="str">
        <f t="shared" si="9"/>
        <v/>
      </c>
    </row>
    <row r="71" spans="1:7" x14ac:dyDescent="0.2">
      <c r="A71" s="33" t="s">
        <v>200</v>
      </c>
      <c r="B71" s="33"/>
      <c r="C71" s="28" t="s">
        <v>2167</v>
      </c>
      <c r="D71" s="33"/>
      <c r="E71" s="33"/>
      <c r="F71" s="393"/>
      <c r="G71" s="485"/>
    </row>
    <row r="72" spans="1:7" x14ac:dyDescent="0.2">
      <c r="A72" s="33" t="s">
        <v>4012</v>
      </c>
      <c r="B72" s="27"/>
      <c r="C72" s="28" t="s">
        <v>2030</v>
      </c>
      <c r="D72" s="33" t="s">
        <v>242</v>
      </c>
      <c r="E72" s="33">
        <v>40</v>
      </c>
      <c r="F72" s="730"/>
      <c r="G72" s="631" t="str">
        <f t="shared" ref="G72:G73" si="10">+IF($F72&gt;0,($E72*F72),"R")</f>
        <v>R</v>
      </c>
    </row>
    <row r="73" spans="1:7" x14ac:dyDescent="0.2">
      <c r="A73" s="33" t="s">
        <v>4013</v>
      </c>
      <c r="B73" s="27"/>
      <c r="C73" s="28" t="s">
        <v>2031</v>
      </c>
      <c r="D73" s="33" t="s">
        <v>242</v>
      </c>
      <c r="E73" s="33">
        <v>40</v>
      </c>
      <c r="F73" s="730"/>
      <c r="G73" s="631" t="str">
        <f t="shared" si="10"/>
        <v>R</v>
      </c>
    </row>
    <row r="74" spans="1:7" x14ac:dyDescent="0.2">
      <c r="A74" s="33"/>
      <c r="B74" s="33"/>
      <c r="C74" s="28"/>
      <c r="D74" s="33"/>
      <c r="E74" s="33"/>
      <c r="F74" s="393"/>
      <c r="G74" s="485"/>
    </row>
    <row r="75" spans="1:7" x14ac:dyDescent="0.2">
      <c r="A75" s="33" t="s">
        <v>2039</v>
      </c>
      <c r="B75" s="33"/>
      <c r="C75" s="28" t="s">
        <v>2168</v>
      </c>
      <c r="D75" s="33"/>
      <c r="E75" s="33"/>
      <c r="F75" s="393"/>
      <c r="G75" s="485"/>
    </row>
    <row r="76" spans="1:7" x14ac:dyDescent="0.2">
      <c r="A76" s="33" t="s">
        <v>4014</v>
      </c>
      <c r="B76" s="27"/>
      <c r="C76" s="28" t="s">
        <v>2030</v>
      </c>
      <c r="D76" s="33" t="s">
        <v>242</v>
      </c>
      <c r="E76" s="33">
        <v>40</v>
      </c>
      <c r="F76" s="730"/>
      <c r="G76" s="631" t="str">
        <f t="shared" ref="G76:G77" si="11">+IF($F76&gt;0,($E76*F76),"R")</f>
        <v>R</v>
      </c>
    </row>
    <row r="77" spans="1:7" x14ac:dyDescent="0.2">
      <c r="A77" s="33" t="s">
        <v>4015</v>
      </c>
      <c r="B77" s="27"/>
      <c r="C77" s="28" t="s">
        <v>2031</v>
      </c>
      <c r="D77" s="33" t="s">
        <v>242</v>
      </c>
      <c r="E77" s="33">
        <v>40</v>
      </c>
      <c r="F77" s="730"/>
      <c r="G77" s="631" t="str">
        <f t="shared" si="11"/>
        <v>R</v>
      </c>
    </row>
    <row r="78" spans="1:7" x14ac:dyDescent="0.2">
      <c r="A78" s="27"/>
      <c r="B78" s="27"/>
      <c r="C78" s="28"/>
      <c r="D78" s="33"/>
      <c r="E78" s="33"/>
      <c r="F78" s="393"/>
      <c r="G78" s="485"/>
    </row>
    <row r="79" spans="1:7" x14ac:dyDescent="0.2">
      <c r="A79" s="96"/>
      <c r="B79" s="96"/>
      <c r="C79" s="59"/>
      <c r="D79" s="97"/>
      <c r="E79" s="97"/>
      <c r="F79" s="397"/>
      <c r="G79" s="577"/>
    </row>
    <row r="80" spans="1:7" ht="21.95" customHeight="1" x14ac:dyDescent="0.2">
      <c r="A80" s="34" t="s">
        <v>44</v>
      </c>
      <c r="B80" s="35"/>
      <c r="C80" s="35"/>
      <c r="D80" s="305"/>
      <c r="E80" s="305"/>
      <c r="F80" s="395"/>
      <c r="G80" s="583">
        <f>SUM(G44:G79)</f>
        <v>0</v>
      </c>
    </row>
    <row r="81" spans="1:7" ht="15" customHeight="1" x14ac:dyDescent="0.2">
      <c r="A81" s="21"/>
      <c r="B81" s="21"/>
      <c r="C81" s="21"/>
      <c r="D81" s="21"/>
      <c r="E81" s="21"/>
      <c r="G81" s="542" t="s">
        <v>4524</v>
      </c>
    </row>
    <row r="82" spans="1:7" x14ac:dyDescent="0.2">
      <c r="A82" s="21"/>
      <c r="B82" s="21"/>
      <c r="C82" s="21"/>
      <c r="D82" s="21"/>
      <c r="E82" s="21"/>
      <c r="G82" s="543"/>
    </row>
    <row r="83" spans="1:7" ht="25.5" x14ac:dyDescent="0.2">
      <c r="A83" s="36" t="s">
        <v>3</v>
      </c>
      <c r="B83" s="36" t="s">
        <v>4</v>
      </c>
      <c r="C83" s="36" t="s">
        <v>5</v>
      </c>
      <c r="D83" s="36" t="s">
        <v>6</v>
      </c>
      <c r="E83" s="36" t="s">
        <v>7</v>
      </c>
      <c r="F83" s="36" t="s">
        <v>8</v>
      </c>
      <c r="G83" s="482" t="s">
        <v>9</v>
      </c>
    </row>
    <row r="84" spans="1:7" ht="21.95" customHeight="1" x14ac:dyDescent="0.2">
      <c r="A84" s="37" t="s">
        <v>45</v>
      </c>
      <c r="B84" s="38"/>
      <c r="C84" s="39"/>
      <c r="D84" s="305"/>
      <c r="E84" s="305"/>
      <c r="F84" s="395"/>
      <c r="G84" s="583">
        <f>G80</f>
        <v>0</v>
      </c>
    </row>
    <row r="85" spans="1:7" x14ac:dyDescent="0.2">
      <c r="A85" s="85">
        <v>1.6</v>
      </c>
      <c r="B85" s="85" t="s">
        <v>2169</v>
      </c>
      <c r="C85" s="86" t="s">
        <v>2170</v>
      </c>
      <c r="D85" s="24"/>
      <c r="E85" s="24"/>
      <c r="F85" s="390"/>
      <c r="G85" s="631"/>
    </row>
    <row r="86" spans="1:7" ht="38.25" x14ac:dyDescent="0.2">
      <c r="A86" s="27"/>
      <c r="B86" s="27"/>
      <c r="C86" s="31" t="s">
        <v>2171</v>
      </c>
      <c r="D86" s="33"/>
      <c r="E86" s="33"/>
      <c r="F86" s="393"/>
      <c r="G86" s="631"/>
    </row>
    <row r="87" spans="1:7" x14ac:dyDescent="0.2">
      <c r="A87" s="27"/>
      <c r="B87" s="27"/>
      <c r="C87" s="31"/>
      <c r="D87" s="33"/>
      <c r="E87" s="33"/>
      <c r="F87" s="393"/>
      <c r="G87" s="631"/>
    </row>
    <row r="88" spans="1:7" x14ac:dyDescent="0.2">
      <c r="A88" s="33" t="s">
        <v>207</v>
      </c>
      <c r="B88" s="33"/>
      <c r="C88" s="28" t="s">
        <v>2173</v>
      </c>
      <c r="D88" s="33"/>
      <c r="E88" s="33"/>
      <c r="F88" s="393"/>
      <c r="G88" s="631"/>
    </row>
    <row r="89" spans="1:7" x14ac:dyDescent="0.2">
      <c r="A89" s="33" t="s">
        <v>4016</v>
      </c>
      <c r="B89" s="27"/>
      <c r="C89" s="28" t="s">
        <v>2030</v>
      </c>
      <c r="D89" s="33" t="s">
        <v>242</v>
      </c>
      <c r="E89" s="33">
        <v>5</v>
      </c>
      <c r="F89" s="730"/>
      <c r="G89" s="631" t="str">
        <f t="shared" ref="G89:G90" si="12">+IF($F89&gt;0,($E89*F89),"R")</f>
        <v>R</v>
      </c>
    </row>
    <row r="90" spans="1:7" x14ac:dyDescent="0.2">
      <c r="A90" s="33" t="s">
        <v>4017</v>
      </c>
      <c r="B90" s="27"/>
      <c r="C90" s="28" t="s">
        <v>2031</v>
      </c>
      <c r="D90" s="33" t="s">
        <v>242</v>
      </c>
      <c r="E90" s="33">
        <v>5</v>
      </c>
      <c r="F90" s="730"/>
      <c r="G90" s="631" t="str">
        <f t="shared" si="12"/>
        <v>R</v>
      </c>
    </row>
    <row r="91" spans="1:7" x14ac:dyDescent="0.2">
      <c r="A91" s="27"/>
      <c r="B91" s="27"/>
      <c r="C91" s="28"/>
      <c r="D91" s="33"/>
      <c r="E91" s="33"/>
      <c r="F91" s="393"/>
      <c r="G91" s="631"/>
    </row>
    <row r="92" spans="1:7" x14ac:dyDescent="0.2">
      <c r="A92" s="27">
        <v>1.7</v>
      </c>
      <c r="B92" s="27" t="s">
        <v>2174</v>
      </c>
      <c r="C92" s="31" t="s">
        <v>2175</v>
      </c>
      <c r="D92" s="33"/>
      <c r="E92" s="33"/>
      <c r="F92" s="393"/>
      <c r="G92" s="631"/>
    </row>
    <row r="93" spans="1:7" ht="89.25" x14ac:dyDescent="0.2">
      <c r="A93" s="27"/>
      <c r="B93" s="27"/>
      <c r="C93" s="31" t="s">
        <v>2176</v>
      </c>
      <c r="D93" s="33"/>
      <c r="E93" s="33"/>
      <c r="F93" s="393"/>
      <c r="G93" s="631"/>
    </row>
    <row r="94" spans="1:7" x14ac:dyDescent="0.2">
      <c r="A94" s="33" t="s">
        <v>214</v>
      </c>
      <c r="B94" s="33"/>
      <c r="C94" s="28" t="s">
        <v>2177</v>
      </c>
      <c r="D94" s="33"/>
      <c r="E94" s="33"/>
      <c r="F94" s="393"/>
      <c r="G94" s="631"/>
    </row>
    <row r="95" spans="1:7" x14ac:dyDescent="0.2">
      <c r="A95" s="33" t="s">
        <v>4018</v>
      </c>
      <c r="B95" s="27"/>
      <c r="C95" s="28" t="s">
        <v>2030</v>
      </c>
      <c r="D95" s="33" t="s">
        <v>190</v>
      </c>
      <c r="E95" s="33">
        <v>175</v>
      </c>
      <c r="F95" s="730"/>
      <c r="G95" s="631" t="str">
        <f t="shared" ref="G95:G96" si="13">+IF($F95&gt;0,($E95*F95),"R")</f>
        <v>R</v>
      </c>
    </row>
    <row r="96" spans="1:7" x14ac:dyDescent="0.2">
      <c r="A96" s="33" t="s">
        <v>4019</v>
      </c>
      <c r="B96" s="27"/>
      <c r="C96" s="28" t="s">
        <v>2031</v>
      </c>
      <c r="D96" s="33" t="s">
        <v>190</v>
      </c>
      <c r="E96" s="33">
        <v>175</v>
      </c>
      <c r="F96" s="730"/>
      <c r="G96" s="631" t="str">
        <f t="shared" si="13"/>
        <v>R</v>
      </c>
    </row>
    <row r="97" spans="1:7" x14ac:dyDescent="0.2">
      <c r="A97" s="27"/>
      <c r="B97" s="27"/>
      <c r="C97" s="28"/>
      <c r="D97" s="33"/>
      <c r="E97" s="33"/>
      <c r="F97" s="393"/>
      <c r="G97" s="631"/>
    </row>
    <row r="98" spans="1:7" x14ac:dyDescent="0.2">
      <c r="A98" s="33" t="s">
        <v>216</v>
      </c>
      <c r="B98" s="33"/>
      <c r="C98" s="28" t="s">
        <v>2178</v>
      </c>
      <c r="D98" s="33"/>
      <c r="E98" s="33"/>
      <c r="F98" s="393"/>
      <c r="G98" s="631"/>
    </row>
    <row r="99" spans="1:7" x14ac:dyDescent="0.2">
      <c r="A99" s="33" t="s">
        <v>4020</v>
      </c>
      <c r="B99" s="27"/>
      <c r="C99" s="28" t="s">
        <v>2030</v>
      </c>
      <c r="D99" s="33" t="s">
        <v>190</v>
      </c>
      <c r="E99" s="33">
        <v>115</v>
      </c>
      <c r="F99" s="730"/>
      <c r="G99" s="631" t="str">
        <f t="shared" ref="G99:G100" si="14">+IF($F99&gt;0,($E99*F99),"R")</f>
        <v>R</v>
      </c>
    </row>
    <row r="100" spans="1:7" x14ac:dyDescent="0.2">
      <c r="A100" s="33" t="s">
        <v>4021</v>
      </c>
      <c r="B100" s="27"/>
      <c r="C100" s="28" t="s">
        <v>2031</v>
      </c>
      <c r="D100" s="33" t="s">
        <v>190</v>
      </c>
      <c r="E100" s="33">
        <v>115</v>
      </c>
      <c r="F100" s="730"/>
      <c r="G100" s="631" t="str">
        <f t="shared" si="14"/>
        <v>R</v>
      </c>
    </row>
    <row r="101" spans="1:7" x14ac:dyDescent="0.2">
      <c r="A101" s="27"/>
      <c r="B101" s="27"/>
      <c r="C101" s="28"/>
      <c r="D101" s="33"/>
      <c r="E101" s="33"/>
      <c r="F101" s="393"/>
      <c r="G101" s="631"/>
    </row>
    <row r="102" spans="1:7" x14ac:dyDescent="0.2">
      <c r="A102" s="33" t="s">
        <v>218</v>
      </c>
      <c r="B102" s="33"/>
      <c r="C102" s="28" t="s">
        <v>2179</v>
      </c>
      <c r="D102" s="33"/>
      <c r="E102" s="33"/>
      <c r="F102" s="393"/>
      <c r="G102" s="631"/>
    </row>
    <row r="103" spans="1:7" x14ac:dyDescent="0.2">
      <c r="A103" s="33" t="s">
        <v>4022</v>
      </c>
      <c r="B103" s="27"/>
      <c r="C103" s="28" t="s">
        <v>2030</v>
      </c>
      <c r="D103" s="33" t="s">
        <v>292</v>
      </c>
      <c r="E103" s="33">
        <v>385</v>
      </c>
      <c r="F103" s="730"/>
      <c r="G103" s="631" t="str">
        <f t="shared" ref="G103:G104" si="15">+IF($F103&gt;0,($E103*F103),"R")</f>
        <v>R</v>
      </c>
    </row>
    <row r="104" spans="1:7" x14ac:dyDescent="0.2">
      <c r="A104" s="33" t="s">
        <v>4023</v>
      </c>
      <c r="B104" s="27"/>
      <c r="C104" s="28" t="s">
        <v>2031</v>
      </c>
      <c r="D104" s="33" t="s">
        <v>292</v>
      </c>
      <c r="E104" s="33">
        <v>385</v>
      </c>
      <c r="F104" s="730"/>
      <c r="G104" s="631" t="str">
        <f t="shared" si="15"/>
        <v>R</v>
      </c>
    </row>
    <row r="105" spans="1:7" x14ac:dyDescent="0.2">
      <c r="A105" s="33"/>
      <c r="B105" s="33"/>
      <c r="C105" s="87"/>
      <c r="D105" s="33"/>
      <c r="E105" s="33"/>
      <c r="F105" s="408"/>
      <c r="G105" s="631"/>
    </row>
    <row r="106" spans="1:7" s="48" customFormat="1" ht="21.95" customHeight="1" x14ac:dyDescent="0.25">
      <c r="A106" s="34" t="s">
        <v>4566</v>
      </c>
      <c r="B106" s="35"/>
      <c r="C106" s="35"/>
      <c r="D106" s="305"/>
      <c r="E106" s="305"/>
      <c r="F106" s="395"/>
      <c r="G106" s="494">
        <f>SUM(G84:G105)</f>
        <v>0</v>
      </c>
    </row>
    <row r="107" spans="1:7" x14ac:dyDescent="0.2">
      <c r="A107" s="21"/>
    </row>
    <row r="108" spans="1:7" x14ac:dyDescent="0.2">
      <c r="A108" s="21"/>
    </row>
    <row r="109" spans="1:7" x14ac:dyDescent="0.2">
      <c r="A109" s="21"/>
    </row>
    <row r="110" spans="1:7" x14ac:dyDescent="0.2">
      <c r="A110" s="21"/>
    </row>
    <row r="111" spans="1:7" x14ac:dyDescent="0.2">
      <c r="A111" s="21"/>
    </row>
  </sheetData>
  <sheetProtection algorithmName="SHA-512" hashValue="IClFiML9W2K5XZ1CkizeItye/TabqBSAV7/uzWGZVQEvgR7sGJx61gsxBy4KmfusuMyl6LLPr0X/oTCr34LKmw==" saltValue="ITUL6IAIssejvmhO2rRw2A==" spinCount="100000" sheet="1" objects="1" scenarios="1"/>
  <autoFilter ref="A1:G111" xr:uid="{00000000-0009-0000-0000-000018000000}"/>
  <pageMargins left="0.70866141732283472" right="0.70866141732283472" top="0.74803149606299213" bottom="0.74803149606299213" header="0.31496062992125984" footer="0.31496062992125984"/>
  <pageSetup paperSize="9" scale="76" firstPageNumber="65" fitToHeight="0" orientation="portrait" blackAndWhite="1" r:id="rId1"/>
  <headerFooter>
    <oddHeader>&amp;LHAMMARSDALE WWTW IMPROVEMENTS TO LIQUID AND SOLIDS TREATMENT FACILITIES&amp;RContract No:  WS 7342</oddHeader>
    <oddFooter>&amp;LC2: Pricing Data - Revision B&amp;CPage C2.2-&amp;P</oddFooter>
  </headerFooter>
  <rowBreaks count="2" manualBreakCount="2">
    <brk id="40" max="7" man="1"/>
    <brk id="80" max="7"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pageSetUpPr fitToPage="1"/>
  </sheetPr>
  <dimension ref="A1:H166"/>
  <sheetViews>
    <sheetView view="pageBreakPreview" zoomScaleNormal="100" zoomScaleSheetLayoutView="100" workbookViewId="0">
      <selection activeCell="F251" sqref="F251"/>
    </sheetView>
  </sheetViews>
  <sheetFormatPr defaultColWidth="9.140625" defaultRowHeight="12.75" x14ac:dyDescent="0.2"/>
  <cols>
    <col min="1" max="1" width="8.5703125" style="49" customWidth="1"/>
    <col min="2" max="2" width="10.140625" style="49" customWidth="1"/>
    <col min="3" max="3" width="43.140625" style="50" bestFit="1" customWidth="1"/>
    <col min="4" max="4" width="10" style="51" customWidth="1"/>
    <col min="5" max="5" width="10" style="49" customWidth="1"/>
    <col min="6" max="6" width="15.7109375" style="22" customWidth="1"/>
    <col min="7" max="7" width="18.42578125" style="637" customWidth="1"/>
    <col min="8" max="16384" width="9.140625" style="21"/>
  </cols>
  <sheetData>
    <row r="1" spans="1:8" x14ac:dyDescent="0.2">
      <c r="A1" s="21"/>
      <c r="B1" s="21"/>
      <c r="C1" s="79"/>
      <c r="D1" s="21"/>
      <c r="E1" s="21"/>
      <c r="G1" s="542" t="s">
        <v>4525</v>
      </c>
    </row>
    <row r="2" spans="1:8" x14ac:dyDescent="0.2">
      <c r="A2" s="21"/>
      <c r="B2" s="21"/>
      <c r="C2" s="79"/>
      <c r="D2" s="21"/>
      <c r="E2" s="21"/>
      <c r="G2" s="543"/>
    </row>
    <row r="3" spans="1:8" ht="25.5" x14ac:dyDescent="0.2">
      <c r="A3" s="23" t="s">
        <v>3</v>
      </c>
      <c r="B3" s="23" t="s">
        <v>4</v>
      </c>
      <c r="C3" s="23" t="s">
        <v>5</v>
      </c>
      <c r="D3" s="23" t="s">
        <v>6</v>
      </c>
      <c r="E3" s="23" t="s">
        <v>7</v>
      </c>
      <c r="F3" s="23" t="s">
        <v>8</v>
      </c>
      <c r="G3" s="482" t="s">
        <v>9</v>
      </c>
    </row>
    <row r="4" spans="1:8" x14ac:dyDescent="0.2">
      <c r="A4" s="24"/>
      <c r="B4" s="24"/>
      <c r="C4" s="80" t="s">
        <v>2025</v>
      </c>
      <c r="D4" s="24"/>
      <c r="E4" s="24"/>
      <c r="F4" s="390"/>
      <c r="G4" s="585"/>
    </row>
    <row r="5" spans="1:8" x14ac:dyDescent="0.2">
      <c r="A5" s="33"/>
      <c r="B5" s="33"/>
      <c r="C5" s="28"/>
      <c r="D5" s="41"/>
      <c r="E5" s="41"/>
      <c r="F5" s="392"/>
      <c r="G5" s="636"/>
    </row>
    <row r="6" spans="1:8" x14ac:dyDescent="0.2">
      <c r="A6" s="33">
        <v>1</v>
      </c>
      <c r="B6" s="33"/>
      <c r="C6" s="90" t="s">
        <v>2191</v>
      </c>
      <c r="D6" s="41"/>
      <c r="E6" s="41"/>
      <c r="F6" s="392"/>
      <c r="G6" s="636"/>
    </row>
    <row r="7" spans="1:8" ht="76.5" x14ac:dyDescent="0.2">
      <c r="A7" s="27">
        <v>1.1000000000000001</v>
      </c>
      <c r="B7" s="27"/>
      <c r="C7" s="28" t="s">
        <v>4551</v>
      </c>
      <c r="D7" s="41"/>
      <c r="E7" s="41"/>
      <c r="F7" s="392"/>
      <c r="G7" s="636"/>
    </row>
    <row r="8" spans="1:8" x14ac:dyDescent="0.2">
      <c r="A8" s="27" t="s">
        <v>16</v>
      </c>
      <c r="B8" s="27"/>
      <c r="C8" s="28" t="s">
        <v>2030</v>
      </c>
      <c r="D8" s="41" t="s">
        <v>19</v>
      </c>
      <c r="E8" s="41">
        <v>1</v>
      </c>
      <c r="F8" s="728"/>
      <c r="G8" s="636" t="str">
        <f>+IF($F8&gt;0,($E8*F8),"R")</f>
        <v>R</v>
      </c>
    </row>
    <row r="9" spans="1:8" x14ac:dyDescent="0.2">
      <c r="A9" s="27" t="s">
        <v>22</v>
      </c>
      <c r="B9" s="27"/>
      <c r="C9" s="28" t="s">
        <v>2031</v>
      </c>
      <c r="D9" s="41" t="s">
        <v>19</v>
      </c>
      <c r="E9" s="41">
        <v>1</v>
      </c>
      <c r="F9" s="728"/>
      <c r="G9" s="636" t="str">
        <f>+IF($F9&gt;0,($E9*F9),"R")</f>
        <v>R</v>
      </c>
    </row>
    <row r="10" spans="1:8" x14ac:dyDescent="0.2">
      <c r="A10" s="27"/>
      <c r="B10" s="27"/>
      <c r="C10" s="28"/>
      <c r="D10" s="41"/>
      <c r="E10" s="41"/>
      <c r="F10" s="392"/>
      <c r="G10" s="636"/>
    </row>
    <row r="11" spans="1:8" ht="89.25" x14ac:dyDescent="0.2">
      <c r="A11" s="27">
        <v>1.2</v>
      </c>
      <c r="B11" s="27"/>
      <c r="C11" s="28" t="s">
        <v>4552</v>
      </c>
      <c r="D11" s="41"/>
      <c r="E11" s="41"/>
      <c r="F11" s="392"/>
      <c r="G11" s="636"/>
      <c r="H11" s="79"/>
    </row>
    <row r="12" spans="1:8" x14ac:dyDescent="0.2">
      <c r="A12" s="27" t="s">
        <v>63</v>
      </c>
      <c r="B12" s="27"/>
      <c r="C12" s="28" t="s">
        <v>2030</v>
      </c>
      <c r="D12" s="41" t="s">
        <v>242</v>
      </c>
      <c r="E12" s="41">
        <v>1</v>
      </c>
      <c r="F12" s="728"/>
      <c r="G12" s="636" t="str">
        <f t="shared" ref="G12:G13" si="0">+IF($F12&gt;0,($E12*F12),"R")</f>
        <v>R</v>
      </c>
      <c r="H12" s="79"/>
    </row>
    <row r="13" spans="1:8" x14ac:dyDescent="0.2">
      <c r="A13" s="27" t="s">
        <v>68</v>
      </c>
      <c r="B13" s="27"/>
      <c r="C13" s="28" t="s">
        <v>2031</v>
      </c>
      <c r="D13" s="41" t="s">
        <v>242</v>
      </c>
      <c r="E13" s="41">
        <v>1</v>
      </c>
      <c r="F13" s="728"/>
      <c r="G13" s="636" t="str">
        <f t="shared" si="0"/>
        <v>R</v>
      </c>
      <c r="H13" s="79"/>
    </row>
    <row r="14" spans="1:8" x14ac:dyDescent="0.2">
      <c r="A14" s="27"/>
      <c r="B14" s="27"/>
      <c r="C14" s="28"/>
      <c r="D14" s="41"/>
      <c r="E14" s="41"/>
      <c r="F14" s="392"/>
      <c r="G14" s="636"/>
      <c r="H14" s="79"/>
    </row>
    <row r="15" spans="1:8" x14ac:dyDescent="0.2">
      <c r="A15" s="27">
        <v>1.3</v>
      </c>
      <c r="B15" s="27"/>
      <c r="C15" s="28" t="s">
        <v>2192</v>
      </c>
      <c r="D15" s="41" t="s">
        <v>2193</v>
      </c>
      <c r="E15" s="41">
        <v>1</v>
      </c>
      <c r="F15" s="728"/>
      <c r="G15" s="636" t="str">
        <f t="shared" ref="G15:G16" si="1">+IF($F15&gt;0,($E15*F15),"R")</f>
        <v>R</v>
      </c>
      <c r="H15" s="79"/>
    </row>
    <row r="16" spans="1:8" x14ac:dyDescent="0.2">
      <c r="A16" s="27">
        <v>1.4</v>
      </c>
      <c r="B16" s="27"/>
      <c r="C16" s="28" t="s">
        <v>2194</v>
      </c>
      <c r="D16" s="41" t="s">
        <v>242</v>
      </c>
      <c r="E16" s="41">
        <v>1</v>
      </c>
      <c r="F16" s="728"/>
      <c r="G16" s="636" t="str">
        <f t="shared" si="1"/>
        <v>R</v>
      </c>
      <c r="H16" s="79"/>
    </row>
    <row r="17" spans="1:8" x14ac:dyDescent="0.2">
      <c r="A17" s="27"/>
      <c r="B17" s="27"/>
      <c r="C17" s="28"/>
      <c r="D17" s="41"/>
      <c r="E17" s="41"/>
      <c r="F17" s="392"/>
      <c r="G17" s="636"/>
      <c r="H17" s="79"/>
    </row>
    <row r="18" spans="1:8" ht="25.5" x14ac:dyDescent="0.2">
      <c r="A18" s="27">
        <v>1.5</v>
      </c>
      <c r="B18" s="27"/>
      <c r="C18" s="28" t="s">
        <v>2195</v>
      </c>
      <c r="D18" s="41" t="s">
        <v>19</v>
      </c>
      <c r="E18" s="41">
        <v>1</v>
      </c>
      <c r="F18" s="728"/>
      <c r="G18" s="636" t="str">
        <f t="shared" ref="G18:G19" si="2">+IF($F18&gt;0,($E18*F18),"R")</f>
        <v>R</v>
      </c>
      <c r="H18" s="53"/>
    </row>
    <row r="19" spans="1:8" ht="38.25" x14ac:dyDescent="0.2">
      <c r="A19" s="27">
        <v>1.6</v>
      </c>
      <c r="B19" s="27"/>
      <c r="C19" s="28" t="s">
        <v>2197</v>
      </c>
      <c r="D19" s="41" t="s">
        <v>19</v>
      </c>
      <c r="E19" s="41">
        <v>1</v>
      </c>
      <c r="F19" s="728"/>
      <c r="G19" s="636" t="str">
        <f t="shared" si="2"/>
        <v>R</v>
      </c>
      <c r="H19" s="53"/>
    </row>
    <row r="20" spans="1:8" x14ac:dyDescent="0.2">
      <c r="A20" s="27"/>
      <c r="B20" s="27"/>
      <c r="C20" s="28"/>
      <c r="D20" s="41"/>
      <c r="E20" s="41"/>
      <c r="F20" s="392"/>
      <c r="G20" s="636"/>
      <c r="H20" s="53"/>
    </row>
    <row r="21" spans="1:8" x14ac:dyDescent="0.2">
      <c r="A21" s="27">
        <v>1.7</v>
      </c>
      <c r="B21" s="27"/>
      <c r="C21" s="28" t="s">
        <v>2198</v>
      </c>
      <c r="D21" s="41"/>
      <c r="E21" s="41"/>
      <c r="F21" s="392"/>
      <c r="G21" s="636"/>
      <c r="H21" s="79"/>
    </row>
    <row r="22" spans="1:8" x14ac:dyDescent="0.2">
      <c r="A22" s="27"/>
      <c r="B22" s="27"/>
      <c r="C22" s="28" t="s">
        <v>2199</v>
      </c>
      <c r="D22" s="41"/>
      <c r="E22" s="41"/>
      <c r="F22" s="392"/>
      <c r="G22" s="636"/>
    </row>
    <row r="23" spans="1:8" ht="89.25" x14ac:dyDescent="0.2">
      <c r="A23" s="27"/>
      <c r="B23" s="27"/>
      <c r="C23" s="28" t="s">
        <v>2200</v>
      </c>
      <c r="D23" s="41"/>
      <c r="E23" s="41"/>
      <c r="F23" s="392"/>
      <c r="G23" s="636"/>
    </row>
    <row r="24" spans="1:8" x14ac:dyDescent="0.2">
      <c r="A24" s="27" t="s">
        <v>214</v>
      </c>
      <c r="B24" s="27"/>
      <c r="C24" s="28" t="s">
        <v>2201</v>
      </c>
      <c r="D24" s="41"/>
      <c r="E24" s="41"/>
      <c r="F24" s="392"/>
      <c r="G24" s="636"/>
    </row>
    <row r="25" spans="1:8" x14ac:dyDescent="0.2">
      <c r="A25" s="27" t="s">
        <v>4018</v>
      </c>
      <c r="B25" s="27"/>
      <c r="C25" s="28" t="s">
        <v>2030</v>
      </c>
      <c r="D25" s="41" t="s">
        <v>292</v>
      </c>
      <c r="E25" s="41">
        <v>20</v>
      </c>
      <c r="F25" s="728"/>
      <c r="G25" s="636" t="str">
        <f t="shared" ref="G25:G26" si="3">+IF($F25&gt;0,($E25*F25),"R")</f>
        <v>R</v>
      </c>
    </row>
    <row r="26" spans="1:8" x14ac:dyDescent="0.2">
      <c r="A26" s="27" t="s">
        <v>4019</v>
      </c>
      <c r="B26" s="27"/>
      <c r="C26" s="28" t="s">
        <v>2031</v>
      </c>
      <c r="D26" s="41" t="s">
        <v>292</v>
      </c>
      <c r="E26" s="41">
        <v>20</v>
      </c>
      <c r="F26" s="728"/>
      <c r="G26" s="636" t="str">
        <f t="shared" si="3"/>
        <v>R</v>
      </c>
    </row>
    <row r="27" spans="1:8" x14ac:dyDescent="0.2">
      <c r="A27" s="27"/>
      <c r="B27" s="27"/>
      <c r="C27" s="28"/>
      <c r="D27" s="41"/>
      <c r="E27" s="41"/>
      <c r="F27" s="392"/>
      <c r="G27" s="636"/>
    </row>
    <row r="28" spans="1:8" ht="25.5" x14ac:dyDescent="0.2">
      <c r="A28" s="27"/>
      <c r="B28" s="27"/>
      <c r="C28" s="28" t="s">
        <v>2202</v>
      </c>
      <c r="D28" s="41"/>
      <c r="E28" s="41"/>
      <c r="F28" s="392"/>
      <c r="G28" s="636"/>
    </row>
    <row r="29" spans="1:8" x14ac:dyDescent="0.2">
      <c r="A29" s="27" t="s">
        <v>216</v>
      </c>
      <c r="B29" s="27"/>
      <c r="C29" s="28" t="s">
        <v>2201</v>
      </c>
      <c r="D29" s="41"/>
      <c r="E29" s="41"/>
      <c r="F29" s="392"/>
      <c r="G29" s="636"/>
    </row>
    <row r="30" spans="1:8" x14ac:dyDescent="0.2">
      <c r="A30" s="27" t="s">
        <v>4020</v>
      </c>
      <c r="B30" s="27"/>
      <c r="C30" s="28" t="s">
        <v>2030</v>
      </c>
      <c r="D30" s="41" t="s">
        <v>242</v>
      </c>
      <c r="E30" s="41">
        <v>2</v>
      </c>
      <c r="F30" s="728"/>
      <c r="G30" s="636" t="str">
        <f t="shared" ref="G30:G31" si="4">+IF($F30&gt;0,($E30*F30),"R")</f>
        <v>R</v>
      </c>
    </row>
    <row r="31" spans="1:8" x14ac:dyDescent="0.2">
      <c r="A31" s="27" t="s">
        <v>4021</v>
      </c>
      <c r="B31" s="27"/>
      <c r="C31" s="28" t="s">
        <v>2031</v>
      </c>
      <c r="D31" s="41" t="s">
        <v>242</v>
      </c>
      <c r="E31" s="41">
        <v>2</v>
      </c>
      <c r="F31" s="728"/>
      <c r="G31" s="636" t="str">
        <f t="shared" si="4"/>
        <v>R</v>
      </c>
    </row>
    <row r="32" spans="1:8" x14ac:dyDescent="0.2">
      <c r="A32" s="27"/>
      <c r="B32" s="27"/>
      <c r="C32" s="28"/>
      <c r="D32" s="41"/>
      <c r="E32" s="41"/>
      <c r="F32" s="392"/>
      <c r="G32" s="636"/>
    </row>
    <row r="33" spans="1:8" ht="25.5" x14ac:dyDescent="0.2">
      <c r="A33" s="27"/>
      <c r="B33" s="27"/>
      <c r="C33" s="28" t="s">
        <v>2203</v>
      </c>
      <c r="D33" s="41"/>
      <c r="E33" s="41"/>
      <c r="F33" s="392"/>
      <c r="G33" s="636"/>
    </row>
    <row r="34" spans="1:8" x14ac:dyDescent="0.2">
      <c r="A34" s="27" t="s">
        <v>218</v>
      </c>
      <c r="B34" s="27"/>
      <c r="C34" s="28" t="s">
        <v>2201</v>
      </c>
      <c r="D34" s="41"/>
      <c r="E34" s="41"/>
      <c r="F34" s="392"/>
      <c r="G34" s="636"/>
    </row>
    <row r="35" spans="1:8" x14ac:dyDescent="0.2">
      <c r="A35" s="27" t="s">
        <v>4020</v>
      </c>
      <c r="B35" s="27"/>
      <c r="C35" s="28" t="s">
        <v>2030</v>
      </c>
      <c r="D35" s="41" t="s">
        <v>242</v>
      </c>
      <c r="E35" s="41">
        <v>1</v>
      </c>
      <c r="F35" s="728"/>
      <c r="G35" s="636" t="str">
        <f t="shared" ref="G35:G36" si="5">+IF($F35&gt;0,($E35*F35),"R")</f>
        <v>R</v>
      </c>
    </row>
    <row r="36" spans="1:8" x14ac:dyDescent="0.2">
      <c r="A36" s="27" t="s">
        <v>4021</v>
      </c>
      <c r="B36" s="56"/>
      <c r="C36" s="28" t="s">
        <v>2031</v>
      </c>
      <c r="D36" s="96" t="s">
        <v>242</v>
      </c>
      <c r="E36" s="96">
        <v>1</v>
      </c>
      <c r="F36" s="728"/>
      <c r="G36" s="636" t="str">
        <f t="shared" si="5"/>
        <v>R</v>
      </c>
      <c r="H36" s="79"/>
    </row>
    <row r="37" spans="1:8" ht="21.95" customHeight="1" x14ac:dyDescent="0.2">
      <c r="A37" s="34" t="s">
        <v>44</v>
      </c>
      <c r="B37" s="35"/>
      <c r="C37" s="35"/>
      <c r="D37" s="305"/>
      <c r="E37" s="305"/>
      <c r="F37" s="387"/>
      <c r="G37" s="586">
        <f>SUM(G5:G36)</f>
        <v>0</v>
      </c>
    </row>
    <row r="38" spans="1:8" ht="15" customHeight="1" x14ac:dyDescent="0.2">
      <c r="A38" s="21"/>
      <c r="B38" s="21"/>
      <c r="C38" s="21"/>
      <c r="D38" s="21"/>
      <c r="E38" s="21"/>
      <c r="G38" s="542" t="s">
        <v>4525</v>
      </c>
    </row>
    <row r="39" spans="1:8" x14ac:dyDescent="0.2">
      <c r="A39" s="21"/>
      <c r="B39" s="21"/>
      <c r="C39" s="21"/>
      <c r="D39" s="21"/>
      <c r="E39" s="21"/>
      <c r="G39" s="543"/>
    </row>
    <row r="40" spans="1:8" ht="25.5" x14ac:dyDescent="0.2">
      <c r="A40" s="36" t="s">
        <v>3</v>
      </c>
      <c r="B40" s="36" t="s">
        <v>4</v>
      </c>
      <c r="C40" s="36" t="s">
        <v>5</v>
      </c>
      <c r="D40" s="36" t="s">
        <v>6</v>
      </c>
      <c r="E40" s="36" t="s">
        <v>7</v>
      </c>
      <c r="F40" s="36" t="s">
        <v>8</v>
      </c>
      <c r="G40" s="482" t="s">
        <v>9</v>
      </c>
    </row>
    <row r="41" spans="1:8" ht="21.95" customHeight="1" x14ac:dyDescent="0.2">
      <c r="A41" s="37" t="s">
        <v>45</v>
      </c>
      <c r="B41" s="38"/>
      <c r="C41" s="39"/>
      <c r="D41" s="305"/>
      <c r="E41" s="305"/>
      <c r="F41" s="395"/>
      <c r="G41" s="583">
        <f>G37</f>
        <v>0</v>
      </c>
    </row>
    <row r="42" spans="1:8" x14ac:dyDescent="0.2">
      <c r="A42" s="27">
        <v>2</v>
      </c>
      <c r="B42" s="27"/>
      <c r="C42" s="28" t="s">
        <v>2204</v>
      </c>
      <c r="D42" s="33"/>
      <c r="E42" s="33"/>
      <c r="F42" s="393"/>
      <c r="G42" s="485"/>
    </row>
    <row r="43" spans="1:8" ht="63.75" x14ac:dyDescent="0.2">
      <c r="A43" s="27">
        <v>2.1</v>
      </c>
      <c r="B43" s="27"/>
      <c r="C43" s="28" t="s">
        <v>4553</v>
      </c>
      <c r="D43" s="33"/>
      <c r="E43" s="33"/>
      <c r="F43" s="393"/>
      <c r="G43" s="485"/>
    </row>
    <row r="44" spans="1:8" x14ac:dyDescent="0.2">
      <c r="A44" s="27" t="s">
        <v>239</v>
      </c>
      <c r="B44" s="27"/>
      <c r="C44" s="28" t="s">
        <v>2030</v>
      </c>
      <c r="D44" s="33" t="s">
        <v>242</v>
      </c>
      <c r="E44" s="33">
        <v>5</v>
      </c>
      <c r="F44" s="728"/>
      <c r="G44" s="636" t="str">
        <f t="shared" ref="G44:G45" si="6">+IF($F44&gt;0,($E44*F44),"R")</f>
        <v>R</v>
      </c>
    </row>
    <row r="45" spans="1:8" x14ac:dyDescent="0.2">
      <c r="A45" s="27" t="s">
        <v>240</v>
      </c>
      <c r="B45" s="27"/>
      <c r="C45" s="28" t="s">
        <v>2031</v>
      </c>
      <c r="D45" s="33" t="s">
        <v>242</v>
      </c>
      <c r="E45" s="33">
        <v>5</v>
      </c>
      <c r="F45" s="728"/>
      <c r="G45" s="636" t="str">
        <f t="shared" si="6"/>
        <v>R</v>
      </c>
    </row>
    <row r="46" spans="1:8" x14ac:dyDescent="0.2">
      <c r="A46" s="27"/>
      <c r="B46" s="27"/>
      <c r="C46" s="28"/>
      <c r="D46" s="33"/>
      <c r="E46" s="33"/>
      <c r="F46" s="393"/>
      <c r="G46" s="485"/>
    </row>
    <row r="47" spans="1:8" x14ac:dyDescent="0.2">
      <c r="A47" s="27">
        <v>2.2000000000000002</v>
      </c>
      <c r="B47" s="27"/>
      <c r="C47" s="28" t="s">
        <v>2198</v>
      </c>
      <c r="D47" s="33"/>
      <c r="E47" s="33"/>
      <c r="F47" s="393"/>
      <c r="G47" s="485"/>
    </row>
    <row r="48" spans="1:8" ht="89.25" x14ac:dyDescent="0.2">
      <c r="A48" s="27" t="s">
        <v>268</v>
      </c>
      <c r="B48" s="27"/>
      <c r="C48" s="28" t="s">
        <v>2200</v>
      </c>
      <c r="D48" s="33"/>
      <c r="E48" s="33"/>
      <c r="F48" s="393"/>
      <c r="G48" s="485"/>
    </row>
    <row r="49" spans="1:7" x14ac:dyDescent="0.2">
      <c r="A49" s="27"/>
      <c r="B49" s="27"/>
      <c r="C49" s="28" t="s">
        <v>2205</v>
      </c>
      <c r="D49" s="33"/>
      <c r="E49" s="33"/>
      <c r="F49" s="393"/>
      <c r="G49" s="485"/>
    </row>
    <row r="50" spans="1:7" x14ac:dyDescent="0.2">
      <c r="A50" s="27" t="s">
        <v>4024</v>
      </c>
      <c r="B50" s="27"/>
      <c r="C50" s="28" t="s">
        <v>2030</v>
      </c>
      <c r="D50" s="33" t="s">
        <v>292</v>
      </c>
      <c r="E50" s="33">
        <v>100</v>
      </c>
      <c r="F50" s="728"/>
      <c r="G50" s="636" t="str">
        <f t="shared" ref="G50:G51" si="7">+IF($F50&gt;0,($E50*F50),"R")</f>
        <v>R</v>
      </c>
    </row>
    <row r="51" spans="1:7" x14ac:dyDescent="0.2">
      <c r="A51" s="27" t="s">
        <v>4025</v>
      </c>
      <c r="B51" s="27"/>
      <c r="C51" s="28" t="s">
        <v>2031</v>
      </c>
      <c r="D51" s="33" t="s">
        <v>292</v>
      </c>
      <c r="E51" s="33">
        <v>100</v>
      </c>
      <c r="F51" s="728"/>
      <c r="G51" s="636" t="str">
        <f t="shared" si="7"/>
        <v>R</v>
      </c>
    </row>
    <row r="52" spans="1:7" x14ac:dyDescent="0.2">
      <c r="A52" s="27"/>
      <c r="B52" s="27"/>
      <c r="C52" s="28"/>
      <c r="D52" s="33"/>
      <c r="E52" s="33"/>
      <c r="F52" s="393"/>
      <c r="G52" s="485"/>
    </row>
    <row r="53" spans="1:7" ht="25.5" x14ac:dyDescent="0.2">
      <c r="A53" s="27" t="s">
        <v>1445</v>
      </c>
      <c r="B53" s="27"/>
      <c r="C53" s="28" t="s">
        <v>2202</v>
      </c>
      <c r="D53" s="33"/>
      <c r="E53" s="33"/>
      <c r="F53" s="393"/>
      <c r="G53" s="485"/>
    </row>
    <row r="54" spans="1:7" x14ac:dyDescent="0.2">
      <c r="A54" s="27"/>
      <c r="B54" s="27"/>
      <c r="C54" s="28" t="s">
        <v>2205</v>
      </c>
      <c r="D54" s="33"/>
      <c r="E54" s="33"/>
      <c r="F54" s="393"/>
      <c r="G54" s="485"/>
    </row>
    <row r="55" spans="1:7" x14ac:dyDescent="0.2">
      <c r="A55" s="27" t="s">
        <v>4026</v>
      </c>
      <c r="B55" s="27"/>
      <c r="C55" s="28" t="s">
        <v>2030</v>
      </c>
      <c r="D55" s="33" t="s">
        <v>242</v>
      </c>
      <c r="E55" s="33">
        <v>5</v>
      </c>
      <c r="F55" s="728"/>
      <c r="G55" s="636" t="str">
        <f t="shared" ref="G55:G56" si="8">+IF($F55&gt;0,($E55*F55),"R")</f>
        <v>R</v>
      </c>
    </row>
    <row r="56" spans="1:7" x14ac:dyDescent="0.2">
      <c r="A56" s="27" t="s">
        <v>4027</v>
      </c>
      <c r="B56" s="27"/>
      <c r="C56" s="28" t="s">
        <v>2031</v>
      </c>
      <c r="D56" s="33" t="s">
        <v>242</v>
      </c>
      <c r="E56" s="33">
        <v>5</v>
      </c>
      <c r="F56" s="728"/>
      <c r="G56" s="636" t="str">
        <f t="shared" si="8"/>
        <v>R</v>
      </c>
    </row>
    <row r="57" spans="1:7" x14ac:dyDescent="0.2">
      <c r="A57" s="27"/>
      <c r="B57" s="27"/>
      <c r="C57" s="28"/>
      <c r="D57" s="33"/>
      <c r="E57" s="33"/>
      <c r="F57" s="393"/>
      <c r="G57" s="485"/>
    </row>
    <row r="58" spans="1:7" ht="25.5" x14ac:dyDescent="0.2">
      <c r="A58" s="27" t="s">
        <v>1446</v>
      </c>
      <c r="B58" s="27"/>
      <c r="C58" s="28" t="s">
        <v>2206</v>
      </c>
      <c r="D58" s="33"/>
      <c r="E58" s="33"/>
      <c r="F58" s="393"/>
      <c r="G58" s="485"/>
    </row>
    <row r="59" spans="1:7" x14ac:dyDescent="0.2">
      <c r="A59" s="27"/>
      <c r="B59" s="27"/>
      <c r="C59" s="28" t="s">
        <v>2205</v>
      </c>
      <c r="D59" s="33"/>
      <c r="E59" s="33"/>
      <c r="F59" s="393"/>
      <c r="G59" s="485"/>
    </row>
    <row r="60" spans="1:7" x14ac:dyDescent="0.2">
      <c r="A60" s="27" t="s">
        <v>4028</v>
      </c>
      <c r="B60" s="27"/>
      <c r="C60" s="28" t="s">
        <v>2030</v>
      </c>
      <c r="D60" s="33" t="s">
        <v>242</v>
      </c>
      <c r="E60" s="33">
        <v>5</v>
      </c>
      <c r="F60" s="728"/>
      <c r="G60" s="636" t="str">
        <f t="shared" ref="G60:G61" si="9">+IF($F60&gt;0,($E60*F60),"R")</f>
        <v>R</v>
      </c>
    </row>
    <row r="61" spans="1:7" x14ac:dyDescent="0.2">
      <c r="A61" s="27" t="s">
        <v>4029</v>
      </c>
      <c r="B61" s="27"/>
      <c r="C61" s="28" t="s">
        <v>2031</v>
      </c>
      <c r="D61" s="33" t="s">
        <v>242</v>
      </c>
      <c r="E61" s="33">
        <v>5</v>
      </c>
      <c r="F61" s="728"/>
      <c r="G61" s="636" t="str">
        <f t="shared" si="9"/>
        <v>R</v>
      </c>
    </row>
    <row r="62" spans="1:7" x14ac:dyDescent="0.2">
      <c r="A62" s="27"/>
      <c r="B62" s="27"/>
      <c r="C62" s="28"/>
      <c r="D62" s="33"/>
      <c r="E62" s="33"/>
      <c r="F62" s="393"/>
      <c r="G62" s="485"/>
    </row>
    <row r="63" spans="1:7" x14ac:dyDescent="0.2">
      <c r="A63" s="27"/>
      <c r="B63" s="27"/>
      <c r="C63" s="28" t="s">
        <v>2207</v>
      </c>
      <c r="D63" s="33"/>
      <c r="E63" s="33"/>
      <c r="F63" s="393"/>
      <c r="G63" s="485"/>
    </row>
    <row r="64" spans="1:7" ht="25.5" x14ac:dyDescent="0.2">
      <c r="A64" s="27" t="s">
        <v>1448</v>
      </c>
      <c r="B64" s="27"/>
      <c r="C64" s="28" t="s">
        <v>2208</v>
      </c>
      <c r="D64" s="33" t="s">
        <v>242</v>
      </c>
      <c r="E64" s="33">
        <v>5</v>
      </c>
      <c r="F64" s="728"/>
      <c r="G64" s="636" t="str">
        <f>+IF($F64&gt;0,($E64*F64),"R")</f>
        <v>R</v>
      </c>
    </row>
    <row r="65" spans="1:7" x14ac:dyDescent="0.2">
      <c r="A65" s="27"/>
      <c r="B65" s="27"/>
      <c r="C65" s="28"/>
      <c r="D65" s="33"/>
      <c r="E65" s="33"/>
      <c r="F65" s="393"/>
      <c r="G65" s="485"/>
    </row>
    <row r="66" spans="1:7" x14ac:dyDescent="0.2">
      <c r="A66" s="27">
        <v>2.2999999999999998</v>
      </c>
      <c r="B66" s="27"/>
      <c r="C66" s="28" t="s">
        <v>2209</v>
      </c>
      <c r="D66" s="33"/>
      <c r="E66" s="33"/>
      <c r="F66" s="393"/>
      <c r="G66" s="485"/>
    </row>
    <row r="67" spans="1:7" ht="89.25" x14ac:dyDescent="0.2">
      <c r="A67" s="27"/>
      <c r="B67" s="27"/>
      <c r="C67" s="28" t="s">
        <v>2210</v>
      </c>
      <c r="D67" s="33"/>
      <c r="E67" s="33"/>
      <c r="F67" s="393"/>
      <c r="G67" s="485"/>
    </row>
    <row r="68" spans="1:7" x14ac:dyDescent="0.2">
      <c r="A68" s="27"/>
      <c r="B68" s="27"/>
      <c r="C68" s="28"/>
      <c r="D68" s="33"/>
      <c r="E68" s="33"/>
      <c r="F68" s="393"/>
      <c r="G68" s="485"/>
    </row>
    <row r="69" spans="1:7" x14ac:dyDescent="0.2">
      <c r="A69" s="27" t="s">
        <v>1787</v>
      </c>
      <c r="B69" s="27"/>
      <c r="C69" s="28" t="s">
        <v>2211</v>
      </c>
      <c r="D69" s="33"/>
      <c r="E69" s="33"/>
      <c r="F69" s="393"/>
      <c r="G69" s="485"/>
    </row>
    <row r="70" spans="1:7" x14ac:dyDescent="0.2">
      <c r="A70" s="27" t="s">
        <v>4030</v>
      </c>
      <c r="B70" s="27"/>
      <c r="C70" s="28" t="s">
        <v>2030</v>
      </c>
      <c r="D70" s="33" t="s">
        <v>292</v>
      </c>
      <c r="E70" s="33">
        <f>5*2*5</f>
        <v>50</v>
      </c>
      <c r="F70" s="728"/>
      <c r="G70" s="636" t="str">
        <f t="shared" ref="G70:G71" si="10">+IF($F70&gt;0,($E70*F70),"R")</f>
        <v>R</v>
      </c>
    </row>
    <row r="71" spans="1:7" x14ac:dyDescent="0.2">
      <c r="A71" s="27" t="s">
        <v>4031</v>
      </c>
      <c r="B71" s="27"/>
      <c r="C71" s="28" t="s">
        <v>2031</v>
      </c>
      <c r="D71" s="33" t="s">
        <v>292</v>
      </c>
      <c r="E71" s="33">
        <v>50</v>
      </c>
      <c r="F71" s="728"/>
      <c r="G71" s="636" t="str">
        <f t="shared" si="10"/>
        <v>R</v>
      </c>
    </row>
    <row r="72" spans="1:7" ht="11.25" customHeight="1" x14ac:dyDescent="0.2">
      <c r="A72" s="27"/>
      <c r="B72" s="27"/>
      <c r="C72" s="28"/>
      <c r="D72" s="33"/>
      <c r="E72" s="33"/>
      <c r="F72" s="393"/>
      <c r="G72" s="485"/>
    </row>
    <row r="73" spans="1:7" x14ac:dyDescent="0.2">
      <c r="A73" s="27" t="s">
        <v>1789</v>
      </c>
      <c r="B73" s="27"/>
      <c r="C73" s="28" t="s">
        <v>2212</v>
      </c>
      <c r="D73" s="33"/>
      <c r="E73" s="33"/>
      <c r="F73" s="393"/>
      <c r="G73" s="485"/>
    </row>
    <row r="74" spans="1:7" x14ac:dyDescent="0.2">
      <c r="A74" s="27" t="s">
        <v>4032</v>
      </c>
      <c r="B74" s="27"/>
      <c r="C74" s="28" t="s">
        <v>2030</v>
      </c>
      <c r="D74" s="33" t="s">
        <v>292</v>
      </c>
      <c r="E74" s="33">
        <f t="shared" ref="E74" si="11">5*2*5</f>
        <v>50</v>
      </c>
      <c r="F74" s="728"/>
      <c r="G74" s="636" t="str">
        <f t="shared" ref="G74:G75" si="12">+IF($F74&gt;0,($E74*F74),"R")</f>
        <v>R</v>
      </c>
    </row>
    <row r="75" spans="1:7" x14ac:dyDescent="0.2">
      <c r="A75" s="27" t="s">
        <v>4033</v>
      </c>
      <c r="B75" s="27"/>
      <c r="C75" s="28" t="s">
        <v>2031</v>
      </c>
      <c r="D75" s="33" t="s">
        <v>292</v>
      </c>
      <c r="E75" s="33">
        <v>50</v>
      </c>
      <c r="F75" s="728"/>
      <c r="G75" s="636" t="str">
        <f t="shared" si="12"/>
        <v>R</v>
      </c>
    </row>
    <row r="76" spans="1:7" ht="11.25" customHeight="1" x14ac:dyDescent="0.2">
      <c r="A76" s="27"/>
      <c r="B76" s="27"/>
      <c r="C76" s="28"/>
      <c r="D76" s="33"/>
      <c r="E76" s="33"/>
      <c r="F76" s="393"/>
      <c r="G76" s="485"/>
    </row>
    <row r="77" spans="1:7" x14ac:dyDescent="0.2">
      <c r="A77" s="27" t="s">
        <v>1791</v>
      </c>
      <c r="B77" s="27"/>
      <c r="C77" s="28" t="s">
        <v>2213</v>
      </c>
      <c r="D77" s="33"/>
      <c r="E77" s="33"/>
      <c r="F77" s="393"/>
      <c r="G77" s="485"/>
    </row>
    <row r="78" spans="1:7" x14ac:dyDescent="0.2">
      <c r="A78" s="27" t="s">
        <v>4034</v>
      </c>
      <c r="B78" s="27"/>
      <c r="C78" s="28" t="s">
        <v>2030</v>
      </c>
      <c r="D78" s="33" t="s">
        <v>292</v>
      </c>
      <c r="E78" s="33">
        <f t="shared" ref="E78" si="13">5*2*5</f>
        <v>50</v>
      </c>
      <c r="F78" s="728"/>
      <c r="G78" s="636" t="str">
        <f t="shared" ref="G78:G79" si="14">+IF($F78&gt;0,($E78*F78),"R")</f>
        <v>R</v>
      </c>
    </row>
    <row r="79" spans="1:7" x14ac:dyDescent="0.2">
      <c r="A79" s="27" t="s">
        <v>4035</v>
      </c>
      <c r="B79" s="27"/>
      <c r="C79" s="28" t="s">
        <v>2031</v>
      </c>
      <c r="D79" s="33" t="s">
        <v>292</v>
      </c>
      <c r="E79" s="33">
        <v>50</v>
      </c>
      <c r="F79" s="728"/>
      <c r="G79" s="636" t="str">
        <f t="shared" si="14"/>
        <v>R</v>
      </c>
    </row>
    <row r="80" spans="1:7" ht="11.25" customHeight="1" x14ac:dyDescent="0.2">
      <c r="A80" s="27"/>
      <c r="B80" s="27"/>
      <c r="C80" s="28"/>
      <c r="D80" s="33"/>
      <c r="E80" s="33"/>
      <c r="F80" s="393"/>
      <c r="G80" s="485"/>
    </row>
    <row r="81" spans="1:7" ht="11.25" customHeight="1" x14ac:dyDescent="0.2">
      <c r="A81" s="27" t="s">
        <v>1793</v>
      </c>
      <c r="B81" s="27"/>
      <c r="C81" s="28" t="s">
        <v>2214</v>
      </c>
      <c r="D81" s="33"/>
      <c r="E81" s="33"/>
      <c r="F81" s="393"/>
      <c r="G81" s="485"/>
    </row>
    <row r="82" spans="1:7" ht="11.25" customHeight="1" x14ac:dyDescent="0.2">
      <c r="A82" s="27" t="s">
        <v>4036</v>
      </c>
      <c r="B82" s="27"/>
      <c r="C82" s="28" t="s">
        <v>2030</v>
      </c>
      <c r="D82" s="33" t="s">
        <v>292</v>
      </c>
      <c r="E82" s="33">
        <v>50</v>
      </c>
      <c r="F82" s="728"/>
      <c r="G82" s="636" t="str">
        <f t="shared" ref="G82:G83" si="15">+IF($F82&gt;0,($E82*F82),"R")</f>
        <v>R</v>
      </c>
    </row>
    <row r="83" spans="1:7" x14ac:dyDescent="0.2">
      <c r="A83" s="56" t="s">
        <v>4037</v>
      </c>
      <c r="B83" s="56"/>
      <c r="C83" s="28" t="s">
        <v>2031</v>
      </c>
      <c r="D83" s="33" t="s">
        <v>292</v>
      </c>
      <c r="E83" s="97">
        <f t="shared" ref="E83" si="16">5*2*5</f>
        <v>50</v>
      </c>
      <c r="F83" s="728"/>
      <c r="G83" s="636" t="str">
        <f t="shared" si="15"/>
        <v>R</v>
      </c>
    </row>
    <row r="84" spans="1:7" ht="21.95" customHeight="1" x14ac:dyDescent="0.2">
      <c r="A84" s="34" t="s">
        <v>44</v>
      </c>
      <c r="B84" s="35"/>
      <c r="C84" s="35"/>
      <c r="D84" s="305"/>
      <c r="E84" s="305"/>
      <c r="F84" s="395"/>
      <c r="G84" s="583">
        <f>SUM(G41:G83)</f>
        <v>0</v>
      </c>
    </row>
    <row r="85" spans="1:7" ht="15" customHeight="1" x14ac:dyDescent="0.2">
      <c r="A85" s="21"/>
      <c r="B85" s="21"/>
      <c r="C85" s="21"/>
      <c r="D85" s="21"/>
      <c r="E85" s="21"/>
      <c r="G85" s="542" t="s">
        <v>4525</v>
      </c>
    </row>
    <row r="86" spans="1:7" x14ac:dyDescent="0.2">
      <c r="A86" s="21"/>
      <c r="B86" s="21"/>
      <c r="C86" s="21"/>
      <c r="D86" s="21"/>
      <c r="E86" s="21"/>
      <c r="G86" s="543"/>
    </row>
    <row r="87" spans="1:7" ht="25.5" x14ac:dyDescent="0.2">
      <c r="A87" s="36" t="s">
        <v>3</v>
      </c>
      <c r="B87" s="36" t="s">
        <v>4</v>
      </c>
      <c r="C87" s="36" t="s">
        <v>5</v>
      </c>
      <c r="D87" s="36" t="s">
        <v>6</v>
      </c>
      <c r="E87" s="36" t="s">
        <v>7</v>
      </c>
      <c r="F87" s="36" t="s">
        <v>8</v>
      </c>
      <c r="G87" s="482" t="s">
        <v>9</v>
      </c>
    </row>
    <row r="88" spans="1:7" ht="21.95" customHeight="1" x14ac:dyDescent="0.2">
      <c r="A88" s="37" t="s">
        <v>45</v>
      </c>
      <c r="B88" s="38"/>
      <c r="C88" s="39"/>
      <c r="D88" s="305"/>
      <c r="E88" s="305"/>
      <c r="F88" s="395"/>
      <c r="G88" s="583">
        <f>G84</f>
        <v>0</v>
      </c>
    </row>
    <row r="89" spans="1:7" x14ac:dyDescent="0.2">
      <c r="A89" s="85"/>
      <c r="B89" s="85"/>
      <c r="C89" s="84"/>
      <c r="D89" s="24"/>
      <c r="E89" s="24"/>
      <c r="F89" s="390"/>
      <c r="G89" s="585"/>
    </row>
    <row r="90" spans="1:7" ht="51" x14ac:dyDescent="0.2">
      <c r="A90" s="27"/>
      <c r="B90" s="27"/>
      <c r="C90" s="28" t="s">
        <v>2215</v>
      </c>
      <c r="D90" s="33"/>
      <c r="E90" s="33"/>
      <c r="F90" s="393"/>
      <c r="G90" s="485"/>
    </row>
    <row r="91" spans="1:7" x14ac:dyDescent="0.2">
      <c r="A91" s="27"/>
      <c r="B91" s="27"/>
      <c r="C91" s="28"/>
      <c r="D91" s="33"/>
      <c r="E91" s="33"/>
      <c r="F91" s="393"/>
      <c r="G91" s="485"/>
    </row>
    <row r="92" spans="1:7" x14ac:dyDescent="0.2">
      <c r="A92" s="27" t="s">
        <v>1795</v>
      </c>
      <c r="B92" s="27"/>
      <c r="C92" s="28" t="s">
        <v>2211</v>
      </c>
      <c r="D92" s="33"/>
      <c r="E92" s="33"/>
      <c r="F92" s="393"/>
      <c r="G92" s="485"/>
    </row>
    <row r="93" spans="1:7" x14ac:dyDescent="0.2">
      <c r="A93" s="27" t="s">
        <v>4038</v>
      </c>
      <c r="B93" s="27"/>
      <c r="C93" s="28" t="s">
        <v>2030</v>
      </c>
      <c r="D93" s="33" t="s">
        <v>242</v>
      </c>
      <c r="E93" s="33">
        <v>5</v>
      </c>
      <c r="F93" s="728"/>
      <c r="G93" s="636" t="str">
        <f t="shared" ref="G93:G94" si="17">+IF($F93&gt;0,($E93*F93),"R")</f>
        <v>R</v>
      </c>
    </row>
    <row r="94" spans="1:7" x14ac:dyDescent="0.2">
      <c r="A94" s="27" t="s">
        <v>4039</v>
      </c>
      <c r="B94" s="27"/>
      <c r="C94" s="28" t="s">
        <v>2031</v>
      </c>
      <c r="D94" s="33" t="s">
        <v>242</v>
      </c>
      <c r="E94" s="33">
        <v>5</v>
      </c>
      <c r="F94" s="728"/>
      <c r="G94" s="636" t="str">
        <f t="shared" si="17"/>
        <v>R</v>
      </c>
    </row>
    <row r="95" spans="1:7" x14ac:dyDescent="0.2">
      <c r="A95" s="27"/>
      <c r="B95" s="27"/>
      <c r="C95" s="28"/>
      <c r="D95" s="33"/>
      <c r="E95" s="33"/>
      <c r="F95" s="393"/>
      <c r="G95" s="485"/>
    </row>
    <row r="96" spans="1:7" x14ac:dyDescent="0.2">
      <c r="A96" s="27" t="s">
        <v>1797</v>
      </c>
      <c r="B96" s="27"/>
      <c r="C96" s="28" t="s">
        <v>2212</v>
      </c>
      <c r="D96" s="33"/>
      <c r="E96" s="33"/>
      <c r="F96" s="393"/>
      <c r="G96" s="485"/>
    </row>
    <row r="97" spans="1:7" x14ac:dyDescent="0.2">
      <c r="A97" s="27" t="s">
        <v>4040</v>
      </c>
      <c r="B97" s="27"/>
      <c r="C97" s="28" t="s">
        <v>2030</v>
      </c>
      <c r="D97" s="33" t="s">
        <v>242</v>
      </c>
      <c r="E97" s="33">
        <v>5</v>
      </c>
      <c r="F97" s="728"/>
      <c r="G97" s="636" t="str">
        <f t="shared" ref="G97:G98" si="18">+IF($F97&gt;0,($E97*F97),"R")</f>
        <v>R</v>
      </c>
    </row>
    <row r="98" spans="1:7" x14ac:dyDescent="0.2">
      <c r="A98" s="27" t="s">
        <v>4041</v>
      </c>
      <c r="B98" s="27"/>
      <c r="C98" s="28" t="s">
        <v>2031</v>
      </c>
      <c r="D98" s="33" t="s">
        <v>242</v>
      </c>
      <c r="E98" s="33">
        <v>5</v>
      </c>
      <c r="F98" s="728"/>
      <c r="G98" s="636" t="str">
        <f t="shared" si="18"/>
        <v>R</v>
      </c>
    </row>
    <row r="99" spans="1:7" x14ac:dyDescent="0.2">
      <c r="A99" s="27"/>
      <c r="B99" s="27"/>
      <c r="C99" s="28"/>
      <c r="D99" s="33"/>
      <c r="E99" s="33"/>
      <c r="F99" s="393"/>
      <c r="G99" s="485"/>
    </row>
    <row r="100" spans="1:7" x14ac:dyDescent="0.2">
      <c r="A100" s="27" t="s">
        <v>1801</v>
      </c>
      <c r="B100" s="27"/>
      <c r="C100" s="28" t="s">
        <v>2213</v>
      </c>
      <c r="D100" s="33"/>
      <c r="E100" s="33"/>
      <c r="F100" s="393"/>
      <c r="G100" s="485"/>
    </row>
    <row r="101" spans="1:7" x14ac:dyDescent="0.2">
      <c r="A101" s="27" t="s">
        <v>4042</v>
      </c>
      <c r="B101" s="27"/>
      <c r="C101" s="28" t="s">
        <v>2030</v>
      </c>
      <c r="D101" s="33" t="s">
        <v>242</v>
      </c>
      <c r="E101" s="33">
        <v>5</v>
      </c>
      <c r="F101" s="728"/>
      <c r="G101" s="636" t="str">
        <f t="shared" ref="G101:G102" si="19">+IF($F101&gt;0,($E101*F101),"R")</f>
        <v>R</v>
      </c>
    </row>
    <row r="102" spans="1:7" x14ac:dyDescent="0.2">
      <c r="A102" s="27" t="s">
        <v>4043</v>
      </c>
      <c r="B102" s="27"/>
      <c r="C102" s="28" t="s">
        <v>2031</v>
      </c>
      <c r="D102" s="33" t="s">
        <v>242</v>
      </c>
      <c r="E102" s="33">
        <v>5</v>
      </c>
      <c r="F102" s="728"/>
      <c r="G102" s="636" t="str">
        <f t="shared" si="19"/>
        <v>R</v>
      </c>
    </row>
    <row r="103" spans="1:7" x14ac:dyDescent="0.2">
      <c r="A103" s="27"/>
      <c r="B103" s="27"/>
      <c r="C103" s="28"/>
      <c r="D103" s="33"/>
      <c r="E103" s="33"/>
      <c r="F103" s="393"/>
      <c r="G103" s="485"/>
    </row>
    <row r="104" spans="1:7" x14ac:dyDescent="0.2">
      <c r="A104" s="27" t="s">
        <v>1803</v>
      </c>
      <c r="B104" s="27"/>
      <c r="C104" s="28" t="s">
        <v>2214</v>
      </c>
      <c r="D104" s="33"/>
      <c r="E104" s="33"/>
      <c r="F104" s="393"/>
      <c r="G104" s="485"/>
    </row>
    <row r="105" spans="1:7" x14ac:dyDescent="0.2">
      <c r="A105" s="27" t="s">
        <v>4044</v>
      </c>
      <c r="B105" s="27"/>
      <c r="C105" s="28" t="s">
        <v>2030</v>
      </c>
      <c r="D105" s="33" t="s">
        <v>242</v>
      </c>
      <c r="E105" s="33">
        <v>5</v>
      </c>
      <c r="F105" s="728"/>
      <c r="G105" s="636" t="str">
        <f t="shared" ref="G105:G106" si="20">+IF($F105&gt;0,($E105*F105),"R")</f>
        <v>R</v>
      </c>
    </row>
    <row r="106" spans="1:7" x14ac:dyDescent="0.2">
      <c r="A106" s="27" t="s">
        <v>4045</v>
      </c>
      <c r="B106" s="27"/>
      <c r="C106" s="28" t="s">
        <v>2031</v>
      </c>
      <c r="D106" s="33" t="s">
        <v>242</v>
      </c>
      <c r="E106" s="33">
        <v>5</v>
      </c>
      <c r="F106" s="728"/>
      <c r="G106" s="636" t="str">
        <f t="shared" si="20"/>
        <v>R</v>
      </c>
    </row>
    <row r="107" spans="1:7" x14ac:dyDescent="0.2">
      <c r="A107" s="27"/>
      <c r="B107" s="27"/>
      <c r="C107" s="28"/>
      <c r="D107" s="33"/>
      <c r="E107" s="33"/>
      <c r="F107" s="393"/>
      <c r="G107" s="485"/>
    </row>
    <row r="108" spans="1:7" x14ac:dyDescent="0.2">
      <c r="A108" s="27" t="s">
        <v>1805</v>
      </c>
      <c r="B108" s="27"/>
      <c r="C108" s="28" t="s">
        <v>2216</v>
      </c>
      <c r="D108" s="33"/>
      <c r="E108" s="33"/>
      <c r="F108" s="393"/>
      <c r="G108" s="485"/>
    </row>
    <row r="109" spans="1:7" x14ac:dyDescent="0.2">
      <c r="A109" s="27" t="s">
        <v>4046</v>
      </c>
      <c r="B109" s="27"/>
      <c r="C109" s="28" t="s">
        <v>2030</v>
      </c>
      <c r="D109" s="33" t="s">
        <v>292</v>
      </c>
      <c r="E109" s="33">
        <v>5</v>
      </c>
      <c r="F109" s="728"/>
      <c r="G109" s="636" t="str">
        <f t="shared" ref="G109:G110" si="21">+IF($F109&gt;0,($E109*F109),"R")</f>
        <v>R</v>
      </c>
    </row>
    <row r="110" spans="1:7" x14ac:dyDescent="0.2">
      <c r="A110" s="27" t="s">
        <v>4047</v>
      </c>
      <c r="B110" s="27"/>
      <c r="C110" s="28" t="s">
        <v>2031</v>
      </c>
      <c r="D110" s="33" t="s">
        <v>292</v>
      </c>
      <c r="E110" s="33">
        <v>5</v>
      </c>
      <c r="F110" s="728"/>
      <c r="G110" s="636" t="str">
        <f t="shared" si="21"/>
        <v>R</v>
      </c>
    </row>
    <row r="111" spans="1:7" x14ac:dyDescent="0.2">
      <c r="A111" s="27"/>
      <c r="B111" s="27"/>
      <c r="C111" s="28"/>
      <c r="D111" s="33"/>
      <c r="E111" s="33"/>
      <c r="F111" s="393"/>
      <c r="G111" s="485"/>
    </row>
    <row r="112" spans="1:7" x14ac:dyDescent="0.2">
      <c r="A112" s="27"/>
      <c r="B112" s="27"/>
      <c r="C112" s="28" t="s">
        <v>2217</v>
      </c>
      <c r="D112" s="33"/>
      <c r="E112" s="33"/>
      <c r="F112" s="393"/>
      <c r="G112" s="485"/>
    </row>
    <row r="113" spans="1:7" x14ac:dyDescent="0.2">
      <c r="A113" s="27"/>
      <c r="B113" s="27"/>
      <c r="C113" s="28"/>
      <c r="D113" s="33"/>
      <c r="E113" s="33"/>
      <c r="F113" s="393"/>
      <c r="G113" s="485"/>
    </row>
    <row r="114" spans="1:7" x14ac:dyDescent="0.2">
      <c r="A114" s="27" t="s">
        <v>1807</v>
      </c>
      <c r="B114" s="27"/>
      <c r="C114" s="28" t="s">
        <v>2211</v>
      </c>
      <c r="D114" s="33"/>
      <c r="E114" s="33"/>
      <c r="F114" s="393"/>
      <c r="G114" s="485"/>
    </row>
    <row r="115" spans="1:7" x14ac:dyDescent="0.2">
      <c r="A115" s="27" t="s">
        <v>4048</v>
      </c>
      <c r="B115" s="27"/>
      <c r="C115" s="28" t="s">
        <v>2030</v>
      </c>
      <c r="D115" s="33" t="s">
        <v>242</v>
      </c>
      <c r="E115" s="33">
        <v>5</v>
      </c>
      <c r="F115" s="728"/>
      <c r="G115" s="636" t="str">
        <f t="shared" ref="G115:G116" si="22">+IF($F115&gt;0,($E115*F115),"R")</f>
        <v>R</v>
      </c>
    </row>
    <row r="116" spans="1:7" x14ac:dyDescent="0.2">
      <c r="A116" s="27" t="s">
        <v>4049</v>
      </c>
      <c r="B116" s="27"/>
      <c r="C116" s="28" t="s">
        <v>2031</v>
      </c>
      <c r="D116" s="33" t="s">
        <v>242</v>
      </c>
      <c r="E116" s="33">
        <v>5</v>
      </c>
      <c r="F116" s="728"/>
      <c r="G116" s="636" t="str">
        <f t="shared" si="22"/>
        <v>R</v>
      </c>
    </row>
    <row r="117" spans="1:7" x14ac:dyDescent="0.2">
      <c r="A117" s="27"/>
      <c r="B117" s="27"/>
      <c r="C117" s="28"/>
      <c r="D117" s="33"/>
      <c r="E117" s="33"/>
      <c r="F117" s="393"/>
      <c r="G117" s="485"/>
    </row>
    <row r="118" spans="1:7" x14ac:dyDescent="0.2">
      <c r="A118" s="27" t="s">
        <v>1809</v>
      </c>
      <c r="B118" s="27"/>
      <c r="C118" s="28" t="s">
        <v>2212</v>
      </c>
      <c r="D118" s="33"/>
      <c r="E118" s="33"/>
      <c r="F118" s="393"/>
      <c r="G118" s="485"/>
    </row>
    <row r="119" spans="1:7" x14ac:dyDescent="0.2">
      <c r="A119" s="27" t="s">
        <v>4050</v>
      </c>
      <c r="B119" s="27"/>
      <c r="C119" s="28" t="s">
        <v>2030</v>
      </c>
      <c r="D119" s="33" t="s">
        <v>242</v>
      </c>
      <c r="E119" s="33">
        <v>5</v>
      </c>
      <c r="F119" s="728"/>
      <c r="G119" s="636" t="str">
        <f t="shared" ref="G119:G120" si="23">+IF($F119&gt;0,($E119*F119),"R")</f>
        <v>R</v>
      </c>
    </row>
    <row r="120" spans="1:7" x14ac:dyDescent="0.2">
      <c r="A120" s="27" t="s">
        <v>4051</v>
      </c>
      <c r="B120" s="27"/>
      <c r="C120" s="28" t="s">
        <v>2031</v>
      </c>
      <c r="D120" s="33" t="s">
        <v>242</v>
      </c>
      <c r="E120" s="33">
        <v>5</v>
      </c>
      <c r="F120" s="728"/>
      <c r="G120" s="636" t="str">
        <f t="shared" si="23"/>
        <v>R</v>
      </c>
    </row>
    <row r="121" spans="1:7" x14ac:dyDescent="0.2">
      <c r="A121" s="27"/>
      <c r="B121" s="27"/>
      <c r="C121" s="28"/>
      <c r="D121" s="33"/>
      <c r="E121" s="33"/>
      <c r="F121" s="393"/>
      <c r="G121" s="485"/>
    </row>
    <row r="122" spans="1:7" x14ac:dyDescent="0.2">
      <c r="A122" s="27" t="s">
        <v>1813</v>
      </c>
      <c r="B122" s="27"/>
      <c r="C122" s="28" t="s">
        <v>2213</v>
      </c>
      <c r="D122" s="33"/>
      <c r="E122" s="33"/>
      <c r="F122" s="393"/>
      <c r="G122" s="485"/>
    </row>
    <row r="123" spans="1:7" x14ac:dyDescent="0.2">
      <c r="A123" s="27" t="s">
        <v>4052</v>
      </c>
      <c r="B123" s="27"/>
      <c r="C123" s="28" t="s">
        <v>2030</v>
      </c>
      <c r="D123" s="33" t="s">
        <v>242</v>
      </c>
      <c r="E123" s="33">
        <v>5</v>
      </c>
      <c r="F123" s="728"/>
      <c r="G123" s="636" t="str">
        <f t="shared" ref="G123:G124" si="24">+IF($F123&gt;0,($E123*F123),"R")</f>
        <v>R</v>
      </c>
    </row>
    <row r="124" spans="1:7" x14ac:dyDescent="0.2">
      <c r="A124" s="27" t="s">
        <v>4053</v>
      </c>
      <c r="B124" s="27"/>
      <c r="C124" s="28" t="s">
        <v>2031</v>
      </c>
      <c r="D124" s="33" t="s">
        <v>242</v>
      </c>
      <c r="E124" s="33">
        <v>5</v>
      </c>
      <c r="F124" s="728"/>
      <c r="G124" s="636" t="str">
        <f t="shared" si="24"/>
        <v>R</v>
      </c>
    </row>
    <row r="125" spans="1:7" x14ac:dyDescent="0.2">
      <c r="A125" s="27"/>
      <c r="B125" s="27"/>
      <c r="C125" s="28"/>
      <c r="D125" s="33"/>
      <c r="E125" s="33"/>
      <c r="F125" s="393"/>
      <c r="G125" s="485"/>
    </row>
    <row r="126" spans="1:7" x14ac:dyDescent="0.2">
      <c r="A126" s="27" t="s">
        <v>1814</v>
      </c>
      <c r="B126" s="27"/>
      <c r="C126" s="28" t="s">
        <v>2214</v>
      </c>
      <c r="D126" s="33"/>
      <c r="E126" s="33"/>
      <c r="F126" s="393"/>
      <c r="G126" s="485"/>
    </row>
    <row r="127" spans="1:7" x14ac:dyDescent="0.2">
      <c r="A127" s="27" t="s">
        <v>4054</v>
      </c>
      <c r="B127" s="27"/>
      <c r="C127" s="28" t="s">
        <v>2030</v>
      </c>
      <c r="D127" s="33" t="s">
        <v>242</v>
      </c>
      <c r="E127" s="33">
        <v>5</v>
      </c>
      <c r="F127" s="728"/>
      <c r="G127" s="636" t="str">
        <f t="shared" ref="G127:G128" si="25">+IF($F127&gt;0,($E127*F127),"R")</f>
        <v>R</v>
      </c>
    </row>
    <row r="128" spans="1:7" x14ac:dyDescent="0.2">
      <c r="A128" s="27" t="s">
        <v>4055</v>
      </c>
      <c r="B128" s="27"/>
      <c r="C128" s="28" t="s">
        <v>2031</v>
      </c>
      <c r="D128" s="33" t="s">
        <v>242</v>
      </c>
      <c r="E128" s="33">
        <v>5</v>
      </c>
      <c r="F128" s="728"/>
      <c r="G128" s="636" t="str">
        <f t="shared" si="25"/>
        <v>R</v>
      </c>
    </row>
    <row r="129" spans="1:7" x14ac:dyDescent="0.2">
      <c r="A129" s="27"/>
      <c r="B129" s="27"/>
      <c r="C129" s="28"/>
      <c r="D129" s="33"/>
      <c r="E129" s="33"/>
      <c r="F129" s="393"/>
      <c r="G129" s="485"/>
    </row>
    <row r="130" spans="1:7" x14ac:dyDescent="0.2">
      <c r="A130" s="27" t="s">
        <v>1815</v>
      </c>
      <c r="B130" s="27"/>
      <c r="C130" s="28" t="s">
        <v>2216</v>
      </c>
      <c r="D130" s="33"/>
      <c r="E130" s="33"/>
      <c r="F130" s="393"/>
      <c r="G130" s="485"/>
    </row>
    <row r="131" spans="1:7" x14ac:dyDescent="0.2">
      <c r="A131" s="27" t="s">
        <v>4056</v>
      </c>
      <c r="B131" s="27"/>
      <c r="C131" s="28" t="s">
        <v>2030</v>
      </c>
      <c r="D131" s="33" t="s">
        <v>242</v>
      </c>
      <c r="E131" s="33">
        <v>5</v>
      </c>
      <c r="F131" s="728"/>
      <c r="G131" s="636" t="str">
        <f t="shared" ref="G131:G132" si="26">+IF($F131&gt;0,($E131*F131),"R")</f>
        <v>R</v>
      </c>
    </row>
    <row r="132" spans="1:7" x14ac:dyDescent="0.2">
      <c r="A132" s="27" t="s">
        <v>4057</v>
      </c>
      <c r="B132" s="27"/>
      <c r="C132" s="28" t="s">
        <v>2031</v>
      </c>
      <c r="D132" s="33" t="s">
        <v>242</v>
      </c>
      <c r="E132" s="33">
        <v>5</v>
      </c>
      <c r="F132" s="728"/>
      <c r="G132" s="636" t="str">
        <f t="shared" si="26"/>
        <v>R</v>
      </c>
    </row>
    <row r="133" spans="1:7" x14ac:dyDescent="0.2">
      <c r="A133" s="27"/>
      <c r="B133" s="27"/>
      <c r="C133" s="28"/>
      <c r="D133" s="33"/>
      <c r="E133" s="33"/>
      <c r="F133" s="393"/>
      <c r="G133" s="485"/>
    </row>
    <row r="134" spans="1:7" x14ac:dyDescent="0.2">
      <c r="A134" s="27"/>
      <c r="B134" s="27"/>
      <c r="C134" s="28"/>
      <c r="D134" s="33"/>
      <c r="E134" s="33"/>
      <c r="F134" s="393"/>
      <c r="G134" s="485"/>
    </row>
    <row r="135" spans="1:7" x14ac:dyDescent="0.2">
      <c r="A135" s="56"/>
      <c r="B135" s="56"/>
      <c r="C135" s="59"/>
      <c r="D135" s="97"/>
      <c r="E135" s="97"/>
      <c r="F135" s="397"/>
      <c r="G135" s="577"/>
    </row>
    <row r="136" spans="1:7" ht="21.95" customHeight="1" x14ac:dyDescent="0.2">
      <c r="A136" s="34" t="s">
        <v>44</v>
      </c>
      <c r="B136" s="35"/>
      <c r="C136" s="35"/>
      <c r="D136" s="305"/>
      <c r="E136" s="305"/>
      <c r="F136" s="395"/>
      <c r="G136" s="583">
        <f>SUM(G88:G132)</f>
        <v>0</v>
      </c>
    </row>
    <row r="137" spans="1:7" ht="15" customHeight="1" x14ac:dyDescent="0.2">
      <c r="A137" s="21"/>
      <c r="B137" s="21"/>
      <c r="C137" s="21"/>
      <c r="D137" s="21"/>
      <c r="E137" s="21"/>
      <c r="G137" s="542" t="s">
        <v>4525</v>
      </c>
    </row>
    <row r="138" spans="1:7" x14ac:dyDescent="0.2">
      <c r="A138" s="21"/>
      <c r="B138" s="21"/>
      <c r="C138" s="21"/>
      <c r="D138" s="21"/>
      <c r="E138" s="21"/>
      <c r="G138" s="543"/>
    </row>
    <row r="139" spans="1:7" ht="25.5" x14ac:dyDescent="0.2">
      <c r="A139" s="36" t="s">
        <v>3</v>
      </c>
      <c r="B139" s="36" t="s">
        <v>4</v>
      </c>
      <c r="C139" s="36" t="s">
        <v>5</v>
      </c>
      <c r="D139" s="36" t="s">
        <v>6</v>
      </c>
      <c r="E139" s="36" t="s">
        <v>7</v>
      </c>
      <c r="F139" s="36" t="s">
        <v>8</v>
      </c>
      <c r="G139" s="482" t="s">
        <v>9</v>
      </c>
    </row>
    <row r="140" spans="1:7" ht="21.95" customHeight="1" x14ac:dyDescent="0.2">
      <c r="A140" s="37" t="s">
        <v>45</v>
      </c>
      <c r="B140" s="38"/>
      <c r="C140" s="39"/>
      <c r="D140" s="305"/>
      <c r="E140" s="305"/>
      <c r="F140" s="395"/>
      <c r="G140" s="583">
        <f>G136</f>
        <v>0</v>
      </c>
    </row>
    <row r="141" spans="1:7" x14ac:dyDescent="0.2">
      <c r="A141" s="27">
        <v>3</v>
      </c>
      <c r="B141" s="27" t="s">
        <v>2292</v>
      </c>
      <c r="C141" s="31" t="s">
        <v>2293</v>
      </c>
      <c r="D141" s="33"/>
      <c r="E141" s="33"/>
      <c r="F141" s="393"/>
      <c r="G141" s="485"/>
    </row>
    <row r="142" spans="1:7" ht="102" x14ac:dyDescent="0.2">
      <c r="A142" s="27"/>
      <c r="B142" s="27"/>
      <c r="C142" s="31" t="s">
        <v>2294</v>
      </c>
      <c r="D142" s="33"/>
      <c r="E142" s="33"/>
      <c r="F142" s="393"/>
      <c r="G142" s="485"/>
    </row>
    <row r="143" spans="1:7" ht="38.25" x14ac:dyDescent="0.2">
      <c r="A143" s="27">
        <v>3.1</v>
      </c>
      <c r="B143" s="27"/>
      <c r="C143" s="28" t="s">
        <v>2295</v>
      </c>
      <c r="D143" s="33"/>
      <c r="E143" s="33"/>
      <c r="F143" s="393"/>
      <c r="G143" s="485"/>
    </row>
    <row r="144" spans="1:7" x14ac:dyDescent="0.2">
      <c r="A144" s="27" t="s">
        <v>494</v>
      </c>
      <c r="B144" s="27"/>
      <c r="C144" s="28" t="s">
        <v>2030</v>
      </c>
      <c r="D144" s="33" t="s">
        <v>292</v>
      </c>
      <c r="E144" s="33">
        <v>200</v>
      </c>
      <c r="F144" s="728"/>
      <c r="G144" s="636" t="str">
        <f t="shared" ref="G144:G145" si="27">+IF($F144&gt;0,($E144*F144),"R")</f>
        <v>R</v>
      </c>
    </row>
    <row r="145" spans="1:7" x14ac:dyDescent="0.2">
      <c r="A145" s="27" t="s">
        <v>496</v>
      </c>
      <c r="B145" s="27"/>
      <c r="C145" s="28" t="s">
        <v>2031</v>
      </c>
      <c r="D145" s="33" t="s">
        <v>292</v>
      </c>
      <c r="E145" s="33">
        <v>200</v>
      </c>
      <c r="F145" s="728"/>
      <c r="G145" s="636" t="str">
        <f t="shared" si="27"/>
        <v>R</v>
      </c>
    </row>
    <row r="146" spans="1:7" x14ac:dyDescent="0.2">
      <c r="A146" s="27"/>
      <c r="B146" s="27"/>
      <c r="C146" s="28"/>
      <c r="D146" s="33"/>
      <c r="E146" s="33"/>
      <c r="F146" s="393"/>
      <c r="G146" s="485"/>
    </row>
    <row r="147" spans="1:7" x14ac:dyDescent="0.2">
      <c r="A147" s="27"/>
      <c r="B147" s="27"/>
      <c r="C147" s="28"/>
      <c r="D147" s="33"/>
      <c r="E147" s="33"/>
      <c r="F147" s="393"/>
      <c r="G147" s="485"/>
    </row>
    <row r="148" spans="1:7" x14ac:dyDescent="0.2">
      <c r="A148" s="27">
        <v>4</v>
      </c>
      <c r="B148" s="27" t="s">
        <v>2305</v>
      </c>
      <c r="C148" s="31" t="s">
        <v>2306</v>
      </c>
      <c r="D148" s="33"/>
      <c r="E148" s="33"/>
      <c r="F148" s="393"/>
      <c r="G148" s="485"/>
    </row>
    <row r="149" spans="1:7" ht="89.25" x14ac:dyDescent="0.2">
      <c r="A149" s="27"/>
      <c r="B149" s="27"/>
      <c r="C149" s="31" t="s">
        <v>2307</v>
      </c>
      <c r="D149" s="33"/>
      <c r="E149" s="33"/>
      <c r="F149" s="393"/>
      <c r="G149" s="485"/>
    </row>
    <row r="150" spans="1:7" x14ac:dyDescent="0.2">
      <c r="A150" s="27">
        <v>4.0999999999999996</v>
      </c>
      <c r="B150" s="27"/>
      <c r="C150" s="28" t="s">
        <v>2177</v>
      </c>
      <c r="D150" s="33"/>
      <c r="E150" s="33"/>
      <c r="F150" s="393"/>
      <c r="G150" s="485"/>
    </row>
    <row r="151" spans="1:7" x14ac:dyDescent="0.2">
      <c r="A151" s="27" t="s">
        <v>2487</v>
      </c>
      <c r="B151" s="27"/>
      <c r="C151" s="28" t="s">
        <v>2030</v>
      </c>
      <c r="D151" s="33" t="s">
        <v>190</v>
      </c>
      <c r="E151" s="33">
        <v>160</v>
      </c>
      <c r="F151" s="728"/>
      <c r="G151" s="636" t="str">
        <f t="shared" ref="G151:G152" si="28">+IF($F151&gt;0,($E151*F151),"R")</f>
        <v>R</v>
      </c>
    </row>
    <row r="152" spans="1:7" x14ac:dyDescent="0.2">
      <c r="A152" s="33" t="s">
        <v>2620</v>
      </c>
      <c r="B152" s="33"/>
      <c r="C152" s="28" t="s">
        <v>2031</v>
      </c>
      <c r="D152" s="33" t="s">
        <v>190</v>
      </c>
      <c r="E152" s="33">
        <v>160</v>
      </c>
      <c r="F152" s="728"/>
      <c r="G152" s="636" t="str">
        <f t="shared" si="28"/>
        <v>R</v>
      </c>
    </row>
    <row r="153" spans="1:7" x14ac:dyDescent="0.2">
      <c r="A153" s="33"/>
      <c r="B153" s="33"/>
      <c r="C153" s="28"/>
      <c r="D153" s="33"/>
      <c r="E153" s="33"/>
      <c r="F153" s="393"/>
      <c r="G153" s="485"/>
    </row>
    <row r="154" spans="1:7" x14ac:dyDescent="0.2">
      <c r="A154" s="27">
        <v>4.2</v>
      </c>
      <c r="B154" s="27"/>
      <c r="C154" s="28" t="s">
        <v>2308</v>
      </c>
      <c r="D154" s="33"/>
      <c r="E154" s="33"/>
      <c r="F154" s="393"/>
      <c r="G154" s="485"/>
    </row>
    <row r="155" spans="1:7" x14ac:dyDescent="0.2">
      <c r="A155" s="27" t="s">
        <v>2074</v>
      </c>
      <c r="B155" s="27"/>
      <c r="C155" s="28" t="s">
        <v>2030</v>
      </c>
      <c r="D155" s="33" t="s">
        <v>190</v>
      </c>
      <c r="E155" s="33">
        <v>53</v>
      </c>
      <c r="F155" s="728"/>
      <c r="G155" s="636" t="str">
        <f t="shared" ref="G155:G156" si="29">+IF($F155&gt;0,($E155*F155),"R")</f>
        <v>R</v>
      </c>
    </row>
    <row r="156" spans="1:7" x14ac:dyDescent="0.2">
      <c r="A156" s="27" t="s">
        <v>2626</v>
      </c>
      <c r="B156" s="27"/>
      <c r="C156" s="28" t="s">
        <v>2031</v>
      </c>
      <c r="D156" s="33" t="s">
        <v>190</v>
      </c>
      <c r="E156" s="33">
        <v>53</v>
      </c>
      <c r="F156" s="728"/>
      <c r="G156" s="636" t="str">
        <f t="shared" si="29"/>
        <v>R</v>
      </c>
    </row>
    <row r="157" spans="1:7" x14ac:dyDescent="0.2">
      <c r="A157" s="27"/>
      <c r="B157" s="27"/>
      <c r="C157" s="28"/>
      <c r="D157" s="33"/>
      <c r="E157" s="33"/>
      <c r="F157" s="393"/>
      <c r="G157" s="485"/>
    </row>
    <row r="158" spans="1:7" x14ac:dyDescent="0.2">
      <c r="A158" s="27">
        <v>4.3</v>
      </c>
      <c r="B158" s="27"/>
      <c r="C158" s="28" t="s">
        <v>2309</v>
      </c>
      <c r="D158" s="33"/>
      <c r="E158" s="33"/>
      <c r="F158" s="393"/>
      <c r="G158" s="485"/>
    </row>
    <row r="159" spans="1:7" x14ac:dyDescent="0.2">
      <c r="A159" s="27" t="s">
        <v>2489</v>
      </c>
      <c r="B159" s="27"/>
      <c r="C159" s="28" t="s">
        <v>2030</v>
      </c>
      <c r="D159" s="33" t="s">
        <v>190</v>
      </c>
      <c r="E159" s="33">
        <v>53</v>
      </c>
      <c r="F159" s="728"/>
      <c r="G159" s="636" t="str">
        <f t="shared" ref="G159:G160" si="30">+IF($F159&gt;0,($E159*F159),"R")</f>
        <v>R</v>
      </c>
    </row>
    <row r="160" spans="1:7" x14ac:dyDescent="0.2">
      <c r="A160" s="27" t="s">
        <v>2636</v>
      </c>
      <c r="B160" s="33"/>
      <c r="C160" s="28" t="s">
        <v>2031</v>
      </c>
      <c r="D160" s="33" t="s">
        <v>190</v>
      </c>
      <c r="E160" s="33">
        <v>53</v>
      </c>
      <c r="F160" s="728"/>
      <c r="G160" s="636" t="str">
        <f t="shared" si="30"/>
        <v>R</v>
      </c>
    </row>
    <row r="161" spans="1:8" x14ac:dyDescent="0.2">
      <c r="A161" s="56"/>
      <c r="B161" s="56"/>
      <c r="C161" s="59"/>
      <c r="D161" s="97"/>
      <c r="E161" s="97"/>
      <c r="F161" s="397"/>
      <c r="G161" s="577"/>
      <c r="H161" s="79"/>
    </row>
    <row r="162" spans="1:8" ht="21.95" customHeight="1" x14ac:dyDescent="0.2">
      <c r="A162" s="34" t="s">
        <v>4566</v>
      </c>
      <c r="B162" s="35"/>
      <c r="C162" s="35"/>
      <c r="D162" s="305"/>
      <c r="E162" s="305"/>
      <c r="F162" s="395"/>
      <c r="G162" s="583">
        <f>SUM(G140:G160)</f>
        <v>0</v>
      </c>
    </row>
    <row r="163" spans="1:8" x14ac:dyDescent="0.2">
      <c r="A163" s="21"/>
      <c r="G163" s="590"/>
    </row>
    <row r="164" spans="1:8" x14ac:dyDescent="0.2">
      <c r="A164" s="21"/>
      <c r="G164" s="590"/>
    </row>
    <row r="165" spans="1:8" x14ac:dyDescent="0.2">
      <c r="A165" s="21"/>
      <c r="G165" s="590"/>
    </row>
    <row r="166" spans="1:8" x14ac:dyDescent="0.2">
      <c r="A166" s="21"/>
      <c r="G166" s="590"/>
    </row>
  </sheetData>
  <sheetProtection algorithmName="SHA-512" hashValue="HL1MNX4DLPm/zPBv9Y21Knn0gHuFPkCO0wbEWSUuXiZZz5e+6toUVaKQDQkN/lukrNa7oWh5/+9CteCGB9pY8Q==" saltValue="kx+BUaOmtuzU2RBV2C6Spw==" spinCount="100000" sheet="1" objects="1" scenarios="1"/>
  <autoFilter ref="A1:G166" xr:uid="{00000000-0009-0000-0000-000019000000}"/>
  <pageMargins left="0.70866141732283472" right="0.70866141732283472" top="0.74803149606299213" bottom="0.74803149606299213" header="0.31496062992125984" footer="0.31496062992125984"/>
  <pageSetup paperSize="9" scale="75" firstPageNumber="65" fitToHeight="0" orientation="portrait" blackAndWhite="1" r:id="rId1"/>
  <headerFooter>
    <oddHeader>&amp;LHAMMARSDALE WWTW IMPROVEMENTS TO LIQUID AND SOLIDS TREATMENT FACILITIES&amp;RContract No:  WS 7342</oddHeader>
    <oddFooter>&amp;LC2: Pricing Data - Revision B&amp;CPage C2.2-&amp;P</oddFooter>
  </headerFooter>
  <rowBreaks count="3" manualBreakCount="3">
    <brk id="37" max="7" man="1"/>
    <brk id="84" max="7" man="1"/>
    <brk id="136"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pageSetUpPr fitToPage="1"/>
  </sheetPr>
  <dimension ref="A1:H347"/>
  <sheetViews>
    <sheetView view="pageBreakPreview" topLeftCell="A34" zoomScale="106" zoomScaleNormal="100" zoomScaleSheetLayoutView="106" workbookViewId="0">
      <selection activeCell="F251" sqref="F251"/>
    </sheetView>
  </sheetViews>
  <sheetFormatPr defaultColWidth="9.140625" defaultRowHeight="12.75" x14ac:dyDescent="0.2"/>
  <cols>
    <col min="1" max="1" width="8.5703125" style="49" customWidth="1"/>
    <col min="2" max="2" width="10.140625" style="49" customWidth="1"/>
    <col min="3" max="3" width="42.140625" style="50" customWidth="1"/>
    <col min="4" max="4" width="10" style="51" customWidth="1"/>
    <col min="5" max="5" width="9.28515625" style="49" customWidth="1"/>
    <col min="6" max="6" width="15.7109375" style="22" customWidth="1"/>
    <col min="7" max="7" width="18.42578125" style="590" customWidth="1"/>
    <col min="8" max="16384" width="9.140625" style="21"/>
  </cols>
  <sheetData>
    <row r="1" spans="1:7" ht="15" customHeight="1" x14ac:dyDescent="0.2">
      <c r="A1" s="21"/>
      <c r="B1" s="21"/>
      <c r="C1" s="21"/>
      <c r="D1" s="21"/>
      <c r="E1" s="21"/>
      <c r="G1" s="542" t="s">
        <v>4557</v>
      </c>
    </row>
    <row r="2" spans="1:7" x14ac:dyDescent="0.2">
      <c r="A2" s="21"/>
      <c r="B2" s="21"/>
      <c r="C2" s="21"/>
      <c r="D2" s="21"/>
      <c r="E2" s="21"/>
      <c r="G2" s="543"/>
    </row>
    <row r="3" spans="1:7" ht="25.5" x14ac:dyDescent="0.2">
      <c r="A3" s="36" t="s">
        <v>3</v>
      </c>
      <c r="B3" s="36" t="s">
        <v>4</v>
      </c>
      <c r="C3" s="36" t="s">
        <v>5</v>
      </c>
      <c r="D3" s="36" t="s">
        <v>6</v>
      </c>
      <c r="E3" s="36" t="s">
        <v>7</v>
      </c>
      <c r="F3" s="36" t="s">
        <v>8</v>
      </c>
      <c r="G3" s="482" t="s">
        <v>9</v>
      </c>
    </row>
    <row r="4" spans="1:7" x14ac:dyDescent="0.2">
      <c r="A4" s="24"/>
      <c r="B4" s="24"/>
      <c r="C4" s="80" t="s">
        <v>2025</v>
      </c>
      <c r="D4" s="24"/>
      <c r="E4" s="24"/>
      <c r="F4" s="390"/>
      <c r="G4" s="636"/>
    </row>
    <row r="5" spans="1:7" x14ac:dyDescent="0.2">
      <c r="A5" s="33"/>
      <c r="B5" s="33"/>
      <c r="C5" s="25"/>
      <c r="D5" s="33"/>
      <c r="E5" s="33"/>
      <c r="F5" s="393"/>
      <c r="G5" s="636"/>
    </row>
    <row r="6" spans="1:7" x14ac:dyDescent="0.2">
      <c r="A6" s="30">
        <v>1</v>
      </c>
      <c r="B6" s="30"/>
      <c r="C6" s="31" t="s">
        <v>4558</v>
      </c>
      <c r="D6" s="33"/>
      <c r="E6" s="33"/>
      <c r="F6" s="392"/>
      <c r="G6" s="636"/>
    </row>
    <row r="7" spans="1:7" x14ac:dyDescent="0.2">
      <c r="A7" s="27"/>
      <c r="B7" s="27"/>
      <c r="C7" s="28"/>
      <c r="D7" s="33"/>
      <c r="E7" s="33"/>
      <c r="F7" s="392"/>
      <c r="G7" s="636"/>
    </row>
    <row r="8" spans="1:7" x14ac:dyDescent="0.2">
      <c r="A8" s="27">
        <v>1.1000000000000001</v>
      </c>
      <c r="B8" s="27"/>
      <c r="C8" s="28" t="s">
        <v>2218</v>
      </c>
      <c r="D8" s="33"/>
      <c r="E8" s="33"/>
      <c r="F8" s="392"/>
      <c r="G8" s="636"/>
    </row>
    <row r="9" spans="1:7" ht="63.75" x14ac:dyDescent="0.2">
      <c r="A9" s="27"/>
      <c r="B9" s="27"/>
      <c r="C9" s="28" t="s">
        <v>4581</v>
      </c>
      <c r="D9" s="33"/>
      <c r="E9" s="33"/>
      <c r="F9" s="392"/>
      <c r="G9" s="636"/>
    </row>
    <row r="10" spans="1:7" x14ac:dyDescent="0.2">
      <c r="A10" s="27" t="s">
        <v>16</v>
      </c>
      <c r="B10" s="27"/>
      <c r="C10" s="28" t="s">
        <v>2317</v>
      </c>
      <c r="D10" s="33" t="s">
        <v>242</v>
      </c>
      <c r="E10" s="33">
        <v>1</v>
      </c>
      <c r="F10" s="728"/>
      <c r="G10" s="636" t="str">
        <f>+IF($F10&gt;0,($E10*F10),"R")</f>
        <v>R</v>
      </c>
    </row>
    <row r="11" spans="1:7" x14ac:dyDescent="0.2">
      <c r="A11" s="27" t="s">
        <v>22</v>
      </c>
      <c r="B11" s="27"/>
      <c r="C11" s="28" t="s">
        <v>2031</v>
      </c>
      <c r="D11" s="33" t="s">
        <v>242</v>
      </c>
      <c r="E11" s="33">
        <v>1</v>
      </c>
      <c r="F11" s="728"/>
      <c r="G11" s="636" t="str">
        <f>+IF($F11&gt;0,($E11*F11),"R")</f>
        <v>R</v>
      </c>
    </row>
    <row r="12" spans="1:7" x14ac:dyDescent="0.2">
      <c r="A12" s="27"/>
      <c r="B12" s="27"/>
      <c r="C12" s="28"/>
      <c r="D12" s="33"/>
      <c r="E12" s="33"/>
      <c r="F12" s="392"/>
      <c r="G12" s="636"/>
    </row>
    <row r="13" spans="1:7" ht="76.5" x14ac:dyDescent="0.2">
      <c r="A13" s="27">
        <v>1.2</v>
      </c>
      <c r="B13" s="27"/>
      <c r="C13" s="28" t="s">
        <v>4569</v>
      </c>
      <c r="D13" s="33"/>
      <c r="E13" s="33"/>
      <c r="F13" s="392"/>
      <c r="G13" s="636"/>
    </row>
    <row r="14" spans="1:7" x14ac:dyDescent="0.2">
      <c r="A14" s="27" t="s">
        <v>63</v>
      </c>
      <c r="B14" s="27"/>
      <c r="C14" s="28" t="s">
        <v>2317</v>
      </c>
      <c r="D14" s="33" t="s">
        <v>242</v>
      </c>
      <c r="E14" s="33">
        <v>1</v>
      </c>
      <c r="F14" s="728"/>
      <c r="G14" s="636" t="str">
        <f t="shared" ref="G14:G15" si="0">+IF($F14&gt;0,($E14*F14),"R")</f>
        <v>R</v>
      </c>
    </row>
    <row r="15" spans="1:7" x14ac:dyDescent="0.2">
      <c r="A15" s="27" t="s">
        <v>68</v>
      </c>
      <c r="B15" s="27"/>
      <c r="C15" s="28" t="s">
        <v>2031</v>
      </c>
      <c r="D15" s="33" t="s">
        <v>242</v>
      </c>
      <c r="E15" s="33">
        <v>1</v>
      </c>
      <c r="F15" s="728"/>
      <c r="G15" s="636" t="str">
        <f t="shared" si="0"/>
        <v>R</v>
      </c>
    </row>
    <row r="16" spans="1:7" x14ac:dyDescent="0.2">
      <c r="A16" s="27"/>
      <c r="B16" s="27"/>
      <c r="C16" s="28"/>
      <c r="D16" s="33"/>
      <c r="E16" s="33"/>
      <c r="F16" s="392"/>
      <c r="G16" s="636"/>
    </row>
    <row r="17" spans="1:8" x14ac:dyDescent="0.2">
      <c r="A17" s="27">
        <v>1.3</v>
      </c>
      <c r="B17" s="27"/>
      <c r="C17" s="28" t="s">
        <v>2219</v>
      </c>
      <c r="D17" s="33"/>
      <c r="E17" s="33"/>
      <c r="F17" s="392"/>
      <c r="G17" s="636"/>
    </row>
    <row r="18" spans="1:8" x14ac:dyDescent="0.2">
      <c r="A18" s="27"/>
      <c r="B18" s="27"/>
      <c r="C18" s="28"/>
      <c r="D18" s="33"/>
      <c r="E18" s="33"/>
      <c r="F18" s="392"/>
      <c r="G18" s="636"/>
    </row>
    <row r="19" spans="1:8" ht="25.5" x14ac:dyDescent="0.2">
      <c r="A19" s="27" t="s">
        <v>113</v>
      </c>
      <c r="B19" s="27"/>
      <c r="C19" s="28" t="s">
        <v>2220</v>
      </c>
      <c r="D19" s="33"/>
      <c r="E19" s="33"/>
      <c r="F19" s="392"/>
      <c r="G19" s="636"/>
    </row>
    <row r="20" spans="1:8" x14ac:dyDescent="0.2">
      <c r="A20" s="27" t="s">
        <v>4006</v>
      </c>
      <c r="B20" s="27"/>
      <c r="C20" s="28" t="s">
        <v>2317</v>
      </c>
      <c r="D20" s="33" t="s">
        <v>242</v>
      </c>
      <c r="E20" s="33">
        <v>27</v>
      </c>
      <c r="F20" s="728"/>
      <c r="G20" s="636" t="str">
        <f t="shared" ref="G20:G21" si="1">+IF($F20&gt;0,($E20*F20),"R")</f>
        <v>R</v>
      </c>
    </row>
    <row r="21" spans="1:8" x14ac:dyDescent="0.2">
      <c r="A21" s="27" t="s">
        <v>4007</v>
      </c>
      <c r="B21" s="27"/>
      <c r="C21" s="28" t="s">
        <v>2031</v>
      </c>
      <c r="D21" s="33" t="s">
        <v>242</v>
      </c>
      <c r="E21" s="33">
        <v>27</v>
      </c>
      <c r="F21" s="728"/>
      <c r="G21" s="636" t="str">
        <f t="shared" si="1"/>
        <v>R</v>
      </c>
      <c r="H21" s="53"/>
    </row>
    <row r="22" spans="1:8" x14ac:dyDescent="0.2">
      <c r="A22" s="27"/>
      <c r="B22" s="27"/>
      <c r="C22" s="28"/>
      <c r="D22" s="33"/>
      <c r="E22" s="33"/>
      <c r="F22" s="392"/>
      <c r="G22" s="636"/>
      <c r="H22" s="53"/>
    </row>
    <row r="23" spans="1:8" x14ac:dyDescent="0.2">
      <c r="A23" s="27" t="s">
        <v>116</v>
      </c>
      <c r="B23" s="27"/>
      <c r="C23" s="28" t="s">
        <v>2221</v>
      </c>
      <c r="D23" s="33"/>
      <c r="E23" s="33"/>
      <c r="F23" s="392"/>
      <c r="G23" s="636"/>
      <c r="H23" s="53"/>
    </row>
    <row r="24" spans="1:8" x14ac:dyDescent="0.2">
      <c r="A24" s="27" t="s">
        <v>4058</v>
      </c>
      <c r="B24" s="27"/>
      <c r="C24" s="28" t="s">
        <v>2317</v>
      </c>
      <c r="D24" s="33" t="s">
        <v>242</v>
      </c>
      <c r="E24" s="33">
        <v>27</v>
      </c>
      <c r="F24" s="728"/>
      <c r="G24" s="636" t="str">
        <f t="shared" ref="G24:G25" si="2">+IF($F24&gt;0,($E24*F24),"R")</f>
        <v>R</v>
      </c>
      <c r="H24" s="53"/>
    </row>
    <row r="25" spans="1:8" x14ac:dyDescent="0.2">
      <c r="A25" s="27" t="s">
        <v>4059</v>
      </c>
      <c r="B25" s="27"/>
      <c r="C25" s="28" t="s">
        <v>2031</v>
      </c>
      <c r="D25" s="33" t="s">
        <v>242</v>
      </c>
      <c r="E25" s="33">
        <v>27</v>
      </c>
      <c r="F25" s="728"/>
      <c r="G25" s="636" t="str">
        <f t="shared" si="2"/>
        <v>R</v>
      </c>
      <c r="H25" s="53"/>
    </row>
    <row r="26" spans="1:8" x14ac:dyDescent="0.2">
      <c r="A26" s="27"/>
      <c r="B26" s="27"/>
      <c r="C26" s="28"/>
      <c r="D26" s="33"/>
      <c r="E26" s="33"/>
      <c r="F26" s="392"/>
      <c r="G26" s="636"/>
      <c r="H26" s="53"/>
    </row>
    <row r="27" spans="1:8" ht="38.25" x14ac:dyDescent="0.2">
      <c r="A27" s="27" t="s">
        <v>121</v>
      </c>
      <c r="B27" s="27"/>
      <c r="C27" s="28" t="s">
        <v>2222</v>
      </c>
      <c r="D27" s="33"/>
      <c r="E27" s="33"/>
      <c r="F27" s="392"/>
      <c r="G27" s="636"/>
      <c r="H27" s="53"/>
    </row>
    <row r="28" spans="1:8" x14ac:dyDescent="0.2">
      <c r="A28" s="27" t="s">
        <v>4060</v>
      </c>
      <c r="B28" s="27"/>
      <c r="C28" s="28" t="s">
        <v>2317</v>
      </c>
      <c r="D28" s="33" t="s">
        <v>242</v>
      </c>
      <c r="E28" s="33">
        <v>13</v>
      </c>
      <c r="F28" s="728"/>
      <c r="G28" s="636" t="str">
        <f t="shared" ref="G28:G29" si="3">+IF($F28&gt;0,($E28*F28),"R")</f>
        <v>R</v>
      </c>
      <c r="H28" s="53"/>
    </row>
    <row r="29" spans="1:8" x14ac:dyDescent="0.2">
      <c r="A29" s="27" t="s">
        <v>4061</v>
      </c>
      <c r="B29" s="27"/>
      <c r="C29" s="28" t="s">
        <v>2031</v>
      </c>
      <c r="D29" s="33" t="s">
        <v>242</v>
      </c>
      <c r="E29" s="33">
        <v>13</v>
      </c>
      <c r="F29" s="728"/>
      <c r="G29" s="636" t="str">
        <f t="shared" si="3"/>
        <v>R</v>
      </c>
      <c r="H29" s="53"/>
    </row>
    <row r="30" spans="1:8" x14ac:dyDescent="0.2">
      <c r="A30" s="27"/>
      <c r="B30" s="27"/>
      <c r="C30" s="28"/>
      <c r="D30" s="33"/>
      <c r="E30" s="33"/>
      <c r="F30" s="392"/>
      <c r="G30" s="636"/>
      <c r="H30" s="53"/>
    </row>
    <row r="31" spans="1:8" x14ac:dyDescent="0.2">
      <c r="A31" s="27" t="s">
        <v>123</v>
      </c>
      <c r="B31" s="27"/>
      <c r="C31" s="28" t="s">
        <v>2221</v>
      </c>
      <c r="D31" s="33"/>
      <c r="E31" s="33"/>
      <c r="F31" s="392"/>
      <c r="G31" s="636"/>
      <c r="H31" s="53"/>
    </row>
    <row r="32" spans="1:8" x14ac:dyDescent="0.2">
      <c r="A32" s="27" t="s">
        <v>4062</v>
      </c>
      <c r="B32" s="27"/>
      <c r="C32" s="28" t="s">
        <v>2317</v>
      </c>
      <c r="D32" s="33" t="s">
        <v>242</v>
      </c>
      <c r="E32" s="33">
        <v>13</v>
      </c>
      <c r="F32" s="728"/>
      <c r="G32" s="636" t="str">
        <f t="shared" ref="G32:G33" si="4">+IF($F32&gt;0,($E32*F32),"R")</f>
        <v>R</v>
      </c>
      <c r="H32" s="53"/>
    </row>
    <row r="33" spans="1:8" x14ac:dyDescent="0.2">
      <c r="A33" s="27" t="s">
        <v>4063</v>
      </c>
      <c r="B33" s="27"/>
      <c r="C33" s="28" t="s">
        <v>2031</v>
      </c>
      <c r="D33" s="33" t="s">
        <v>242</v>
      </c>
      <c r="E33" s="33">
        <v>13</v>
      </c>
      <c r="F33" s="728"/>
      <c r="G33" s="636" t="str">
        <f t="shared" si="4"/>
        <v>R</v>
      </c>
      <c r="H33" s="53"/>
    </row>
    <row r="34" spans="1:8" x14ac:dyDescent="0.2">
      <c r="A34" s="27"/>
      <c r="B34" s="27"/>
      <c r="C34" s="28"/>
      <c r="D34" s="33"/>
      <c r="E34" s="33"/>
      <c r="F34" s="392"/>
      <c r="G34" s="636"/>
      <c r="H34" s="53"/>
    </row>
    <row r="35" spans="1:8" x14ac:dyDescent="0.2">
      <c r="A35" s="27"/>
      <c r="B35" s="27"/>
      <c r="C35" s="28" t="s">
        <v>2223</v>
      </c>
      <c r="D35" s="33"/>
      <c r="E35" s="33"/>
      <c r="F35" s="392"/>
      <c r="G35" s="636"/>
      <c r="H35" s="53"/>
    </row>
    <row r="36" spans="1:8" x14ac:dyDescent="0.2">
      <c r="A36" s="52"/>
      <c r="B36" s="27"/>
      <c r="C36" s="28" t="s">
        <v>2209</v>
      </c>
      <c r="D36" s="33"/>
      <c r="E36" s="33"/>
      <c r="F36" s="392"/>
      <c r="G36" s="636"/>
      <c r="H36" s="53"/>
    </row>
    <row r="37" spans="1:8" ht="89.25" x14ac:dyDescent="0.2">
      <c r="A37" s="27">
        <v>1.4</v>
      </c>
      <c r="B37" s="27"/>
      <c r="C37" s="28" t="s">
        <v>2210</v>
      </c>
      <c r="D37" s="33"/>
      <c r="E37" s="33"/>
      <c r="F37" s="392"/>
      <c r="G37" s="636"/>
      <c r="H37" s="53"/>
    </row>
    <row r="38" spans="1:8" x14ac:dyDescent="0.2">
      <c r="A38" s="27"/>
      <c r="B38" s="27"/>
      <c r="C38" s="28"/>
      <c r="D38" s="33"/>
      <c r="E38" s="33"/>
      <c r="F38" s="392"/>
      <c r="G38" s="636"/>
      <c r="H38" s="53"/>
    </row>
    <row r="39" spans="1:8" x14ac:dyDescent="0.2">
      <c r="A39" s="27" t="s">
        <v>136</v>
      </c>
      <c r="B39" s="27"/>
      <c r="C39" s="28" t="s">
        <v>2211</v>
      </c>
      <c r="D39" s="33"/>
      <c r="E39" s="33"/>
      <c r="F39" s="392"/>
      <c r="G39" s="636"/>
    </row>
    <row r="40" spans="1:8" x14ac:dyDescent="0.2">
      <c r="A40" s="27" t="s">
        <v>4008</v>
      </c>
      <c r="B40" s="27"/>
      <c r="C40" s="28" t="s">
        <v>2317</v>
      </c>
      <c r="D40" s="33" t="s">
        <v>292</v>
      </c>
      <c r="E40" s="33">
        <v>300</v>
      </c>
      <c r="F40" s="728"/>
      <c r="G40" s="636" t="str">
        <f t="shared" ref="G40:G41" si="5">+IF($F40&gt;0,($E40*F40),"R")</f>
        <v>R</v>
      </c>
    </row>
    <row r="41" spans="1:8" x14ac:dyDescent="0.2">
      <c r="A41" s="27" t="s">
        <v>4009</v>
      </c>
      <c r="B41" s="27"/>
      <c r="C41" s="28" t="s">
        <v>2031</v>
      </c>
      <c r="D41" s="33" t="s">
        <v>292</v>
      </c>
      <c r="E41" s="33">
        <v>300</v>
      </c>
      <c r="F41" s="728"/>
      <c r="G41" s="636" t="str">
        <f t="shared" si="5"/>
        <v>R</v>
      </c>
    </row>
    <row r="42" spans="1:8" ht="11.25" customHeight="1" x14ac:dyDescent="0.2">
      <c r="A42" s="27"/>
      <c r="B42" s="27"/>
      <c r="C42" s="28"/>
      <c r="D42" s="33"/>
      <c r="E42" s="33"/>
      <c r="F42" s="392"/>
      <c r="G42" s="636"/>
    </row>
    <row r="43" spans="1:8" ht="11.25" customHeight="1" x14ac:dyDescent="0.2">
      <c r="A43" s="27" t="s">
        <v>139</v>
      </c>
      <c r="B43" s="27"/>
      <c r="C43" s="28" t="s">
        <v>2214</v>
      </c>
      <c r="D43" s="33"/>
      <c r="E43" s="33"/>
      <c r="F43" s="392"/>
      <c r="G43" s="636"/>
    </row>
    <row r="44" spans="1:8" ht="11.25" customHeight="1" x14ac:dyDescent="0.2">
      <c r="A44" s="27" t="s">
        <v>4010</v>
      </c>
      <c r="B44" s="27"/>
      <c r="C44" s="28" t="s">
        <v>2317</v>
      </c>
      <c r="D44" s="33" t="s">
        <v>292</v>
      </c>
      <c r="E44" s="33" t="s">
        <v>4778</v>
      </c>
      <c r="F44" s="728"/>
      <c r="G44" s="588" t="s">
        <v>4781</v>
      </c>
    </row>
    <row r="45" spans="1:8" ht="11.25" customHeight="1" x14ac:dyDescent="0.2">
      <c r="A45" s="27" t="s">
        <v>4011</v>
      </c>
      <c r="B45" s="27"/>
      <c r="C45" s="28" t="s">
        <v>2031</v>
      </c>
      <c r="D45" s="41" t="s">
        <v>292</v>
      </c>
      <c r="E45" s="33" t="s">
        <v>4778</v>
      </c>
      <c r="F45" s="728"/>
      <c r="G45" s="588" t="s">
        <v>4781</v>
      </c>
    </row>
    <row r="46" spans="1:8" x14ac:dyDescent="0.2">
      <c r="A46" s="56"/>
      <c r="B46" s="56"/>
      <c r="C46" s="59"/>
      <c r="D46" s="96"/>
      <c r="E46" s="96"/>
      <c r="F46" s="409"/>
      <c r="G46" s="577"/>
    </row>
    <row r="47" spans="1:8" ht="21.95" customHeight="1" x14ac:dyDescent="0.2">
      <c r="A47" s="34" t="s">
        <v>44</v>
      </c>
      <c r="B47" s="35"/>
      <c r="C47" s="35"/>
      <c r="D47" s="35"/>
      <c r="E47" s="35"/>
      <c r="F47" s="395"/>
      <c r="G47" s="586">
        <f>SUM(G4:G45)</f>
        <v>0</v>
      </c>
    </row>
    <row r="48" spans="1:8" ht="15" customHeight="1" x14ac:dyDescent="0.2">
      <c r="A48" s="21"/>
      <c r="B48" s="21"/>
      <c r="C48" s="21"/>
      <c r="D48" s="21"/>
      <c r="E48" s="21"/>
      <c r="G48" s="542" t="s">
        <v>4557</v>
      </c>
    </row>
    <row r="49" spans="1:7" x14ac:dyDescent="0.2">
      <c r="A49" s="21"/>
      <c r="B49" s="21"/>
      <c r="C49" s="21"/>
      <c r="D49" s="21"/>
      <c r="E49" s="21"/>
      <c r="G49" s="543"/>
    </row>
    <row r="50" spans="1:7" ht="25.5" x14ac:dyDescent="0.2">
      <c r="A50" s="36" t="s">
        <v>3</v>
      </c>
      <c r="B50" s="36" t="s">
        <v>4</v>
      </c>
      <c r="C50" s="36" t="s">
        <v>5</v>
      </c>
      <c r="D50" s="36" t="s">
        <v>6</v>
      </c>
      <c r="E50" s="36" t="s">
        <v>7</v>
      </c>
      <c r="F50" s="36" t="s">
        <v>8</v>
      </c>
      <c r="G50" s="482" t="s">
        <v>9</v>
      </c>
    </row>
    <row r="51" spans="1:7" ht="21.95" customHeight="1" x14ac:dyDescent="0.2">
      <c r="A51" s="37" t="s">
        <v>45</v>
      </c>
      <c r="B51" s="38"/>
      <c r="C51" s="88"/>
      <c r="D51" s="305"/>
      <c r="E51" s="305"/>
      <c r="F51" s="395"/>
      <c r="G51" s="583">
        <f>G47</f>
        <v>0</v>
      </c>
    </row>
    <row r="52" spans="1:7" x14ac:dyDescent="0.2">
      <c r="A52" s="85" t="s">
        <v>141</v>
      </c>
      <c r="B52" s="89"/>
      <c r="C52" s="84" t="s">
        <v>2224</v>
      </c>
      <c r="D52" s="24"/>
      <c r="E52" s="33"/>
      <c r="F52" s="390"/>
      <c r="G52" s="631"/>
    </row>
    <row r="53" spans="1:7" x14ac:dyDescent="0.2">
      <c r="A53" s="27" t="s">
        <v>4064</v>
      </c>
      <c r="B53" s="54"/>
      <c r="C53" s="47" t="s">
        <v>2030</v>
      </c>
      <c r="D53" s="33" t="s">
        <v>292</v>
      </c>
      <c r="E53" s="33">
        <v>35</v>
      </c>
      <c r="F53" s="728"/>
      <c r="G53" s="636" t="str">
        <f t="shared" ref="G53:G54" si="6">+IF($F53&gt;0,($E53*F53),"R")</f>
        <v>R</v>
      </c>
    </row>
    <row r="54" spans="1:7" x14ac:dyDescent="0.2">
      <c r="A54" s="27" t="s">
        <v>4065</v>
      </c>
      <c r="B54" s="54"/>
      <c r="C54" s="47" t="s">
        <v>2031</v>
      </c>
      <c r="D54" s="33" t="s">
        <v>292</v>
      </c>
      <c r="E54" s="33">
        <v>35</v>
      </c>
      <c r="F54" s="728"/>
      <c r="G54" s="636" t="str">
        <f t="shared" si="6"/>
        <v>R</v>
      </c>
    </row>
    <row r="55" spans="1:7" x14ac:dyDescent="0.2">
      <c r="A55" s="27"/>
      <c r="B55" s="54"/>
      <c r="C55" s="28"/>
      <c r="D55" s="33"/>
      <c r="E55" s="33"/>
      <c r="F55" s="393"/>
      <c r="G55" s="631"/>
    </row>
    <row r="56" spans="1:7" x14ac:dyDescent="0.2">
      <c r="A56" s="27" t="s">
        <v>143</v>
      </c>
      <c r="B56" s="54"/>
      <c r="C56" s="28" t="s">
        <v>2225</v>
      </c>
      <c r="D56" s="33"/>
      <c r="E56" s="33"/>
      <c r="F56" s="393"/>
      <c r="G56" s="631"/>
    </row>
    <row r="57" spans="1:7" x14ac:dyDescent="0.2">
      <c r="A57" s="27" t="s">
        <v>4066</v>
      </c>
      <c r="B57" s="54"/>
      <c r="C57" s="47" t="s">
        <v>2030</v>
      </c>
      <c r="D57" s="33" t="s">
        <v>292</v>
      </c>
      <c r="E57" s="33">
        <v>40</v>
      </c>
      <c r="F57" s="728"/>
      <c r="G57" s="636" t="str">
        <f t="shared" ref="G57:G58" si="7">+IF($F57&gt;0,($E57*F57),"R")</f>
        <v>R</v>
      </c>
    </row>
    <row r="58" spans="1:7" x14ac:dyDescent="0.2">
      <c r="A58" s="27" t="s">
        <v>4067</v>
      </c>
      <c r="B58" s="54"/>
      <c r="C58" s="47" t="s">
        <v>2031</v>
      </c>
      <c r="D58" s="33" t="s">
        <v>292</v>
      </c>
      <c r="E58" s="33">
        <v>40</v>
      </c>
      <c r="F58" s="728"/>
      <c r="G58" s="636" t="str">
        <f t="shared" si="7"/>
        <v>R</v>
      </c>
    </row>
    <row r="59" spans="1:7" x14ac:dyDescent="0.2">
      <c r="A59" s="52"/>
      <c r="B59" s="54"/>
      <c r="C59" s="28"/>
      <c r="D59" s="33"/>
      <c r="E59" s="33"/>
      <c r="F59" s="393"/>
      <c r="G59" s="631"/>
    </row>
    <row r="60" spans="1:7" x14ac:dyDescent="0.2">
      <c r="A60" s="27" t="s">
        <v>145</v>
      </c>
      <c r="B60" s="54"/>
      <c r="C60" s="28" t="s">
        <v>2226</v>
      </c>
      <c r="D60" s="33"/>
      <c r="E60" s="33"/>
      <c r="F60" s="393"/>
      <c r="G60" s="631"/>
    </row>
    <row r="61" spans="1:7" x14ac:dyDescent="0.2">
      <c r="A61" s="27" t="s">
        <v>4068</v>
      </c>
      <c r="B61" s="54"/>
      <c r="C61" s="47" t="s">
        <v>2030</v>
      </c>
      <c r="D61" s="33" t="s">
        <v>292</v>
      </c>
      <c r="E61" s="33">
        <v>185</v>
      </c>
      <c r="F61" s="728"/>
      <c r="G61" s="636" t="str">
        <f t="shared" ref="G61:G62" si="8">+IF($F61&gt;0,($E61*F61),"R")</f>
        <v>R</v>
      </c>
    </row>
    <row r="62" spans="1:7" x14ac:dyDescent="0.2">
      <c r="A62" s="27" t="s">
        <v>4069</v>
      </c>
      <c r="B62" s="54"/>
      <c r="C62" s="47" t="s">
        <v>2031</v>
      </c>
      <c r="D62" s="33" t="s">
        <v>292</v>
      </c>
      <c r="E62" s="33">
        <v>185</v>
      </c>
      <c r="F62" s="728"/>
      <c r="G62" s="636" t="str">
        <f t="shared" si="8"/>
        <v>R</v>
      </c>
    </row>
    <row r="63" spans="1:7" x14ac:dyDescent="0.2">
      <c r="A63" s="52"/>
      <c r="B63" s="54"/>
      <c r="C63" s="28"/>
      <c r="D63" s="33"/>
      <c r="E63" s="33"/>
      <c r="F63" s="393"/>
      <c r="G63" s="631"/>
    </row>
    <row r="64" spans="1:7" x14ac:dyDescent="0.2">
      <c r="A64" s="27" t="s">
        <v>147</v>
      </c>
      <c r="B64" s="54"/>
      <c r="C64" s="28" t="s">
        <v>2227</v>
      </c>
      <c r="D64" s="33"/>
      <c r="E64" s="33"/>
      <c r="F64" s="393"/>
      <c r="G64" s="631"/>
    </row>
    <row r="65" spans="1:7" x14ac:dyDescent="0.2">
      <c r="A65" s="27" t="s">
        <v>4070</v>
      </c>
      <c r="B65" s="54"/>
      <c r="C65" s="47" t="s">
        <v>2030</v>
      </c>
      <c r="D65" s="33" t="s">
        <v>292</v>
      </c>
      <c r="E65" s="33">
        <v>40</v>
      </c>
      <c r="F65" s="728"/>
      <c r="G65" s="636" t="str">
        <f t="shared" ref="G65:G66" si="9">+IF($F65&gt;0,($E65*F65),"R")</f>
        <v>R</v>
      </c>
    </row>
    <row r="66" spans="1:7" x14ac:dyDescent="0.2">
      <c r="A66" s="27" t="s">
        <v>4071</v>
      </c>
      <c r="B66" s="54"/>
      <c r="C66" s="47" t="s">
        <v>2031</v>
      </c>
      <c r="D66" s="33" t="s">
        <v>292</v>
      </c>
      <c r="E66" s="33">
        <v>40</v>
      </c>
      <c r="F66" s="728"/>
      <c r="G66" s="636" t="str">
        <f t="shared" si="9"/>
        <v>R</v>
      </c>
    </row>
    <row r="67" spans="1:7" x14ac:dyDescent="0.2">
      <c r="A67" s="52"/>
      <c r="B67" s="54"/>
      <c r="C67" s="28"/>
      <c r="D67" s="33"/>
      <c r="E67" s="33"/>
      <c r="F67" s="393"/>
      <c r="G67" s="631"/>
    </row>
    <row r="68" spans="1:7" x14ac:dyDescent="0.2">
      <c r="A68" s="27" t="s">
        <v>151</v>
      </c>
      <c r="B68" s="54"/>
      <c r="C68" s="28" t="s">
        <v>2228</v>
      </c>
      <c r="D68" s="33"/>
      <c r="E68" s="33"/>
      <c r="F68" s="393"/>
      <c r="G68" s="631"/>
    </row>
    <row r="69" spans="1:7" x14ac:dyDescent="0.2">
      <c r="A69" s="27" t="s">
        <v>4072</v>
      </c>
      <c r="B69" s="54"/>
      <c r="C69" s="47" t="s">
        <v>2030</v>
      </c>
      <c r="D69" s="33" t="s">
        <v>292</v>
      </c>
      <c r="E69" s="33" t="s">
        <v>4778</v>
      </c>
      <c r="F69" s="728"/>
      <c r="G69" s="638" t="s">
        <v>4781</v>
      </c>
    </row>
    <row r="70" spans="1:7" x14ac:dyDescent="0.2">
      <c r="A70" s="27" t="s">
        <v>4073</v>
      </c>
      <c r="B70" s="54"/>
      <c r="C70" s="47" t="s">
        <v>2031</v>
      </c>
      <c r="D70" s="33" t="s">
        <v>292</v>
      </c>
      <c r="E70" s="33" t="s">
        <v>4778</v>
      </c>
      <c r="F70" s="728"/>
      <c r="G70" s="638" t="s">
        <v>4781</v>
      </c>
    </row>
    <row r="71" spans="1:7" x14ac:dyDescent="0.2">
      <c r="A71" s="52"/>
      <c r="B71" s="54"/>
      <c r="C71" s="28"/>
      <c r="D71" s="33"/>
      <c r="E71" s="33"/>
      <c r="F71" s="393"/>
      <c r="G71" s="631"/>
    </row>
    <row r="72" spans="1:7" x14ac:dyDescent="0.2">
      <c r="A72" s="27" t="s">
        <v>153</v>
      </c>
      <c r="B72" s="54"/>
      <c r="C72" s="28" t="s">
        <v>2229</v>
      </c>
      <c r="D72" s="33"/>
      <c r="E72" s="33"/>
      <c r="F72" s="393"/>
      <c r="G72" s="631"/>
    </row>
    <row r="73" spans="1:7" x14ac:dyDescent="0.2">
      <c r="A73" s="27" t="s">
        <v>4074</v>
      </c>
      <c r="B73" s="54"/>
      <c r="C73" s="47" t="s">
        <v>2030</v>
      </c>
      <c r="D73" s="33" t="s">
        <v>292</v>
      </c>
      <c r="E73" s="33">
        <v>80</v>
      </c>
      <c r="F73" s="728"/>
      <c r="G73" s="636" t="str">
        <f t="shared" ref="G73:G74" si="10">+IF($F73&gt;0,($E73*F73),"R")</f>
        <v>R</v>
      </c>
    </row>
    <row r="74" spans="1:7" x14ac:dyDescent="0.2">
      <c r="A74" s="27" t="s">
        <v>4075</v>
      </c>
      <c r="B74" s="54"/>
      <c r="C74" s="47" t="s">
        <v>2031</v>
      </c>
      <c r="D74" s="33" t="s">
        <v>292</v>
      </c>
      <c r="E74" s="33">
        <v>80</v>
      </c>
      <c r="F74" s="728"/>
      <c r="G74" s="636" t="str">
        <f t="shared" si="10"/>
        <v>R</v>
      </c>
    </row>
    <row r="75" spans="1:7" x14ac:dyDescent="0.2">
      <c r="A75" s="27"/>
      <c r="B75" s="54"/>
      <c r="C75" s="28"/>
      <c r="D75" s="33"/>
      <c r="E75" s="33"/>
      <c r="F75" s="393"/>
      <c r="G75" s="631"/>
    </row>
    <row r="76" spans="1:7" x14ac:dyDescent="0.2">
      <c r="A76" s="27" t="s">
        <v>155</v>
      </c>
      <c r="B76" s="54"/>
      <c r="C76" s="28" t="s">
        <v>2230</v>
      </c>
      <c r="D76" s="33"/>
      <c r="E76" s="33"/>
      <c r="F76" s="393"/>
      <c r="G76" s="631"/>
    </row>
    <row r="77" spans="1:7" x14ac:dyDescent="0.2">
      <c r="A77" s="27" t="s">
        <v>4076</v>
      </c>
      <c r="B77" s="54"/>
      <c r="C77" s="47" t="s">
        <v>2030</v>
      </c>
      <c r="D77" s="33" t="s">
        <v>292</v>
      </c>
      <c r="E77" s="33">
        <v>280</v>
      </c>
      <c r="F77" s="728"/>
      <c r="G77" s="636" t="str">
        <f t="shared" ref="G77:G78" si="11">+IF($F77&gt;0,($E77*F77),"R")</f>
        <v>R</v>
      </c>
    </row>
    <row r="78" spans="1:7" x14ac:dyDescent="0.2">
      <c r="A78" s="27" t="s">
        <v>4077</v>
      </c>
      <c r="B78" s="54"/>
      <c r="C78" s="47" t="s">
        <v>2031</v>
      </c>
      <c r="D78" s="33" t="s">
        <v>292</v>
      </c>
      <c r="E78" s="33">
        <v>280</v>
      </c>
      <c r="F78" s="728"/>
      <c r="G78" s="636" t="str">
        <f t="shared" si="11"/>
        <v>R</v>
      </c>
    </row>
    <row r="79" spans="1:7" x14ac:dyDescent="0.2">
      <c r="A79" s="27"/>
      <c r="B79" s="54"/>
      <c r="C79" s="28"/>
      <c r="D79" s="33"/>
      <c r="E79" s="33"/>
      <c r="F79" s="393"/>
      <c r="G79" s="631"/>
    </row>
    <row r="80" spans="1:7" x14ac:dyDescent="0.2">
      <c r="A80" s="27" t="s">
        <v>157</v>
      </c>
      <c r="B80" s="54"/>
      <c r="C80" s="28" t="s">
        <v>2231</v>
      </c>
      <c r="D80" s="33"/>
      <c r="E80" s="33"/>
      <c r="F80" s="393"/>
      <c r="G80" s="631"/>
    </row>
    <row r="81" spans="1:7" x14ac:dyDescent="0.2">
      <c r="A81" s="27" t="s">
        <v>4078</v>
      </c>
      <c r="B81" s="54"/>
      <c r="C81" s="47" t="s">
        <v>2030</v>
      </c>
      <c r="D81" s="33" t="s">
        <v>292</v>
      </c>
      <c r="E81" s="33">
        <v>400</v>
      </c>
      <c r="F81" s="728"/>
      <c r="G81" s="636" t="str">
        <f t="shared" ref="G81:G82" si="12">+IF($F81&gt;0,($E81*F81),"R")</f>
        <v>R</v>
      </c>
    </row>
    <row r="82" spans="1:7" x14ac:dyDescent="0.2">
      <c r="A82" s="27" t="s">
        <v>4079</v>
      </c>
      <c r="B82" s="54"/>
      <c r="C82" s="47" t="s">
        <v>2031</v>
      </c>
      <c r="D82" s="33" t="s">
        <v>292</v>
      </c>
      <c r="E82" s="33">
        <v>400</v>
      </c>
      <c r="F82" s="728"/>
      <c r="G82" s="636" t="str">
        <f t="shared" si="12"/>
        <v>R</v>
      </c>
    </row>
    <row r="83" spans="1:7" x14ac:dyDescent="0.2">
      <c r="A83" s="27"/>
      <c r="B83" s="54"/>
      <c r="C83" s="28"/>
      <c r="D83" s="33"/>
      <c r="E83" s="33"/>
      <c r="F83" s="393"/>
      <c r="G83" s="631"/>
    </row>
    <row r="84" spans="1:7" x14ac:dyDescent="0.2">
      <c r="A84" s="27" t="s">
        <v>159</v>
      </c>
      <c r="B84" s="54"/>
      <c r="C84" s="28" t="s">
        <v>2232</v>
      </c>
      <c r="D84" s="33"/>
      <c r="E84" s="33"/>
      <c r="F84" s="393"/>
      <c r="G84" s="631"/>
    </row>
    <row r="85" spans="1:7" x14ac:dyDescent="0.2">
      <c r="A85" s="27" t="s">
        <v>4080</v>
      </c>
      <c r="B85" s="54"/>
      <c r="C85" s="47" t="s">
        <v>2030</v>
      </c>
      <c r="D85" s="33" t="s">
        <v>292</v>
      </c>
      <c r="E85" s="33">
        <v>3140</v>
      </c>
      <c r="F85" s="728"/>
      <c r="G85" s="636" t="str">
        <f t="shared" ref="G85:G86" si="13">+IF($F85&gt;0,($E85*F85),"R")</f>
        <v>R</v>
      </c>
    </row>
    <row r="86" spans="1:7" x14ac:dyDescent="0.2">
      <c r="A86" s="27" t="s">
        <v>4081</v>
      </c>
      <c r="B86" s="54"/>
      <c r="C86" s="47" t="s">
        <v>2031</v>
      </c>
      <c r="D86" s="33" t="s">
        <v>292</v>
      </c>
      <c r="E86" s="33">
        <v>3140</v>
      </c>
      <c r="F86" s="728"/>
      <c r="G86" s="636" t="str">
        <f t="shared" si="13"/>
        <v>R</v>
      </c>
    </row>
    <row r="87" spans="1:7" x14ac:dyDescent="0.2">
      <c r="A87" s="52"/>
      <c r="B87" s="54"/>
      <c r="C87" s="28"/>
      <c r="D87" s="33"/>
      <c r="E87" s="33"/>
      <c r="F87" s="393"/>
      <c r="G87" s="631"/>
    </row>
    <row r="88" spans="1:7" x14ac:dyDescent="0.2">
      <c r="A88" s="27" t="s">
        <v>161</v>
      </c>
      <c r="B88" s="54"/>
      <c r="C88" s="28" t="s">
        <v>2216</v>
      </c>
      <c r="D88" s="33"/>
      <c r="E88" s="33"/>
      <c r="F88" s="393"/>
      <c r="G88" s="631"/>
    </row>
    <row r="89" spans="1:7" x14ac:dyDescent="0.2">
      <c r="A89" s="27" t="s">
        <v>4082</v>
      </c>
      <c r="B89" s="54"/>
      <c r="C89" s="28" t="s">
        <v>2030</v>
      </c>
      <c r="D89" s="33" t="s">
        <v>292</v>
      </c>
      <c r="E89" s="33">
        <v>300</v>
      </c>
      <c r="F89" s="728"/>
      <c r="G89" s="636" t="str">
        <f t="shared" ref="G89:G90" si="14">+IF($F89&gt;0,($E89*F89),"R")</f>
        <v>R</v>
      </c>
    </row>
    <row r="90" spans="1:7" x14ac:dyDescent="0.2">
      <c r="A90" s="27" t="s">
        <v>4083</v>
      </c>
      <c r="B90" s="54"/>
      <c r="C90" s="28" t="s">
        <v>2031</v>
      </c>
      <c r="D90" s="33" t="s">
        <v>292</v>
      </c>
      <c r="E90" s="33">
        <v>300</v>
      </c>
      <c r="F90" s="728"/>
      <c r="G90" s="636" t="str">
        <f t="shared" si="14"/>
        <v>R</v>
      </c>
    </row>
    <row r="91" spans="1:7" x14ac:dyDescent="0.2">
      <c r="A91" s="27"/>
      <c r="B91" s="54"/>
      <c r="C91" s="28"/>
      <c r="D91" s="33"/>
      <c r="E91" s="33"/>
      <c r="F91" s="393"/>
      <c r="G91" s="631"/>
    </row>
    <row r="92" spans="1:7" ht="11.25" customHeight="1" x14ac:dyDescent="0.2">
      <c r="A92" s="27" t="s">
        <v>164</v>
      </c>
      <c r="B92" s="54"/>
      <c r="C92" s="28" t="s">
        <v>2233</v>
      </c>
      <c r="D92" s="33"/>
      <c r="E92" s="33"/>
      <c r="F92" s="393"/>
      <c r="G92" s="631"/>
    </row>
    <row r="93" spans="1:7" ht="11.25" customHeight="1" x14ac:dyDescent="0.2">
      <c r="A93" s="27" t="s">
        <v>4084</v>
      </c>
      <c r="B93" s="54"/>
      <c r="C93" s="28" t="s">
        <v>2030</v>
      </c>
      <c r="D93" s="33" t="s">
        <v>292</v>
      </c>
      <c r="E93" s="33">
        <v>100</v>
      </c>
      <c r="F93" s="728"/>
      <c r="G93" s="636" t="str">
        <f t="shared" ref="G93:G94" si="15">+IF($F93&gt;0,($E93*F93),"R")</f>
        <v>R</v>
      </c>
    </row>
    <row r="94" spans="1:7" ht="11.25" customHeight="1" x14ac:dyDescent="0.2">
      <c r="A94" s="27" t="s">
        <v>4085</v>
      </c>
      <c r="B94" s="54"/>
      <c r="C94" s="28" t="s">
        <v>2031</v>
      </c>
      <c r="D94" s="33" t="s">
        <v>292</v>
      </c>
      <c r="E94" s="33">
        <v>100</v>
      </c>
      <c r="F94" s="728"/>
      <c r="G94" s="636" t="str">
        <f t="shared" si="15"/>
        <v>R</v>
      </c>
    </row>
    <row r="95" spans="1:7" x14ac:dyDescent="0.2">
      <c r="A95" s="21"/>
      <c r="B95" s="54"/>
      <c r="C95" s="28"/>
      <c r="D95" s="33"/>
      <c r="E95" s="33"/>
      <c r="F95" s="393"/>
      <c r="G95" s="631"/>
    </row>
    <row r="96" spans="1:7" ht="11.25" customHeight="1" x14ac:dyDescent="0.2">
      <c r="A96" s="27" t="s">
        <v>166</v>
      </c>
      <c r="B96" s="54"/>
      <c r="C96" s="28" t="s">
        <v>2234</v>
      </c>
      <c r="D96" s="33"/>
      <c r="E96" s="33"/>
      <c r="F96" s="393"/>
      <c r="G96" s="631"/>
    </row>
    <row r="97" spans="1:7" ht="11.25" customHeight="1" x14ac:dyDescent="0.2">
      <c r="A97" s="27" t="s">
        <v>4086</v>
      </c>
      <c r="B97" s="54"/>
      <c r="C97" s="28" t="s">
        <v>2030</v>
      </c>
      <c r="D97" s="33" t="s">
        <v>292</v>
      </c>
      <c r="E97" s="33">
        <v>240</v>
      </c>
      <c r="F97" s="728"/>
      <c r="G97" s="636" t="str">
        <f t="shared" ref="G97:G98" si="16">+IF($F97&gt;0,($E97*F97),"R")</f>
        <v>R</v>
      </c>
    </row>
    <row r="98" spans="1:7" ht="11.25" customHeight="1" x14ac:dyDescent="0.2">
      <c r="A98" s="27" t="s">
        <v>4087</v>
      </c>
      <c r="B98" s="54"/>
      <c r="C98" s="28" t="s">
        <v>2031</v>
      </c>
      <c r="D98" s="33" t="s">
        <v>292</v>
      </c>
      <c r="E98" s="33">
        <v>240</v>
      </c>
      <c r="F98" s="728"/>
      <c r="G98" s="636" t="str">
        <f t="shared" si="16"/>
        <v>R</v>
      </c>
    </row>
    <row r="99" spans="1:7" x14ac:dyDescent="0.2">
      <c r="A99" s="27"/>
      <c r="B99" s="54"/>
      <c r="C99" s="28"/>
      <c r="D99" s="33"/>
      <c r="E99" s="33"/>
      <c r="F99" s="393"/>
      <c r="G99" s="631"/>
    </row>
    <row r="100" spans="1:7" ht="11.25" customHeight="1" x14ac:dyDescent="0.2">
      <c r="A100" s="27" t="s">
        <v>168</v>
      </c>
      <c r="B100" s="54"/>
      <c r="C100" s="28" t="s">
        <v>2235</v>
      </c>
      <c r="D100" s="33" t="s">
        <v>292</v>
      </c>
      <c r="E100" s="33">
        <v>400</v>
      </c>
      <c r="F100" s="728"/>
      <c r="G100" s="636" t="str">
        <f t="shared" ref="G100:G102" si="17">+IF($F100&gt;0,($E100*F100),"R")</f>
        <v>R</v>
      </c>
    </row>
    <row r="101" spans="1:7" ht="11.25" customHeight="1" x14ac:dyDescent="0.2">
      <c r="A101" s="27" t="s">
        <v>4088</v>
      </c>
      <c r="B101" s="54"/>
      <c r="C101" s="28" t="s">
        <v>2030</v>
      </c>
      <c r="D101" s="33" t="s">
        <v>292</v>
      </c>
      <c r="E101" s="33">
        <v>400</v>
      </c>
      <c r="F101" s="728"/>
      <c r="G101" s="636" t="str">
        <f t="shared" si="17"/>
        <v>R</v>
      </c>
    </row>
    <row r="102" spans="1:7" ht="11.25" customHeight="1" x14ac:dyDescent="0.2">
      <c r="A102" s="27" t="s">
        <v>4089</v>
      </c>
      <c r="B102" s="54"/>
      <c r="C102" s="28" t="s">
        <v>2031</v>
      </c>
      <c r="D102" s="33" t="s">
        <v>292</v>
      </c>
      <c r="E102" s="33">
        <v>400</v>
      </c>
      <c r="F102" s="728"/>
      <c r="G102" s="636" t="str">
        <f t="shared" si="17"/>
        <v>R</v>
      </c>
    </row>
    <row r="103" spans="1:7" x14ac:dyDescent="0.2">
      <c r="A103" s="27"/>
      <c r="B103" s="54"/>
      <c r="C103" s="28"/>
      <c r="D103" s="33"/>
      <c r="E103" s="33"/>
      <c r="F103" s="393"/>
      <c r="G103" s="631"/>
    </row>
    <row r="104" spans="1:7" x14ac:dyDescent="0.2">
      <c r="A104" s="27" t="s">
        <v>171</v>
      </c>
      <c r="B104" s="54"/>
      <c r="C104" s="28" t="s">
        <v>2236</v>
      </c>
      <c r="D104" s="33"/>
      <c r="E104" s="33"/>
      <c r="F104" s="393"/>
      <c r="G104" s="631"/>
    </row>
    <row r="105" spans="1:7" x14ac:dyDescent="0.2">
      <c r="A105" s="27" t="s">
        <v>4090</v>
      </c>
      <c r="B105" s="54"/>
      <c r="C105" s="28" t="s">
        <v>2030</v>
      </c>
      <c r="D105" s="33" t="s">
        <v>292</v>
      </c>
      <c r="E105" s="33">
        <v>100</v>
      </c>
      <c r="F105" s="728"/>
      <c r="G105" s="636" t="str">
        <f t="shared" ref="G105:G106" si="18">+IF($F105&gt;0,($E105*F105),"R")</f>
        <v>R</v>
      </c>
    </row>
    <row r="106" spans="1:7" x14ac:dyDescent="0.2">
      <c r="A106" s="27" t="s">
        <v>4091</v>
      </c>
      <c r="B106" s="54"/>
      <c r="C106" s="28" t="s">
        <v>2031</v>
      </c>
      <c r="D106" s="33" t="s">
        <v>292</v>
      </c>
      <c r="E106" s="33">
        <v>100</v>
      </c>
      <c r="F106" s="728"/>
      <c r="G106" s="636" t="str">
        <f t="shared" si="18"/>
        <v>R</v>
      </c>
    </row>
    <row r="107" spans="1:7" x14ac:dyDescent="0.2">
      <c r="A107" s="27"/>
      <c r="B107" s="54"/>
      <c r="C107" s="28"/>
      <c r="D107" s="33"/>
      <c r="E107" s="33"/>
      <c r="F107" s="393"/>
      <c r="G107" s="631"/>
    </row>
    <row r="108" spans="1:7" x14ac:dyDescent="0.2">
      <c r="A108" s="27" t="s">
        <v>173</v>
      </c>
      <c r="B108" s="54"/>
      <c r="C108" s="28" t="s">
        <v>2237</v>
      </c>
      <c r="D108" s="33"/>
      <c r="E108" s="33"/>
      <c r="F108" s="393"/>
      <c r="G108" s="631"/>
    </row>
    <row r="109" spans="1:7" x14ac:dyDescent="0.2">
      <c r="A109" s="27" t="s">
        <v>4092</v>
      </c>
      <c r="B109" s="54"/>
      <c r="C109" s="28" t="s">
        <v>2030</v>
      </c>
      <c r="D109" s="33" t="s">
        <v>292</v>
      </c>
      <c r="E109" s="33">
        <v>240</v>
      </c>
      <c r="F109" s="728"/>
      <c r="G109" s="636" t="str">
        <f t="shared" ref="G109:G110" si="19">+IF($F109&gt;0,($E109*F109),"R")</f>
        <v>R</v>
      </c>
    </row>
    <row r="110" spans="1:7" x14ac:dyDescent="0.2">
      <c r="A110" s="27" t="s">
        <v>4093</v>
      </c>
      <c r="B110" s="54"/>
      <c r="C110" s="28" t="s">
        <v>2031</v>
      </c>
      <c r="D110" s="33" t="s">
        <v>292</v>
      </c>
      <c r="E110" s="33">
        <v>240</v>
      </c>
      <c r="F110" s="728"/>
      <c r="G110" s="636" t="str">
        <f t="shared" si="19"/>
        <v>R</v>
      </c>
    </row>
    <row r="111" spans="1:7" x14ac:dyDescent="0.2">
      <c r="A111" s="27"/>
      <c r="B111" s="54"/>
      <c r="C111" s="28"/>
      <c r="D111" s="33"/>
      <c r="E111" s="33"/>
      <c r="F111" s="393"/>
      <c r="G111" s="631"/>
    </row>
    <row r="112" spans="1:7" x14ac:dyDescent="0.2">
      <c r="A112" s="27" t="s">
        <v>175</v>
      </c>
      <c r="B112" s="54"/>
      <c r="C112" s="28" t="s">
        <v>2238</v>
      </c>
      <c r="D112" s="33"/>
      <c r="E112" s="33"/>
      <c r="F112" s="393"/>
      <c r="G112" s="631"/>
    </row>
    <row r="113" spans="1:7" x14ac:dyDescent="0.2">
      <c r="A113" s="27" t="s">
        <v>4094</v>
      </c>
      <c r="B113" s="54"/>
      <c r="C113" s="28" t="s">
        <v>2030</v>
      </c>
      <c r="D113" s="33" t="s">
        <v>292</v>
      </c>
      <c r="E113" s="33">
        <v>400</v>
      </c>
      <c r="F113" s="728"/>
      <c r="G113" s="636" t="str">
        <f t="shared" ref="G113:G114" si="20">+IF($F113&gt;0,($E113*F113),"R")</f>
        <v>R</v>
      </c>
    </row>
    <row r="114" spans="1:7" x14ac:dyDescent="0.2">
      <c r="A114" s="27" t="s">
        <v>4095</v>
      </c>
      <c r="B114" s="54"/>
      <c r="C114" s="28" t="s">
        <v>2031</v>
      </c>
      <c r="D114" s="33" t="s">
        <v>292</v>
      </c>
      <c r="E114" s="33">
        <f>E113</f>
        <v>400</v>
      </c>
      <c r="F114" s="728"/>
      <c r="G114" s="636" t="str">
        <f t="shared" si="20"/>
        <v>R</v>
      </c>
    </row>
    <row r="115" spans="1:7" ht="21.95" customHeight="1" x14ac:dyDescent="0.2">
      <c r="A115" s="34" t="s">
        <v>44</v>
      </c>
      <c r="B115" s="35"/>
      <c r="C115" s="35"/>
      <c r="D115" s="305"/>
      <c r="E115" s="305"/>
      <c r="F115" s="395"/>
      <c r="G115" s="583">
        <f>SUM(G51:G114)</f>
        <v>0</v>
      </c>
    </row>
    <row r="116" spans="1:7" ht="15" customHeight="1" x14ac:dyDescent="0.2">
      <c r="A116" s="21"/>
      <c r="B116" s="21"/>
      <c r="C116" s="21"/>
      <c r="D116" s="21"/>
      <c r="E116" s="21"/>
      <c r="G116" s="542" t="s">
        <v>4557</v>
      </c>
    </row>
    <row r="117" spans="1:7" x14ac:dyDescent="0.2">
      <c r="A117" s="21"/>
      <c r="B117" s="21"/>
      <c r="C117" s="21"/>
      <c r="D117" s="21"/>
      <c r="E117" s="21"/>
      <c r="G117" s="543"/>
    </row>
    <row r="118" spans="1:7" ht="25.5" x14ac:dyDescent="0.2">
      <c r="A118" s="36" t="s">
        <v>3</v>
      </c>
      <c r="B118" s="36" t="s">
        <v>4</v>
      </c>
      <c r="C118" s="36" t="s">
        <v>5</v>
      </c>
      <c r="D118" s="36" t="s">
        <v>6</v>
      </c>
      <c r="E118" s="36" t="s">
        <v>7</v>
      </c>
      <c r="F118" s="36" t="s">
        <v>8</v>
      </c>
      <c r="G118" s="482" t="s">
        <v>9</v>
      </c>
    </row>
    <row r="119" spans="1:7" ht="21.95" customHeight="1" x14ac:dyDescent="0.2">
      <c r="A119" s="37" t="s">
        <v>45</v>
      </c>
      <c r="B119" s="38"/>
      <c r="C119" s="39"/>
      <c r="D119" s="305"/>
      <c r="E119" s="305"/>
      <c r="F119" s="395"/>
      <c r="G119" s="583">
        <f>G115</f>
        <v>0</v>
      </c>
    </row>
    <row r="120" spans="1:7" ht="63.75" x14ac:dyDescent="0.2">
      <c r="A120" s="85">
        <v>1.5</v>
      </c>
      <c r="B120" s="85"/>
      <c r="C120" s="84" t="s">
        <v>2239</v>
      </c>
      <c r="D120" s="24"/>
      <c r="E120" s="24"/>
      <c r="F120" s="390"/>
      <c r="G120" s="635"/>
    </row>
    <row r="121" spans="1:7" x14ac:dyDescent="0.2">
      <c r="A121" s="27"/>
      <c r="B121" s="27"/>
      <c r="C121" s="28"/>
      <c r="D121" s="33"/>
      <c r="E121" s="33"/>
      <c r="F121" s="393"/>
      <c r="G121" s="631"/>
    </row>
    <row r="122" spans="1:7" x14ac:dyDescent="0.2">
      <c r="A122" s="27" t="s">
        <v>200</v>
      </c>
      <c r="B122" s="27"/>
      <c r="C122" s="28" t="s">
        <v>2211</v>
      </c>
      <c r="D122" s="33"/>
      <c r="E122" s="33"/>
      <c r="F122" s="393"/>
      <c r="G122" s="631"/>
    </row>
    <row r="123" spans="1:7" x14ac:dyDescent="0.2">
      <c r="A123" s="27" t="s">
        <v>4012</v>
      </c>
      <c r="B123" s="27"/>
      <c r="C123" s="28" t="s">
        <v>2030</v>
      </c>
      <c r="D123" s="33" t="s">
        <v>242</v>
      </c>
      <c r="E123" s="33">
        <v>4</v>
      </c>
      <c r="F123" s="728"/>
      <c r="G123" s="636" t="str">
        <f t="shared" ref="G123:G124" si="21">+IF($F123&gt;0,($E123*F123),"R")</f>
        <v>R</v>
      </c>
    </row>
    <row r="124" spans="1:7" x14ac:dyDescent="0.2">
      <c r="A124" s="27" t="s">
        <v>4013</v>
      </c>
      <c r="B124" s="27"/>
      <c r="C124" s="28" t="s">
        <v>2031</v>
      </c>
      <c r="D124" s="33" t="s">
        <v>242</v>
      </c>
      <c r="E124" s="33">
        <v>4</v>
      </c>
      <c r="F124" s="728"/>
      <c r="G124" s="636" t="str">
        <f t="shared" si="21"/>
        <v>R</v>
      </c>
    </row>
    <row r="125" spans="1:7" x14ac:dyDescent="0.2">
      <c r="A125" s="27"/>
      <c r="B125" s="27"/>
      <c r="C125" s="28"/>
      <c r="D125" s="33"/>
      <c r="E125" s="33"/>
      <c r="F125" s="393"/>
      <c r="G125" s="631"/>
    </row>
    <row r="126" spans="1:7" x14ac:dyDescent="0.2">
      <c r="A126" s="27" t="s">
        <v>2039</v>
      </c>
      <c r="B126" s="27"/>
      <c r="C126" s="28" t="s">
        <v>2214</v>
      </c>
      <c r="D126" s="33"/>
      <c r="E126" s="33"/>
      <c r="F126" s="393"/>
      <c r="G126" s="631"/>
    </row>
    <row r="127" spans="1:7" x14ac:dyDescent="0.2">
      <c r="A127" s="27" t="s">
        <v>4014</v>
      </c>
      <c r="B127" s="27"/>
      <c r="C127" s="28" t="s">
        <v>2030</v>
      </c>
      <c r="D127" s="33" t="s">
        <v>242</v>
      </c>
      <c r="E127" s="33" t="s">
        <v>4778</v>
      </c>
      <c r="F127" s="728"/>
      <c r="G127" s="638" t="s">
        <v>4778</v>
      </c>
    </row>
    <row r="128" spans="1:7" x14ac:dyDescent="0.2">
      <c r="A128" s="27" t="s">
        <v>4015</v>
      </c>
      <c r="B128" s="27"/>
      <c r="C128" s="28" t="s">
        <v>2031</v>
      </c>
      <c r="D128" s="33" t="s">
        <v>242</v>
      </c>
      <c r="E128" s="33" t="s">
        <v>4778</v>
      </c>
      <c r="F128" s="728"/>
      <c r="G128" s="638" t="s">
        <v>4778</v>
      </c>
    </row>
    <row r="129" spans="1:7" x14ac:dyDescent="0.2">
      <c r="A129" s="27"/>
      <c r="B129" s="27"/>
      <c r="C129" s="28"/>
      <c r="D129" s="33"/>
      <c r="E129" s="33"/>
      <c r="F129" s="393"/>
      <c r="G129" s="631"/>
    </row>
    <row r="130" spans="1:7" x14ac:dyDescent="0.2">
      <c r="A130" s="27" t="s">
        <v>2040</v>
      </c>
      <c r="B130" s="27"/>
      <c r="C130" s="28" t="s">
        <v>2224</v>
      </c>
      <c r="D130" s="33"/>
      <c r="E130" s="33"/>
      <c r="F130" s="393"/>
      <c r="G130" s="631"/>
    </row>
    <row r="131" spans="1:7" x14ac:dyDescent="0.2">
      <c r="A131" s="27" t="s">
        <v>4096</v>
      </c>
      <c r="B131" s="27"/>
      <c r="C131" s="28" t="s">
        <v>2030</v>
      </c>
      <c r="D131" s="33" t="s">
        <v>242</v>
      </c>
      <c r="E131" s="33">
        <v>2</v>
      </c>
      <c r="F131" s="728"/>
      <c r="G131" s="636" t="str">
        <f t="shared" ref="G131:G132" si="22">+IF($F131&gt;0,($E131*F131),"R")</f>
        <v>R</v>
      </c>
    </row>
    <row r="132" spans="1:7" x14ac:dyDescent="0.2">
      <c r="A132" s="27" t="s">
        <v>4097</v>
      </c>
      <c r="B132" s="27"/>
      <c r="C132" s="28" t="s">
        <v>4098</v>
      </c>
      <c r="D132" s="33" t="s">
        <v>242</v>
      </c>
      <c r="E132" s="33">
        <v>2</v>
      </c>
      <c r="F132" s="728"/>
      <c r="G132" s="636" t="str">
        <f t="shared" si="22"/>
        <v>R</v>
      </c>
    </row>
    <row r="133" spans="1:7" x14ac:dyDescent="0.2">
      <c r="A133" s="27"/>
      <c r="B133" s="27"/>
      <c r="C133" s="28"/>
      <c r="D133" s="33"/>
      <c r="E133" s="33"/>
      <c r="F133" s="393"/>
      <c r="G133" s="631"/>
    </row>
    <row r="134" spans="1:7" x14ac:dyDescent="0.2">
      <c r="A134" s="27" t="s">
        <v>2380</v>
      </c>
      <c r="B134" s="27"/>
      <c r="C134" s="28" t="s">
        <v>2225</v>
      </c>
      <c r="D134" s="33"/>
      <c r="E134" s="33"/>
      <c r="F134" s="393"/>
      <c r="G134" s="631"/>
    </row>
    <row r="135" spans="1:7" x14ac:dyDescent="0.2">
      <c r="A135" s="27" t="s">
        <v>4099</v>
      </c>
      <c r="B135" s="27"/>
      <c r="C135" s="28" t="s">
        <v>2030</v>
      </c>
      <c r="D135" s="33" t="s">
        <v>242</v>
      </c>
      <c r="E135" s="33">
        <v>4</v>
      </c>
      <c r="F135" s="728"/>
      <c r="G135" s="636" t="str">
        <f t="shared" ref="G135:G136" si="23">+IF($F135&gt;0,($E135*F135),"R")</f>
        <v>R</v>
      </c>
    </row>
    <row r="136" spans="1:7" x14ac:dyDescent="0.2">
      <c r="A136" s="27" t="s">
        <v>4100</v>
      </c>
      <c r="B136" s="27"/>
      <c r="C136" s="28" t="s">
        <v>4098</v>
      </c>
      <c r="D136" s="33" t="s">
        <v>242</v>
      </c>
      <c r="E136" s="33">
        <v>4</v>
      </c>
      <c r="F136" s="728"/>
      <c r="G136" s="636" t="str">
        <f t="shared" si="23"/>
        <v>R</v>
      </c>
    </row>
    <row r="137" spans="1:7" x14ac:dyDescent="0.2">
      <c r="A137" s="52"/>
      <c r="B137" s="27"/>
      <c r="C137" s="28"/>
      <c r="D137" s="33"/>
      <c r="E137" s="33"/>
      <c r="F137" s="393"/>
      <c r="G137" s="631"/>
    </row>
    <row r="138" spans="1:7" x14ac:dyDescent="0.2">
      <c r="A138" s="27" t="s">
        <v>2381</v>
      </c>
      <c r="B138" s="27"/>
      <c r="C138" s="28" t="s">
        <v>2226</v>
      </c>
      <c r="D138" s="33"/>
      <c r="E138" s="33"/>
      <c r="F138" s="393"/>
      <c r="G138" s="631"/>
    </row>
    <row r="139" spans="1:7" x14ac:dyDescent="0.2">
      <c r="A139" s="27" t="s">
        <v>4101</v>
      </c>
      <c r="B139" s="27"/>
      <c r="C139" s="28" t="s">
        <v>2030</v>
      </c>
      <c r="D139" s="33" t="s">
        <v>242</v>
      </c>
      <c r="E139" s="33">
        <v>6</v>
      </c>
      <c r="F139" s="728"/>
      <c r="G139" s="636" t="str">
        <f t="shared" ref="G139:G140" si="24">+IF($F139&gt;0,($E139*F139),"R")</f>
        <v>R</v>
      </c>
    </row>
    <row r="140" spans="1:7" x14ac:dyDescent="0.2">
      <c r="A140" s="27" t="s">
        <v>4102</v>
      </c>
      <c r="B140" s="27"/>
      <c r="C140" s="28" t="s">
        <v>4098</v>
      </c>
      <c r="D140" s="33" t="s">
        <v>242</v>
      </c>
      <c r="E140" s="33">
        <v>6</v>
      </c>
      <c r="F140" s="728"/>
      <c r="G140" s="636" t="str">
        <f t="shared" si="24"/>
        <v>R</v>
      </c>
    </row>
    <row r="141" spans="1:7" x14ac:dyDescent="0.2">
      <c r="A141" s="52"/>
      <c r="B141" s="27"/>
      <c r="C141" s="28"/>
      <c r="D141" s="33"/>
      <c r="E141" s="33"/>
      <c r="F141" s="393"/>
      <c r="G141" s="631"/>
    </row>
    <row r="142" spans="1:7" x14ac:dyDescent="0.2">
      <c r="A142" s="27" t="s">
        <v>2382</v>
      </c>
      <c r="B142" s="27"/>
      <c r="C142" s="28" t="s">
        <v>2227</v>
      </c>
      <c r="D142" s="33"/>
      <c r="E142" s="33"/>
      <c r="F142" s="393"/>
      <c r="G142" s="631"/>
    </row>
    <row r="143" spans="1:7" x14ac:dyDescent="0.2">
      <c r="A143" s="27" t="s">
        <v>4103</v>
      </c>
      <c r="B143" s="27"/>
      <c r="C143" s="28" t="s">
        <v>2030</v>
      </c>
      <c r="D143" s="33" t="s">
        <v>242</v>
      </c>
      <c r="E143" s="33">
        <v>2</v>
      </c>
      <c r="F143" s="728"/>
      <c r="G143" s="636" t="str">
        <f t="shared" ref="G143:G144" si="25">+IF($F143&gt;0,($E143*F143),"R")</f>
        <v>R</v>
      </c>
    </row>
    <row r="144" spans="1:7" x14ac:dyDescent="0.2">
      <c r="A144" s="27" t="s">
        <v>4104</v>
      </c>
      <c r="B144" s="27"/>
      <c r="C144" s="28" t="s">
        <v>4098</v>
      </c>
      <c r="D144" s="33" t="s">
        <v>242</v>
      </c>
      <c r="E144" s="33">
        <v>2</v>
      </c>
      <c r="F144" s="728"/>
      <c r="G144" s="636" t="str">
        <f t="shared" si="25"/>
        <v>R</v>
      </c>
    </row>
    <row r="145" spans="1:7" x14ac:dyDescent="0.2">
      <c r="A145" s="52"/>
      <c r="B145" s="27"/>
      <c r="C145" s="28"/>
      <c r="D145" s="33"/>
      <c r="E145" s="33"/>
      <c r="F145" s="393"/>
      <c r="G145" s="631"/>
    </row>
    <row r="146" spans="1:7" x14ac:dyDescent="0.2">
      <c r="A146" s="27" t="s">
        <v>4105</v>
      </c>
      <c r="B146" s="27"/>
      <c r="C146" s="28" t="s">
        <v>2228</v>
      </c>
      <c r="D146" s="33"/>
      <c r="E146" s="33"/>
      <c r="F146" s="393"/>
      <c r="G146" s="631"/>
    </row>
    <row r="147" spans="1:7" x14ac:dyDescent="0.2">
      <c r="A147" s="27" t="s">
        <v>4106</v>
      </c>
      <c r="B147" s="27"/>
      <c r="C147" s="28" t="s">
        <v>2030</v>
      </c>
      <c r="D147" s="33" t="s">
        <v>242</v>
      </c>
      <c r="E147" s="33" t="s">
        <v>4778</v>
      </c>
      <c r="F147" s="728"/>
      <c r="G147" s="638" t="s">
        <v>4781</v>
      </c>
    </row>
    <row r="148" spans="1:7" x14ac:dyDescent="0.2">
      <c r="A148" s="27" t="s">
        <v>4107</v>
      </c>
      <c r="B148" s="27"/>
      <c r="C148" s="28" t="s">
        <v>4098</v>
      </c>
      <c r="D148" s="33" t="s">
        <v>242</v>
      </c>
      <c r="E148" s="33" t="s">
        <v>4778</v>
      </c>
      <c r="F148" s="728"/>
      <c r="G148" s="638" t="s">
        <v>4781</v>
      </c>
    </row>
    <row r="149" spans="1:7" x14ac:dyDescent="0.2">
      <c r="A149" s="52"/>
      <c r="B149" s="27"/>
      <c r="C149" s="28"/>
      <c r="D149" s="33"/>
      <c r="E149" s="33"/>
      <c r="F149" s="393"/>
      <c r="G149" s="631"/>
    </row>
    <row r="150" spans="1:7" x14ac:dyDescent="0.2">
      <c r="A150" s="27" t="s">
        <v>4108</v>
      </c>
      <c r="B150" s="27"/>
      <c r="C150" s="28" t="s">
        <v>2229</v>
      </c>
      <c r="D150" s="33"/>
      <c r="E150" s="33"/>
      <c r="F150" s="393"/>
      <c r="G150" s="631"/>
    </row>
    <row r="151" spans="1:7" x14ac:dyDescent="0.2">
      <c r="A151" s="27" t="s">
        <v>4109</v>
      </c>
      <c r="B151" s="27"/>
      <c r="C151" s="28" t="s">
        <v>2030</v>
      </c>
      <c r="D151" s="33" t="s">
        <v>242</v>
      </c>
      <c r="E151" s="33">
        <v>4</v>
      </c>
      <c r="F151" s="728"/>
      <c r="G151" s="636" t="str">
        <f t="shared" ref="G151:G152" si="26">+IF($F151&gt;0,($E151*F151),"R")</f>
        <v>R</v>
      </c>
    </row>
    <row r="152" spans="1:7" x14ac:dyDescent="0.2">
      <c r="A152" s="27" t="s">
        <v>4110</v>
      </c>
      <c r="B152" s="27"/>
      <c r="C152" s="28" t="s">
        <v>4098</v>
      </c>
      <c r="D152" s="33" t="s">
        <v>242</v>
      </c>
      <c r="E152" s="33">
        <v>4</v>
      </c>
      <c r="F152" s="728"/>
      <c r="G152" s="636" t="str">
        <f t="shared" si="26"/>
        <v>R</v>
      </c>
    </row>
    <row r="153" spans="1:7" x14ac:dyDescent="0.2">
      <c r="A153" s="27"/>
      <c r="B153" s="27"/>
      <c r="C153" s="28"/>
      <c r="D153" s="33"/>
      <c r="E153" s="33"/>
      <c r="F153" s="393"/>
      <c r="G153" s="631"/>
    </row>
    <row r="154" spans="1:7" x14ac:dyDescent="0.2">
      <c r="A154" s="27" t="s">
        <v>4111</v>
      </c>
      <c r="B154" s="27"/>
      <c r="C154" s="28" t="s">
        <v>2230</v>
      </c>
      <c r="D154" s="33"/>
      <c r="E154" s="33"/>
      <c r="F154" s="393"/>
      <c r="G154" s="631"/>
    </row>
    <row r="155" spans="1:7" x14ac:dyDescent="0.2">
      <c r="A155" s="27" t="s">
        <v>4112</v>
      </c>
      <c r="B155" s="27"/>
      <c r="C155" s="28" t="s">
        <v>2030</v>
      </c>
      <c r="D155" s="33" t="s">
        <v>242</v>
      </c>
      <c r="E155" s="33">
        <v>12</v>
      </c>
      <c r="F155" s="728"/>
      <c r="G155" s="636" t="str">
        <f t="shared" ref="G155:G156" si="27">+IF($F155&gt;0,($E155*F155),"R")</f>
        <v>R</v>
      </c>
    </row>
    <row r="156" spans="1:7" x14ac:dyDescent="0.2">
      <c r="A156" s="27" t="s">
        <v>4113</v>
      </c>
      <c r="B156" s="27"/>
      <c r="C156" s="28" t="s">
        <v>4098</v>
      </c>
      <c r="D156" s="33" t="s">
        <v>242</v>
      </c>
      <c r="E156" s="33">
        <f>E155</f>
        <v>12</v>
      </c>
      <c r="F156" s="728"/>
      <c r="G156" s="636" t="str">
        <f t="shared" si="27"/>
        <v>R</v>
      </c>
    </row>
    <row r="157" spans="1:7" x14ac:dyDescent="0.2">
      <c r="A157" s="27"/>
      <c r="B157" s="27"/>
      <c r="C157" s="28"/>
      <c r="D157" s="33"/>
      <c r="E157" s="33"/>
      <c r="F157" s="393"/>
      <c r="G157" s="631"/>
    </row>
    <row r="158" spans="1:7" x14ac:dyDescent="0.2">
      <c r="A158" s="27" t="s">
        <v>4114</v>
      </c>
      <c r="B158" s="27"/>
      <c r="C158" s="28" t="s">
        <v>2231</v>
      </c>
      <c r="D158" s="33"/>
      <c r="E158" s="33"/>
      <c r="F158" s="393"/>
      <c r="G158" s="631"/>
    </row>
    <row r="159" spans="1:7" x14ac:dyDescent="0.2">
      <c r="A159" s="27" t="s">
        <v>4115</v>
      </c>
      <c r="B159" s="27"/>
      <c r="C159" s="28" t="s">
        <v>2030</v>
      </c>
      <c r="D159" s="33" t="s">
        <v>242</v>
      </c>
      <c r="E159" s="33">
        <v>10</v>
      </c>
      <c r="F159" s="728"/>
      <c r="G159" s="636" t="str">
        <f t="shared" ref="G159:G160" si="28">+IF($F159&gt;0,($E159*F159),"R")</f>
        <v>R</v>
      </c>
    </row>
    <row r="160" spans="1:7" x14ac:dyDescent="0.2">
      <c r="A160" s="27" t="s">
        <v>4116</v>
      </c>
      <c r="B160" s="27"/>
      <c r="C160" s="28" t="s">
        <v>4098</v>
      </c>
      <c r="D160" s="33" t="s">
        <v>242</v>
      </c>
      <c r="E160" s="33">
        <v>10</v>
      </c>
      <c r="F160" s="728"/>
      <c r="G160" s="636" t="str">
        <f t="shared" si="28"/>
        <v>R</v>
      </c>
    </row>
    <row r="161" spans="1:7" x14ac:dyDescent="0.2">
      <c r="A161" s="27"/>
      <c r="B161" s="27"/>
      <c r="C161" s="28"/>
      <c r="D161" s="33"/>
      <c r="E161" s="33"/>
      <c r="F161" s="393"/>
      <c r="G161" s="631"/>
    </row>
    <row r="162" spans="1:7" x14ac:dyDescent="0.2">
      <c r="A162" s="27" t="s">
        <v>4117</v>
      </c>
      <c r="B162" s="27"/>
      <c r="C162" s="28" t="s">
        <v>2232</v>
      </c>
      <c r="D162" s="33"/>
      <c r="E162" s="33"/>
      <c r="F162" s="393"/>
      <c r="G162" s="631"/>
    </row>
    <row r="163" spans="1:7" x14ac:dyDescent="0.2">
      <c r="A163" s="27" t="s">
        <v>4118</v>
      </c>
      <c r="B163" s="27"/>
      <c r="C163" s="28" t="s">
        <v>2030</v>
      </c>
      <c r="D163" s="33" t="s">
        <v>242</v>
      </c>
      <c r="E163" s="33">
        <v>120</v>
      </c>
      <c r="F163" s="728"/>
      <c r="G163" s="636" t="str">
        <f t="shared" ref="G163:G164" si="29">+IF($F163&gt;0,($E163*F163),"R")</f>
        <v>R</v>
      </c>
    </row>
    <row r="164" spans="1:7" x14ac:dyDescent="0.2">
      <c r="A164" s="27" t="s">
        <v>4119</v>
      </c>
      <c r="B164" s="27"/>
      <c r="C164" s="28" t="s">
        <v>4098</v>
      </c>
      <c r="D164" s="33" t="s">
        <v>242</v>
      </c>
      <c r="E164" s="33">
        <v>120</v>
      </c>
      <c r="F164" s="728"/>
      <c r="G164" s="636" t="str">
        <f t="shared" si="29"/>
        <v>R</v>
      </c>
    </row>
    <row r="165" spans="1:7" x14ac:dyDescent="0.2">
      <c r="A165" s="52"/>
      <c r="B165" s="27"/>
      <c r="C165" s="28"/>
      <c r="D165" s="33"/>
      <c r="E165" s="33"/>
      <c r="F165" s="393"/>
      <c r="G165" s="631"/>
    </row>
    <row r="166" spans="1:7" x14ac:dyDescent="0.2">
      <c r="A166" s="27" t="s">
        <v>4120</v>
      </c>
      <c r="B166" s="27"/>
      <c r="C166" s="28" t="s">
        <v>2216</v>
      </c>
      <c r="D166" s="33"/>
      <c r="E166" s="33"/>
      <c r="F166" s="393"/>
      <c r="G166" s="631"/>
    </row>
    <row r="167" spans="1:7" x14ac:dyDescent="0.2">
      <c r="A167" s="27" t="s">
        <v>4121</v>
      </c>
      <c r="B167" s="27"/>
      <c r="C167" s="28" t="s">
        <v>2030</v>
      </c>
      <c r="D167" s="33" t="s">
        <v>242</v>
      </c>
      <c r="E167" s="33">
        <v>2</v>
      </c>
      <c r="F167" s="728"/>
      <c r="G167" s="636" t="str">
        <f t="shared" ref="G167:G168" si="30">+IF($F167&gt;0,($E167*F167),"R")</f>
        <v>R</v>
      </c>
    </row>
    <row r="168" spans="1:7" x14ac:dyDescent="0.2">
      <c r="A168" s="27" t="s">
        <v>4122</v>
      </c>
      <c r="B168" s="27"/>
      <c r="C168" s="28" t="s">
        <v>4098</v>
      </c>
      <c r="D168" s="33" t="s">
        <v>242</v>
      </c>
      <c r="E168" s="33">
        <v>2</v>
      </c>
      <c r="F168" s="728"/>
      <c r="G168" s="636" t="str">
        <f t="shared" si="30"/>
        <v>R</v>
      </c>
    </row>
    <row r="169" spans="1:7" x14ac:dyDescent="0.2">
      <c r="A169" s="27"/>
      <c r="B169" s="27"/>
      <c r="C169" s="28"/>
      <c r="D169" s="33"/>
      <c r="E169" s="33"/>
      <c r="F169" s="393"/>
      <c r="G169" s="631"/>
    </row>
    <row r="170" spans="1:7" ht="11.25" customHeight="1" x14ac:dyDescent="0.2">
      <c r="A170" s="27" t="s">
        <v>4123</v>
      </c>
      <c r="B170" s="27"/>
      <c r="C170" s="28" t="s">
        <v>2233</v>
      </c>
      <c r="D170" s="33"/>
      <c r="E170" s="33"/>
      <c r="F170" s="393"/>
      <c r="G170" s="631"/>
    </row>
    <row r="171" spans="1:7" ht="11.25" customHeight="1" x14ac:dyDescent="0.2">
      <c r="A171" s="27" t="s">
        <v>4124</v>
      </c>
      <c r="B171" s="27"/>
      <c r="C171" s="28" t="s">
        <v>2030</v>
      </c>
      <c r="D171" s="33" t="s">
        <v>242</v>
      </c>
      <c r="E171" s="33">
        <v>16</v>
      </c>
      <c r="F171" s="728"/>
      <c r="G171" s="636" t="str">
        <f t="shared" ref="G171:G172" si="31">+IF($F171&gt;0,($E171*F171),"R")</f>
        <v>R</v>
      </c>
    </row>
    <row r="172" spans="1:7" ht="11.25" customHeight="1" x14ac:dyDescent="0.2">
      <c r="A172" s="27" t="s">
        <v>4124</v>
      </c>
      <c r="B172" s="27"/>
      <c r="C172" s="28" t="s">
        <v>4098</v>
      </c>
      <c r="D172" s="33" t="s">
        <v>242</v>
      </c>
      <c r="E172" s="33">
        <v>16</v>
      </c>
      <c r="F172" s="728"/>
      <c r="G172" s="636" t="str">
        <f t="shared" si="31"/>
        <v>R</v>
      </c>
    </row>
    <row r="173" spans="1:7" x14ac:dyDescent="0.2">
      <c r="A173" s="27"/>
      <c r="B173" s="27"/>
      <c r="C173" s="28"/>
      <c r="D173" s="33"/>
      <c r="E173" s="33"/>
      <c r="F173" s="393"/>
      <c r="G173" s="631"/>
    </row>
    <row r="174" spans="1:7" ht="21.95" customHeight="1" x14ac:dyDescent="0.2">
      <c r="A174" s="34" t="s">
        <v>44</v>
      </c>
      <c r="B174" s="35"/>
      <c r="C174" s="35"/>
      <c r="D174" s="305"/>
      <c r="E174" s="305"/>
      <c r="F174" s="395"/>
      <c r="G174" s="583">
        <f>SUM(G119:G172)</f>
        <v>0</v>
      </c>
    </row>
    <row r="175" spans="1:7" ht="15" customHeight="1" x14ac:dyDescent="0.2">
      <c r="A175" s="21"/>
      <c r="B175" s="21"/>
      <c r="C175" s="21"/>
      <c r="D175" s="21"/>
      <c r="E175" s="21"/>
      <c r="G175" s="542" t="s">
        <v>4557</v>
      </c>
    </row>
    <row r="176" spans="1:7" x14ac:dyDescent="0.2">
      <c r="A176" s="21"/>
      <c r="B176" s="21"/>
      <c r="C176" s="21"/>
      <c r="D176" s="21"/>
      <c r="E176" s="21"/>
      <c r="G176" s="543"/>
    </row>
    <row r="177" spans="1:7" ht="25.5" x14ac:dyDescent="0.2">
      <c r="A177" s="36" t="s">
        <v>3</v>
      </c>
      <c r="B177" s="36" t="s">
        <v>4</v>
      </c>
      <c r="C177" s="36" t="s">
        <v>5</v>
      </c>
      <c r="D177" s="36" t="s">
        <v>6</v>
      </c>
      <c r="E177" s="36" t="s">
        <v>7</v>
      </c>
      <c r="F177" s="36" t="s">
        <v>8</v>
      </c>
      <c r="G177" s="482" t="s">
        <v>9</v>
      </c>
    </row>
    <row r="178" spans="1:7" ht="21.95" customHeight="1" x14ac:dyDescent="0.2">
      <c r="A178" s="37" t="s">
        <v>45</v>
      </c>
      <c r="B178" s="38"/>
      <c r="C178" s="39"/>
      <c r="D178" s="305"/>
      <c r="E178" s="305"/>
      <c r="F178" s="395"/>
      <c r="G178" s="583">
        <f>G174</f>
        <v>0</v>
      </c>
    </row>
    <row r="179" spans="1:7" ht="11.25" customHeight="1" x14ac:dyDescent="0.2">
      <c r="A179" s="27" t="s">
        <v>4125</v>
      </c>
      <c r="B179" s="27"/>
      <c r="C179" s="28" t="s">
        <v>2234</v>
      </c>
      <c r="D179" s="33" t="s">
        <v>242</v>
      </c>
      <c r="E179" s="33"/>
      <c r="F179" s="728"/>
      <c r="G179" s="636" t="str">
        <f t="shared" ref="G179:G181" si="32">+IF($F179&gt;0,($E179*F179),"R")</f>
        <v>R</v>
      </c>
    </row>
    <row r="180" spans="1:7" ht="11.25" customHeight="1" x14ac:dyDescent="0.2">
      <c r="A180" s="27" t="s">
        <v>4126</v>
      </c>
      <c r="B180" s="27"/>
      <c r="C180" s="28" t="s">
        <v>2030</v>
      </c>
      <c r="D180" s="33" t="s">
        <v>242</v>
      </c>
      <c r="E180" s="33">
        <v>8</v>
      </c>
      <c r="F180" s="728"/>
      <c r="G180" s="636" t="str">
        <f t="shared" si="32"/>
        <v>R</v>
      </c>
    </row>
    <row r="181" spans="1:7" ht="11.25" customHeight="1" x14ac:dyDescent="0.2">
      <c r="A181" s="27" t="s">
        <v>4127</v>
      </c>
      <c r="B181" s="27"/>
      <c r="C181" s="28" t="s">
        <v>4098</v>
      </c>
      <c r="D181" s="33" t="s">
        <v>242</v>
      </c>
      <c r="E181" s="33">
        <v>8</v>
      </c>
      <c r="F181" s="728"/>
      <c r="G181" s="636" t="str">
        <f t="shared" si="32"/>
        <v>R</v>
      </c>
    </row>
    <row r="182" spans="1:7" x14ac:dyDescent="0.2">
      <c r="A182" s="27"/>
      <c r="B182" s="27"/>
      <c r="C182" s="28"/>
      <c r="D182" s="33"/>
      <c r="E182" s="33"/>
      <c r="F182" s="393"/>
      <c r="G182" s="631"/>
    </row>
    <row r="183" spans="1:7" ht="11.25" customHeight="1" x14ac:dyDescent="0.2">
      <c r="A183" s="27" t="s">
        <v>4128</v>
      </c>
      <c r="B183" s="27"/>
      <c r="C183" s="28" t="s">
        <v>2235</v>
      </c>
      <c r="D183" s="33"/>
      <c r="E183" s="33"/>
      <c r="F183" s="393"/>
      <c r="G183" s="631"/>
    </row>
    <row r="184" spans="1:7" ht="11.25" customHeight="1" x14ac:dyDescent="0.2">
      <c r="A184" s="27" t="s">
        <v>4129</v>
      </c>
      <c r="B184" s="27"/>
      <c r="C184" s="28" t="s">
        <v>2030</v>
      </c>
      <c r="D184" s="33" t="s">
        <v>242</v>
      </c>
      <c r="E184" s="33">
        <v>8</v>
      </c>
      <c r="F184" s="728"/>
      <c r="G184" s="636" t="str">
        <f t="shared" ref="G184:G185" si="33">+IF($F184&gt;0,($E184*F184),"R")</f>
        <v>R</v>
      </c>
    </row>
    <row r="185" spans="1:7" ht="11.25" customHeight="1" x14ac:dyDescent="0.2">
      <c r="A185" s="27" t="s">
        <v>4130</v>
      </c>
      <c r="B185" s="27"/>
      <c r="C185" s="28" t="s">
        <v>4098</v>
      </c>
      <c r="D185" s="33" t="s">
        <v>242</v>
      </c>
      <c r="E185" s="33">
        <v>8</v>
      </c>
      <c r="F185" s="728"/>
      <c r="G185" s="636" t="str">
        <f t="shared" si="33"/>
        <v>R</v>
      </c>
    </row>
    <row r="186" spans="1:7" x14ac:dyDescent="0.2">
      <c r="A186" s="27"/>
      <c r="B186" s="27"/>
      <c r="C186" s="28"/>
      <c r="D186" s="33"/>
      <c r="E186" s="33"/>
      <c r="F186" s="393"/>
      <c r="G186" s="631"/>
    </row>
    <row r="187" spans="1:7" x14ac:dyDescent="0.2">
      <c r="A187" s="27" t="s">
        <v>4131</v>
      </c>
      <c r="B187" s="27"/>
      <c r="C187" s="28" t="s">
        <v>2236</v>
      </c>
      <c r="D187" s="33"/>
      <c r="E187" s="33"/>
      <c r="F187" s="393"/>
      <c r="G187" s="631"/>
    </row>
    <row r="188" spans="1:7" x14ac:dyDescent="0.2">
      <c r="A188" s="27" t="s">
        <v>4132</v>
      </c>
      <c r="B188" s="27"/>
      <c r="C188" s="28" t="s">
        <v>2030</v>
      </c>
      <c r="D188" s="33" t="s">
        <v>242</v>
      </c>
      <c r="E188" s="33" t="s">
        <v>4778</v>
      </c>
      <c r="F188" s="728"/>
      <c r="G188" s="638" t="s">
        <v>4781</v>
      </c>
    </row>
    <row r="189" spans="1:7" x14ac:dyDescent="0.2">
      <c r="A189" s="27" t="s">
        <v>4133</v>
      </c>
      <c r="B189" s="27"/>
      <c r="C189" s="28" t="s">
        <v>4098</v>
      </c>
      <c r="D189" s="33" t="s">
        <v>242</v>
      </c>
      <c r="E189" s="33" t="s">
        <v>4778</v>
      </c>
      <c r="F189" s="728"/>
      <c r="G189" s="638" t="s">
        <v>4781</v>
      </c>
    </row>
    <row r="190" spans="1:7" x14ac:dyDescent="0.2">
      <c r="A190" s="27"/>
      <c r="B190" s="27"/>
      <c r="C190" s="28"/>
      <c r="D190" s="33"/>
      <c r="E190" s="33"/>
      <c r="F190" s="393"/>
      <c r="G190" s="631"/>
    </row>
    <row r="191" spans="1:7" x14ac:dyDescent="0.2">
      <c r="A191" s="27" t="s">
        <v>4134</v>
      </c>
      <c r="B191" s="27"/>
      <c r="C191" s="28" t="s">
        <v>2237</v>
      </c>
      <c r="D191" s="33"/>
      <c r="E191" s="33"/>
      <c r="F191" s="393"/>
      <c r="G191" s="631"/>
    </row>
    <row r="192" spans="1:7" x14ac:dyDescent="0.2">
      <c r="A192" s="27" t="s">
        <v>4135</v>
      </c>
      <c r="B192" s="27"/>
      <c r="C192" s="28" t="s">
        <v>2030</v>
      </c>
      <c r="D192" s="33" t="s">
        <v>242</v>
      </c>
      <c r="E192" s="33">
        <v>8</v>
      </c>
      <c r="F192" s="728"/>
      <c r="G192" s="636" t="str">
        <f t="shared" ref="G192:G193" si="34">+IF($F192&gt;0,($E192*F192),"R")</f>
        <v>R</v>
      </c>
    </row>
    <row r="193" spans="1:7" x14ac:dyDescent="0.2">
      <c r="A193" s="27" t="s">
        <v>4136</v>
      </c>
      <c r="B193" s="27"/>
      <c r="C193" s="28" t="s">
        <v>4098</v>
      </c>
      <c r="D193" s="33" t="s">
        <v>242</v>
      </c>
      <c r="E193" s="33">
        <v>8</v>
      </c>
      <c r="F193" s="728"/>
      <c r="G193" s="636" t="str">
        <f t="shared" si="34"/>
        <v>R</v>
      </c>
    </row>
    <row r="194" spans="1:7" x14ac:dyDescent="0.2">
      <c r="A194" s="27"/>
      <c r="B194" s="27"/>
      <c r="C194" s="28"/>
      <c r="D194" s="33"/>
      <c r="E194" s="33"/>
      <c r="F194" s="393"/>
      <c r="G194" s="631"/>
    </row>
    <row r="195" spans="1:7" x14ac:dyDescent="0.2">
      <c r="A195" s="27" t="s">
        <v>4137</v>
      </c>
      <c r="B195" s="27"/>
      <c r="C195" s="28" t="s">
        <v>2238</v>
      </c>
      <c r="D195" s="33"/>
      <c r="E195" s="33"/>
      <c r="F195" s="393"/>
      <c r="G195" s="631"/>
    </row>
    <row r="196" spans="1:7" x14ac:dyDescent="0.2">
      <c r="A196" s="27" t="s">
        <v>4138</v>
      </c>
      <c r="B196" s="27"/>
      <c r="C196" s="28" t="s">
        <v>2030</v>
      </c>
      <c r="D196" s="33" t="s">
        <v>242</v>
      </c>
      <c r="E196" s="33">
        <v>8</v>
      </c>
      <c r="F196" s="728"/>
      <c r="G196" s="636" t="str">
        <f t="shared" ref="G196:G197" si="35">+IF($F196&gt;0,($E196*F196),"R")</f>
        <v>R</v>
      </c>
    </row>
    <row r="197" spans="1:7" x14ac:dyDescent="0.2">
      <c r="A197" s="27" t="s">
        <v>4139</v>
      </c>
      <c r="B197" s="27"/>
      <c r="C197" s="28" t="s">
        <v>4098</v>
      </c>
      <c r="D197" s="33" t="s">
        <v>242</v>
      </c>
      <c r="E197" s="33">
        <v>8</v>
      </c>
      <c r="F197" s="728"/>
      <c r="G197" s="636" t="str">
        <f t="shared" si="35"/>
        <v>R</v>
      </c>
    </row>
    <row r="198" spans="1:7" x14ac:dyDescent="0.2">
      <c r="A198" s="27"/>
      <c r="B198" s="27"/>
      <c r="C198" s="28"/>
      <c r="D198" s="33"/>
      <c r="E198" s="33"/>
      <c r="F198" s="393"/>
      <c r="G198" s="631"/>
    </row>
    <row r="199" spans="1:7" x14ac:dyDescent="0.2">
      <c r="A199" s="52"/>
      <c r="B199" s="27"/>
      <c r="C199" s="28" t="s">
        <v>2240</v>
      </c>
      <c r="D199" s="33"/>
      <c r="E199" s="33"/>
      <c r="F199" s="393"/>
      <c r="G199" s="631"/>
    </row>
    <row r="200" spans="1:7" ht="51" x14ac:dyDescent="0.2">
      <c r="A200" s="27">
        <v>1.6</v>
      </c>
      <c r="B200" s="27"/>
      <c r="C200" s="28" t="s">
        <v>2241</v>
      </c>
      <c r="D200" s="33"/>
      <c r="E200" s="33"/>
      <c r="F200" s="393"/>
      <c r="G200" s="631"/>
    </row>
    <row r="201" spans="1:7" x14ac:dyDescent="0.2">
      <c r="A201" s="27"/>
      <c r="B201" s="27"/>
      <c r="C201" s="28"/>
      <c r="D201" s="33"/>
      <c r="E201" s="33"/>
      <c r="F201" s="393"/>
      <c r="G201" s="631"/>
    </row>
    <row r="202" spans="1:7" x14ac:dyDescent="0.2">
      <c r="A202" s="27"/>
      <c r="B202" s="27"/>
      <c r="C202" s="28"/>
      <c r="D202" s="33"/>
      <c r="E202" s="33"/>
      <c r="F202" s="393"/>
      <c r="G202" s="631"/>
    </row>
    <row r="203" spans="1:7" x14ac:dyDescent="0.2">
      <c r="A203" s="27" t="s">
        <v>207</v>
      </c>
      <c r="B203" s="27"/>
      <c r="C203" s="28" t="s">
        <v>2242</v>
      </c>
      <c r="D203" s="33"/>
      <c r="E203" s="33"/>
      <c r="F203" s="393"/>
      <c r="G203" s="631"/>
    </row>
    <row r="204" spans="1:7" x14ac:dyDescent="0.2">
      <c r="A204" s="27" t="s">
        <v>4016</v>
      </c>
      <c r="B204" s="27"/>
      <c r="C204" s="28" t="s">
        <v>2030</v>
      </c>
      <c r="D204" s="33" t="s">
        <v>292</v>
      </c>
      <c r="E204" s="33">
        <v>47</v>
      </c>
      <c r="F204" s="728"/>
      <c r="G204" s="636" t="str">
        <f t="shared" ref="G204:G205" si="36">+IF($F204&gt;0,($E204*F204),"R")</f>
        <v>R</v>
      </c>
    </row>
    <row r="205" spans="1:7" x14ac:dyDescent="0.2">
      <c r="A205" s="27" t="s">
        <v>4017</v>
      </c>
      <c r="B205" s="27"/>
      <c r="C205" s="28" t="s">
        <v>4098</v>
      </c>
      <c r="D205" s="33" t="s">
        <v>292</v>
      </c>
      <c r="E205" s="33">
        <v>47</v>
      </c>
      <c r="F205" s="728"/>
      <c r="G205" s="636" t="str">
        <f t="shared" si="36"/>
        <v>R</v>
      </c>
    </row>
    <row r="206" spans="1:7" x14ac:dyDescent="0.2">
      <c r="A206" s="27"/>
      <c r="B206" s="27"/>
      <c r="C206" s="28"/>
      <c r="D206" s="33"/>
      <c r="E206" s="33"/>
      <c r="F206" s="393"/>
      <c r="G206" s="631"/>
    </row>
    <row r="207" spans="1:7" x14ac:dyDescent="0.2">
      <c r="A207" s="27" t="s">
        <v>209</v>
      </c>
      <c r="B207" s="27"/>
      <c r="C207" s="28" t="s">
        <v>2243</v>
      </c>
      <c r="D207" s="33"/>
      <c r="E207" s="33"/>
      <c r="F207" s="393"/>
      <c r="G207" s="631"/>
    </row>
    <row r="208" spans="1:7" x14ac:dyDescent="0.2">
      <c r="A208" s="27" t="s">
        <v>4140</v>
      </c>
      <c r="B208" s="27"/>
      <c r="C208" s="28" t="s">
        <v>2030</v>
      </c>
      <c r="D208" s="33" t="s">
        <v>242</v>
      </c>
      <c r="E208" s="33">
        <v>3</v>
      </c>
      <c r="F208" s="728"/>
      <c r="G208" s="636" t="str">
        <f t="shared" ref="G208:G209" si="37">+IF($F208&gt;0,($E208*F208),"R")</f>
        <v>R</v>
      </c>
    </row>
    <row r="209" spans="1:7" x14ac:dyDescent="0.2">
      <c r="A209" s="27" t="s">
        <v>4141</v>
      </c>
      <c r="B209" s="27"/>
      <c r="C209" s="28" t="s">
        <v>4098</v>
      </c>
      <c r="D209" s="33" t="s">
        <v>242</v>
      </c>
      <c r="E209" s="33">
        <v>3</v>
      </c>
      <c r="F209" s="728"/>
      <c r="G209" s="636" t="str">
        <f t="shared" si="37"/>
        <v>R</v>
      </c>
    </row>
    <row r="210" spans="1:7" x14ac:dyDescent="0.2">
      <c r="A210" s="27"/>
      <c r="B210" s="27"/>
      <c r="C210" s="28"/>
      <c r="D210" s="33"/>
      <c r="E210" s="33"/>
      <c r="F210" s="393"/>
      <c r="G210" s="631"/>
    </row>
    <row r="211" spans="1:7" x14ac:dyDescent="0.2">
      <c r="A211" s="27" t="s">
        <v>2387</v>
      </c>
      <c r="B211" s="27"/>
      <c r="C211" s="28" t="s">
        <v>2244</v>
      </c>
      <c r="D211" s="49"/>
      <c r="E211" s="33"/>
      <c r="F211" s="393"/>
      <c r="G211" s="631"/>
    </row>
    <row r="212" spans="1:7" x14ac:dyDescent="0.2">
      <c r="A212" s="27" t="s">
        <v>4142</v>
      </c>
      <c r="B212" s="27"/>
      <c r="C212" s="28" t="s">
        <v>2030</v>
      </c>
      <c r="D212" s="33" t="s">
        <v>242</v>
      </c>
      <c r="E212" s="33">
        <v>4</v>
      </c>
      <c r="F212" s="728"/>
      <c r="G212" s="636" t="str">
        <f t="shared" ref="G212:G213" si="38">+IF($F212&gt;0,($E212*F212),"R")</f>
        <v>R</v>
      </c>
    </row>
    <row r="213" spans="1:7" x14ac:dyDescent="0.2">
      <c r="A213" s="27" t="s">
        <v>4143</v>
      </c>
      <c r="B213" s="27"/>
      <c r="C213" s="28" t="s">
        <v>4098</v>
      </c>
      <c r="D213" s="33" t="s">
        <v>242</v>
      </c>
      <c r="E213" s="33">
        <v>4</v>
      </c>
      <c r="F213" s="728"/>
      <c r="G213" s="636" t="str">
        <f t="shared" si="38"/>
        <v>R</v>
      </c>
    </row>
    <row r="214" spans="1:7" x14ac:dyDescent="0.2">
      <c r="A214" s="27"/>
      <c r="B214" s="27"/>
      <c r="C214" s="28"/>
      <c r="D214" s="33"/>
      <c r="E214" s="33"/>
      <c r="F214" s="393"/>
      <c r="G214" s="631"/>
    </row>
    <row r="215" spans="1:7" x14ac:dyDescent="0.2">
      <c r="A215" s="27" t="s">
        <v>2388</v>
      </c>
      <c r="B215" s="27"/>
      <c r="C215" s="28" t="s">
        <v>2245</v>
      </c>
      <c r="D215" s="33"/>
      <c r="E215" s="33"/>
      <c r="F215" s="393"/>
      <c r="G215" s="631"/>
    </row>
    <row r="216" spans="1:7" x14ac:dyDescent="0.2">
      <c r="A216" s="27" t="s">
        <v>4144</v>
      </c>
      <c r="B216" s="27"/>
      <c r="C216" s="28" t="s">
        <v>2030</v>
      </c>
      <c r="D216" s="33" t="s">
        <v>242</v>
      </c>
      <c r="E216" s="33" t="s">
        <v>4778</v>
      </c>
      <c r="F216" s="728"/>
      <c r="G216" s="638" t="s">
        <v>4781</v>
      </c>
    </row>
    <row r="217" spans="1:7" x14ac:dyDescent="0.2">
      <c r="A217" s="27" t="s">
        <v>4145</v>
      </c>
      <c r="B217" s="27"/>
      <c r="C217" s="28" t="s">
        <v>4098</v>
      </c>
      <c r="D217" s="33" t="s">
        <v>242</v>
      </c>
      <c r="E217" s="33" t="s">
        <v>4778</v>
      </c>
      <c r="F217" s="728"/>
      <c r="G217" s="638" t="s">
        <v>4781</v>
      </c>
    </row>
    <row r="218" spans="1:7" x14ac:dyDescent="0.2">
      <c r="A218" s="27"/>
      <c r="B218" s="27"/>
      <c r="C218" s="28"/>
      <c r="D218" s="33"/>
      <c r="E218" s="33"/>
      <c r="F218" s="393"/>
      <c r="G218" s="631"/>
    </row>
    <row r="219" spans="1:7" x14ac:dyDescent="0.2">
      <c r="A219" s="27" t="s">
        <v>4146</v>
      </c>
      <c r="B219" s="27"/>
      <c r="C219" s="28" t="s">
        <v>2246</v>
      </c>
      <c r="D219" s="33"/>
      <c r="E219" s="33"/>
      <c r="F219" s="393"/>
      <c r="G219" s="631"/>
    </row>
    <row r="220" spans="1:7" x14ac:dyDescent="0.2">
      <c r="A220" s="27" t="s">
        <v>4147</v>
      </c>
      <c r="B220" s="27"/>
      <c r="C220" s="28" t="s">
        <v>2030</v>
      </c>
      <c r="D220" s="33" t="s">
        <v>242</v>
      </c>
      <c r="E220" s="33">
        <v>1</v>
      </c>
      <c r="F220" s="728"/>
      <c r="G220" s="636" t="str">
        <f t="shared" ref="G220:G221" si="39">+IF($F220&gt;0,($E220*F220),"R")</f>
        <v>R</v>
      </c>
    </row>
    <row r="221" spans="1:7" x14ac:dyDescent="0.2">
      <c r="A221" s="27" t="s">
        <v>4148</v>
      </c>
      <c r="B221" s="27"/>
      <c r="C221" s="28" t="s">
        <v>4098</v>
      </c>
      <c r="D221" s="33" t="s">
        <v>242</v>
      </c>
      <c r="E221" s="33">
        <v>1</v>
      </c>
      <c r="F221" s="728"/>
      <c r="G221" s="636" t="str">
        <f t="shared" si="39"/>
        <v>R</v>
      </c>
    </row>
    <row r="222" spans="1:7" x14ac:dyDescent="0.2">
      <c r="A222" s="27"/>
      <c r="B222" s="27"/>
      <c r="C222" s="28"/>
      <c r="D222" s="33"/>
      <c r="E222" s="33"/>
      <c r="F222" s="393"/>
      <c r="G222" s="631"/>
    </row>
    <row r="223" spans="1:7" x14ac:dyDescent="0.2">
      <c r="A223" s="27" t="s">
        <v>4149</v>
      </c>
      <c r="B223" s="27"/>
      <c r="C223" s="28" t="s">
        <v>2247</v>
      </c>
      <c r="D223" s="33"/>
      <c r="E223" s="33"/>
      <c r="F223" s="393"/>
      <c r="G223" s="631"/>
    </row>
    <row r="224" spans="1:7" x14ac:dyDescent="0.2">
      <c r="A224" s="27" t="s">
        <v>4150</v>
      </c>
      <c r="B224" s="27"/>
      <c r="C224" s="28" t="s">
        <v>2030</v>
      </c>
      <c r="D224" s="33" t="s">
        <v>292</v>
      </c>
      <c r="E224" s="33" t="s">
        <v>4778</v>
      </c>
      <c r="F224" s="728"/>
      <c r="G224" s="638" t="s">
        <v>4778</v>
      </c>
    </row>
    <row r="225" spans="1:7" x14ac:dyDescent="0.2">
      <c r="A225" s="27" t="s">
        <v>4151</v>
      </c>
      <c r="B225" s="27"/>
      <c r="C225" s="28" t="s">
        <v>4098</v>
      </c>
      <c r="D225" s="33" t="s">
        <v>292</v>
      </c>
      <c r="E225" s="33" t="s">
        <v>4778</v>
      </c>
      <c r="F225" s="728"/>
      <c r="G225" s="638" t="s">
        <v>4778</v>
      </c>
    </row>
    <row r="226" spans="1:7" x14ac:dyDescent="0.2">
      <c r="A226" s="27"/>
      <c r="B226" s="27"/>
      <c r="C226" s="28"/>
      <c r="D226" s="33"/>
      <c r="E226" s="33"/>
      <c r="F226" s="393"/>
      <c r="G226" s="631"/>
    </row>
    <row r="227" spans="1:7" x14ac:dyDescent="0.2">
      <c r="A227" s="27" t="s">
        <v>4152</v>
      </c>
      <c r="B227" s="27"/>
      <c r="C227" s="28" t="s">
        <v>2248</v>
      </c>
      <c r="D227" s="33"/>
      <c r="E227" s="33"/>
      <c r="F227" s="393"/>
      <c r="G227" s="631"/>
    </row>
    <row r="228" spans="1:7" x14ac:dyDescent="0.2">
      <c r="A228" s="27" t="s">
        <v>4153</v>
      </c>
      <c r="B228" s="27"/>
      <c r="C228" s="28" t="s">
        <v>2030</v>
      </c>
      <c r="D228" s="33" t="s">
        <v>242</v>
      </c>
      <c r="E228" s="33" t="s">
        <v>4778</v>
      </c>
      <c r="F228" s="728"/>
      <c r="G228" s="638" t="s">
        <v>4778</v>
      </c>
    </row>
    <row r="229" spans="1:7" x14ac:dyDescent="0.2">
      <c r="A229" s="27" t="s">
        <v>4154</v>
      </c>
      <c r="B229" s="27"/>
      <c r="C229" s="28" t="s">
        <v>4098</v>
      </c>
      <c r="D229" s="33" t="s">
        <v>242</v>
      </c>
      <c r="E229" s="33" t="s">
        <v>4778</v>
      </c>
      <c r="F229" s="728"/>
      <c r="G229" s="638" t="s">
        <v>4778</v>
      </c>
    </row>
    <row r="230" spans="1:7" x14ac:dyDescent="0.2">
      <c r="A230" s="27"/>
      <c r="B230" s="27"/>
      <c r="C230" s="28"/>
      <c r="D230" s="33"/>
      <c r="E230" s="33"/>
      <c r="F230" s="393"/>
      <c r="G230" s="631"/>
    </row>
    <row r="231" spans="1:7" x14ac:dyDescent="0.2">
      <c r="A231" s="27" t="s">
        <v>4155</v>
      </c>
      <c r="B231" s="27"/>
      <c r="C231" s="28" t="s">
        <v>2249</v>
      </c>
      <c r="D231" s="33"/>
      <c r="E231" s="33">
        <v>0</v>
      </c>
      <c r="F231" s="393"/>
      <c r="G231" s="631"/>
    </row>
    <row r="232" spans="1:7" x14ac:dyDescent="0.2">
      <c r="A232" s="27" t="s">
        <v>4156</v>
      </c>
      <c r="B232" s="27"/>
      <c r="C232" s="28" t="s">
        <v>2030</v>
      </c>
      <c r="D232" s="33" t="s">
        <v>242</v>
      </c>
      <c r="E232" s="33" t="s">
        <v>4778</v>
      </c>
      <c r="F232" s="728"/>
      <c r="G232" s="638" t="s">
        <v>4778</v>
      </c>
    </row>
    <row r="233" spans="1:7" x14ac:dyDescent="0.2">
      <c r="A233" s="27" t="s">
        <v>4157</v>
      </c>
      <c r="B233" s="27"/>
      <c r="C233" s="28" t="s">
        <v>4098</v>
      </c>
      <c r="D233" s="33" t="s">
        <v>242</v>
      </c>
      <c r="E233" s="33" t="s">
        <v>4778</v>
      </c>
      <c r="F233" s="728"/>
      <c r="G233" s="638" t="s">
        <v>4778</v>
      </c>
    </row>
    <row r="234" spans="1:7" x14ac:dyDescent="0.2">
      <c r="A234" s="52"/>
      <c r="B234" s="27"/>
      <c r="C234" s="28"/>
      <c r="D234" s="33"/>
      <c r="E234" s="33"/>
      <c r="F234" s="393"/>
      <c r="G234" s="631"/>
    </row>
    <row r="235" spans="1:7" x14ac:dyDescent="0.2">
      <c r="A235" s="27" t="s">
        <v>4158</v>
      </c>
      <c r="B235" s="27"/>
      <c r="C235" s="28" t="s">
        <v>2250</v>
      </c>
      <c r="D235" s="33"/>
      <c r="E235" s="33"/>
      <c r="F235" s="393"/>
      <c r="G235" s="631"/>
    </row>
    <row r="236" spans="1:7" x14ac:dyDescent="0.2">
      <c r="A236" s="27" t="s">
        <v>4159</v>
      </c>
      <c r="B236" s="27"/>
      <c r="C236" s="28" t="s">
        <v>2030</v>
      </c>
      <c r="D236" s="33" t="s">
        <v>242</v>
      </c>
      <c r="E236" s="33" t="s">
        <v>4778</v>
      </c>
      <c r="F236" s="728"/>
      <c r="G236" s="638" t="s">
        <v>4778</v>
      </c>
    </row>
    <row r="237" spans="1:7" x14ac:dyDescent="0.2">
      <c r="A237" s="27" t="s">
        <v>4160</v>
      </c>
      <c r="B237" s="27"/>
      <c r="C237" s="28" t="s">
        <v>4098</v>
      </c>
      <c r="D237" s="33" t="s">
        <v>242</v>
      </c>
      <c r="E237" s="33" t="s">
        <v>4778</v>
      </c>
      <c r="F237" s="728"/>
      <c r="G237" s="638" t="s">
        <v>4778</v>
      </c>
    </row>
    <row r="238" spans="1:7" x14ac:dyDescent="0.2">
      <c r="A238" s="52"/>
      <c r="B238" s="27"/>
      <c r="C238" s="28"/>
      <c r="D238" s="33"/>
      <c r="E238" s="33"/>
      <c r="F238" s="393"/>
      <c r="G238" s="631"/>
    </row>
    <row r="239" spans="1:7" ht="21.95" customHeight="1" x14ac:dyDescent="0.2">
      <c r="A239" s="34" t="s">
        <v>44</v>
      </c>
      <c r="B239" s="35"/>
      <c r="C239" s="35"/>
      <c r="D239" s="305"/>
      <c r="E239" s="305"/>
      <c r="F239" s="387"/>
      <c r="G239" s="587">
        <f>SUM(G178:G237)</f>
        <v>0</v>
      </c>
    </row>
    <row r="240" spans="1:7" ht="15" customHeight="1" x14ac:dyDescent="0.2">
      <c r="A240" s="21"/>
      <c r="B240" s="21"/>
      <c r="C240" s="21"/>
      <c r="D240" s="21"/>
      <c r="E240" s="21"/>
      <c r="G240" s="542" t="s">
        <v>4557</v>
      </c>
    </row>
    <row r="241" spans="1:7" x14ac:dyDescent="0.2">
      <c r="A241" s="21"/>
      <c r="B241" s="21"/>
      <c r="C241" s="21"/>
      <c r="D241" s="21"/>
      <c r="E241" s="21"/>
      <c r="G241" s="543"/>
    </row>
    <row r="242" spans="1:7" ht="25.5" x14ac:dyDescent="0.2">
      <c r="A242" s="36" t="s">
        <v>3</v>
      </c>
      <c r="B242" s="36" t="s">
        <v>4</v>
      </c>
      <c r="C242" s="36" t="s">
        <v>5</v>
      </c>
      <c r="D242" s="36" t="s">
        <v>6</v>
      </c>
      <c r="E242" s="36" t="s">
        <v>7</v>
      </c>
      <c r="F242" s="36" t="s">
        <v>8</v>
      </c>
      <c r="G242" s="482" t="s">
        <v>9</v>
      </c>
    </row>
    <row r="243" spans="1:7" ht="21.95" customHeight="1" x14ac:dyDescent="0.2">
      <c r="A243" s="37" t="s">
        <v>45</v>
      </c>
      <c r="B243" s="38"/>
      <c r="C243" s="39"/>
      <c r="D243" s="305"/>
      <c r="E243" s="305"/>
      <c r="F243" s="395"/>
      <c r="G243" s="583">
        <f>G239</f>
        <v>0</v>
      </c>
    </row>
    <row r="244" spans="1:7" x14ac:dyDescent="0.2">
      <c r="A244" s="27" t="s">
        <v>4161</v>
      </c>
      <c r="B244" s="27"/>
      <c r="C244" s="28" t="s">
        <v>2251</v>
      </c>
      <c r="D244" s="33"/>
      <c r="E244" s="33"/>
      <c r="F244" s="393"/>
      <c r="G244" s="631"/>
    </row>
    <row r="245" spans="1:7" x14ac:dyDescent="0.2">
      <c r="A245" s="27" t="s">
        <v>4162</v>
      </c>
      <c r="B245" s="27"/>
      <c r="C245" s="28" t="s">
        <v>2030</v>
      </c>
      <c r="D245" s="33" t="s">
        <v>242</v>
      </c>
      <c r="E245" s="33" t="s">
        <v>4778</v>
      </c>
      <c r="F245" s="728"/>
      <c r="G245" s="638" t="s">
        <v>4778</v>
      </c>
    </row>
    <row r="246" spans="1:7" x14ac:dyDescent="0.2">
      <c r="A246" s="27" t="s">
        <v>4163</v>
      </c>
      <c r="B246" s="27"/>
      <c r="C246" s="28" t="s">
        <v>4098</v>
      </c>
      <c r="D246" s="33" t="s">
        <v>242</v>
      </c>
      <c r="E246" s="33" t="s">
        <v>4778</v>
      </c>
      <c r="F246" s="728"/>
      <c r="G246" s="638" t="s">
        <v>4778</v>
      </c>
    </row>
    <row r="247" spans="1:7" x14ac:dyDescent="0.2">
      <c r="A247" s="52"/>
      <c r="B247" s="27"/>
      <c r="C247" s="28"/>
      <c r="D247" s="33"/>
      <c r="E247" s="33"/>
      <c r="F247" s="393"/>
      <c r="G247" s="631"/>
    </row>
    <row r="248" spans="1:7" x14ac:dyDescent="0.2">
      <c r="A248" s="27" t="s">
        <v>4164</v>
      </c>
      <c r="B248" s="27"/>
      <c r="C248" s="28" t="s">
        <v>2252</v>
      </c>
      <c r="D248" s="33"/>
      <c r="E248" s="33"/>
      <c r="F248" s="393"/>
      <c r="G248" s="631"/>
    </row>
    <row r="249" spans="1:7" x14ac:dyDescent="0.2">
      <c r="A249" s="27" t="s">
        <v>4165</v>
      </c>
      <c r="B249" s="27"/>
      <c r="C249" s="28" t="s">
        <v>2030</v>
      </c>
      <c r="D249" s="33" t="s">
        <v>292</v>
      </c>
      <c r="E249" s="33">
        <v>110</v>
      </c>
      <c r="F249" s="728"/>
      <c r="G249" s="636" t="str">
        <f t="shared" ref="G249:G250" si="40">+IF($F249&gt;0,($E249*F249),"R")</f>
        <v>R</v>
      </c>
    </row>
    <row r="250" spans="1:7" x14ac:dyDescent="0.2">
      <c r="A250" s="52" t="s">
        <v>4166</v>
      </c>
      <c r="B250" s="27"/>
      <c r="C250" s="28" t="s">
        <v>4098</v>
      </c>
      <c r="D250" s="33" t="s">
        <v>292</v>
      </c>
      <c r="E250" s="33">
        <v>110</v>
      </c>
      <c r="F250" s="728"/>
      <c r="G250" s="636" t="str">
        <f t="shared" si="40"/>
        <v>R</v>
      </c>
    </row>
    <row r="251" spans="1:7" x14ac:dyDescent="0.2">
      <c r="A251" s="52"/>
      <c r="B251" s="27"/>
      <c r="C251" s="28"/>
      <c r="D251" s="33"/>
      <c r="E251" s="33"/>
      <c r="F251" s="393"/>
      <c r="G251" s="631"/>
    </row>
    <row r="252" spans="1:7" x14ac:dyDescent="0.2">
      <c r="A252" s="27" t="s">
        <v>4167</v>
      </c>
      <c r="B252" s="27"/>
      <c r="C252" s="28" t="s">
        <v>2253</v>
      </c>
      <c r="D252" s="33"/>
      <c r="E252" s="33"/>
      <c r="F252" s="393"/>
      <c r="G252" s="631"/>
    </row>
    <row r="253" spans="1:7" x14ac:dyDescent="0.2">
      <c r="A253" s="27" t="s">
        <v>4168</v>
      </c>
      <c r="B253" s="27"/>
      <c r="C253" s="28" t="s">
        <v>2030</v>
      </c>
      <c r="D253" s="33" t="s">
        <v>242</v>
      </c>
      <c r="E253" s="33">
        <v>4</v>
      </c>
      <c r="F253" s="728"/>
      <c r="G253" s="636" t="str">
        <f t="shared" ref="G253:G254" si="41">+IF($F253&gt;0,($E253*F253),"R")</f>
        <v>R</v>
      </c>
    </row>
    <row r="254" spans="1:7" x14ac:dyDescent="0.2">
      <c r="A254" s="27" t="s">
        <v>4169</v>
      </c>
      <c r="B254" s="27"/>
      <c r="C254" s="28" t="s">
        <v>4098</v>
      </c>
      <c r="D254" s="33" t="s">
        <v>242</v>
      </c>
      <c r="E254" s="33">
        <v>4</v>
      </c>
      <c r="F254" s="728"/>
      <c r="G254" s="636" t="str">
        <f t="shared" si="41"/>
        <v>R</v>
      </c>
    </row>
    <row r="255" spans="1:7" x14ac:dyDescent="0.2">
      <c r="A255" s="27"/>
      <c r="B255" s="27"/>
      <c r="C255" s="28"/>
      <c r="D255" s="33"/>
      <c r="E255" s="33"/>
      <c r="F255" s="393"/>
      <c r="G255" s="631"/>
    </row>
    <row r="256" spans="1:7" x14ac:dyDescent="0.2">
      <c r="A256" s="27" t="s">
        <v>4170</v>
      </c>
      <c r="B256" s="27"/>
      <c r="C256" s="28" t="s">
        <v>2254</v>
      </c>
      <c r="D256" s="33"/>
      <c r="E256" s="33"/>
      <c r="F256" s="393"/>
      <c r="G256" s="631"/>
    </row>
    <row r="257" spans="1:7" x14ac:dyDescent="0.2">
      <c r="A257" s="27" t="s">
        <v>4171</v>
      </c>
      <c r="B257" s="27"/>
      <c r="C257" s="28" t="s">
        <v>2317</v>
      </c>
      <c r="D257" s="33" t="s">
        <v>242</v>
      </c>
      <c r="E257" s="33">
        <v>8</v>
      </c>
      <c r="F257" s="728"/>
      <c r="G257" s="636" t="str">
        <f t="shared" ref="G257:G258" si="42">+IF($F257&gt;0,($E257*F257),"R")</f>
        <v>R</v>
      </c>
    </row>
    <row r="258" spans="1:7" x14ac:dyDescent="0.2">
      <c r="A258" s="27" t="s">
        <v>4172</v>
      </c>
      <c r="B258" s="27"/>
      <c r="C258" s="28" t="s">
        <v>4098</v>
      </c>
      <c r="D258" s="33" t="s">
        <v>242</v>
      </c>
      <c r="E258" s="33">
        <v>8</v>
      </c>
      <c r="F258" s="728"/>
      <c r="G258" s="636" t="str">
        <f t="shared" si="42"/>
        <v>R</v>
      </c>
    </row>
    <row r="259" spans="1:7" x14ac:dyDescent="0.2">
      <c r="A259" s="27"/>
      <c r="B259" s="27"/>
      <c r="C259" s="28"/>
      <c r="D259" s="33"/>
      <c r="E259" s="33"/>
      <c r="F259" s="393"/>
      <c r="G259" s="631"/>
    </row>
    <row r="260" spans="1:7" x14ac:dyDescent="0.2">
      <c r="A260" s="27" t="s">
        <v>4173</v>
      </c>
      <c r="B260" s="27"/>
      <c r="C260" s="28" t="s">
        <v>2255</v>
      </c>
      <c r="D260" s="33"/>
      <c r="E260" s="33"/>
      <c r="F260" s="393"/>
      <c r="G260" s="631"/>
    </row>
    <row r="261" spans="1:7" x14ac:dyDescent="0.2">
      <c r="A261" s="27" t="s">
        <v>4174</v>
      </c>
      <c r="B261" s="27"/>
      <c r="C261" s="28" t="s">
        <v>2317</v>
      </c>
      <c r="D261" s="33" t="s">
        <v>242</v>
      </c>
      <c r="E261" s="33" t="s">
        <v>4778</v>
      </c>
      <c r="F261" s="728"/>
      <c r="G261" s="638" t="s">
        <v>4778</v>
      </c>
    </row>
    <row r="262" spans="1:7" x14ac:dyDescent="0.2">
      <c r="A262" s="27" t="s">
        <v>4175</v>
      </c>
      <c r="B262" s="27"/>
      <c r="C262" s="28" t="s">
        <v>4098</v>
      </c>
      <c r="D262" s="33" t="s">
        <v>242</v>
      </c>
      <c r="E262" s="33" t="s">
        <v>4778</v>
      </c>
      <c r="F262" s="728"/>
      <c r="G262" s="638" t="s">
        <v>4778</v>
      </c>
    </row>
    <row r="263" spans="1:7" x14ac:dyDescent="0.2">
      <c r="A263" s="27"/>
      <c r="B263" s="27"/>
      <c r="C263" s="28"/>
      <c r="D263" s="33"/>
      <c r="E263" s="33"/>
      <c r="F263" s="393"/>
      <c r="G263" s="631"/>
    </row>
    <row r="264" spans="1:7" x14ac:dyDescent="0.2">
      <c r="A264" s="27" t="s">
        <v>4176</v>
      </c>
      <c r="B264" s="27"/>
      <c r="C264" s="28" t="s">
        <v>2256</v>
      </c>
      <c r="D264" s="33"/>
      <c r="E264" s="33"/>
      <c r="F264" s="393"/>
      <c r="G264" s="631"/>
    </row>
    <row r="265" spans="1:7" x14ac:dyDescent="0.2">
      <c r="A265" s="27" t="s">
        <v>4177</v>
      </c>
      <c r="B265" s="27"/>
      <c r="C265" s="28" t="s">
        <v>2317</v>
      </c>
      <c r="D265" s="33" t="s">
        <v>242</v>
      </c>
      <c r="E265" s="33" t="s">
        <v>4778</v>
      </c>
      <c r="F265" s="728"/>
      <c r="G265" s="638" t="s">
        <v>4778</v>
      </c>
    </row>
    <row r="266" spans="1:7" x14ac:dyDescent="0.2">
      <c r="A266" s="52" t="s">
        <v>4178</v>
      </c>
      <c r="B266" s="27"/>
      <c r="C266" s="28" t="s">
        <v>4098</v>
      </c>
      <c r="D266" s="33" t="s">
        <v>242</v>
      </c>
      <c r="E266" s="33" t="s">
        <v>4778</v>
      </c>
      <c r="F266" s="728"/>
      <c r="G266" s="638" t="s">
        <v>4778</v>
      </c>
    </row>
    <row r="267" spans="1:7" x14ac:dyDescent="0.2">
      <c r="A267" s="52"/>
      <c r="B267" s="27"/>
      <c r="C267" s="28"/>
      <c r="D267" s="33"/>
      <c r="E267" s="33"/>
      <c r="F267" s="393"/>
      <c r="G267" s="631"/>
    </row>
    <row r="268" spans="1:7" x14ac:dyDescent="0.2">
      <c r="A268" s="27" t="s">
        <v>4179</v>
      </c>
      <c r="B268" s="27"/>
      <c r="C268" s="28" t="s">
        <v>2257</v>
      </c>
      <c r="D268" s="33"/>
      <c r="E268" s="33"/>
      <c r="F268" s="393"/>
      <c r="G268" s="631"/>
    </row>
    <row r="269" spans="1:7" x14ac:dyDescent="0.2">
      <c r="A269" s="27" t="s">
        <v>4180</v>
      </c>
      <c r="B269" s="27"/>
      <c r="C269" s="28" t="s">
        <v>2317</v>
      </c>
      <c r="D269" s="33" t="s">
        <v>292</v>
      </c>
      <c r="E269" s="33">
        <v>24</v>
      </c>
      <c r="F269" s="728"/>
      <c r="G269" s="636" t="str">
        <f t="shared" ref="G269:G270" si="43">+IF($F269&gt;0,($E269*F269),"R")</f>
        <v>R</v>
      </c>
    </row>
    <row r="270" spans="1:7" x14ac:dyDescent="0.2">
      <c r="A270" s="27" t="s">
        <v>4181</v>
      </c>
      <c r="B270" s="27"/>
      <c r="C270" s="28" t="s">
        <v>4098</v>
      </c>
      <c r="D270" s="33" t="s">
        <v>292</v>
      </c>
      <c r="E270" s="33">
        <v>24</v>
      </c>
      <c r="F270" s="728"/>
      <c r="G270" s="636" t="str">
        <f t="shared" si="43"/>
        <v>R</v>
      </c>
    </row>
    <row r="271" spans="1:7" x14ac:dyDescent="0.2">
      <c r="A271" s="27"/>
      <c r="B271" s="27"/>
      <c r="C271" s="28"/>
      <c r="D271" s="33"/>
      <c r="E271" s="33"/>
      <c r="F271" s="393"/>
      <c r="G271" s="631"/>
    </row>
    <row r="272" spans="1:7" x14ac:dyDescent="0.2">
      <c r="A272" s="27" t="s">
        <v>4182</v>
      </c>
      <c r="B272" s="27"/>
      <c r="C272" s="28" t="s">
        <v>2258</v>
      </c>
      <c r="D272" s="33"/>
      <c r="E272" s="33"/>
      <c r="F272" s="393"/>
      <c r="G272" s="631"/>
    </row>
    <row r="273" spans="1:7" x14ac:dyDescent="0.2">
      <c r="A273" s="27" t="s">
        <v>4183</v>
      </c>
      <c r="B273" s="27"/>
      <c r="C273" s="28" t="s">
        <v>2317</v>
      </c>
      <c r="D273" s="33" t="s">
        <v>242</v>
      </c>
      <c r="E273" s="33">
        <v>2</v>
      </c>
      <c r="F273" s="728"/>
      <c r="G273" s="636" t="str">
        <f t="shared" ref="G273:G274" si="44">+IF($F273&gt;0,($E273*F273),"R")</f>
        <v>R</v>
      </c>
    </row>
    <row r="274" spans="1:7" x14ac:dyDescent="0.2">
      <c r="A274" s="27" t="s">
        <v>4184</v>
      </c>
      <c r="B274" s="27"/>
      <c r="C274" s="28" t="s">
        <v>4098</v>
      </c>
      <c r="D274" s="33" t="s">
        <v>242</v>
      </c>
      <c r="E274" s="33">
        <v>2</v>
      </c>
      <c r="F274" s="728"/>
      <c r="G274" s="636" t="str">
        <f t="shared" si="44"/>
        <v>R</v>
      </c>
    </row>
    <row r="275" spans="1:7" x14ac:dyDescent="0.2">
      <c r="A275" s="27"/>
      <c r="B275" s="27"/>
      <c r="C275" s="28"/>
      <c r="D275" s="33"/>
      <c r="E275" s="33"/>
      <c r="F275" s="393"/>
      <c r="G275" s="631"/>
    </row>
    <row r="276" spans="1:7" x14ac:dyDescent="0.2">
      <c r="A276" s="27" t="s">
        <v>4185</v>
      </c>
      <c r="B276" s="27"/>
      <c r="C276" s="28" t="s">
        <v>2259</v>
      </c>
      <c r="D276" s="33"/>
      <c r="E276" s="33"/>
      <c r="F276" s="393"/>
      <c r="G276" s="631"/>
    </row>
    <row r="277" spans="1:7" x14ac:dyDescent="0.2">
      <c r="A277" s="27" t="s">
        <v>4186</v>
      </c>
      <c r="B277" s="27"/>
      <c r="C277" s="28" t="s">
        <v>2317</v>
      </c>
      <c r="D277" s="33" t="s">
        <v>242</v>
      </c>
      <c r="E277" s="33">
        <v>2</v>
      </c>
      <c r="F277" s="728"/>
      <c r="G277" s="636" t="str">
        <f t="shared" ref="G277:G278" si="45">+IF($F277&gt;0,($E277*F277),"R")</f>
        <v>R</v>
      </c>
    </row>
    <row r="278" spans="1:7" x14ac:dyDescent="0.2">
      <c r="A278" s="27" t="s">
        <v>4187</v>
      </c>
      <c r="B278" s="27"/>
      <c r="C278" s="28" t="s">
        <v>4098</v>
      </c>
      <c r="D278" s="33" t="s">
        <v>242</v>
      </c>
      <c r="E278" s="33">
        <v>2</v>
      </c>
      <c r="F278" s="728"/>
      <c r="G278" s="636" t="str">
        <f t="shared" si="45"/>
        <v>R</v>
      </c>
    </row>
    <row r="279" spans="1:7" x14ac:dyDescent="0.2">
      <c r="A279" s="27"/>
      <c r="B279" s="27"/>
      <c r="C279" s="28"/>
      <c r="D279" s="33"/>
      <c r="E279" s="33"/>
      <c r="F279" s="393"/>
      <c r="G279" s="631"/>
    </row>
    <row r="280" spans="1:7" x14ac:dyDescent="0.2">
      <c r="A280" s="27" t="s">
        <v>4188</v>
      </c>
      <c r="B280" s="27"/>
      <c r="C280" s="28" t="s">
        <v>2260</v>
      </c>
      <c r="D280" s="33"/>
      <c r="E280" s="33"/>
      <c r="F280" s="393"/>
      <c r="G280" s="631"/>
    </row>
    <row r="281" spans="1:7" x14ac:dyDescent="0.2">
      <c r="A281" s="27" t="s">
        <v>4189</v>
      </c>
      <c r="B281" s="27"/>
      <c r="C281" s="28" t="s">
        <v>2317</v>
      </c>
      <c r="D281" s="33" t="s">
        <v>242</v>
      </c>
      <c r="E281" s="33" t="s">
        <v>4778</v>
      </c>
      <c r="F281" s="728"/>
      <c r="G281" s="638" t="s">
        <v>4778</v>
      </c>
    </row>
    <row r="282" spans="1:7" x14ac:dyDescent="0.2">
      <c r="A282" s="27" t="s">
        <v>4190</v>
      </c>
      <c r="B282" s="27"/>
      <c r="C282" s="28" t="s">
        <v>4098</v>
      </c>
      <c r="D282" s="33" t="s">
        <v>242</v>
      </c>
      <c r="E282" s="33" t="s">
        <v>4778</v>
      </c>
      <c r="F282" s="728"/>
      <c r="G282" s="638" t="s">
        <v>4778</v>
      </c>
    </row>
    <row r="283" spans="1:7" x14ac:dyDescent="0.2">
      <c r="A283" s="27"/>
      <c r="B283" s="27"/>
      <c r="C283" s="28"/>
      <c r="D283" s="33"/>
      <c r="E283" s="33"/>
      <c r="F283" s="393"/>
      <c r="G283" s="631"/>
    </row>
    <row r="284" spans="1:7" x14ac:dyDescent="0.2">
      <c r="A284" s="27" t="s">
        <v>4191</v>
      </c>
      <c r="B284" s="27"/>
      <c r="C284" s="28" t="s">
        <v>2261</v>
      </c>
      <c r="D284" s="33"/>
      <c r="E284" s="33"/>
      <c r="F284" s="393"/>
      <c r="G284" s="631"/>
    </row>
    <row r="285" spans="1:7" x14ac:dyDescent="0.2">
      <c r="A285" s="27" t="s">
        <v>4192</v>
      </c>
      <c r="B285" s="27"/>
      <c r="C285" s="28" t="s">
        <v>2317</v>
      </c>
      <c r="D285" s="33" t="s">
        <v>292</v>
      </c>
      <c r="E285" s="33">
        <v>60</v>
      </c>
      <c r="F285" s="728"/>
      <c r="G285" s="636" t="str">
        <f t="shared" ref="G285:G286" si="46">+IF($F285&gt;0,($E285*F285),"R")</f>
        <v>R</v>
      </c>
    </row>
    <row r="286" spans="1:7" x14ac:dyDescent="0.2">
      <c r="A286" s="27" t="s">
        <v>4193</v>
      </c>
      <c r="B286" s="27"/>
      <c r="C286" s="28" t="s">
        <v>4098</v>
      </c>
      <c r="D286" s="33" t="s">
        <v>292</v>
      </c>
      <c r="E286" s="33">
        <v>60</v>
      </c>
      <c r="F286" s="728"/>
      <c r="G286" s="636" t="str">
        <f t="shared" si="46"/>
        <v>R</v>
      </c>
    </row>
    <row r="287" spans="1:7" x14ac:dyDescent="0.2">
      <c r="A287" s="27"/>
      <c r="B287" s="27"/>
      <c r="C287" s="28"/>
      <c r="D287" s="33"/>
      <c r="E287" s="33"/>
      <c r="F287" s="393"/>
      <c r="G287" s="631"/>
    </row>
    <row r="288" spans="1:7" x14ac:dyDescent="0.2">
      <c r="A288" s="27" t="s">
        <v>4194</v>
      </c>
      <c r="B288" s="27"/>
      <c r="C288" s="28" t="s">
        <v>2262</v>
      </c>
      <c r="D288" s="33"/>
      <c r="E288" s="33"/>
      <c r="F288" s="393"/>
      <c r="G288" s="631"/>
    </row>
    <row r="289" spans="1:7" x14ac:dyDescent="0.2">
      <c r="A289" s="27" t="s">
        <v>4195</v>
      </c>
      <c r="B289" s="27"/>
      <c r="C289" s="28" t="s">
        <v>2317</v>
      </c>
      <c r="D289" s="33" t="s">
        <v>242</v>
      </c>
      <c r="E289" s="33">
        <v>8</v>
      </c>
      <c r="F289" s="728"/>
      <c r="G289" s="636" t="str">
        <f t="shared" ref="G289:G290" si="47">+IF($F289&gt;0,($E289*F289),"R")</f>
        <v>R</v>
      </c>
    </row>
    <row r="290" spans="1:7" x14ac:dyDescent="0.2">
      <c r="A290" s="27" t="s">
        <v>4196</v>
      </c>
      <c r="B290" s="27"/>
      <c r="C290" s="28" t="s">
        <v>4098</v>
      </c>
      <c r="D290" s="33" t="s">
        <v>242</v>
      </c>
      <c r="E290" s="33">
        <v>8</v>
      </c>
      <c r="F290" s="728"/>
      <c r="G290" s="636" t="str">
        <f t="shared" si="47"/>
        <v>R</v>
      </c>
    </row>
    <row r="291" spans="1:7" x14ac:dyDescent="0.2">
      <c r="A291" s="27"/>
      <c r="B291" s="27"/>
      <c r="C291" s="28"/>
      <c r="D291" s="33"/>
      <c r="E291" s="33"/>
      <c r="F291" s="393"/>
      <c r="G291" s="631"/>
    </row>
    <row r="292" spans="1:7" x14ac:dyDescent="0.2">
      <c r="A292" s="27" t="s">
        <v>4197</v>
      </c>
      <c r="B292" s="27"/>
      <c r="C292" s="28" t="s">
        <v>2263</v>
      </c>
      <c r="D292" s="33"/>
      <c r="E292" s="33"/>
      <c r="F292" s="393"/>
      <c r="G292" s="631"/>
    </row>
    <row r="293" spans="1:7" x14ac:dyDescent="0.2">
      <c r="A293" s="27" t="s">
        <v>4198</v>
      </c>
      <c r="B293" s="27"/>
      <c r="C293" s="28" t="s">
        <v>2317</v>
      </c>
      <c r="D293" s="33" t="s">
        <v>242</v>
      </c>
      <c r="E293" s="33">
        <v>4</v>
      </c>
      <c r="F293" s="728"/>
      <c r="G293" s="636" t="str">
        <f t="shared" ref="G293:G294" si="48">+IF($F293&gt;0,($E293*F293),"R")</f>
        <v>R</v>
      </c>
    </row>
    <row r="294" spans="1:7" x14ac:dyDescent="0.2">
      <c r="A294" s="52" t="s">
        <v>4199</v>
      </c>
      <c r="B294" s="27"/>
      <c r="C294" s="28" t="s">
        <v>4098</v>
      </c>
      <c r="D294" s="33" t="s">
        <v>242</v>
      </c>
      <c r="E294" s="33">
        <v>4</v>
      </c>
      <c r="F294" s="728"/>
      <c r="G294" s="636" t="str">
        <f t="shared" si="48"/>
        <v>R</v>
      </c>
    </row>
    <row r="295" spans="1:7" x14ac:dyDescent="0.2">
      <c r="A295" s="52"/>
      <c r="B295" s="27"/>
      <c r="C295" s="28"/>
      <c r="D295" s="33"/>
      <c r="E295" s="33"/>
      <c r="F295" s="393"/>
      <c r="G295" s="631"/>
    </row>
    <row r="296" spans="1:7" x14ac:dyDescent="0.2">
      <c r="A296" s="27" t="s">
        <v>4200</v>
      </c>
      <c r="B296" s="27"/>
      <c r="C296" s="28" t="s">
        <v>2264</v>
      </c>
      <c r="D296" s="33"/>
      <c r="E296" s="33"/>
      <c r="F296" s="393"/>
      <c r="G296" s="631"/>
    </row>
    <row r="297" spans="1:7" x14ac:dyDescent="0.2">
      <c r="A297" s="27" t="s">
        <v>4201</v>
      </c>
      <c r="B297" s="27"/>
      <c r="C297" s="28" t="s">
        <v>2317</v>
      </c>
      <c r="D297" s="33" t="s">
        <v>242</v>
      </c>
      <c r="E297" s="33" t="s">
        <v>4778</v>
      </c>
      <c r="F297" s="728"/>
      <c r="G297" s="638" t="s">
        <v>4778</v>
      </c>
    </row>
    <row r="298" spans="1:7" x14ac:dyDescent="0.2">
      <c r="A298" s="27" t="s">
        <v>4202</v>
      </c>
      <c r="B298" s="27"/>
      <c r="C298" s="28" t="s">
        <v>4098</v>
      </c>
      <c r="D298" s="33" t="s">
        <v>242</v>
      </c>
      <c r="E298" s="33" t="s">
        <v>4778</v>
      </c>
      <c r="F298" s="728"/>
      <c r="G298" s="638" t="s">
        <v>4778</v>
      </c>
    </row>
    <row r="299" spans="1:7" x14ac:dyDescent="0.2">
      <c r="A299" s="52"/>
      <c r="B299" s="27"/>
      <c r="C299" s="28"/>
      <c r="D299" s="33"/>
      <c r="E299" s="33"/>
      <c r="F299" s="393"/>
      <c r="G299" s="631"/>
    </row>
    <row r="300" spans="1:7" x14ac:dyDescent="0.2">
      <c r="A300" s="27" t="s">
        <v>4203</v>
      </c>
      <c r="B300" s="27"/>
      <c r="C300" s="28" t="s">
        <v>2265</v>
      </c>
      <c r="D300" s="33"/>
      <c r="E300" s="33"/>
      <c r="F300" s="393"/>
      <c r="G300" s="631"/>
    </row>
    <row r="301" spans="1:7" x14ac:dyDescent="0.2">
      <c r="A301" s="27" t="s">
        <v>4204</v>
      </c>
      <c r="B301" s="27"/>
      <c r="C301" s="28" t="s">
        <v>2317</v>
      </c>
      <c r="D301" s="33" t="s">
        <v>292</v>
      </c>
      <c r="E301" s="33">
        <v>40</v>
      </c>
      <c r="F301" s="728"/>
      <c r="G301" s="636" t="str">
        <f t="shared" ref="G301:G302" si="49">+IF($F301&gt;0,($E301*F301),"R")</f>
        <v>R</v>
      </c>
    </row>
    <row r="302" spans="1:7" x14ac:dyDescent="0.2">
      <c r="A302" s="27" t="s">
        <v>4205</v>
      </c>
      <c r="B302" s="27"/>
      <c r="C302" s="28" t="s">
        <v>4098</v>
      </c>
      <c r="D302" s="33" t="s">
        <v>292</v>
      </c>
      <c r="E302" s="33">
        <v>40</v>
      </c>
      <c r="F302" s="728"/>
      <c r="G302" s="636" t="str">
        <f t="shared" si="49"/>
        <v>R</v>
      </c>
    </row>
    <row r="303" spans="1:7" x14ac:dyDescent="0.2">
      <c r="A303" s="27"/>
      <c r="B303" s="27"/>
      <c r="C303" s="28"/>
      <c r="D303" s="33"/>
      <c r="E303" s="33"/>
      <c r="F303" s="393"/>
      <c r="G303" s="631"/>
    </row>
    <row r="304" spans="1:7" ht="21.95" customHeight="1" x14ac:dyDescent="0.2">
      <c r="A304" s="34" t="s">
        <v>44</v>
      </c>
      <c r="B304" s="35"/>
      <c r="C304" s="35"/>
      <c r="D304" s="305"/>
      <c r="E304" s="305"/>
      <c r="F304" s="395"/>
      <c r="G304" s="583">
        <f>SUM(G243:G302)</f>
        <v>0</v>
      </c>
    </row>
    <row r="305" spans="1:7" ht="15" customHeight="1" x14ac:dyDescent="0.2">
      <c r="A305" s="21"/>
      <c r="B305" s="21"/>
      <c r="C305" s="21"/>
      <c r="D305" s="21"/>
      <c r="E305" s="21"/>
      <c r="G305" s="542" t="s">
        <v>4557</v>
      </c>
    </row>
    <row r="306" spans="1:7" x14ac:dyDescent="0.2">
      <c r="A306" s="21"/>
      <c r="B306" s="21"/>
      <c r="C306" s="21"/>
      <c r="D306" s="21"/>
      <c r="E306" s="21"/>
      <c r="G306" s="543"/>
    </row>
    <row r="307" spans="1:7" ht="25.5" x14ac:dyDescent="0.2">
      <c r="A307" s="36" t="s">
        <v>3</v>
      </c>
      <c r="B307" s="36" t="s">
        <v>4</v>
      </c>
      <c r="C307" s="36" t="s">
        <v>5</v>
      </c>
      <c r="D307" s="36" t="s">
        <v>6</v>
      </c>
      <c r="E307" s="36" t="s">
        <v>7</v>
      </c>
      <c r="F307" s="36" t="s">
        <v>8</v>
      </c>
      <c r="G307" s="482" t="s">
        <v>9</v>
      </c>
    </row>
    <row r="308" spans="1:7" ht="21.95" customHeight="1" x14ac:dyDescent="0.2">
      <c r="A308" s="37" t="s">
        <v>45</v>
      </c>
      <c r="B308" s="38"/>
      <c r="C308" s="39"/>
      <c r="D308" s="305"/>
      <c r="E308" s="305"/>
      <c r="F308" s="399"/>
      <c r="G308" s="587">
        <f>G304</f>
        <v>0</v>
      </c>
    </row>
    <row r="309" spans="1:7" x14ac:dyDescent="0.2">
      <c r="A309" s="27" t="s">
        <v>4206</v>
      </c>
      <c r="B309" s="27"/>
      <c r="C309" s="28" t="s">
        <v>2266</v>
      </c>
      <c r="D309" s="33"/>
      <c r="E309" s="33"/>
      <c r="F309" s="400"/>
      <c r="G309" s="638"/>
    </row>
    <row r="310" spans="1:7" x14ac:dyDescent="0.2">
      <c r="A310" s="27" t="s">
        <v>4207</v>
      </c>
      <c r="B310" s="27"/>
      <c r="C310" s="28" t="s">
        <v>2317</v>
      </c>
      <c r="D310" s="33" t="s">
        <v>242</v>
      </c>
      <c r="E310" s="33">
        <v>8</v>
      </c>
      <c r="F310" s="728"/>
      <c r="G310" s="636" t="str">
        <f t="shared" ref="G310:G311" si="50">+IF($F310&gt;0,($E310*F310),"R")</f>
        <v>R</v>
      </c>
    </row>
    <row r="311" spans="1:7" x14ac:dyDescent="0.2">
      <c r="A311" s="27" t="s">
        <v>4208</v>
      </c>
      <c r="B311" s="27"/>
      <c r="C311" s="28" t="s">
        <v>4098</v>
      </c>
      <c r="D311" s="33" t="s">
        <v>242</v>
      </c>
      <c r="E311" s="33">
        <v>8</v>
      </c>
      <c r="F311" s="728"/>
      <c r="G311" s="636" t="str">
        <f t="shared" si="50"/>
        <v>R</v>
      </c>
    </row>
    <row r="312" spans="1:7" x14ac:dyDescent="0.2">
      <c r="A312" s="52"/>
      <c r="B312" s="27"/>
      <c r="C312" s="28"/>
      <c r="D312" s="33"/>
      <c r="E312" s="33"/>
      <c r="F312" s="400"/>
      <c r="G312" s="638"/>
    </row>
    <row r="313" spans="1:7" x14ac:dyDescent="0.2">
      <c r="A313" s="27" t="s">
        <v>4209</v>
      </c>
      <c r="B313" s="27"/>
      <c r="C313" s="28" t="s">
        <v>2267</v>
      </c>
      <c r="D313" s="33"/>
      <c r="E313" s="33"/>
      <c r="F313" s="400"/>
      <c r="G313" s="638"/>
    </row>
    <row r="314" spans="1:7" x14ac:dyDescent="0.2">
      <c r="A314" s="27" t="s">
        <v>4210</v>
      </c>
      <c r="B314" s="27"/>
      <c r="C314" s="28" t="s">
        <v>2317</v>
      </c>
      <c r="D314" s="33" t="s">
        <v>242</v>
      </c>
      <c r="E314" s="33">
        <v>6</v>
      </c>
      <c r="F314" s="728"/>
      <c r="G314" s="636" t="str">
        <f t="shared" ref="G314:G315" si="51">+IF($F314&gt;0,($E314*F314),"R")</f>
        <v>R</v>
      </c>
    </row>
    <row r="315" spans="1:7" x14ac:dyDescent="0.2">
      <c r="A315" s="27" t="s">
        <v>4211</v>
      </c>
      <c r="B315" s="27"/>
      <c r="C315" s="28" t="s">
        <v>4098</v>
      </c>
      <c r="D315" s="33" t="s">
        <v>242</v>
      </c>
      <c r="E315" s="33">
        <v>6</v>
      </c>
      <c r="F315" s="728"/>
      <c r="G315" s="636" t="str">
        <f t="shared" si="51"/>
        <v>R</v>
      </c>
    </row>
    <row r="316" spans="1:7" x14ac:dyDescent="0.2">
      <c r="A316" s="27"/>
      <c r="B316" s="27"/>
      <c r="C316" s="28"/>
      <c r="D316" s="33"/>
      <c r="E316" s="33"/>
      <c r="F316" s="400"/>
      <c r="G316" s="638"/>
    </row>
    <row r="317" spans="1:7" x14ac:dyDescent="0.2">
      <c r="A317" s="27" t="s">
        <v>4212</v>
      </c>
      <c r="B317" s="27"/>
      <c r="C317" s="28" t="s">
        <v>2268</v>
      </c>
      <c r="D317" s="33"/>
      <c r="E317" s="33"/>
      <c r="F317" s="400"/>
      <c r="G317" s="638"/>
    </row>
    <row r="318" spans="1:7" x14ac:dyDescent="0.2">
      <c r="A318" s="27" t="s">
        <v>4213</v>
      </c>
      <c r="B318" s="27"/>
      <c r="C318" s="28" t="s">
        <v>2317</v>
      </c>
      <c r="D318" s="33" t="s">
        <v>242</v>
      </c>
      <c r="E318" s="33" t="s">
        <v>4778</v>
      </c>
      <c r="F318" s="728"/>
      <c r="G318" s="638" t="s">
        <v>4778</v>
      </c>
    </row>
    <row r="319" spans="1:7" x14ac:dyDescent="0.2">
      <c r="A319" s="27" t="s">
        <v>4214</v>
      </c>
      <c r="B319" s="27"/>
      <c r="C319" s="28" t="s">
        <v>4098</v>
      </c>
      <c r="D319" s="33" t="s">
        <v>242</v>
      </c>
      <c r="E319" s="33" t="s">
        <v>4778</v>
      </c>
      <c r="F319" s="728"/>
      <c r="G319" s="638" t="s">
        <v>4778</v>
      </c>
    </row>
    <row r="320" spans="1:7" x14ac:dyDescent="0.2">
      <c r="A320" s="52"/>
      <c r="B320" s="27"/>
      <c r="C320" s="28"/>
      <c r="D320" s="33"/>
      <c r="E320" s="33"/>
      <c r="F320" s="400"/>
      <c r="G320" s="638"/>
    </row>
    <row r="321" spans="1:7" x14ac:dyDescent="0.2">
      <c r="A321" s="27">
        <v>1.7</v>
      </c>
      <c r="B321" s="27"/>
      <c r="C321" s="28" t="s">
        <v>2269</v>
      </c>
      <c r="D321" s="33"/>
      <c r="E321" s="33"/>
      <c r="F321" s="400"/>
      <c r="G321" s="638"/>
    </row>
    <row r="322" spans="1:7" x14ac:dyDescent="0.2">
      <c r="A322" s="27"/>
      <c r="B322" s="27"/>
      <c r="C322" s="28"/>
      <c r="D322" s="33"/>
      <c r="E322" s="33"/>
      <c r="F322" s="400"/>
      <c r="G322" s="638"/>
    </row>
    <row r="323" spans="1:7" x14ac:dyDescent="0.2">
      <c r="A323" s="27" t="s">
        <v>214</v>
      </c>
      <c r="B323" s="27"/>
      <c r="C323" s="28" t="s">
        <v>2270</v>
      </c>
      <c r="D323" s="33"/>
      <c r="E323" s="33"/>
      <c r="F323" s="400"/>
      <c r="G323" s="638"/>
    </row>
    <row r="324" spans="1:7" x14ac:dyDescent="0.2">
      <c r="A324" s="27" t="s">
        <v>4018</v>
      </c>
      <c r="B324" s="27"/>
      <c r="C324" s="28" t="s">
        <v>2317</v>
      </c>
      <c r="D324" s="33" t="s">
        <v>292</v>
      </c>
      <c r="E324" s="33">
        <v>40</v>
      </c>
      <c r="F324" s="728"/>
      <c r="G324" s="636" t="str">
        <f t="shared" ref="G324:G325" si="52">+IF($F324&gt;0,($E324*F324),"R")</f>
        <v>R</v>
      </c>
    </row>
    <row r="325" spans="1:7" x14ac:dyDescent="0.2">
      <c r="A325" s="27" t="s">
        <v>4019</v>
      </c>
      <c r="B325" s="27"/>
      <c r="C325" s="28" t="s">
        <v>4098</v>
      </c>
      <c r="D325" s="33" t="s">
        <v>292</v>
      </c>
      <c r="E325" s="33">
        <v>40</v>
      </c>
      <c r="F325" s="728"/>
      <c r="G325" s="636" t="str">
        <f t="shared" si="52"/>
        <v>R</v>
      </c>
    </row>
    <row r="326" spans="1:7" x14ac:dyDescent="0.2">
      <c r="A326" s="27"/>
      <c r="B326" s="27"/>
      <c r="C326" s="28"/>
      <c r="D326" s="33"/>
      <c r="E326" s="33"/>
      <c r="F326" s="400"/>
      <c r="G326" s="638"/>
    </row>
    <row r="327" spans="1:7" x14ac:dyDescent="0.2">
      <c r="A327" s="27" t="s">
        <v>216</v>
      </c>
      <c r="B327" s="27"/>
      <c r="C327" s="28" t="s">
        <v>2271</v>
      </c>
      <c r="D327" s="33"/>
      <c r="E327" s="33"/>
      <c r="F327" s="400"/>
      <c r="G327" s="638"/>
    </row>
    <row r="328" spans="1:7" x14ac:dyDescent="0.2">
      <c r="A328" s="27" t="s">
        <v>4020</v>
      </c>
      <c r="B328" s="27"/>
      <c r="C328" s="28" t="s">
        <v>2317</v>
      </c>
      <c r="D328" s="33" t="s">
        <v>292</v>
      </c>
      <c r="E328" s="33">
        <v>50</v>
      </c>
      <c r="F328" s="728"/>
      <c r="G328" s="636" t="str">
        <f t="shared" ref="G328:G329" si="53">+IF($F328&gt;0,($E328*F328),"R")</f>
        <v>R</v>
      </c>
    </row>
    <row r="329" spans="1:7" x14ac:dyDescent="0.2">
      <c r="A329" s="27" t="s">
        <v>4021</v>
      </c>
      <c r="B329" s="27"/>
      <c r="C329" s="28" t="s">
        <v>4098</v>
      </c>
      <c r="D329" s="33" t="s">
        <v>292</v>
      </c>
      <c r="E329" s="33">
        <v>50</v>
      </c>
      <c r="F329" s="728"/>
      <c r="G329" s="636" t="str">
        <f t="shared" si="53"/>
        <v>R</v>
      </c>
    </row>
    <row r="330" spans="1:7" x14ac:dyDescent="0.2">
      <c r="A330" s="27"/>
      <c r="B330" s="27"/>
      <c r="C330" s="28"/>
      <c r="D330" s="33"/>
      <c r="E330" s="33"/>
      <c r="F330" s="400"/>
      <c r="G330" s="638"/>
    </row>
    <row r="331" spans="1:7" x14ac:dyDescent="0.2">
      <c r="A331" s="27" t="s">
        <v>218</v>
      </c>
      <c r="B331" s="27"/>
      <c r="C331" s="28" t="s">
        <v>2272</v>
      </c>
      <c r="D331" s="33"/>
      <c r="E331" s="33"/>
      <c r="F331" s="400"/>
      <c r="G331" s="638"/>
    </row>
    <row r="332" spans="1:7" x14ac:dyDescent="0.2">
      <c r="A332" s="27" t="s">
        <v>4022</v>
      </c>
      <c r="B332" s="27"/>
      <c r="C332" s="28" t="s">
        <v>2317</v>
      </c>
      <c r="D332" s="33" t="s">
        <v>292</v>
      </c>
      <c r="E332" s="33">
        <v>35</v>
      </c>
      <c r="F332" s="728"/>
      <c r="G332" s="636" t="str">
        <f t="shared" ref="G332:G333" si="54">+IF($F332&gt;0,($E332*F332),"R")</f>
        <v>R</v>
      </c>
    </row>
    <row r="333" spans="1:7" x14ac:dyDescent="0.2">
      <c r="A333" s="27" t="s">
        <v>4023</v>
      </c>
      <c r="B333" s="27"/>
      <c r="C333" s="28" t="s">
        <v>4098</v>
      </c>
      <c r="D333" s="33" t="s">
        <v>292</v>
      </c>
      <c r="E333" s="33">
        <v>35</v>
      </c>
      <c r="F333" s="728"/>
      <c r="G333" s="636" t="str">
        <f t="shared" si="54"/>
        <v>R</v>
      </c>
    </row>
    <row r="334" spans="1:7" x14ac:dyDescent="0.2">
      <c r="A334" s="27"/>
      <c r="B334" s="27"/>
      <c r="C334" s="28"/>
      <c r="D334" s="33"/>
      <c r="E334" s="33"/>
      <c r="F334" s="400"/>
      <c r="G334" s="638"/>
    </row>
    <row r="335" spans="1:7" x14ac:dyDescent="0.2">
      <c r="A335" s="27" t="s">
        <v>220</v>
      </c>
      <c r="B335" s="27"/>
      <c r="C335" s="28" t="s">
        <v>2273</v>
      </c>
      <c r="D335" s="33"/>
      <c r="E335" s="33"/>
      <c r="F335" s="400"/>
      <c r="G335" s="638"/>
    </row>
    <row r="336" spans="1:7" x14ac:dyDescent="0.2">
      <c r="A336" s="27" t="s">
        <v>4215</v>
      </c>
      <c r="B336" s="27"/>
      <c r="C336" s="28" t="s">
        <v>2317</v>
      </c>
      <c r="D336" s="33" t="s">
        <v>242</v>
      </c>
      <c r="E336" s="33">
        <v>2</v>
      </c>
      <c r="F336" s="728"/>
      <c r="G336" s="636" t="str">
        <f t="shared" ref="G336:G337" si="55">+IF($F336&gt;0,($E336*F336),"R")</f>
        <v>R</v>
      </c>
    </row>
    <row r="337" spans="1:7" x14ac:dyDescent="0.2">
      <c r="A337" s="27" t="s">
        <v>4216</v>
      </c>
      <c r="B337" s="27"/>
      <c r="C337" s="28" t="s">
        <v>4098</v>
      </c>
      <c r="D337" s="33" t="s">
        <v>242</v>
      </c>
      <c r="E337" s="33">
        <v>2</v>
      </c>
      <c r="F337" s="728"/>
      <c r="G337" s="636" t="str">
        <f t="shared" si="55"/>
        <v>R</v>
      </c>
    </row>
    <row r="338" spans="1:7" x14ac:dyDescent="0.2">
      <c r="A338" s="27"/>
      <c r="B338" s="27"/>
      <c r="C338" s="28"/>
      <c r="D338" s="33"/>
      <c r="E338" s="33"/>
      <c r="F338" s="400"/>
      <c r="G338" s="638"/>
    </row>
    <row r="339" spans="1:7" x14ac:dyDescent="0.2">
      <c r="A339" s="27">
        <v>1.8</v>
      </c>
      <c r="B339" s="27"/>
      <c r="C339" s="28" t="s">
        <v>2207</v>
      </c>
      <c r="D339" s="33"/>
      <c r="E339" s="33"/>
      <c r="F339" s="400"/>
      <c r="G339" s="638"/>
    </row>
    <row r="340" spans="1:7" ht="38.25" x14ac:dyDescent="0.2">
      <c r="A340" s="27" t="s">
        <v>2398</v>
      </c>
      <c r="B340" s="27"/>
      <c r="C340" s="28" t="s">
        <v>2274</v>
      </c>
      <c r="D340" s="41" t="s">
        <v>2196</v>
      </c>
      <c r="E340" s="33">
        <v>1</v>
      </c>
      <c r="F340" s="728"/>
      <c r="G340" s="636" t="str">
        <f>+IF($F340&gt;0,($E340*F340),"R")</f>
        <v>R</v>
      </c>
    </row>
    <row r="341" spans="1:7" x14ac:dyDescent="0.2">
      <c r="A341" s="27"/>
      <c r="B341" s="27"/>
      <c r="C341" s="28"/>
      <c r="D341" s="33"/>
      <c r="E341" s="33"/>
      <c r="F341" s="400"/>
      <c r="G341" s="638"/>
    </row>
    <row r="342" spans="1:7" s="48" customFormat="1" ht="21.95" customHeight="1" x14ac:dyDescent="0.25">
      <c r="A342" s="34" t="s">
        <v>4566</v>
      </c>
      <c r="B342" s="35"/>
      <c r="C342" s="35"/>
      <c r="D342" s="305"/>
      <c r="E342" s="305"/>
      <c r="F342" s="399"/>
      <c r="G342" s="492">
        <f>SUM(G308:G340)</f>
        <v>0</v>
      </c>
    </row>
    <row r="343" spans="1:7" x14ac:dyDescent="0.2">
      <c r="A343" s="21"/>
    </row>
    <row r="344" spans="1:7" x14ac:dyDescent="0.2">
      <c r="A344" s="21"/>
    </row>
    <row r="345" spans="1:7" x14ac:dyDescent="0.2">
      <c r="A345" s="21"/>
    </row>
    <row r="346" spans="1:7" x14ac:dyDescent="0.2">
      <c r="A346" s="21"/>
    </row>
    <row r="347" spans="1:7" x14ac:dyDescent="0.2">
      <c r="A347" s="21"/>
    </row>
  </sheetData>
  <sheetProtection algorithmName="SHA-512" hashValue="ZRdevYyKtR/WXUFsekNmee8+8LDz7y6a4KtY5KoLHjLQdLkyALXmYGWld3If3iSzzanrr2LGqVAB7tLFRDWltg==" saltValue="GB601Od1Ltt1TMc2NgMWYg==" spinCount="100000" sheet="1" objects="1" scenarios="1"/>
  <autoFilter ref="A1:G347" xr:uid="{00000000-0009-0000-0000-00001A000000}"/>
  <pageMargins left="0.70866141732283472" right="0.70866141732283472" top="0.74803149606299213" bottom="0.74803149606299213" header="0.31496062992125984" footer="0.31496062992125984"/>
  <pageSetup paperSize="9" scale="76" firstPageNumber="65" fitToHeight="0" orientation="portrait" blackAndWhite="1" r:id="rId1"/>
  <headerFooter>
    <oddHeader>&amp;LHAMMARSDALE WWTW IMPROVEMENTS TO LIQUID AND SOLIDS TREATMENT FACILITIES&amp;RContract No:  WS 7342</oddHeader>
    <oddFooter>&amp;LC2: Pricing Data - Revision B&amp;CPage C2.2-&amp;P</oddFooter>
  </headerFooter>
  <rowBreaks count="5" manualBreakCount="5">
    <brk id="47" max="7" man="1"/>
    <brk id="115" max="7" man="1"/>
    <brk id="174" max="7" man="1"/>
    <brk id="239" max="7" man="1"/>
    <brk id="304" max="7"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pageSetUpPr fitToPage="1"/>
  </sheetPr>
  <dimension ref="A1:H365"/>
  <sheetViews>
    <sheetView view="pageBreakPreview" zoomScale="115" zoomScaleNormal="100" zoomScaleSheetLayoutView="115" workbookViewId="0">
      <selection activeCell="F251" sqref="F251"/>
    </sheetView>
  </sheetViews>
  <sheetFormatPr defaultColWidth="9.140625" defaultRowHeight="12.75" x14ac:dyDescent="0.2"/>
  <cols>
    <col min="1" max="1" width="8.5703125" style="49" customWidth="1"/>
    <col min="2" max="2" width="10.140625" style="49" customWidth="1"/>
    <col min="3" max="3" width="41.7109375" style="50" customWidth="1"/>
    <col min="4" max="4" width="10" style="51" customWidth="1"/>
    <col min="5" max="5" width="10" style="49" customWidth="1"/>
    <col min="6" max="6" width="15.7109375" style="22" customWidth="1"/>
    <col min="7" max="7" width="18.42578125" style="590" customWidth="1"/>
    <col min="8" max="16384" width="9.140625" style="21"/>
  </cols>
  <sheetData>
    <row r="1" spans="1:7" x14ac:dyDescent="0.2">
      <c r="A1" s="21"/>
      <c r="B1" s="21"/>
      <c r="C1" s="79"/>
      <c r="D1" s="21"/>
      <c r="E1" s="21"/>
      <c r="G1" s="542" t="s">
        <v>4526</v>
      </c>
    </row>
    <row r="2" spans="1:7" x14ac:dyDescent="0.2">
      <c r="A2" s="21"/>
      <c r="B2" s="21"/>
      <c r="C2" s="79"/>
      <c r="D2" s="21"/>
      <c r="E2" s="21"/>
      <c r="G2" s="543"/>
    </row>
    <row r="3" spans="1:7" ht="25.5" x14ac:dyDescent="0.2">
      <c r="A3" s="23" t="s">
        <v>3</v>
      </c>
      <c r="B3" s="23" t="s">
        <v>4</v>
      </c>
      <c r="C3" s="23" t="s">
        <v>5</v>
      </c>
      <c r="D3" s="23" t="s">
        <v>6</v>
      </c>
      <c r="E3" s="23" t="s">
        <v>7</v>
      </c>
      <c r="F3" s="23" t="s">
        <v>8</v>
      </c>
      <c r="G3" s="482" t="s">
        <v>9</v>
      </c>
    </row>
    <row r="4" spans="1:7" x14ac:dyDescent="0.2">
      <c r="A4" s="24"/>
      <c r="B4" s="24"/>
      <c r="C4" s="80" t="s">
        <v>2025</v>
      </c>
      <c r="D4" s="24"/>
      <c r="E4" s="24"/>
      <c r="F4" s="407"/>
      <c r="G4" s="638"/>
    </row>
    <row r="5" spans="1:7" x14ac:dyDescent="0.2">
      <c r="A5" s="27"/>
      <c r="B5" s="27"/>
      <c r="C5" s="28"/>
      <c r="D5" s="41"/>
      <c r="E5" s="41"/>
      <c r="F5" s="400"/>
      <c r="G5" s="638"/>
    </row>
    <row r="6" spans="1:7" x14ac:dyDescent="0.2">
      <c r="A6" s="30">
        <v>1</v>
      </c>
      <c r="B6" s="30"/>
      <c r="C6" s="31" t="s">
        <v>2275</v>
      </c>
      <c r="D6" s="41"/>
      <c r="E6" s="41"/>
      <c r="F6" s="400"/>
      <c r="G6" s="638"/>
    </row>
    <row r="7" spans="1:7" x14ac:dyDescent="0.2">
      <c r="A7" s="27"/>
      <c r="B7" s="27"/>
      <c r="C7" s="28"/>
      <c r="D7" s="41"/>
      <c r="E7" s="41"/>
      <c r="F7" s="400"/>
      <c r="G7" s="638"/>
    </row>
    <row r="8" spans="1:7" ht="63.75" x14ac:dyDescent="0.2">
      <c r="A8" s="27">
        <v>1.1000000000000001</v>
      </c>
      <c r="B8" s="27"/>
      <c r="C8" s="28" t="s">
        <v>4553</v>
      </c>
      <c r="D8" s="41"/>
      <c r="E8" s="41"/>
      <c r="F8" s="400"/>
      <c r="G8" s="638"/>
    </row>
    <row r="9" spans="1:7" x14ac:dyDescent="0.2">
      <c r="A9" s="27" t="s">
        <v>16</v>
      </c>
      <c r="B9" s="27"/>
      <c r="C9" s="28" t="s">
        <v>2030</v>
      </c>
      <c r="D9" s="41" t="s">
        <v>242</v>
      </c>
      <c r="E9" s="41">
        <v>1</v>
      </c>
      <c r="F9" s="731"/>
      <c r="G9" s="631" t="str">
        <f>+IF($F9&gt;0,($E9*F9),"R")</f>
        <v>R</v>
      </c>
    </row>
    <row r="10" spans="1:7" x14ac:dyDescent="0.2">
      <c r="A10" s="27" t="s">
        <v>22</v>
      </c>
      <c r="B10" s="27"/>
      <c r="C10" s="28" t="s">
        <v>2031</v>
      </c>
      <c r="D10" s="41" t="s">
        <v>242</v>
      </c>
      <c r="E10" s="41">
        <v>1</v>
      </c>
      <c r="F10" s="731"/>
      <c r="G10" s="631" t="str">
        <f>+IF($F10&gt;0,($E10*F10),"R")</f>
        <v>R</v>
      </c>
    </row>
    <row r="11" spans="1:7" x14ac:dyDescent="0.2">
      <c r="A11" s="27"/>
      <c r="B11" s="27"/>
      <c r="C11" s="28"/>
      <c r="D11" s="41"/>
      <c r="E11" s="41"/>
      <c r="F11" s="400"/>
      <c r="G11" s="638"/>
    </row>
    <row r="12" spans="1:7" ht="51" x14ac:dyDescent="0.2">
      <c r="A12" s="27">
        <v>1.2</v>
      </c>
      <c r="B12" s="27"/>
      <c r="C12" s="28" t="s">
        <v>2276</v>
      </c>
      <c r="D12" s="41"/>
      <c r="E12" s="41"/>
      <c r="F12" s="400"/>
      <c r="G12" s="638"/>
    </row>
    <row r="13" spans="1:7" x14ac:dyDescent="0.2">
      <c r="A13" s="27" t="s">
        <v>63</v>
      </c>
      <c r="B13" s="27"/>
      <c r="C13" s="28" t="s">
        <v>2030</v>
      </c>
      <c r="D13" s="41" t="s">
        <v>242</v>
      </c>
      <c r="E13" s="41">
        <v>1</v>
      </c>
      <c r="F13" s="731"/>
      <c r="G13" s="631" t="str">
        <f t="shared" ref="G13:G14" si="0">+IF($F13&gt;0,($E13*F13),"R")</f>
        <v>R</v>
      </c>
    </row>
    <row r="14" spans="1:7" x14ac:dyDescent="0.2">
      <c r="A14" s="27" t="s">
        <v>68</v>
      </c>
      <c r="B14" s="27"/>
      <c r="C14" s="28" t="s">
        <v>2031</v>
      </c>
      <c r="D14" s="41" t="s">
        <v>242</v>
      </c>
      <c r="E14" s="41">
        <v>1</v>
      </c>
      <c r="F14" s="731"/>
      <c r="G14" s="631" t="str">
        <f t="shared" si="0"/>
        <v>R</v>
      </c>
    </row>
    <row r="15" spans="1:7" x14ac:dyDescent="0.2">
      <c r="A15" s="27"/>
      <c r="B15" s="27"/>
      <c r="C15" s="28"/>
      <c r="D15" s="41"/>
      <c r="E15" s="41"/>
      <c r="F15" s="400"/>
      <c r="G15" s="638"/>
    </row>
    <row r="16" spans="1:7" x14ac:dyDescent="0.2">
      <c r="A16" s="27">
        <v>1.3</v>
      </c>
      <c r="B16" s="27"/>
      <c r="C16" s="28" t="s">
        <v>2198</v>
      </c>
      <c r="D16" s="41"/>
      <c r="E16" s="41"/>
      <c r="F16" s="400"/>
      <c r="G16" s="638"/>
    </row>
    <row r="17" spans="1:7" ht="89.25" x14ac:dyDescent="0.2">
      <c r="A17" s="27"/>
      <c r="B17" s="27"/>
      <c r="C17" s="28" t="s">
        <v>2200</v>
      </c>
      <c r="D17" s="41"/>
      <c r="E17" s="41"/>
      <c r="F17" s="400"/>
      <c r="G17" s="638"/>
    </row>
    <row r="18" spans="1:7" x14ac:dyDescent="0.2">
      <c r="A18" s="27"/>
      <c r="B18" s="27"/>
      <c r="C18" s="28" t="s">
        <v>2205</v>
      </c>
      <c r="D18" s="41"/>
      <c r="E18" s="41"/>
      <c r="F18" s="400"/>
      <c r="G18" s="638"/>
    </row>
    <row r="19" spans="1:7" x14ac:dyDescent="0.2">
      <c r="A19" s="27" t="s">
        <v>113</v>
      </c>
      <c r="B19" s="27"/>
      <c r="C19" s="28" t="s">
        <v>2030</v>
      </c>
      <c r="D19" s="41" t="s">
        <v>292</v>
      </c>
      <c r="E19" s="41">
        <v>185</v>
      </c>
      <c r="F19" s="731"/>
      <c r="G19" s="631" t="str">
        <f t="shared" ref="G19:G20" si="1">+IF($F19&gt;0,($E19*F19),"R")</f>
        <v>R</v>
      </c>
    </row>
    <row r="20" spans="1:7" x14ac:dyDescent="0.2">
      <c r="A20" s="27" t="s">
        <v>116</v>
      </c>
      <c r="B20" s="27"/>
      <c r="C20" s="28" t="s">
        <v>2031</v>
      </c>
      <c r="D20" s="41" t="s">
        <v>292</v>
      </c>
      <c r="E20" s="41">
        <v>185</v>
      </c>
      <c r="F20" s="731"/>
      <c r="G20" s="631" t="str">
        <f t="shared" si="1"/>
        <v>R</v>
      </c>
    </row>
    <row r="21" spans="1:7" x14ac:dyDescent="0.2">
      <c r="A21" s="27"/>
      <c r="B21" s="27"/>
      <c r="C21" s="28"/>
      <c r="D21" s="41"/>
      <c r="E21" s="41"/>
      <c r="F21" s="400"/>
      <c r="G21" s="638"/>
    </row>
    <row r="22" spans="1:7" ht="25.5" x14ac:dyDescent="0.2">
      <c r="A22" s="27">
        <v>1.4</v>
      </c>
      <c r="B22" s="27"/>
      <c r="C22" s="28" t="s">
        <v>2202</v>
      </c>
      <c r="D22" s="41"/>
      <c r="E22" s="41"/>
      <c r="F22" s="400"/>
      <c r="G22" s="638"/>
    </row>
    <row r="23" spans="1:7" x14ac:dyDescent="0.2">
      <c r="A23" s="27"/>
      <c r="B23" s="27"/>
      <c r="C23" s="28" t="s">
        <v>2205</v>
      </c>
      <c r="D23" s="41"/>
      <c r="E23" s="41"/>
      <c r="F23" s="400"/>
      <c r="G23" s="638"/>
    </row>
    <row r="24" spans="1:7" x14ac:dyDescent="0.2">
      <c r="A24" s="27" t="s">
        <v>136</v>
      </c>
      <c r="B24" s="27"/>
      <c r="C24" s="28" t="s">
        <v>2030</v>
      </c>
      <c r="D24" s="41" t="s">
        <v>242</v>
      </c>
      <c r="E24" s="41">
        <v>2</v>
      </c>
      <c r="F24" s="731"/>
      <c r="G24" s="631" t="str">
        <f t="shared" ref="G24:G25" si="2">+IF($F24&gt;0,($E24*F24),"R")</f>
        <v>R</v>
      </c>
    </row>
    <row r="25" spans="1:7" x14ac:dyDescent="0.2">
      <c r="A25" s="27" t="s">
        <v>139</v>
      </c>
      <c r="B25" s="27"/>
      <c r="C25" s="28" t="s">
        <v>2031</v>
      </c>
      <c r="D25" s="41" t="s">
        <v>242</v>
      </c>
      <c r="E25" s="41">
        <v>2</v>
      </c>
      <c r="F25" s="731"/>
      <c r="G25" s="631" t="str">
        <f t="shared" si="2"/>
        <v>R</v>
      </c>
    </row>
    <row r="26" spans="1:7" x14ac:dyDescent="0.2">
      <c r="A26" s="27"/>
      <c r="B26" s="27"/>
      <c r="C26" s="28"/>
      <c r="D26" s="41"/>
      <c r="E26" s="41"/>
      <c r="F26" s="400"/>
      <c r="G26" s="638"/>
    </row>
    <row r="27" spans="1:7" x14ac:dyDescent="0.2">
      <c r="A27" s="52"/>
      <c r="B27" s="27"/>
      <c r="C27" s="31" t="s">
        <v>2277</v>
      </c>
      <c r="D27" s="41"/>
      <c r="E27" s="41"/>
      <c r="F27" s="400"/>
      <c r="G27" s="638"/>
    </row>
    <row r="28" spans="1:7" ht="63.75" x14ac:dyDescent="0.2">
      <c r="A28" s="27">
        <v>1.5</v>
      </c>
      <c r="B28" s="27"/>
      <c r="C28" s="28" t="s">
        <v>4570</v>
      </c>
      <c r="D28" s="41"/>
      <c r="E28" s="41"/>
      <c r="F28" s="400"/>
      <c r="G28" s="638"/>
    </row>
    <row r="29" spans="1:7" x14ac:dyDescent="0.2">
      <c r="A29" s="27" t="s">
        <v>200</v>
      </c>
      <c r="B29" s="27"/>
      <c r="C29" s="28" t="s">
        <v>2030</v>
      </c>
      <c r="D29" s="41" t="s">
        <v>242</v>
      </c>
      <c r="E29" s="41">
        <v>1</v>
      </c>
      <c r="F29" s="731"/>
      <c r="G29" s="631" t="str">
        <f t="shared" ref="G29:G30" si="3">+IF($F29&gt;0,($E29*F29),"R")</f>
        <v>R</v>
      </c>
    </row>
    <row r="30" spans="1:7" x14ac:dyDescent="0.2">
      <c r="A30" s="27" t="s">
        <v>2039</v>
      </c>
      <c r="B30" s="27"/>
      <c r="C30" s="28" t="s">
        <v>2031</v>
      </c>
      <c r="D30" s="41" t="s">
        <v>242</v>
      </c>
      <c r="E30" s="41">
        <v>1</v>
      </c>
      <c r="F30" s="731"/>
      <c r="G30" s="631" t="str">
        <f t="shared" si="3"/>
        <v>R</v>
      </c>
    </row>
    <row r="31" spans="1:7" x14ac:dyDescent="0.2">
      <c r="A31" s="27"/>
      <c r="B31" s="27"/>
      <c r="C31" s="28"/>
      <c r="D31" s="41"/>
      <c r="E31" s="41"/>
      <c r="F31" s="400"/>
      <c r="G31" s="638"/>
    </row>
    <row r="32" spans="1:7" ht="76.5" x14ac:dyDescent="0.2">
      <c r="A32" s="27">
        <v>1.6</v>
      </c>
      <c r="B32" s="27"/>
      <c r="C32" s="28" t="s">
        <v>4571</v>
      </c>
      <c r="D32" s="41"/>
      <c r="E32" s="41"/>
      <c r="F32" s="400"/>
      <c r="G32" s="638"/>
    </row>
    <row r="33" spans="1:8" x14ac:dyDescent="0.2">
      <c r="A33" s="27" t="s">
        <v>207</v>
      </c>
      <c r="B33" s="27"/>
      <c r="C33" s="28" t="s">
        <v>2030</v>
      </c>
      <c r="D33" s="41" t="s">
        <v>242</v>
      </c>
      <c r="E33" s="41">
        <v>1</v>
      </c>
      <c r="F33" s="731"/>
      <c r="G33" s="631" t="str">
        <f t="shared" ref="G33:G34" si="4">+IF($F33&gt;0,($E33*F33),"R")</f>
        <v>R</v>
      </c>
    </row>
    <row r="34" spans="1:8" x14ac:dyDescent="0.2">
      <c r="A34" s="27" t="s">
        <v>209</v>
      </c>
      <c r="B34" s="27"/>
      <c r="C34" s="28" t="s">
        <v>2031</v>
      </c>
      <c r="D34" s="41" t="s">
        <v>242</v>
      </c>
      <c r="E34" s="41">
        <v>1</v>
      </c>
      <c r="F34" s="731"/>
      <c r="G34" s="631" t="str">
        <f t="shared" si="4"/>
        <v>R</v>
      </c>
    </row>
    <row r="35" spans="1:8" x14ac:dyDescent="0.2">
      <c r="A35" s="27"/>
      <c r="B35" s="27"/>
      <c r="C35" s="28"/>
      <c r="D35" s="41"/>
      <c r="E35" s="41"/>
      <c r="F35" s="400"/>
      <c r="G35" s="638"/>
    </row>
    <row r="36" spans="1:8" x14ac:dyDescent="0.2">
      <c r="A36" s="27">
        <v>1.7</v>
      </c>
      <c r="B36" s="27"/>
      <c r="C36" s="28" t="s">
        <v>2219</v>
      </c>
      <c r="D36" s="41"/>
      <c r="E36" s="41"/>
      <c r="F36" s="400"/>
      <c r="G36" s="638" t="str">
        <f t="shared" ref="G36" si="5">+IF($F36&gt;0,($E36*F36),"")</f>
        <v/>
      </c>
    </row>
    <row r="37" spans="1:8" x14ac:dyDescent="0.2">
      <c r="A37" s="27"/>
      <c r="B37" s="27"/>
      <c r="C37" s="28"/>
      <c r="D37" s="29"/>
      <c r="E37" s="29"/>
      <c r="F37" s="412"/>
      <c r="G37" s="639"/>
    </row>
    <row r="38" spans="1:8" ht="21.95" customHeight="1" x14ac:dyDescent="0.2">
      <c r="A38" s="34" t="s">
        <v>44</v>
      </c>
      <c r="B38" s="35"/>
      <c r="C38" s="35"/>
      <c r="D38" s="35"/>
      <c r="E38" s="35"/>
      <c r="F38" s="410"/>
      <c r="G38" s="640">
        <f>SUM(G8:G36)</f>
        <v>0</v>
      </c>
    </row>
    <row r="39" spans="1:8" ht="15" customHeight="1" x14ac:dyDescent="0.2">
      <c r="A39" s="21"/>
      <c r="B39" s="21"/>
      <c r="C39" s="21"/>
      <c r="D39" s="21"/>
      <c r="E39" s="21"/>
      <c r="G39" s="542" t="s">
        <v>4526</v>
      </c>
    </row>
    <row r="40" spans="1:8" x14ac:dyDescent="0.2">
      <c r="A40" s="21"/>
      <c r="B40" s="21"/>
      <c r="C40" s="21"/>
      <c r="D40" s="21"/>
      <c r="E40" s="21"/>
      <c r="G40" s="543"/>
    </row>
    <row r="41" spans="1:8" ht="25.5" x14ac:dyDescent="0.2">
      <c r="A41" s="36" t="s">
        <v>3</v>
      </c>
      <c r="B41" s="36" t="s">
        <v>4</v>
      </c>
      <c r="C41" s="36" t="s">
        <v>5</v>
      </c>
      <c r="D41" s="36" t="s">
        <v>6</v>
      </c>
      <c r="E41" s="36" t="s">
        <v>7</v>
      </c>
      <c r="F41" s="36" t="s">
        <v>8</v>
      </c>
      <c r="G41" s="482" t="s">
        <v>9</v>
      </c>
    </row>
    <row r="42" spans="1:8" ht="21.95" customHeight="1" x14ac:dyDescent="0.2">
      <c r="A42" s="37" t="s">
        <v>45</v>
      </c>
      <c r="B42" s="38"/>
      <c r="C42" s="39"/>
      <c r="D42" s="305"/>
      <c r="E42" s="305"/>
      <c r="F42" s="395"/>
      <c r="G42" s="583">
        <f>G38</f>
        <v>0</v>
      </c>
    </row>
    <row r="43" spans="1:8" ht="25.5" x14ac:dyDescent="0.2">
      <c r="A43" s="27" t="s">
        <v>214</v>
      </c>
      <c r="B43" s="27"/>
      <c r="C43" s="28" t="s">
        <v>2220</v>
      </c>
      <c r="D43" s="33"/>
      <c r="E43" s="33"/>
      <c r="F43" s="393"/>
      <c r="G43" s="631"/>
    </row>
    <row r="44" spans="1:8" x14ac:dyDescent="0.2">
      <c r="A44" s="27" t="s">
        <v>4018</v>
      </c>
      <c r="B44" s="27"/>
      <c r="C44" s="28" t="s">
        <v>2030</v>
      </c>
      <c r="D44" s="33" t="s">
        <v>242</v>
      </c>
      <c r="E44" s="33">
        <v>21</v>
      </c>
      <c r="F44" s="731"/>
      <c r="G44" s="631" t="str">
        <f t="shared" ref="G44:G45" si="6">+IF($F44&gt;0,($E44*F44),"R")</f>
        <v>R</v>
      </c>
    </row>
    <row r="45" spans="1:8" x14ac:dyDescent="0.2">
      <c r="A45" s="27" t="s">
        <v>4019</v>
      </c>
      <c r="B45" s="27"/>
      <c r="C45" s="28" t="s">
        <v>2031</v>
      </c>
      <c r="D45" s="33" t="s">
        <v>242</v>
      </c>
      <c r="E45" s="33">
        <v>21</v>
      </c>
      <c r="F45" s="731"/>
      <c r="G45" s="631" t="str">
        <f t="shared" si="6"/>
        <v>R</v>
      </c>
      <c r="H45" s="53"/>
    </row>
    <row r="46" spans="1:8" x14ac:dyDescent="0.2">
      <c r="A46" s="27"/>
      <c r="B46" s="27"/>
      <c r="C46" s="28"/>
      <c r="D46" s="33"/>
      <c r="E46" s="33"/>
      <c r="F46" s="393"/>
      <c r="G46" s="631"/>
      <c r="H46" s="53"/>
    </row>
    <row r="47" spans="1:8" x14ac:dyDescent="0.2">
      <c r="A47" s="27" t="s">
        <v>216</v>
      </c>
      <c r="B47" s="27"/>
      <c r="C47" s="28" t="s">
        <v>2221</v>
      </c>
      <c r="D47" s="33"/>
      <c r="E47" s="33"/>
      <c r="F47" s="393"/>
      <c r="G47" s="631"/>
      <c r="H47" s="53"/>
    </row>
    <row r="48" spans="1:8" x14ac:dyDescent="0.2">
      <c r="A48" s="27" t="s">
        <v>4020</v>
      </c>
      <c r="B48" s="27"/>
      <c r="C48" s="28" t="s">
        <v>2030</v>
      </c>
      <c r="D48" s="33" t="s">
        <v>242</v>
      </c>
      <c r="E48" s="33">
        <v>21</v>
      </c>
      <c r="F48" s="731"/>
      <c r="G48" s="631" t="str">
        <f t="shared" ref="G48:G49" si="7">+IF($F48&gt;0,($E48*F48),"R")</f>
        <v>R</v>
      </c>
      <c r="H48" s="53"/>
    </row>
    <row r="49" spans="1:8" x14ac:dyDescent="0.2">
      <c r="A49" s="27" t="s">
        <v>4021</v>
      </c>
      <c r="B49" s="27"/>
      <c r="C49" s="28" t="s">
        <v>2031</v>
      </c>
      <c r="D49" s="33" t="s">
        <v>242</v>
      </c>
      <c r="E49" s="33">
        <v>21</v>
      </c>
      <c r="F49" s="731"/>
      <c r="G49" s="631" t="str">
        <f t="shared" si="7"/>
        <v>R</v>
      </c>
      <c r="H49" s="53"/>
    </row>
    <row r="50" spans="1:8" x14ac:dyDescent="0.2">
      <c r="A50" s="27"/>
      <c r="B50" s="27"/>
      <c r="C50" s="28"/>
      <c r="D50" s="33"/>
      <c r="E50" s="33"/>
      <c r="F50" s="393"/>
      <c r="G50" s="631"/>
      <c r="H50" s="53"/>
    </row>
    <row r="51" spans="1:8" x14ac:dyDescent="0.2">
      <c r="A51" s="52"/>
      <c r="B51" s="27"/>
      <c r="C51" s="31" t="s">
        <v>2209</v>
      </c>
      <c r="D51" s="33"/>
      <c r="E51" s="33"/>
      <c r="F51" s="393"/>
      <c r="G51" s="631"/>
      <c r="H51" s="53"/>
    </row>
    <row r="52" spans="1:8" ht="89.25" x14ac:dyDescent="0.2">
      <c r="A52" s="27">
        <v>1.8</v>
      </c>
      <c r="B52" s="27"/>
      <c r="C52" s="28" t="s">
        <v>2210</v>
      </c>
      <c r="D52" s="33"/>
      <c r="E52" s="33"/>
      <c r="F52" s="393"/>
      <c r="G52" s="631"/>
      <c r="H52" s="53"/>
    </row>
    <row r="53" spans="1:8" x14ac:dyDescent="0.2">
      <c r="A53" s="27"/>
      <c r="B53" s="27"/>
      <c r="C53" s="28"/>
      <c r="D53" s="33"/>
      <c r="E53" s="33"/>
      <c r="F53" s="393"/>
      <c r="G53" s="631"/>
      <c r="H53" s="53"/>
    </row>
    <row r="54" spans="1:8" ht="11.25" customHeight="1" x14ac:dyDescent="0.2">
      <c r="A54" s="27"/>
      <c r="B54" s="27"/>
      <c r="C54" s="28"/>
      <c r="D54" s="33"/>
      <c r="E54" s="33"/>
      <c r="F54" s="393"/>
      <c r="G54" s="631"/>
    </row>
    <row r="55" spans="1:8" x14ac:dyDescent="0.2">
      <c r="A55" s="27" t="s">
        <v>2398</v>
      </c>
      <c r="B55" s="27"/>
      <c r="C55" s="28" t="s">
        <v>2213</v>
      </c>
      <c r="D55" s="33"/>
      <c r="E55" s="33"/>
      <c r="F55" s="393"/>
      <c r="G55" s="631"/>
    </row>
    <row r="56" spans="1:8" x14ac:dyDescent="0.2">
      <c r="A56" s="27" t="s">
        <v>4217</v>
      </c>
      <c r="B56" s="27"/>
      <c r="C56" s="28" t="s">
        <v>2030</v>
      </c>
      <c r="D56" s="33" t="s">
        <v>292</v>
      </c>
      <c r="E56" s="33">
        <v>100</v>
      </c>
      <c r="F56" s="731"/>
      <c r="G56" s="631" t="str">
        <f t="shared" ref="G56:G57" si="8">+IF($F56&gt;0,($E56*F56),"R")</f>
        <v>R</v>
      </c>
    </row>
    <row r="57" spans="1:8" x14ac:dyDescent="0.2">
      <c r="A57" s="27" t="s">
        <v>4218</v>
      </c>
      <c r="B57" s="27"/>
      <c r="C57" s="28" t="s">
        <v>2031</v>
      </c>
      <c r="D57" s="33" t="s">
        <v>292</v>
      </c>
      <c r="E57" s="33">
        <v>100</v>
      </c>
      <c r="F57" s="731"/>
      <c r="G57" s="631" t="str">
        <f t="shared" si="8"/>
        <v>R</v>
      </c>
    </row>
    <row r="58" spans="1:8" ht="11.25" customHeight="1" x14ac:dyDescent="0.2">
      <c r="A58" s="27"/>
      <c r="B58" s="27"/>
      <c r="C58" s="28"/>
      <c r="D58" s="33"/>
      <c r="E58" s="33"/>
      <c r="F58" s="393"/>
      <c r="G58" s="631"/>
    </row>
    <row r="59" spans="1:8" x14ac:dyDescent="0.2">
      <c r="A59" s="27" t="s">
        <v>3892</v>
      </c>
      <c r="B59" s="27"/>
      <c r="C59" s="28" t="s">
        <v>2224</v>
      </c>
      <c r="D59" s="33"/>
      <c r="E59" s="33"/>
      <c r="F59" s="393"/>
      <c r="G59" s="631"/>
    </row>
    <row r="60" spans="1:8" x14ac:dyDescent="0.2">
      <c r="A60" s="27" t="s">
        <v>4219</v>
      </c>
      <c r="B60" s="27"/>
      <c r="C60" s="28" t="s">
        <v>2030</v>
      </c>
      <c r="D60" s="33" t="s">
        <v>292</v>
      </c>
      <c r="E60" s="33">
        <v>126</v>
      </c>
      <c r="F60" s="731"/>
      <c r="G60" s="631" t="str">
        <f t="shared" ref="G60:G61" si="9">+IF($F60&gt;0,($E60*F60),"R")</f>
        <v>R</v>
      </c>
    </row>
    <row r="61" spans="1:8" x14ac:dyDescent="0.2">
      <c r="A61" s="27" t="s">
        <v>4220</v>
      </c>
      <c r="B61" s="27"/>
      <c r="C61" s="28" t="s">
        <v>2031</v>
      </c>
      <c r="D61" s="33" t="s">
        <v>292</v>
      </c>
      <c r="E61" s="33">
        <v>126</v>
      </c>
      <c r="F61" s="731"/>
      <c r="G61" s="631" t="str">
        <f t="shared" si="9"/>
        <v>R</v>
      </c>
    </row>
    <row r="62" spans="1:8" x14ac:dyDescent="0.2">
      <c r="A62" s="27"/>
      <c r="B62" s="27"/>
      <c r="C62" s="28"/>
      <c r="D62" s="33"/>
      <c r="E62" s="33"/>
      <c r="F62" s="393"/>
      <c r="G62" s="631"/>
    </row>
    <row r="63" spans="1:8" x14ac:dyDescent="0.2">
      <c r="A63" s="27" t="s">
        <v>4221</v>
      </c>
      <c r="B63" s="27"/>
      <c r="C63" s="28" t="s">
        <v>2225</v>
      </c>
      <c r="D63" s="33"/>
      <c r="E63" s="33"/>
      <c r="F63" s="393"/>
      <c r="G63" s="631"/>
    </row>
    <row r="64" spans="1:8" x14ac:dyDescent="0.2">
      <c r="A64" s="27" t="s">
        <v>4222</v>
      </c>
      <c r="B64" s="27"/>
      <c r="C64" s="28" t="s">
        <v>2030</v>
      </c>
      <c r="D64" s="33" t="s">
        <v>292</v>
      </c>
      <c r="E64" s="33">
        <v>11</v>
      </c>
      <c r="F64" s="731"/>
      <c r="G64" s="631" t="str">
        <f t="shared" ref="G64:G65" si="10">+IF($F64&gt;0,($E64*F64),"R")</f>
        <v>R</v>
      </c>
    </row>
    <row r="65" spans="1:7" x14ac:dyDescent="0.2">
      <c r="A65" s="27" t="s">
        <v>4223</v>
      </c>
      <c r="B65" s="27"/>
      <c r="C65" s="28" t="s">
        <v>2031</v>
      </c>
      <c r="D65" s="33" t="s">
        <v>292</v>
      </c>
      <c r="E65" s="33">
        <v>11</v>
      </c>
      <c r="F65" s="731"/>
      <c r="G65" s="631" t="str">
        <f t="shared" si="10"/>
        <v>R</v>
      </c>
    </row>
    <row r="66" spans="1:7" x14ac:dyDescent="0.2">
      <c r="A66" s="52"/>
      <c r="B66" s="27"/>
      <c r="C66" s="28"/>
      <c r="D66" s="33"/>
      <c r="E66" s="33"/>
      <c r="F66" s="393"/>
      <c r="G66" s="631"/>
    </row>
    <row r="67" spans="1:7" x14ac:dyDescent="0.2">
      <c r="A67" s="27" t="s">
        <v>4224</v>
      </c>
      <c r="B67" s="27"/>
      <c r="C67" s="28" t="s">
        <v>2226</v>
      </c>
      <c r="D67" s="33"/>
      <c r="E67" s="33"/>
      <c r="F67" s="393"/>
      <c r="G67" s="631"/>
    </row>
    <row r="68" spans="1:7" x14ac:dyDescent="0.2">
      <c r="A68" s="27" t="s">
        <v>4225</v>
      </c>
      <c r="B68" s="27"/>
      <c r="C68" s="28" t="s">
        <v>2030</v>
      </c>
      <c r="D68" s="33" t="s">
        <v>292</v>
      </c>
      <c r="E68" s="33">
        <v>98</v>
      </c>
      <c r="F68" s="731"/>
      <c r="G68" s="631" t="str">
        <f t="shared" ref="G68:G69" si="11">+IF($F68&gt;0,($E68*F68),"R")</f>
        <v>R</v>
      </c>
    </row>
    <row r="69" spans="1:7" x14ac:dyDescent="0.2">
      <c r="A69" s="27" t="s">
        <v>4226</v>
      </c>
      <c r="B69" s="27"/>
      <c r="C69" s="28" t="s">
        <v>2031</v>
      </c>
      <c r="D69" s="33" t="s">
        <v>292</v>
      </c>
      <c r="E69" s="33">
        <v>98</v>
      </c>
      <c r="F69" s="731"/>
      <c r="G69" s="631" t="str">
        <f t="shared" si="11"/>
        <v>R</v>
      </c>
    </row>
    <row r="70" spans="1:7" x14ac:dyDescent="0.2">
      <c r="A70" s="52"/>
      <c r="B70" s="27"/>
      <c r="C70" s="28"/>
      <c r="D70" s="33"/>
      <c r="E70" s="33"/>
      <c r="F70" s="393"/>
      <c r="G70" s="631"/>
    </row>
    <row r="71" spans="1:7" x14ac:dyDescent="0.2">
      <c r="A71" s="27" t="s">
        <v>4227</v>
      </c>
      <c r="B71" s="27"/>
      <c r="C71" s="28" t="s">
        <v>2227</v>
      </c>
      <c r="D71" s="33"/>
      <c r="E71" s="33"/>
      <c r="F71" s="393"/>
      <c r="G71" s="631"/>
    </row>
    <row r="72" spans="1:7" x14ac:dyDescent="0.2">
      <c r="A72" s="27" t="s">
        <v>4228</v>
      </c>
      <c r="B72" s="27"/>
      <c r="C72" s="28" t="s">
        <v>2030</v>
      </c>
      <c r="D72" s="33" t="s">
        <v>292</v>
      </c>
      <c r="E72" s="33">
        <v>40</v>
      </c>
      <c r="F72" s="731"/>
      <c r="G72" s="631" t="str">
        <f t="shared" ref="G72:G73" si="12">+IF($F72&gt;0,($E72*F72),"R")</f>
        <v>R</v>
      </c>
    </row>
    <row r="73" spans="1:7" x14ac:dyDescent="0.2">
      <c r="A73" s="27" t="s">
        <v>4229</v>
      </c>
      <c r="B73" s="27"/>
      <c r="C73" s="28" t="s">
        <v>2031</v>
      </c>
      <c r="D73" s="33" t="s">
        <v>292</v>
      </c>
      <c r="E73" s="33">
        <v>40</v>
      </c>
      <c r="F73" s="731"/>
      <c r="G73" s="631" t="str">
        <f t="shared" si="12"/>
        <v>R</v>
      </c>
    </row>
    <row r="74" spans="1:7" x14ac:dyDescent="0.2">
      <c r="A74" s="52"/>
      <c r="B74" s="27"/>
      <c r="C74" s="28"/>
      <c r="D74" s="33"/>
      <c r="E74" s="33"/>
      <c r="F74" s="393"/>
      <c r="G74" s="631"/>
    </row>
    <row r="75" spans="1:7" x14ac:dyDescent="0.2">
      <c r="A75" s="27" t="s">
        <v>4230</v>
      </c>
      <c r="B75" s="27"/>
      <c r="C75" s="28" t="s">
        <v>2230</v>
      </c>
      <c r="D75" s="33"/>
      <c r="E75" s="33"/>
      <c r="F75" s="393"/>
      <c r="G75" s="631"/>
    </row>
    <row r="76" spans="1:7" x14ac:dyDescent="0.2">
      <c r="A76" s="27" t="s">
        <v>4231</v>
      </c>
      <c r="B76" s="27"/>
      <c r="C76" s="28" t="s">
        <v>2030</v>
      </c>
      <c r="D76" s="33" t="s">
        <v>292</v>
      </c>
      <c r="E76" s="33">
        <v>85</v>
      </c>
      <c r="F76" s="731"/>
      <c r="G76" s="631" t="str">
        <f t="shared" ref="G76:G77" si="13">+IF($F76&gt;0,($E76*F76),"R")</f>
        <v>R</v>
      </c>
    </row>
    <row r="77" spans="1:7" x14ac:dyDescent="0.2">
      <c r="A77" s="27" t="s">
        <v>4232</v>
      </c>
      <c r="B77" s="27"/>
      <c r="C77" s="28" t="s">
        <v>2031</v>
      </c>
      <c r="D77" s="33" t="s">
        <v>292</v>
      </c>
      <c r="E77" s="33">
        <v>85</v>
      </c>
      <c r="F77" s="731"/>
      <c r="G77" s="631" t="str">
        <f t="shared" si="13"/>
        <v>R</v>
      </c>
    </row>
    <row r="78" spans="1:7" x14ac:dyDescent="0.2">
      <c r="A78" s="27"/>
      <c r="B78" s="27"/>
      <c r="C78" s="28"/>
      <c r="D78" s="33"/>
      <c r="E78" s="33"/>
      <c r="F78" s="393"/>
      <c r="G78" s="631"/>
    </row>
    <row r="79" spans="1:7" x14ac:dyDescent="0.2">
      <c r="A79" s="27" t="s">
        <v>4233</v>
      </c>
      <c r="B79" s="27"/>
      <c r="C79" s="28" t="s">
        <v>2232</v>
      </c>
      <c r="D79" s="33"/>
      <c r="E79" s="33"/>
      <c r="F79" s="393"/>
      <c r="G79" s="631"/>
    </row>
    <row r="80" spans="1:7" x14ac:dyDescent="0.2">
      <c r="A80" s="27" t="s">
        <v>4234</v>
      </c>
      <c r="B80" s="27"/>
      <c r="C80" s="28" t="s">
        <v>2030</v>
      </c>
      <c r="D80" s="33" t="s">
        <v>292</v>
      </c>
      <c r="E80" s="33">
        <v>1143</v>
      </c>
      <c r="F80" s="731"/>
      <c r="G80" s="631" t="str">
        <f t="shared" ref="G80:G81" si="14">+IF($F80&gt;0,($E80*F80),"R")</f>
        <v>R</v>
      </c>
    </row>
    <row r="81" spans="1:7" x14ac:dyDescent="0.2">
      <c r="A81" s="27" t="s">
        <v>4235</v>
      </c>
      <c r="B81" s="27"/>
      <c r="C81" s="28" t="s">
        <v>2031</v>
      </c>
      <c r="D81" s="33" t="s">
        <v>292</v>
      </c>
      <c r="E81" s="33">
        <v>1143</v>
      </c>
      <c r="F81" s="731"/>
      <c r="G81" s="631" t="str">
        <f t="shared" si="14"/>
        <v>R</v>
      </c>
    </row>
    <row r="82" spans="1:7" x14ac:dyDescent="0.2">
      <c r="A82" s="52"/>
      <c r="B82" s="27"/>
      <c r="C82" s="28"/>
      <c r="D82" s="33"/>
      <c r="E82" s="33"/>
      <c r="F82" s="393"/>
      <c r="G82" s="631"/>
    </row>
    <row r="83" spans="1:7" x14ac:dyDescent="0.2">
      <c r="A83" s="27" t="s">
        <v>4236</v>
      </c>
      <c r="B83" s="27"/>
      <c r="C83" s="28" t="s">
        <v>2216</v>
      </c>
      <c r="D83" s="33"/>
      <c r="E83" s="33"/>
      <c r="F83" s="393"/>
      <c r="G83" s="631"/>
    </row>
    <row r="84" spans="1:7" x14ac:dyDescent="0.2">
      <c r="A84" s="27" t="s">
        <v>4237</v>
      </c>
      <c r="B84" s="27"/>
      <c r="C84" s="28" t="s">
        <v>2030</v>
      </c>
      <c r="D84" s="33" t="s">
        <v>292</v>
      </c>
      <c r="E84" s="33">
        <v>50</v>
      </c>
      <c r="F84" s="731"/>
      <c r="G84" s="631" t="str">
        <f t="shared" ref="G84:G85" si="15">+IF($F84&gt;0,($E84*F84),"R")</f>
        <v>R</v>
      </c>
    </row>
    <row r="85" spans="1:7" x14ac:dyDescent="0.2">
      <c r="A85" s="27" t="s">
        <v>4238</v>
      </c>
      <c r="B85" s="27"/>
      <c r="C85" s="28" t="s">
        <v>2031</v>
      </c>
      <c r="D85" s="33" t="s">
        <v>292</v>
      </c>
      <c r="E85" s="33">
        <v>50</v>
      </c>
      <c r="F85" s="731"/>
      <c r="G85" s="631" t="str">
        <f t="shared" si="15"/>
        <v>R</v>
      </c>
    </row>
    <row r="86" spans="1:7" x14ac:dyDescent="0.2">
      <c r="A86" s="27"/>
      <c r="B86" s="27"/>
      <c r="C86" s="28"/>
      <c r="D86" s="33"/>
      <c r="E86" s="33"/>
      <c r="F86" s="393"/>
      <c r="G86" s="631"/>
    </row>
    <row r="87" spans="1:7" x14ac:dyDescent="0.2">
      <c r="A87" s="27" t="s">
        <v>4239</v>
      </c>
      <c r="B87" s="27"/>
      <c r="C87" s="28" t="s">
        <v>2278</v>
      </c>
      <c r="D87" s="33"/>
      <c r="E87" s="33"/>
      <c r="F87" s="393"/>
      <c r="G87" s="631"/>
    </row>
    <row r="88" spans="1:7" x14ac:dyDescent="0.2">
      <c r="A88" s="27" t="s">
        <v>4240</v>
      </c>
      <c r="B88" s="27"/>
      <c r="C88" s="28" t="s">
        <v>2030</v>
      </c>
      <c r="D88" s="33" t="s">
        <v>292</v>
      </c>
      <c r="E88" s="33">
        <v>72</v>
      </c>
      <c r="F88" s="731"/>
      <c r="G88" s="631" t="str">
        <f t="shared" ref="G88:G89" si="16">+IF($F88&gt;0,($E88*F88),"R")</f>
        <v>R</v>
      </c>
    </row>
    <row r="89" spans="1:7" x14ac:dyDescent="0.2">
      <c r="A89" s="27" t="s">
        <v>4241</v>
      </c>
      <c r="B89" s="27"/>
      <c r="C89" s="28" t="s">
        <v>2031</v>
      </c>
      <c r="D89" s="33" t="s">
        <v>292</v>
      </c>
      <c r="E89" s="33">
        <v>72</v>
      </c>
      <c r="F89" s="731"/>
      <c r="G89" s="631" t="str">
        <f t="shared" si="16"/>
        <v>R</v>
      </c>
    </row>
    <row r="90" spans="1:7" x14ac:dyDescent="0.2">
      <c r="A90" s="27"/>
      <c r="B90" s="27"/>
      <c r="C90" s="28"/>
      <c r="D90" s="33"/>
      <c r="E90" s="33"/>
      <c r="F90" s="393"/>
      <c r="G90" s="631"/>
    </row>
    <row r="91" spans="1:7" x14ac:dyDescent="0.2">
      <c r="A91" s="27" t="s">
        <v>4242</v>
      </c>
      <c r="B91" s="27"/>
      <c r="C91" s="28" t="s">
        <v>2234</v>
      </c>
      <c r="D91" s="33"/>
      <c r="E91" s="33"/>
      <c r="F91" s="393"/>
      <c r="G91" s="631"/>
    </row>
    <row r="92" spans="1:7" x14ac:dyDescent="0.2">
      <c r="A92" s="27" t="s">
        <v>4243</v>
      </c>
      <c r="B92" s="27"/>
      <c r="C92" s="28" t="s">
        <v>2030</v>
      </c>
      <c r="D92" s="33" t="s">
        <v>292</v>
      </c>
      <c r="E92" s="33">
        <v>132</v>
      </c>
      <c r="F92" s="731"/>
      <c r="G92" s="631" t="str">
        <f t="shared" ref="G92:G93" si="17">+IF($F92&gt;0,($E92*F92),"R")</f>
        <v>R</v>
      </c>
    </row>
    <row r="93" spans="1:7" x14ac:dyDescent="0.2">
      <c r="A93" s="27" t="s">
        <v>4244</v>
      </c>
      <c r="B93" s="27"/>
      <c r="C93" s="28" t="s">
        <v>2031</v>
      </c>
      <c r="D93" s="33" t="s">
        <v>292</v>
      </c>
      <c r="E93" s="33">
        <v>132</v>
      </c>
      <c r="F93" s="731"/>
      <c r="G93" s="631" t="str">
        <f t="shared" si="17"/>
        <v>R</v>
      </c>
    </row>
    <row r="94" spans="1:7" x14ac:dyDescent="0.2">
      <c r="A94" s="52"/>
      <c r="B94" s="27"/>
      <c r="C94" s="28"/>
      <c r="D94" s="33"/>
      <c r="E94" s="33"/>
      <c r="F94" s="393"/>
      <c r="G94" s="631"/>
    </row>
    <row r="95" spans="1:7" ht="21.95" customHeight="1" x14ac:dyDescent="0.2">
      <c r="A95" s="34" t="s">
        <v>44</v>
      </c>
      <c r="B95" s="35"/>
      <c r="C95" s="35"/>
      <c r="D95" s="35"/>
      <c r="E95" s="35"/>
      <c r="F95" s="395"/>
      <c r="G95" s="586">
        <f>SUM(G42:G93)</f>
        <v>0</v>
      </c>
    </row>
    <row r="96" spans="1:7" ht="15" customHeight="1" x14ac:dyDescent="0.2">
      <c r="A96" s="21"/>
      <c r="B96" s="21"/>
      <c r="C96" s="21"/>
      <c r="D96" s="21"/>
      <c r="E96" s="21"/>
      <c r="G96" s="542" t="s">
        <v>4526</v>
      </c>
    </row>
    <row r="97" spans="1:7" x14ac:dyDescent="0.2">
      <c r="A97" s="21"/>
      <c r="B97" s="21"/>
      <c r="C97" s="21"/>
      <c r="D97" s="21"/>
      <c r="E97" s="21"/>
      <c r="G97" s="543"/>
    </row>
    <row r="98" spans="1:7" ht="25.5" x14ac:dyDescent="0.2">
      <c r="A98" s="36" t="s">
        <v>3</v>
      </c>
      <c r="B98" s="36" t="s">
        <v>4</v>
      </c>
      <c r="C98" s="36" t="s">
        <v>5</v>
      </c>
      <c r="D98" s="36" t="s">
        <v>6</v>
      </c>
      <c r="E98" s="36" t="s">
        <v>7</v>
      </c>
      <c r="F98" s="36" t="s">
        <v>8</v>
      </c>
      <c r="G98" s="482" t="s">
        <v>9</v>
      </c>
    </row>
    <row r="99" spans="1:7" ht="21.95" customHeight="1" x14ac:dyDescent="0.2">
      <c r="A99" s="37" t="s">
        <v>45</v>
      </c>
      <c r="B99" s="38"/>
      <c r="C99" s="39"/>
      <c r="D99" s="305"/>
      <c r="E99" s="305"/>
      <c r="F99" s="395"/>
      <c r="G99" s="583">
        <f>G95</f>
        <v>0</v>
      </c>
    </row>
    <row r="100" spans="1:7" x14ac:dyDescent="0.2">
      <c r="A100" s="27" t="s">
        <v>4245</v>
      </c>
      <c r="B100" s="27"/>
      <c r="C100" s="28" t="s">
        <v>2279</v>
      </c>
      <c r="D100" s="33"/>
      <c r="E100" s="33"/>
      <c r="F100" s="393"/>
      <c r="G100" s="631"/>
    </row>
    <row r="101" spans="1:7" x14ac:dyDescent="0.2">
      <c r="A101" s="27" t="s">
        <v>4246</v>
      </c>
      <c r="B101" s="27"/>
      <c r="C101" s="28" t="s">
        <v>2030</v>
      </c>
      <c r="D101" s="33" t="s">
        <v>292</v>
      </c>
      <c r="E101" s="33">
        <v>50</v>
      </c>
      <c r="F101" s="731"/>
      <c r="G101" s="631" t="str">
        <f t="shared" ref="G101:G102" si="18">+IF($F101&gt;0,($E101*F101),"R")</f>
        <v>R</v>
      </c>
    </row>
    <row r="102" spans="1:7" x14ac:dyDescent="0.2">
      <c r="A102" s="27" t="s">
        <v>4247</v>
      </c>
      <c r="B102" s="27"/>
      <c r="C102" s="28" t="s">
        <v>2031</v>
      </c>
      <c r="D102" s="33" t="s">
        <v>292</v>
      </c>
      <c r="E102" s="33">
        <v>50</v>
      </c>
      <c r="F102" s="731"/>
      <c r="G102" s="631" t="str">
        <f t="shared" si="18"/>
        <v>R</v>
      </c>
    </row>
    <row r="103" spans="1:7" x14ac:dyDescent="0.2">
      <c r="A103" s="52"/>
      <c r="B103" s="27"/>
      <c r="C103" s="28"/>
      <c r="D103" s="33"/>
      <c r="E103" s="33"/>
      <c r="F103" s="393"/>
      <c r="G103" s="631"/>
    </row>
    <row r="104" spans="1:7" x14ac:dyDescent="0.2">
      <c r="A104" s="27" t="s">
        <v>4248</v>
      </c>
      <c r="B104" s="27"/>
      <c r="C104" s="28" t="s">
        <v>2235</v>
      </c>
      <c r="D104" s="33"/>
      <c r="E104" s="33"/>
      <c r="F104" s="393"/>
      <c r="G104" s="631"/>
    </row>
    <row r="105" spans="1:7" x14ac:dyDescent="0.2">
      <c r="A105" s="27" t="s">
        <v>4249</v>
      </c>
      <c r="B105" s="27"/>
      <c r="C105" s="28" t="s">
        <v>2030</v>
      </c>
      <c r="D105" s="33" t="s">
        <v>292</v>
      </c>
      <c r="E105" s="33">
        <v>96</v>
      </c>
      <c r="F105" s="731"/>
      <c r="G105" s="631" t="str">
        <f t="shared" ref="G105:G106" si="19">+IF($F105&gt;0,($E105*F105),"R")</f>
        <v>R</v>
      </c>
    </row>
    <row r="106" spans="1:7" x14ac:dyDescent="0.2">
      <c r="A106" s="27" t="s">
        <v>4250</v>
      </c>
      <c r="B106" s="27"/>
      <c r="C106" s="28" t="s">
        <v>2031</v>
      </c>
      <c r="D106" s="33" t="s">
        <v>292</v>
      </c>
      <c r="E106" s="33">
        <v>96</v>
      </c>
      <c r="F106" s="731"/>
      <c r="G106" s="631" t="str">
        <f t="shared" si="19"/>
        <v>R</v>
      </c>
    </row>
    <row r="107" spans="1:7" x14ac:dyDescent="0.2">
      <c r="A107" s="52"/>
      <c r="B107" s="27"/>
      <c r="C107" s="28"/>
      <c r="D107" s="33"/>
      <c r="E107" s="33"/>
      <c r="F107" s="393"/>
      <c r="G107" s="631"/>
    </row>
    <row r="108" spans="1:7" x14ac:dyDescent="0.2">
      <c r="A108" s="27" t="s">
        <v>4251</v>
      </c>
      <c r="B108" s="27"/>
      <c r="C108" s="28" t="s">
        <v>2280</v>
      </c>
      <c r="D108" s="33"/>
      <c r="E108" s="33"/>
      <c r="F108" s="393"/>
      <c r="G108" s="631"/>
    </row>
    <row r="109" spans="1:7" x14ac:dyDescent="0.2">
      <c r="A109" s="27" t="s">
        <v>4252</v>
      </c>
      <c r="B109" s="27"/>
      <c r="C109" s="28" t="s">
        <v>2030</v>
      </c>
      <c r="D109" s="33" t="s">
        <v>292</v>
      </c>
      <c r="E109" s="33" t="s">
        <v>4778</v>
      </c>
      <c r="F109" s="731"/>
      <c r="G109" s="638" t="s">
        <v>4781</v>
      </c>
    </row>
    <row r="110" spans="1:7" x14ac:dyDescent="0.2">
      <c r="A110" s="27" t="s">
        <v>4253</v>
      </c>
      <c r="B110" s="27"/>
      <c r="C110" s="28" t="s">
        <v>2031</v>
      </c>
      <c r="D110" s="33" t="s">
        <v>292</v>
      </c>
      <c r="E110" s="33" t="s">
        <v>4778</v>
      </c>
      <c r="F110" s="731"/>
      <c r="G110" s="638" t="s">
        <v>4781</v>
      </c>
    </row>
    <row r="111" spans="1:7" x14ac:dyDescent="0.2">
      <c r="A111" s="27"/>
      <c r="B111" s="27"/>
      <c r="C111" s="28"/>
      <c r="D111" s="33"/>
      <c r="E111" s="33"/>
      <c r="F111" s="393"/>
      <c r="G111" s="631"/>
    </row>
    <row r="112" spans="1:7" x14ac:dyDescent="0.2">
      <c r="A112" s="27" t="s">
        <v>4254</v>
      </c>
      <c r="B112" s="27"/>
      <c r="C112" s="28" t="s">
        <v>2237</v>
      </c>
      <c r="D112" s="33"/>
      <c r="E112" s="33"/>
      <c r="F112" s="393"/>
      <c r="G112" s="631"/>
    </row>
    <row r="113" spans="1:7" x14ac:dyDescent="0.2">
      <c r="A113" s="27" t="s">
        <v>4255</v>
      </c>
      <c r="B113" s="27"/>
      <c r="C113" s="28" t="s">
        <v>2030</v>
      </c>
      <c r="D113" s="33" t="s">
        <v>292</v>
      </c>
      <c r="E113" s="33" t="s">
        <v>4778</v>
      </c>
      <c r="F113" s="731"/>
      <c r="G113" s="638" t="s">
        <v>4781</v>
      </c>
    </row>
    <row r="114" spans="1:7" x14ac:dyDescent="0.2">
      <c r="A114" s="27" t="s">
        <v>4256</v>
      </c>
      <c r="B114" s="27"/>
      <c r="C114" s="28" t="s">
        <v>2031</v>
      </c>
      <c r="D114" s="33" t="s">
        <v>292</v>
      </c>
      <c r="E114" s="33" t="s">
        <v>4778</v>
      </c>
      <c r="F114" s="731"/>
      <c r="G114" s="638" t="s">
        <v>4781</v>
      </c>
    </row>
    <row r="115" spans="1:7" x14ac:dyDescent="0.2">
      <c r="A115" s="27"/>
      <c r="B115" s="27"/>
      <c r="C115" s="28"/>
      <c r="D115" s="33"/>
      <c r="E115" s="33"/>
      <c r="F115" s="393"/>
      <c r="G115" s="631"/>
    </row>
    <row r="116" spans="1:7" x14ac:dyDescent="0.2">
      <c r="A116" s="27" t="s">
        <v>4257</v>
      </c>
      <c r="B116" s="27"/>
      <c r="C116" s="28" t="s">
        <v>2281</v>
      </c>
      <c r="D116" s="33"/>
      <c r="E116" s="33"/>
      <c r="F116" s="393"/>
      <c r="G116" s="631"/>
    </row>
    <row r="117" spans="1:7" x14ac:dyDescent="0.2">
      <c r="A117" s="27" t="s">
        <v>4258</v>
      </c>
      <c r="B117" s="27"/>
      <c r="C117" s="28" t="s">
        <v>2030</v>
      </c>
      <c r="D117" s="33" t="s">
        <v>292</v>
      </c>
      <c r="E117" s="33" t="s">
        <v>4778</v>
      </c>
      <c r="F117" s="731"/>
      <c r="G117" s="638" t="s">
        <v>4781</v>
      </c>
    </row>
    <row r="118" spans="1:7" x14ac:dyDescent="0.2">
      <c r="A118" s="27" t="s">
        <v>4259</v>
      </c>
      <c r="B118" s="27"/>
      <c r="C118" s="28" t="s">
        <v>2031</v>
      </c>
      <c r="D118" s="33" t="s">
        <v>292</v>
      </c>
      <c r="E118" s="33" t="s">
        <v>4778</v>
      </c>
      <c r="F118" s="731"/>
      <c r="G118" s="638" t="s">
        <v>4781</v>
      </c>
    </row>
    <row r="119" spans="1:7" x14ac:dyDescent="0.2">
      <c r="A119" s="27"/>
      <c r="B119" s="27"/>
      <c r="C119" s="28"/>
      <c r="D119" s="33"/>
      <c r="E119" s="33"/>
      <c r="F119" s="393"/>
      <c r="G119" s="631"/>
    </row>
    <row r="120" spans="1:7" x14ac:dyDescent="0.2">
      <c r="A120" s="27" t="s">
        <v>4260</v>
      </c>
      <c r="B120" s="27"/>
      <c r="C120" s="28" t="s">
        <v>2238</v>
      </c>
      <c r="D120" s="33"/>
      <c r="E120" s="33"/>
      <c r="F120" s="393"/>
      <c r="G120" s="631"/>
    </row>
    <row r="121" spans="1:7" x14ac:dyDescent="0.2">
      <c r="A121" s="27" t="s">
        <v>4261</v>
      </c>
      <c r="B121" s="27"/>
      <c r="C121" s="28" t="s">
        <v>2030</v>
      </c>
      <c r="D121" s="33" t="s">
        <v>292</v>
      </c>
      <c r="E121" s="33" t="s">
        <v>4778</v>
      </c>
      <c r="F121" s="731"/>
      <c r="G121" s="638" t="s">
        <v>4781</v>
      </c>
    </row>
    <row r="122" spans="1:7" x14ac:dyDescent="0.2">
      <c r="A122" s="27" t="s">
        <v>4262</v>
      </c>
      <c r="B122" s="27"/>
      <c r="C122" s="28" t="s">
        <v>2031</v>
      </c>
      <c r="D122" s="33" t="s">
        <v>292</v>
      </c>
      <c r="E122" s="33" t="s">
        <v>4778</v>
      </c>
      <c r="F122" s="731"/>
      <c r="G122" s="638" t="s">
        <v>4781</v>
      </c>
    </row>
    <row r="123" spans="1:7" x14ac:dyDescent="0.2">
      <c r="A123" s="52"/>
      <c r="B123" s="27"/>
      <c r="C123" s="28"/>
      <c r="D123" s="33"/>
      <c r="E123" s="33"/>
      <c r="F123" s="393"/>
      <c r="G123" s="631"/>
    </row>
    <row r="124" spans="1:7" ht="63.75" x14ac:dyDescent="0.2">
      <c r="A124" s="27">
        <v>1.9</v>
      </c>
      <c r="B124" s="27"/>
      <c r="C124" s="28" t="s">
        <v>2239</v>
      </c>
      <c r="D124" s="33"/>
      <c r="E124" s="33"/>
      <c r="F124" s="393"/>
      <c r="G124" s="631"/>
    </row>
    <row r="125" spans="1:7" x14ac:dyDescent="0.2">
      <c r="A125" s="27"/>
      <c r="B125" s="27"/>
      <c r="C125" s="28"/>
      <c r="D125" s="33"/>
      <c r="E125" s="33"/>
      <c r="F125" s="393"/>
      <c r="G125" s="631"/>
    </row>
    <row r="126" spans="1:7" x14ac:dyDescent="0.2">
      <c r="A126" s="27" t="s">
        <v>2404</v>
      </c>
      <c r="B126" s="27"/>
      <c r="C126" s="28" t="s">
        <v>2213</v>
      </c>
      <c r="D126" s="33"/>
      <c r="E126" s="33"/>
      <c r="F126" s="393"/>
      <c r="G126" s="631"/>
    </row>
    <row r="127" spans="1:7" x14ac:dyDescent="0.2">
      <c r="A127" s="27" t="s">
        <v>4263</v>
      </c>
      <c r="B127" s="27"/>
      <c r="C127" s="28" t="s">
        <v>2030</v>
      </c>
      <c r="D127" s="33" t="s">
        <v>242</v>
      </c>
      <c r="E127" s="33">
        <v>4</v>
      </c>
      <c r="F127" s="731"/>
      <c r="G127" s="631" t="str">
        <f t="shared" ref="G127:G128" si="20">+IF($F127&gt;0,($E127*F127),"R")</f>
        <v>R</v>
      </c>
    </row>
    <row r="128" spans="1:7" x14ac:dyDescent="0.2">
      <c r="A128" s="27" t="s">
        <v>4264</v>
      </c>
      <c r="B128" s="27"/>
      <c r="C128" s="28" t="s">
        <v>2031</v>
      </c>
      <c r="D128" s="33" t="s">
        <v>242</v>
      </c>
      <c r="E128" s="33">
        <v>4</v>
      </c>
      <c r="F128" s="731"/>
      <c r="G128" s="631" t="str">
        <f t="shared" si="20"/>
        <v>R</v>
      </c>
    </row>
    <row r="129" spans="1:7" x14ac:dyDescent="0.2">
      <c r="A129" s="27"/>
      <c r="B129" s="27"/>
      <c r="C129" s="28"/>
      <c r="D129" s="33"/>
      <c r="E129" s="33"/>
      <c r="F129" s="393"/>
      <c r="G129" s="631"/>
    </row>
    <row r="130" spans="1:7" x14ac:dyDescent="0.2">
      <c r="A130" s="27" t="s">
        <v>2406</v>
      </c>
      <c r="B130" s="27"/>
      <c r="C130" s="28" t="s">
        <v>2224</v>
      </c>
      <c r="D130" s="33"/>
      <c r="E130" s="33"/>
      <c r="F130" s="393"/>
      <c r="G130" s="631"/>
    </row>
    <row r="131" spans="1:7" x14ac:dyDescent="0.2">
      <c r="A131" s="27" t="s">
        <v>4265</v>
      </c>
      <c r="B131" s="27"/>
      <c r="C131" s="28" t="s">
        <v>2030</v>
      </c>
      <c r="D131" s="33" t="s">
        <v>242</v>
      </c>
      <c r="E131" s="33">
        <v>4</v>
      </c>
      <c r="F131" s="731"/>
      <c r="G131" s="631" t="str">
        <f t="shared" ref="G131:G132" si="21">+IF($F131&gt;0,($E131*F131),"R")</f>
        <v>R</v>
      </c>
    </row>
    <row r="132" spans="1:7" x14ac:dyDescent="0.2">
      <c r="A132" s="27" t="s">
        <v>4266</v>
      </c>
      <c r="B132" s="27"/>
      <c r="C132" s="28" t="s">
        <v>2031</v>
      </c>
      <c r="D132" s="33" t="s">
        <v>242</v>
      </c>
      <c r="E132" s="33">
        <v>4</v>
      </c>
      <c r="F132" s="731"/>
      <c r="G132" s="631" t="str">
        <f t="shared" si="21"/>
        <v>R</v>
      </c>
    </row>
    <row r="133" spans="1:7" x14ac:dyDescent="0.2">
      <c r="A133" s="27"/>
      <c r="B133" s="27"/>
      <c r="C133" s="28"/>
      <c r="D133" s="33"/>
      <c r="E133" s="33"/>
      <c r="F133" s="393"/>
      <c r="G133" s="631"/>
    </row>
    <row r="134" spans="1:7" x14ac:dyDescent="0.2">
      <c r="A134" s="27" t="s">
        <v>2408</v>
      </c>
      <c r="B134" s="27"/>
      <c r="C134" s="28" t="s">
        <v>2225</v>
      </c>
      <c r="D134" s="33"/>
      <c r="E134" s="33"/>
      <c r="F134" s="393"/>
      <c r="G134" s="631"/>
    </row>
    <row r="135" spans="1:7" x14ac:dyDescent="0.2">
      <c r="A135" s="27" t="s">
        <v>4267</v>
      </c>
      <c r="B135" s="27"/>
      <c r="C135" s="28" t="s">
        <v>2030</v>
      </c>
      <c r="D135" s="33" t="s">
        <v>242</v>
      </c>
      <c r="E135" s="33">
        <v>2</v>
      </c>
      <c r="F135" s="731"/>
      <c r="G135" s="631" t="str">
        <f t="shared" ref="G135:G136" si="22">+IF($F135&gt;0,($E135*F135),"R")</f>
        <v>R</v>
      </c>
    </row>
    <row r="136" spans="1:7" x14ac:dyDescent="0.2">
      <c r="A136" s="27" t="s">
        <v>4268</v>
      </c>
      <c r="B136" s="27"/>
      <c r="C136" s="28" t="s">
        <v>2031</v>
      </c>
      <c r="D136" s="33" t="s">
        <v>242</v>
      </c>
      <c r="E136" s="33">
        <v>2</v>
      </c>
      <c r="F136" s="731"/>
      <c r="G136" s="631" t="str">
        <f t="shared" si="22"/>
        <v>R</v>
      </c>
    </row>
    <row r="137" spans="1:7" x14ac:dyDescent="0.2">
      <c r="A137" s="26"/>
      <c r="B137" s="27"/>
      <c r="C137" s="28"/>
      <c r="D137" s="33"/>
      <c r="E137" s="33"/>
      <c r="F137" s="393"/>
      <c r="G137" s="631"/>
    </row>
    <row r="138" spans="1:7" x14ac:dyDescent="0.2">
      <c r="A138" s="27" t="s">
        <v>2410</v>
      </c>
      <c r="B138" s="27"/>
      <c r="C138" s="28" t="s">
        <v>2226</v>
      </c>
      <c r="D138" s="33"/>
      <c r="E138" s="33"/>
      <c r="F138" s="393"/>
      <c r="G138" s="631"/>
    </row>
    <row r="139" spans="1:7" x14ac:dyDescent="0.2">
      <c r="A139" s="27" t="s">
        <v>4269</v>
      </c>
      <c r="B139" s="27"/>
      <c r="C139" s="28" t="s">
        <v>2030</v>
      </c>
      <c r="D139" s="33" t="s">
        <v>242</v>
      </c>
      <c r="E139" s="33">
        <v>6</v>
      </c>
      <c r="F139" s="731"/>
      <c r="G139" s="631" t="str">
        <f t="shared" ref="G139:G140" si="23">+IF($F139&gt;0,($E139*F139),"R")</f>
        <v>R</v>
      </c>
    </row>
    <row r="140" spans="1:7" x14ac:dyDescent="0.2">
      <c r="A140" s="26" t="s">
        <v>4270</v>
      </c>
      <c r="B140" s="27"/>
      <c r="C140" s="28" t="s">
        <v>2031</v>
      </c>
      <c r="D140" s="33" t="s">
        <v>242</v>
      </c>
      <c r="E140" s="33">
        <v>6</v>
      </c>
      <c r="F140" s="731"/>
      <c r="G140" s="631" t="str">
        <f t="shared" si="23"/>
        <v>R</v>
      </c>
    </row>
    <row r="141" spans="1:7" x14ac:dyDescent="0.2">
      <c r="A141" s="26"/>
      <c r="B141" s="27"/>
      <c r="C141" s="28"/>
      <c r="D141" s="33"/>
      <c r="E141" s="33"/>
      <c r="F141" s="393"/>
      <c r="G141" s="631"/>
    </row>
    <row r="142" spans="1:7" x14ac:dyDescent="0.2">
      <c r="A142" s="27" t="s">
        <v>2412</v>
      </c>
      <c r="B142" s="27"/>
      <c r="C142" s="28" t="s">
        <v>2227</v>
      </c>
      <c r="D142" s="33"/>
      <c r="E142" s="33"/>
      <c r="F142" s="393"/>
      <c r="G142" s="631"/>
    </row>
    <row r="143" spans="1:7" x14ac:dyDescent="0.2">
      <c r="A143" s="27" t="s">
        <v>4271</v>
      </c>
      <c r="B143" s="27"/>
      <c r="C143" s="28" t="s">
        <v>2030</v>
      </c>
      <c r="D143" s="33" t="s">
        <v>242</v>
      </c>
      <c r="E143" s="33">
        <v>2</v>
      </c>
      <c r="F143" s="731"/>
      <c r="G143" s="631" t="str">
        <f t="shared" ref="G143:G144" si="24">+IF($F143&gt;0,($E143*F143),"R")</f>
        <v>R</v>
      </c>
    </row>
    <row r="144" spans="1:7" x14ac:dyDescent="0.2">
      <c r="A144" s="26" t="s">
        <v>4272</v>
      </c>
      <c r="B144" s="27"/>
      <c r="C144" s="28" t="s">
        <v>2031</v>
      </c>
      <c r="D144" s="33" t="s">
        <v>242</v>
      </c>
      <c r="E144" s="33">
        <v>2</v>
      </c>
      <c r="F144" s="731"/>
      <c r="G144" s="631" t="str">
        <f t="shared" si="24"/>
        <v>R</v>
      </c>
    </row>
    <row r="145" spans="1:7" x14ac:dyDescent="0.2">
      <c r="A145" s="26"/>
      <c r="B145" s="27"/>
      <c r="C145" s="28"/>
      <c r="D145" s="33"/>
      <c r="E145" s="33"/>
      <c r="F145" s="393"/>
      <c r="G145" s="631"/>
    </row>
    <row r="146" spans="1:7" x14ac:dyDescent="0.2">
      <c r="A146" s="27" t="s">
        <v>2414</v>
      </c>
      <c r="B146" s="27"/>
      <c r="C146" s="28" t="s">
        <v>2230</v>
      </c>
      <c r="D146" s="33"/>
      <c r="E146" s="33"/>
      <c r="F146" s="393"/>
      <c r="G146" s="631"/>
    </row>
    <row r="147" spans="1:7" x14ac:dyDescent="0.2">
      <c r="A147" s="27" t="s">
        <v>4273</v>
      </c>
      <c r="B147" s="27"/>
      <c r="C147" s="28" t="s">
        <v>2030</v>
      </c>
      <c r="D147" s="33" t="s">
        <v>242</v>
      </c>
      <c r="E147" s="33">
        <v>10</v>
      </c>
      <c r="F147" s="731"/>
      <c r="G147" s="631" t="str">
        <f t="shared" ref="G147:G148" si="25">+IF($F147&gt;0,($E147*F147),"R")</f>
        <v>R</v>
      </c>
    </row>
    <row r="148" spans="1:7" x14ac:dyDescent="0.2">
      <c r="A148" s="27" t="s">
        <v>4274</v>
      </c>
      <c r="B148" s="27"/>
      <c r="C148" s="28" t="s">
        <v>2031</v>
      </c>
      <c r="D148" s="33" t="s">
        <v>242</v>
      </c>
      <c r="E148" s="33">
        <v>10</v>
      </c>
      <c r="F148" s="731"/>
      <c r="G148" s="631" t="str">
        <f t="shared" si="25"/>
        <v>R</v>
      </c>
    </row>
    <row r="149" spans="1:7" x14ac:dyDescent="0.2">
      <c r="A149" s="27"/>
      <c r="B149" s="27"/>
      <c r="C149" s="28"/>
      <c r="D149" s="33"/>
      <c r="E149" s="33"/>
      <c r="F149" s="393"/>
      <c r="G149" s="631"/>
    </row>
    <row r="150" spans="1:7" x14ac:dyDescent="0.2">
      <c r="A150" s="27" t="s">
        <v>2416</v>
      </c>
      <c r="B150" s="27"/>
      <c r="C150" s="28" t="s">
        <v>2232</v>
      </c>
      <c r="D150" s="33"/>
      <c r="E150" s="33"/>
      <c r="F150" s="393"/>
      <c r="G150" s="631"/>
    </row>
    <row r="151" spans="1:7" x14ac:dyDescent="0.2">
      <c r="A151" s="26" t="s">
        <v>4275</v>
      </c>
      <c r="B151" s="27"/>
      <c r="C151" s="28" t="s">
        <v>2030</v>
      </c>
      <c r="D151" s="33" t="s">
        <v>242</v>
      </c>
      <c r="E151" s="33">
        <v>76</v>
      </c>
      <c r="F151" s="731"/>
      <c r="G151" s="631" t="str">
        <f t="shared" ref="G151:G152" si="26">+IF($F151&gt;0,($E151*F151),"R")</f>
        <v>R</v>
      </c>
    </row>
    <row r="152" spans="1:7" x14ac:dyDescent="0.2">
      <c r="A152" s="26" t="s">
        <v>4276</v>
      </c>
      <c r="B152" s="27"/>
      <c r="C152" s="28" t="s">
        <v>2031</v>
      </c>
      <c r="D152" s="33" t="s">
        <v>242</v>
      </c>
      <c r="E152" s="33">
        <v>76</v>
      </c>
      <c r="F152" s="731"/>
      <c r="G152" s="631" t="str">
        <f t="shared" si="26"/>
        <v>R</v>
      </c>
    </row>
    <row r="153" spans="1:7" x14ac:dyDescent="0.2">
      <c r="A153" s="26"/>
      <c r="B153" s="27"/>
      <c r="C153" s="28"/>
      <c r="D153" s="33"/>
      <c r="E153" s="33"/>
      <c r="F153" s="393"/>
      <c r="G153" s="631"/>
    </row>
    <row r="154" spans="1:7" ht="21.95" customHeight="1" x14ac:dyDescent="0.2">
      <c r="A154" s="34" t="s">
        <v>44</v>
      </c>
      <c r="B154" s="35"/>
      <c r="C154" s="35"/>
      <c r="D154" s="305"/>
      <c r="E154" s="305"/>
      <c r="F154" s="395"/>
      <c r="G154" s="583">
        <f>SUM(G99:G153)</f>
        <v>0</v>
      </c>
    </row>
    <row r="155" spans="1:7" ht="15" customHeight="1" x14ac:dyDescent="0.2">
      <c r="A155" s="21"/>
      <c r="B155" s="21"/>
      <c r="C155" s="21"/>
      <c r="D155" s="21"/>
      <c r="E155" s="21"/>
      <c r="G155" s="542" t="s">
        <v>4526</v>
      </c>
    </row>
    <row r="156" spans="1:7" x14ac:dyDescent="0.2">
      <c r="A156" s="21"/>
      <c r="B156" s="21"/>
      <c r="C156" s="21"/>
      <c r="D156" s="21"/>
      <c r="E156" s="21"/>
      <c r="G156" s="543"/>
    </row>
    <row r="157" spans="1:7" ht="25.5" x14ac:dyDescent="0.2">
      <c r="A157" s="36" t="s">
        <v>3</v>
      </c>
      <c r="B157" s="36" t="s">
        <v>4</v>
      </c>
      <c r="C157" s="36" t="s">
        <v>5</v>
      </c>
      <c r="D157" s="36" t="s">
        <v>6</v>
      </c>
      <c r="E157" s="36" t="s">
        <v>7</v>
      </c>
      <c r="F157" s="36" t="s">
        <v>8</v>
      </c>
      <c r="G157" s="482" t="s">
        <v>9</v>
      </c>
    </row>
    <row r="158" spans="1:7" ht="21.95" customHeight="1" x14ac:dyDescent="0.2">
      <c r="A158" s="37" t="s">
        <v>45</v>
      </c>
      <c r="B158" s="38"/>
      <c r="C158" s="39"/>
      <c r="D158" s="305"/>
      <c r="E158" s="305"/>
      <c r="F158" s="395"/>
      <c r="G158" s="583">
        <f>G154</f>
        <v>0</v>
      </c>
    </row>
    <row r="159" spans="1:7" x14ac:dyDescent="0.2">
      <c r="A159" s="27" t="s">
        <v>2418</v>
      </c>
      <c r="B159" s="27"/>
      <c r="C159" s="28" t="s">
        <v>2216</v>
      </c>
      <c r="D159" s="33"/>
      <c r="E159" s="33"/>
      <c r="F159" s="393"/>
      <c r="G159" s="631"/>
    </row>
    <row r="160" spans="1:7" x14ac:dyDescent="0.2">
      <c r="A160" s="27" t="s">
        <v>4277</v>
      </c>
      <c r="B160" s="27"/>
      <c r="C160" s="28" t="s">
        <v>2030</v>
      </c>
      <c r="D160" s="33" t="s">
        <v>242</v>
      </c>
      <c r="E160" s="33">
        <v>2</v>
      </c>
      <c r="F160" s="731"/>
      <c r="G160" s="631" t="str">
        <f t="shared" ref="G160:G161" si="27">+IF($F160&gt;0,($E160*F160),"R")</f>
        <v>R</v>
      </c>
    </row>
    <row r="161" spans="1:7" x14ac:dyDescent="0.2">
      <c r="A161" s="27" t="s">
        <v>4278</v>
      </c>
      <c r="B161" s="27"/>
      <c r="C161" s="28" t="s">
        <v>2031</v>
      </c>
      <c r="D161" s="33" t="s">
        <v>242</v>
      </c>
      <c r="E161" s="33">
        <v>2</v>
      </c>
      <c r="F161" s="731"/>
      <c r="G161" s="631" t="str">
        <f t="shared" si="27"/>
        <v>R</v>
      </c>
    </row>
    <row r="162" spans="1:7" x14ac:dyDescent="0.2">
      <c r="A162" s="27"/>
      <c r="B162" s="27"/>
      <c r="C162" s="28"/>
      <c r="D162" s="33"/>
      <c r="E162" s="33"/>
      <c r="F162" s="393"/>
      <c r="G162" s="631"/>
    </row>
    <row r="163" spans="1:7" x14ac:dyDescent="0.2">
      <c r="A163" s="27" t="s">
        <v>2420</v>
      </c>
      <c r="B163" s="27"/>
      <c r="C163" s="28" t="s">
        <v>2278</v>
      </c>
      <c r="D163" s="33"/>
      <c r="E163" s="33"/>
      <c r="F163" s="393"/>
      <c r="G163" s="631"/>
    </row>
    <row r="164" spans="1:7" x14ac:dyDescent="0.2">
      <c r="A164" s="27" t="s">
        <v>4279</v>
      </c>
      <c r="B164" s="27"/>
      <c r="C164" s="28" t="s">
        <v>2030</v>
      </c>
      <c r="D164" s="33" t="s">
        <v>242</v>
      </c>
      <c r="E164" s="33">
        <v>4</v>
      </c>
      <c r="F164" s="731"/>
      <c r="G164" s="631" t="str">
        <f t="shared" ref="G164:G165" si="28">+IF($F164&gt;0,($E164*F164),"R")</f>
        <v>R</v>
      </c>
    </row>
    <row r="165" spans="1:7" x14ac:dyDescent="0.2">
      <c r="A165" s="27" t="s">
        <v>4280</v>
      </c>
      <c r="B165" s="27"/>
      <c r="C165" s="28" t="s">
        <v>2031</v>
      </c>
      <c r="D165" s="33" t="s">
        <v>242</v>
      </c>
      <c r="E165" s="33">
        <v>4</v>
      </c>
      <c r="F165" s="731"/>
      <c r="G165" s="631" t="str">
        <f t="shared" si="28"/>
        <v>R</v>
      </c>
    </row>
    <row r="166" spans="1:7" x14ac:dyDescent="0.2">
      <c r="A166" s="27"/>
      <c r="B166" s="27"/>
      <c r="C166" s="28"/>
      <c r="D166" s="33"/>
      <c r="E166" s="33"/>
      <c r="F166" s="393"/>
      <c r="G166" s="631"/>
    </row>
    <row r="167" spans="1:7" x14ac:dyDescent="0.2">
      <c r="A167" s="27" t="s">
        <v>2422</v>
      </c>
      <c r="B167" s="27"/>
      <c r="C167" s="28" t="s">
        <v>2234</v>
      </c>
      <c r="D167" s="33"/>
      <c r="E167" s="33"/>
      <c r="F167" s="393"/>
      <c r="G167" s="631"/>
    </row>
    <row r="168" spans="1:7" x14ac:dyDescent="0.2">
      <c r="A168" s="27" t="s">
        <v>4281</v>
      </c>
      <c r="B168" s="27"/>
      <c r="C168" s="28" t="s">
        <v>2030</v>
      </c>
      <c r="D168" s="33" t="s">
        <v>242</v>
      </c>
      <c r="E168" s="33">
        <v>8</v>
      </c>
      <c r="F168" s="731"/>
      <c r="G168" s="631" t="str">
        <f t="shared" ref="G168:G169" si="29">+IF($F168&gt;0,($E168*F168),"R")</f>
        <v>R</v>
      </c>
    </row>
    <row r="169" spans="1:7" x14ac:dyDescent="0.2">
      <c r="A169" s="26" t="s">
        <v>4282</v>
      </c>
      <c r="B169" s="27"/>
      <c r="C169" s="28" t="s">
        <v>2031</v>
      </c>
      <c r="D169" s="33" t="s">
        <v>242</v>
      </c>
      <c r="E169" s="33">
        <v>8</v>
      </c>
      <c r="F169" s="731"/>
      <c r="G169" s="631" t="str">
        <f t="shared" si="29"/>
        <v>R</v>
      </c>
    </row>
    <row r="170" spans="1:7" x14ac:dyDescent="0.2">
      <c r="A170" s="26"/>
      <c r="B170" s="27"/>
      <c r="C170" s="28"/>
      <c r="D170" s="33"/>
      <c r="E170" s="33"/>
      <c r="F170" s="393"/>
      <c r="G170" s="631"/>
    </row>
    <row r="171" spans="1:7" x14ac:dyDescent="0.2">
      <c r="A171" s="27" t="s">
        <v>2424</v>
      </c>
      <c r="B171" s="27"/>
      <c r="C171" s="28" t="s">
        <v>2279</v>
      </c>
      <c r="D171" s="33"/>
      <c r="E171" s="33"/>
      <c r="F171" s="393"/>
      <c r="G171" s="631"/>
    </row>
    <row r="172" spans="1:7" x14ac:dyDescent="0.2">
      <c r="A172" s="27" t="s">
        <v>4283</v>
      </c>
      <c r="B172" s="27"/>
      <c r="C172" s="28" t="s">
        <v>2030</v>
      </c>
      <c r="D172" s="33" t="s">
        <v>242</v>
      </c>
      <c r="E172" s="33">
        <v>2</v>
      </c>
      <c r="F172" s="731"/>
      <c r="G172" s="631" t="str">
        <f t="shared" ref="G172:G173" si="30">+IF($F172&gt;0,($E172*F172),"R")</f>
        <v>R</v>
      </c>
    </row>
    <row r="173" spans="1:7" x14ac:dyDescent="0.2">
      <c r="A173" s="26" t="s">
        <v>4283</v>
      </c>
      <c r="B173" s="27"/>
      <c r="C173" s="28" t="s">
        <v>2031</v>
      </c>
      <c r="D173" s="33" t="s">
        <v>242</v>
      </c>
      <c r="E173" s="33">
        <v>2</v>
      </c>
      <c r="F173" s="731"/>
      <c r="G173" s="631" t="str">
        <f t="shared" si="30"/>
        <v>R</v>
      </c>
    </row>
    <row r="174" spans="1:7" x14ac:dyDescent="0.2">
      <c r="A174" s="26"/>
      <c r="B174" s="27"/>
      <c r="C174" s="28"/>
      <c r="D174" s="33"/>
      <c r="E174" s="33"/>
      <c r="F174" s="393"/>
      <c r="G174" s="631"/>
    </row>
    <row r="175" spans="1:7" x14ac:dyDescent="0.2">
      <c r="A175" s="27" t="s">
        <v>2426</v>
      </c>
      <c r="B175" s="27"/>
      <c r="C175" s="28" t="s">
        <v>2235</v>
      </c>
      <c r="D175" s="33"/>
      <c r="E175" s="33"/>
      <c r="F175" s="393"/>
      <c r="G175" s="631"/>
    </row>
    <row r="176" spans="1:7" x14ac:dyDescent="0.2">
      <c r="A176" s="27" t="s">
        <v>4284</v>
      </c>
      <c r="B176" s="27"/>
      <c r="C176" s="28" t="s">
        <v>2030</v>
      </c>
      <c r="D176" s="33" t="s">
        <v>242</v>
      </c>
      <c r="E176" s="33">
        <v>8</v>
      </c>
      <c r="F176" s="731"/>
      <c r="G176" s="631" t="str">
        <f t="shared" ref="G176:G177" si="31">+IF($F176&gt;0,($E176*F176),"R")</f>
        <v>R</v>
      </c>
    </row>
    <row r="177" spans="1:7" x14ac:dyDescent="0.2">
      <c r="A177" s="26" t="s">
        <v>4285</v>
      </c>
      <c r="B177" s="27"/>
      <c r="C177" s="28" t="s">
        <v>2031</v>
      </c>
      <c r="D177" s="33" t="s">
        <v>242</v>
      </c>
      <c r="E177" s="33">
        <v>8</v>
      </c>
      <c r="F177" s="731"/>
      <c r="G177" s="631" t="str">
        <f t="shared" si="31"/>
        <v>R</v>
      </c>
    </row>
    <row r="178" spans="1:7" x14ac:dyDescent="0.2">
      <c r="A178" s="26"/>
      <c r="B178" s="27"/>
      <c r="C178" s="28"/>
      <c r="D178" s="33"/>
      <c r="E178" s="33"/>
      <c r="F178" s="393"/>
      <c r="G178" s="631"/>
    </row>
    <row r="179" spans="1:7" x14ac:dyDescent="0.2">
      <c r="A179" s="27" t="s">
        <v>2428</v>
      </c>
      <c r="B179" s="27"/>
      <c r="C179" s="28" t="s">
        <v>2280</v>
      </c>
      <c r="D179" s="33"/>
      <c r="E179" s="33"/>
      <c r="F179" s="393"/>
      <c r="G179" s="631"/>
    </row>
    <row r="180" spans="1:7" x14ac:dyDescent="0.2">
      <c r="A180" s="27" t="s">
        <v>4286</v>
      </c>
      <c r="B180" s="27"/>
      <c r="C180" s="28" t="s">
        <v>2030</v>
      </c>
      <c r="D180" s="33" t="s">
        <v>242</v>
      </c>
      <c r="E180" s="33" t="s">
        <v>4778</v>
      </c>
      <c r="F180" s="731"/>
      <c r="G180" s="638" t="s">
        <v>4781</v>
      </c>
    </row>
    <row r="181" spans="1:7" x14ac:dyDescent="0.2">
      <c r="A181" s="26" t="s">
        <v>4287</v>
      </c>
      <c r="B181" s="27"/>
      <c r="C181" s="28" t="s">
        <v>2031</v>
      </c>
      <c r="D181" s="33" t="s">
        <v>242</v>
      </c>
      <c r="E181" s="33" t="s">
        <v>4778</v>
      </c>
      <c r="F181" s="731"/>
      <c r="G181" s="638" t="s">
        <v>4781</v>
      </c>
    </row>
    <row r="182" spans="1:7" x14ac:dyDescent="0.2">
      <c r="A182" s="26"/>
      <c r="B182" s="27"/>
      <c r="C182" s="28"/>
      <c r="D182" s="33"/>
      <c r="E182" s="33"/>
      <c r="F182" s="393"/>
      <c r="G182" s="631"/>
    </row>
    <row r="183" spans="1:7" x14ac:dyDescent="0.2">
      <c r="A183" s="27" t="s">
        <v>2430</v>
      </c>
      <c r="B183" s="27"/>
      <c r="C183" s="28" t="s">
        <v>2237</v>
      </c>
      <c r="D183" s="33"/>
      <c r="E183" s="33"/>
      <c r="F183" s="393"/>
      <c r="G183" s="631"/>
    </row>
    <row r="184" spans="1:7" x14ac:dyDescent="0.2">
      <c r="A184" s="27" t="s">
        <v>4288</v>
      </c>
      <c r="B184" s="27"/>
      <c r="C184" s="28" t="s">
        <v>2030</v>
      </c>
      <c r="D184" s="33" t="s">
        <v>242</v>
      </c>
      <c r="E184" s="33" t="s">
        <v>4778</v>
      </c>
      <c r="F184" s="731"/>
      <c r="G184" s="638" t="s">
        <v>4781</v>
      </c>
    </row>
    <row r="185" spans="1:7" x14ac:dyDescent="0.2">
      <c r="A185" s="26" t="s">
        <v>4289</v>
      </c>
      <c r="B185" s="27"/>
      <c r="C185" s="28" t="s">
        <v>2031</v>
      </c>
      <c r="D185" s="33" t="s">
        <v>242</v>
      </c>
      <c r="E185" s="33" t="s">
        <v>4778</v>
      </c>
      <c r="F185" s="731"/>
      <c r="G185" s="638" t="s">
        <v>4781</v>
      </c>
    </row>
    <row r="186" spans="1:7" x14ac:dyDescent="0.2">
      <c r="A186" s="26"/>
      <c r="B186" s="27"/>
      <c r="C186" s="28"/>
      <c r="D186" s="33"/>
      <c r="E186" s="33"/>
      <c r="F186" s="393"/>
      <c r="G186" s="631"/>
    </row>
    <row r="187" spans="1:7" x14ac:dyDescent="0.2">
      <c r="A187" s="27" t="s">
        <v>2432</v>
      </c>
      <c r="B187" s="27"/>
      <c r="C187" s="28" t="s">
        <v>2282</v>
      </c>
      <c r="D187" s="33"/>
      <c r="E187" s="33"/>
      <c r="F187" s="393"/>
      <c r="G187" s="631"/>
    </row>
    <row r="188" spans="1:7" x14ac:dyDescent="0.2">
      <c r="A188" s="27" t="s">
        <v>4290</v>
      </c>
      <c r="B188" s="27"/>
      <c r="C188" s="28" t="s">
        <v>2030</v>
      </c>
      <c r="D188" s="33" t="s">
        <v>242</v>
      </c>
      <c r="E188" s="33" t="s">
        <v>4778</v>
      </c>
      <c r="F188" s="731"/>
      <c r="G188" s="638" t="s">
        <v>4781</v>
      </c>
    </row>
    <row r="189" spans="1:7" x14ac:dyDescent="0.2">
      <c r="A189" s="26" t="s">
        <v>4291</v>
      </c>
      <c r="B189" s="27"/>
      <c r="C189" s="28" t="s">
        <v>2031</v>
      </c>
      <c r="D189" s="33" t="s">
        <v>242</v>
      </c>
      <c r="E189" s="33" t="s">
        <v>4778</v>
      </c>
      <c r="F189" s="731"/>
      <c r="G189" s="638" t="s">
        <v>4781</v>
      </c>
    </row>
    <row r="190" spans="1:7" x14ac:dyDescent="0.2">
      <c r="A190" s="26"/>
      <c r="B190" s="27"/>
      <c r="C190" s="28"/>
      <c r="D190" s="33"/>
      <c r="E190" s="33"/>
      <c r="F190" s="393"/>
      <c r="G190" s="631"/>
    </row>
    <row r="191" spans="1:7" x14ac:dyDescent="0.2">
      <c r="A191" s="27" t="s">
        <v>2434</v>
      </c>
      <c r="B191" s="27"/>
      <c r="C191" s="28" t="s">
        <v>2238</v>
      </c>
      <c r="D191" s="33"/>
      <c r="E191" s="33"/>
      <c r="F191" s="393"/>
      <c r="G191" s="631"/>
    </row>
    <row r="192" spans="1:7" x14ac:dyDescent="0.2">
      <c r="A192" s="27" t="s">
        <v>4292</v>
      </c>
      <c r="B192" s="27"/>
      <c r="C192" s="28" t="s">
        <v>2030</v>
      </c>
      <c r="D192" s="33" t="s">
        <v>242</v>
      </c>
      <c r="E192" s="33" t="s">
        <v>4778</v>
      </c>
      <c r="F192" s="731"/>
      <c r="G192" s="638" t="s">
        <v>4781</v>
      </c>
    </row>
    <row r="193" spans="1:7" x14ac:dyDescent="0.2">
      <c r="A193" s="26" t="s">
        <v>4293</v>
      </c>
      <c r="B193" s="27"/>
      <c r="C193" s="28" t="s">
        <v>2031</v>
      </c>
      <c r="D193" s="33" t="s">
        <v>242</v>
      </c>
      <c r="E193" s="33" t="s">
        <v>4778</v>
      </c>
      <c r="F193" s="731"/>
      <c r="G193" s="638" t="s">
        <v>4781</v>
      </c>
    </row>
    <row r="194" spans="1:7" x14ac:dyDescent="0.2">
      <c r="A194" s="26"/>
      <c r="B194" s="27"/>
      <c r="C194" s="28"/>
      <c r="D194" s="33"/>
      <c r="E194" s="33"/>
      <c r="F194" s="393"/>
      <c r="G194" s="631"/>
    </row>
    <row r="195" spans="1:7" x14ac:dyDescent="0.2">
      <c r="A195" s="52"/>
      <c r="B195" s="27"/>
      <c r="C195" s="31" t="s">
        <v>2240</v>
      </c>
      <c r="D195" s="33"/>
      <c r="E195" s="33"/>
      <c r="F195" s="393"/>
      <c r="G195" s="631"/>
    </row>
    <row r="196" spans="1:7" ht="51" x14ac:dyDescent="0.2">
      <c r="A196" s="61">
        <v>1.1000000000000001</v>
      </c>
      <c r="B196" s="27"/>
      <c r="C196" s="28" t="s">
        <v>2241</v>
      </c>
      <c r="D196" s="33"/>
      <c r="E196" s="33"/>
      <c r="F196" s="393"/>
      <c r="G196" s="631"/>
    </row>
    <row r="197" spans="1:7" x14ac:dyDescent="0.2">
      <c r="A197" s="27"/>
      <c r="B197" s="27"/>
      <c r="C197" s="28"/>
      <c r="D197" s="33"/>
      <c r="E197" s="33"/>
      <c r="F197" s="393"/>
      <c r="G197" s="631"/>
    </row>
    <row r="198" spans="1:7" x14ac:dyDescent="0.2">
      <c r="A198" s="27"/>
      <c r="B198" s="27"/>
      <c r="C198" s="28"/>
      <c r="D198" s="33"/>
      <c r="E198" s="33"/>
      <c r="F198" s="393"/>
      <c r="G198" s="631"/>
    </row>
    <row r="199" spans="1:7" x14ac:dyDescent="0.2">
      <c r="A199" s="27" t="s">
        <v>2443</v>
      </c>
      <c r="B199" s="27"/>
      <c r="C199" s="28" t="s">
        <v>2242</v>
      </c>
      <c r="D199" s="33"/>
      <c r="E199" s="33"/>
      <c r="F199" s="393"/>
      <c r="G199" s="631"/>
    </row>
    <row r="200" spans="1:7" x14ac:dyDescent="0.2">
      <c r="A200" s="27" t="s">
        <v>4294</v>
      </c>
      <c r="B200" s="27"/>
      <c r="C200" s="28" t="s">
        <v>2030</v>
      </c>
      <c r="D200" s="33" t="s">
        <v>292</v>
      </c>
      <c r="E200" s="33">
        <v>18</v>
      </c>
      <c r="F200" s="731"/>
      <c r="G200" s="631" t="str">
        <f t="shared" ref="G200:G201" si="32">+IF($F200&gt;0,($E200*F200),"R")</f>
        <v>R</v>
      </c>
    </row>
    <row r="201" spans="1:7" x14ac:dyDescent="0.2">
      <c r="A201" s="27" t="s">
        <v>4295</v>
      </c>
      <c r="B201" s="27"/>
      <c r="C201" s="28" t="s">
        <v>2031</v>
      </c>
      <c r="D201" s="33" t="s">
        <v>292</v>
      </c>
      <c r="E201" s="33">
        <v>18</v>
      </c>
      <c r="F201" s="731"/>
      <c r="G201" s="631" t="str">
        <f t="shared" si="32"/>
        <v>R</v>
      </c>
    </row>
    <row r="202" spans="1:7" x14ac:dyDescent="0.2">
      <c r="A202" s="27"/>
      <c r="B202" s="27"/>
      <c r="C202" s="28"/>
      <c r="D202" s="33"/>
      <c r="E202" s="33"/>
      <c r="F202" s="393"/>
      <c r="G202" s="631"/>
    </row>
    <row r="203" spans="1:7" x14ac:dyDescent="0.2">
      <c r="A203" s="27" t="s">
        <v>2444</v>
      </c>
      <c r="B203" s="27"/>
      <c r="C203" s="28" t="s">
        <v>2243</v>
      </c>
      <c r="D203" s="33"/>
      <c r="E203" s="33"/>
      <c r="F203" s="393"/>
      <c r="G203" s="631"/>
    </row>
    <row r="204" spans="1:7" x14ac:dyDescent="0.2">
      <c r="A204" s="27" t="s">
        <v>4296</v>
      </c>
      <c r="B204" s="27"/>
      <c r="C204" s="28" t="s">
        <v>2030</v>
      </c>
      <c r="D204" s="33" t="s">
        <v>242</v>
      </c>
      <c r="E204" s="33">
        <v>1</v>
      </c>
      <c r="F204" s="731"/>
      <c r="G204" s="631" t="str">
        <f t="shared" ref="G204:G205" si="33">+IF($F204&gt;0,($E204*F204),"R")</f>
        <v>R</v>
      </c>
    </row>
    <row r="205" spans="1:7" x14ac:dyDescent="0.2">
      <c r="A205" s="27" t="s">
        <v>4297</v>
      </c>
      <c r="B205" s="27"/>
      <c r="C205" s="28" t="s">
        <v>2031</v>
      </c>
      <c r="D205" s="33" t="s">
        <v>242</v>
      </c>
      <c r="E205" s="33">
        <v>1</v>
      </c>
      <c r="F205" s="731"/>
      <c r="G205" s="631" t="str">
        <f t="shared" si="33"/>
        <v>R</v>
      </c>
    </row>
    <row r="206" spans="1:7" x14ac:dyDescent="0.2">
      <c r="A206" s="27"/>
      <c r="B206" s="27"/>
      <c r="C206" s="28"/>
      <c r="D206" s="33"/>
      <c r="E206" s="33"/>
      <c r="F206" s="393"/>
      <c r="G206" s="631"/>
    </row>
    <row r="207" spans="1:7" x14ac:dyDescent="0.2">
      <c r="A207" s="27" t="s">
        <v>2445</v>
      </c>
      <c r="B207" s="27"/>
      <c r="C207" s="28" t="s">
        <v>2244</v>
      </c>
      <c r="D207" s="33"/>
      <c r="E207" s="33"/>
      <c r="F207" s="393"/>
      <c r="G207" s="631"/>
    </row>
    <row r="208" spans="1:7" x14ac:dyDescent="0.2">
      <c r="A208" s="27" t="s">
        <v>4298</v>
      </c>
      <c r="B208" s="27"/>
      <c r="C208" s="28" t="s">
        <v>2030</v>
      </c>
      <c r="D208" s="33" t="s">
        <v>242</v>
      </c>
      <c r="E208" s="33">
        <v>3</v>
      </c>
      <c r="F208" s="731"/>
      <c r="G208" s="631" t="str">
        <f t="shared" ref="G208:G209" si="34">+IF($F208&gt;0,($E208*F208),"R")</f>
        <v>R</v>
      </c>
    </row>
    <row r="209" spans="1:7" x14ac:dyDescent="0.2">
      <c r="A209" s="27" t="s">
        <v>4299</v>
      </c>
      <c r="B209" s="27"/>
      <c r="C209" s="28" t="s">
        <v>2031</v>
      </c>
      <c r="D209" s="33" t="s">
        <v>242</v>
      </c>
      <c r="E209" s="33">
        <v>3</v>
      </c>
      <c r="F209" s="731"/>
      <c r="G209" s="631" t="str">
        <f t="shared" si="34"/>
        <v>R</v>
      </c>
    </row>
    <row r="210" spans="1:7" x14ac:dyDescent="0.2">
      <c r="A210" s="27"/>
      <c r="B210" s="27"/>
      <c r="C210" s="28"/>
      <c r="D210" s="33"/>
      <c r="E210" s="33"/>
      <c r="F210" s="393"/>
      <c r="G210" s="631"/>
    </row>
    <row r="211" spans="1:7" x14ac:dyDescent="0.2">
      <c r="A211" s="27" t="s">
        <v>2446</v>
      </c>
      <c r="B211" s="27"/>
      <c r="C211" s="28" t="s">
        <v>2245</v>
      </c>
      <c r="D211" s="33"/>
      <c r="E211" s="33"/>
      <c r="F211" s="393"/>
      <c r="G211" s="631"/>
    </row>
    <row r="212" spans="1:7" x14ac:dyDescent="0.2">
      <c r="A212" s="27" t="s">
        <v>4300</v>
      </c>
      <c r="B212" s="27"/>
      <c r="C212" s="28" t="s">
        <v>2030</v>
      </c>
      <c r="D212" s="33" t="s">
        <v>242</v>
      </c>
      <c r="E212" s="33" t="s">
        <v>4778</v>
      </c>
      <c r="F212" s="731"/>
      <c r="G212" s="638" t="s">
        <v>4781</v>
      </c>
    </row>
    <row r="213" spans="1:7" x14ac:dyDescent="0.2">
      <c r="A213" s="27" t="s">
        <v>4301</v>
      </c>
      <c r="B213" s="27"/>
      <c r="C213" s="28" t="s">
        <v>2031</v>
      </c>
      <c r="D213" s="33" t="s">
        <v>242</v>
      </c>
      <c r="E213" s="33" t="s">
        <v>4778</v>
      </c>
      <c r="F213" s="731"/>
      <c r="G213" s="638" t="s">
        <v>4781</v>
      </c>
    </row>
    <row r="214" spans="1:7" x14ac:dyDescent="0.2">
      <c r="A214" s="27"/>
      <c r="B214" s="27"/>
      <c r="C214" s="28"/>
      <c r="D214" s="33"/>
      <c r="E214" s="33"/>
      <c r="F214" s="393"/>
      <c r="G214" s="631"/>
    </row>
    <row r="215" spans="1:7" ht="21.95" customHeight="1" x14ac:dyDescent="0.2">
      <c r="A215" s="34" t="s">
        <v>44</v>
      </c>
      <c r="B215" s="35"/>
      <c r="C215" s="35"/>
      <c r="D215" s="305"/>
      <c r="E215" s="305"/>
      <c r="F215" s="395"/>
      <c r="G215" s="583">
        <f>SUM(G158:G214)</f>
        <v>0</v>
      </c>
    </row>
    <row r="216" spans="1:7" ht="15" customHeight="1" x14ac:dyDescent="0.2">
      <c r="A216" s="21"/>
      <c r="B216" s="21"/>
      <c r="C216" s="21"/>
      <c r="D216" s="21"/>
      <c r="E216" s="21"/>
      <c r="G216" s="542" t="s">
        <v>4526</v>
      </c>
    </row>
    <row r="217" spans="1:7" x14ac:dyDescent="0.2">
      <c r="A217" s="21"/>
      <c r="B217" s="21"/>
      <c r="C217" s="21"/>
      <c r="D217" s="21"/>
      <c r="E217" s="21"/>
      <c r="G217" s="543"/>
    </row>
    <row r="218" spans="1:7" ht="25.5" x14ac:dyDescent="0.2">
      <c r="A218" s="36" t="s">
        <v>3</v>
      </c>
      <c r="B218" s="36" t="s">
        <v>4</v>
      </c>
      <c r="C218" s="36" t="s">
        <v>5</v>
      </c>
      <c r="D218" s="36" t="s">
        <v>6</v>
      </c>
      <c r="E218" s="36" t="s">
        <v>7</v>
      </c>
      <c r="F218" s="36" t="s">
        <v>8</v>
      </c>
      <c r="G218" s="482" t="s">
        <v>9</v>
      </c>
    </row>
    <row r="219" spans="1:7" ht="21.95" customHeight="1" x14ac:dyDescent="0.2">
      <c r="A219" s="37" t="s">
        <v>45</v>
      </c>
      <c r="B219" s="38"/>
      <c r="C219" s="39"/>
      <c r="D219" s="305"/>
      <c r="E219" s="305"/>
      <c r="F219" s="395"/>
      <c r="G219" s="583">
        <f>G215</f>
        <v>0</v>
      </c>
    </row>
    <row r="220" spans="1:7" x14ac:dyDescent="0.2">
      <c r="A220" s="27" t="s">
        <v>2447</v>
      </c>
      <c r="B220" s="27"/>
      <c r="C220" s="28" t="s">
        <v>2246</v>
      </c>
      <c r="D220" s="33"/>
      <c r="E220" s="33"/>
      <c r="F220" s="393"/>
      <c r="G220" s="631"/>
    </row>
    <row r="221" spans="1:7" x14ac:dyDescent="0.2">
      <c r="A221" s="27" t="s">
        <v>4302</v>
      </c>
      <c r="B221" s="27"/>
      <c r="C221" s="28" t="s">
        <v>2030</v>
      </c>
      <c r="D221" s="33" t="s">
        <v>242</v>
      </c>
      <c r="E221" s="33">
        <v>2</v>
      </c>
      <c r="F221" s="731"/>
      <c r="G221" s="631" t="str">
        <f t="shared" ref="G221:G222" si="35">+IF($F221&gt;0,($E221*F221),"R")</f>
        <v>R</v>
      </c>
    </row>
    <row r="222" spans="1:7" x14ac:dyDescent="0.2">
      <c r="A222" s="27" t="s">
        <v>4302</v>
      </c>
      <c r="B222" s="27"/>
      <c r="C222" s="28" t="s">
        <v>2031</v>
      </c>
      <c r="D222" s="33" t="s">
        <v>242</v>
      </c>
      <c r="E222" s="33">
        <v>2</v>
      </c>
      <c r="F222" s="731"/>
      <c r="G222" s="631" t="str">
        <f t="shared" si="35"/>
        <v>R</v>
      </c>
    </row>
    <row r="223" spans="1:7" x14ac:dyDescent="0.2">
      <c r="A223" s="27"/>
      <c r="B223" s="27"/>
      <c r="C223" s="28"/>
      <c r="D223" s="33"/>
      <c r="E223" s="33"/>
      <c r="F223" s="393"/>
      <c r="G223" s="631"/>
    </row>
    <row r="224" spans="1:7" x14ac:dyDescent="0.2">
      <c r="A224" s="27" t="s">
        <v>2448</v>
      </c>
      <c r="B224" s="27"/>
      <c r="C224" s="28" t="s">
        <v>2247</v>
      </c>
      <c r="D224" s="33"/>
      <c r="E224" s="33"/>
      <c r="F224" s="393"/>
      <c r="G224" s="631"/>
    </row>
    <row r="225" spans="1:7" x14ac:dyDescent="0.2">
      <c r="A225" s="27" t="s">
        <v>4303</v>
      </c>
      <c r="B225" s="27"/>
      <c r="C225" s="28" t="s">
        <v>2030</v>
      </c>
      <c r="D225" s="33" t="s">
        <v>292</v>
      </c>
      <c r="E225" s="33">
        <v>12</v>
      </c>
      <c r="F225" s="731"/>
      <c r="G225" s="631" t="str">
        <f t="shared" ref="G225:G226" si="36">+IF($F225&gt;0,($E225*F225),"R")</f>
        <v>R</v>
      </c>
    </row>
    <row r="226" spans="1:7" x14ac:dyDescent="0.2">
      <c r="A226" s="27" t="s">
        <v>4304</v>
      </c>
      <c r="B226" s="27"/>
      <c r="C226" s="28" t="s">
        <v>2031</v>
      </c>
      <c r="D226" s="33" t="s">
        <v>292</v>
      </c>
      <c r="E226" s="33">
        <v>12</v>
      </c>
      <c r="F226" s="731"/>
      <c r="G226" s="631" t="str">
        <f t="shared" si="36"/>
        <v>R</v>
      </c>
    </row>
    <row r="227" spans="1:7" x14ac:dyDescent="0.2">
      <c r="A227" s="27"/>
      <c r="B227" s="27"/>
      <c r="C227" s="28"/>
      <c r="D227" s="33"/>
      <c r="E227" s="33"/>
      <c r="F227" s="393"/>
      <c r="G227" s="631"/>
    </row>
    <row r="228" spans="1:7" x14ac:dyDescent="0.2">
      <c r="A228" s="27" t="s">
        <v>2449</v>
      </c>
      <c r="B228" s="27"/>
      <c r="C228" s="28" t="s">
        <v>2248</v>
      </c>
      <c r="D228" s="33"/>
      <c r="E228" s="33"/>
      <c r="F228" s="393"/>
      <c r="G228" s="631"/>
    </row>
    <row r="229" spans="1:7" x14ac:dyDescent="0.2">
      <c r="A229" s="27" t="s">
        <v>4305</v>
      </c>
      <c r="B229" s="27"/>
      <c r="C229" s="28" t="s">
        <v>2030</v>
      </c>
      <c r="D229" s="33" t="s">
        <v>242</v>
      </c>
      <c r="E229" s="33" t="s">
        <v>4778</v>
      </c>
      <c r="F229" s="731"/>
      <c r="G229" s="638" t="s">
        <v>4781</v>
      </c>
    </row>
    <row r="230" spans="1:7" x14ac:dyDescent="0.2">
      <c r="A230" s="27" t="s">
        <v>4306</v>
      </c>
      <c r="B230" s="27"/>
      <c r="C230" s="28" t="s">
        <v>2031</v>
      </c>
      <c r="D230" s="33" t="s">
        <v>242</v>
      </c>
      <c r="E230" s="33" t="s">
        <v>4778</v>
      </c>
      <c r="F230" s="731"/>
      <c r="G230" s="638" t="s">
        <v>4781</v>
      </c>
    </row>
    <row r="231" spans="1:7" x14ac:dyDescent="0.2">
      <c r="A231" s="27"/>
      <c r="B231" s="27"/>
      <c r="C231" s="28"/>
      <c r="D231" s="33"/>
      <c r="E231" s="33"/>
      <c r="F231" s="393"/>
      <c r="G231" s="631"/>
    </row>
    <row r="232" spans="1:7" x14ac:dyDescent="0.2">
      <c r="A232" s="27" t="s">
        <v>2450</v>
      </c>
      <c r="B232" s="27"/>
      <c r="C232" s="28" t="s">
        <v>2249</v>
      </c>
      <c r="D232" s="33"/>
      <c r="E232" s="33"/>
      <c r="F232" s="393"/>
      <c r="G232" s="631"/>
    </row>
    <row r="233" spans="1:7" x14ac:dyDescent="0.2">
      <c r="A233" s="27" t="s">
        <v>4307</v>
      </c>
      <c r="B233" s="27"/>
      <c r="C233" s="28" t="s">
        <v>2030</v>
      </c>
      <c r="D233" s="33" t="s">
        <v>242</v>
      </c>
      <c r="E233" s="33">
        <v>2</v>
      </c>
      <c r="F233" s="731"/>
      <c r="G233" s="631" t="str">
        <f t="shared" ref="G233:G234" si="37">+IF($F233&gt;0,($E233*F233),"R")</f>
        <v>R</v>
      </c>
    </row>
    <row r="234" spans="1:7" x14ac:dyDescent="0.2">
      <c r="A234" s="26" t="s">
        <v>4308</v>
      </c>
      <c r="B234" s="27"/>
      <c r="C234" s="28" t="s">
        <v>2031</v>
      </c>
      <c r="D234" s="33" t="s">
        <v>242</v>
      </c>
      <c r="E234" s="33">
        <v>2</v>
      </c>
      <c r="F234" s="731"/>
      <c r="G234" s="631" t="str">
        <f t="shared" si="37"/>
        <v>R</v>
      </c>
    </row>
    <row r="235" spans="1:7" x14ac:dyDescent="0.2">
      <c r="A235" s="26"/>
      <c r="B235" s="27"/>
      <c r="C235" s="28"/>
      <c r="D235" s="33"/>
      <c r="E235" s="33"/>
      <c r="F235" s="393"/>
      <c r="G235" s="631"/>
    </row>
    <row r="236" spans="1:7" x14ac:dyDescent="0.2">
      <c r="A236" s="27" t="s">
        <v>4309</v>
      </c>
      <c r="B236" s="27"/>
      <c r="C236" s="28" t="s">
        <v>2250</v>
      </c>
      <c r="D236" s="33"/>
      <c r="E236" s="33"/>
      <c r="F236" s="393"/>
      <c r="G236" s="631"/>
    </row>
    <row r="237" spans="1:7" x14ac:dyDescent="0.2">
      <c r="A237" s="27" t="s">
        <v>4310</v>
      </c>
      <c r="B237" s="27"/>
      <c r="C237" s="28" t="s">
        <v>2030</v>
      </c>
      <c r="D237" s="33" t="s">
        <v>242</v>
      </c>
      <c r="E237" s="33" t="s">
        <v>4778</v>
      </c>
      <c r="F237" s="731"/>
      <c r="G237" s="638" t="s">
        <v>4781</v>
      </c>
    </row>
    <row r="238" spans="1:7" x14ac:dyDescent="0.2">
      <c r="A238" s="26" t="s">
        <v>4311</v>
      </c>
      <c r="B238" s="27"/>
      <c r="C238" s="28" t="s">
        <v>2031</v>
      </c>
      <c r="D238" s="33" t="s">
        <v>242</v>
      </c>
      <c r="E238" s="33" t="s">
        <v>4778</v>
      </c>
      <c r="F238" s="731"/>
      <c r="G238" s="638" t="s">
        <v>4781</v>
      </c>
    </row>
    <row r="239" spans="1:7" x14ac:dyDescent="0.2">
      <c r="A239" s="26"/>
      <c r="B239" s="27"/>
      <c r="C239" s="28"/>
      <c r="D239" s="33"/>
      <c r="E239" s="33"/>
      <c r="F239" s="393"/>
      <c r="G239" s="631"/>
    </row>
    <row r="240" spans="1:7" x14ac:dyDescent="0.2">
      <c r="A240" s="27" t="s">
        <v>4312</v>
      </c>
      <c r="B240" s="27"/>
      <c r="C240" s="28" t="s">
        <v>2251</v>
      </c>
      <c r="D240" s="33"/>
      <c r="E240" s="33"/>
      <c r="F240" s="393"/>
      <c r="G240" s="631"/>
    </row>
    <row r="241" spans="1:7" x14ac:dyDescent="0.2">
      <c r="A241" s="27" t="s">
        <v>4313</v>
      </c>
      <c r="B241" s="27"/>
      <c r="C241" s="28" t="s">
        <v>2030</v>
      </c>
      <c r="D241" s="33" t="s">
        <v>242</v>
      </c>
      <c r="E241" s="33">
        <v>1</v>
      </c>
      <c r="F241" s="731"/>
      <c r="G241" s="631" t="str">
        <f t="shared" ref="G241:G242" si="38">+IF($F241&gt;0,($E241*F241),"R")</f>
        <v>R</v>
      </c>
    </row>
    <row r="242" spans="1:7" x14ac:dyDescent="0.2">
      <c r="A242" s="52" t="s">
        <v>4314</v>
      </c>
      <c r="B242" s="27"/>
      <c r="C242" s="28" t="s">
        <v>2031</v>
      </c>
      <c r="D242" s="33" t="s">
        <v>242</v>
      </c>
      <c r="E242" s="33">
        <v>1</v>
      </c>
      <c r="F242" s="731"/>
      <c r="G242" s="631" t="str">
        <f t="shared" si="38"/>
        <v>R</v>
      </c>
    </row>
    <row r="243" spans="1:7" x14ac:dyDescent="0.2">
      <c r="A243" s="52"/>
      <c r="B243" s="27"/>
      <c r="C243" s="28"/>
      <c r="D243" s="33"/>
      <c r="E243" s="33"/>
      <c r="F243" s="393"/>
      <c r="G243" s="631"/>
    </row>
    <row r="244" spans="1:7" x14ac:dyDescent="0.2">
      <c r="A244" s="27" t="s">
        <v>4315</v>
      </c>
      <c r="B244" s="27"/>
      <c r="C244" s="28" t="s">
        <v>2252</v>
      </c>
      <c r="D244" s="33"/>
      <c r="E244" s="33"/>
      <c r="F244" s="393"/>
      <c r="G244" s="631"/>
    </row>
    <row r="245" spans="1:7" x14ac:dyDescent="0.2">
      <c r="A245" s="27" t="s">
        <v>4316</v>
      </c>
      <c r="B245" s="27"/>
      <c r="C245" s="28" t="s">
        <v>2030</v>
      </c>
      <c r="D245" s="33" t="s">
        <v>292</v>
      </c>
      <c r="E245" s="33">
        <v>14</v>
      </c>
      <c r="F245" s="731"/>
      <c r="G245" s="631" t="str">
        <f t="shared" ref="G245:G246" si="39">+IF($F245&gt;0,($E245*F245),"R")</f>
        <v>R</v>
      </c>
    </row>
    <row r="246" spans="1:7" x14ac:dyDescent="0.2">
      <c r="A246" s="52" t="s">
        <v>4317</v>
      </c>
      <c r="B246" s="27"/>
      <c r="C246" s="28" t="s">
        <v>2031</v>
      </c>
      <c r="D246" s="33" t="s">
        <v>292</v>
      </c>
      <c r="E246" s="33">
        <v>14</v>
      </c>
      <c r="F246" s="731"/>
      <c r="G246" s="631" t="str">
        <f t="shared" si="39"/>
        <v>R</v>
      </c>
    </row>
    <row r="247" spans="1:7" x14ac:dyDescent="0.2">
      <c r="A247" s="52"/>
      <c r="B247" s="27"/>
      <c r="C247" s="28"/>
      <c r="D247" s="33"/>
      <c r="E247" s="33"/>
      <c r="F247" s="393"/>
      <c r="G247" s="631"/>
    </row>
    <row r="248" spans="1:7" x14ac:dyDescent="0.2">
      <c r="A248" s="27" t="s">
        <v>4318</v>
      </c>
      <c r="B248" s="27"/>
      <c r="C248" s="28" t="s">
        <v>2253</v>
      </c>
      <c r="D248" s="33"/>
      <c r="E248" s="33"/>
      <c r="F248" s="393"/>
      <c r="G248" s="631"/>
    </row>
    <row r="249" spans="1:7" x14ac:dyDescent="0.2">
      <c r="A249" s="27" t="s">
        <v>4319</v>
      </c>
      <c r="B249" s="27"/>
      <c r="C249" s="28" t="s">
        <v>2030</v>
      </c>
      <c r="D249" s="33" t="s">
        <v>242</v>
      </c>
      <c r="E249" s="33">
        <v>1</v>
      </c>
      <c r="F249" s="731"/>
      <c r="G249" s="631" t="str">
        <f t="shared" ref="G249:G250" si="40">+IF($F249&gt;0,($E249*F249),"R")</f>
        <v>R</v>
      </c>
    </row>
    <row r="250" spans="1:7" x14ac:dyDescent="0.2">
      <c r="A250" s="52" t="s">
        <v>4320</v>
      </c>
      <c r="B250" s="27"/>
      <c r="C250" s="28" t="s">
        <v>2031</v>
      </c>
      <c r="D250" s="33" t="s">
        <v>242</v>
      </c>
      <c r="E250" s="33">
        <v>1</v>
      </c>
      <c r="F250" s="731"/>
      <c r="G250" s="631" t="str">
        <f t="shared" si="40"/>
        <v>R</v>
      </c>
    </row>
    <row r="251" spans="1:7" x14ac:dyDescent="0.2">
      <c r="A251" s="27"/>
      <c r="B251" s="27"/>
      <c r="C251" s="28"/>
      <c r="D251" s="33"/>
      <c r="E251" s="33"/>
      <c r="F251" s="393"/>
      <c r="G251" s="631"/>
    </row>
    <row r="252" spans="1:7" x14ac:dyDescent="0.2">
      <c r="A252" s="27" t="s">
        <v>4321</v>
      </c>
      <c r="B252" s="27"/>
      <c r="C252" s="28" t="s">
        <v>2254</v>
      </c>
      <c r="D252" s="33"/>
      <c r="E252" s="33"/>
      <c r="F252" s="393"/>
      <c r="G252" s="631"/>
    </row>
    <row r="253" spans="1:7" x14ac:dyDescent="0.2">
      <c r="A253" s="27" t="s">
        <v>4322</v>
      </c>
      <c r="B253" s="27"/>
      <c r="C253" s="28" t="s">
        <v>2030</v>
      </c>
      <c r="D253" s="33" t="s">
        <v>242</v>
      </c>
      <c r="E253" s="33">
        <v>2</v>
      </c>
      <c r="F253" s="731"/>
      <c r="G253" s="631" t="str">
        <f t="shared" ref="G253:G254" si="41">+IF($F253&gt;0,($E253*F253),"R")</f>
        <v>R</v>
      </c>
    </row>
    <row r="254" spans="1:7" x14ac:dyDescent="0.2">
      <c r="A254" s="27" t="s">
        <v>4323</v>
      </c>
      <c r="B254" s="27"/>
      <c r="C254" s="28" t="s">
        <v>2031</v>
      </c>
      <c r="D254" s="33" t="s">
        <v>242</v>
      </c>
      <c r="E254" s="33">
        <v>2</v>
      </c>
      <c r="F254" s="731"/>
      <c r="G254" s="631" t="str">
        <f t="shared" si="41"/>
        <v>R</v>
      </c>
    </row>
    <row r="255" spans="1:7" x14ac:dyDescent="0.2">
      <c r="A255" s="27"/>
      <c r="B255" s="27"/>
      <c r="C255" s="28"/>
      <c r="D255" s="33"/>
      <c r="E255" s="33"/>
      <c r="F255" s="393"/>
      <c r="G255" s="631"/>
    </row>
    <row r="256" spans="1:7" x14ac:dyDescent="0.2">
      <c r="A256" s="27" t="s">
        <v>4324</v>
      </c>
      <c r="B256" s="27"/>
      <c r="C256" s="28" t="s">
        <v>2255</v>
      </c>
      <c r="D256" s="33"/>
      <c r="E256" s="33"/>
      <c r="F256" s="393"/>
      <c r="G256" s="631"/>
    </row>
    <row r="257" spans="1:7" x14ac:dyDescent="0.2">
      <c r="A257" s="27" t="s">
        <v>4325</v>
      </c>
      <c r="B257" s="27"/>
      <c r="C257" s="28" t="s">
        <v>2030</v>
      </c>
      <c r="D257" s="33" t="s">
        <v>242</v>
      </c>
      <c r="E257" s="33" t="s">
        <v>4778</v>
      </c>
      <c r="F257" s="731"/>
      <c r="G257" s="638" t="s">
        <v>4781</v>
      </c>
    </row>
    <row r="258" spans="1:7" x14ac:dyDescent="0.2">
      <c r="A258" s="27" t="s">
        <v>4326</v>
      </c>
      <c r="B258" s="27"/>
      <c r="C258" s="28" t="s">
        <v>2031</v>
      </c>
      <c r="D258" s="33" t="s">
        <v>242</v>
      </c>
      <c r="E258" s="33" t="s">
        <v>4778</v>
      </c>
      <c r="F258" s="731"/>
      <c r="G258" s="638" t="s">
        <v>4781</v>
      </c>
    </row>
    <row r="259" spans="1:7" x14ac:dyDescent="0.2">
      <c r="A259" s="27"/>
      <c r="B259" s="27"/>
      <c r="C259" s="28"/>
      <c r="D259" s="33"/>
      <c r="E259" s="33"/>
      <c r="F259" s="393"/>
      <c r="G259" s="631"/>
    </row>
    <row r="260" spans="1:7" x14ac:dyDescent="0.2">
      <c r="A260" s="27" t="s">
        <v>4327</v>
      </c>
      <c r="B260" s="27"/>
      <c r="C260" s="28" t="s">
        <v>2256</v>
      </c>
      <c r="D260" s="33"/>
      <c r="E260" s="33"/>
      <c r="F260" s="393"/>
      <c r="G260" s="631"/>
    </row>
    <row r="261" spans="1:7" x14ac:dyDescent="0.2">
      <c r="A261" s="27" t="s">
        <v>4328</v>
      </c>
      <c r="B261" s="27"/>
      <c r="C261" s="28" t="s">
        <v>2030</v>
      </c>
      <c r="D261" s="33" t="s">
        <v>242</v>
      </c>
      <c r="E261" s="33" t="s">
        <v>4778</v>
      </c>
      <c r="F261" s="731"/>
      <c r="G261" s="638" t="s">
        <v>4781</v>
      </c>
    </row>
    <row r="262" spans="1:7" x14ac:dyDescent="0.2">
      <c r="A262" s="52" t="s">
        <v>4329</v>
      </c>
      <c r="B262" s="27"/>
      <c r="C262" s="28" t="s">
        <v>2031</v>
      </c>
      <c r="D262" s="33" t="s">
        <v>242</v>
      </c>
      <c r="E262" s="33" t="s">
        <v>4778</v>
      </c>
      <c r="F262" s="731"/>
      <c r="G262" s="638" t="s">
        <v>4781</v>
      </c>
    </row>
    <row r="263" spans="1:7" x14ac:dyDescent="0.2">
      <c r="A263" s="52"/>
      <c r="B263" s="27"/>
      <c r="C263" s="28"/>
      <c r="D263" s="33"/>
      <c r="E263" s="33"/>
      <c r="F263" s="393"/>
      <c r="G263" s="631"/>
    </row>
    <row r="264" spans="1:7" x14ac:dyDescent="0.2">
      <c r="A264" s="27" t="s">
        <v>4330</v>
      </c>
      <c r="B264" s="27"/>
      <c r="C264" s="28" t="s">
        <v>2257</v>
      </c>
      <c r="D264" s="33"/>
      <c r="E264" s="33"/>
      <c r="F264" s="393"/>
      <c r="G264" s="631"/>
    </row>
    <row r="265" spans="1:7" x14ac:dyDescent="0.2">
      <c r="A265" s="27" t="s">
        <v>4331</v>
      </c>
      <c r="B265" s="27"/>
      <c r="C265" s="28" t="s">
        <v>2030</v>
      </c>
      <c r="D265" s="33" t="s">
        <v>292</v>
      </c>
      <c r="E265" s="33">
        <v>20</v>
      </c>
      <c r="F265" s="731"/>
      <c r="G265" s="631" t="str">
        <f t="shared" ref="G265:G266" si="42">+IF($F265&gt;0,($E265*F265),"R")</f>
        <v>R</v>
      </c>
    </row>
    <row r="266" spans="1:7" x14ac:dyDescent="0.2">
      <c r="A266" s="27" t="s">
        <v>4332</v>
      </c>
      <c r="B266" s="27"/>
      <c r="C266" s="28" t="s">
        <v>2031</v>
      </c>
      <c r="D266" s="33" t="s">
        <v>292</v>
      </c>
      <c r="E266" s="33">
        <v>20</v>
      </c>
      <c r="F266" s="731"/>
      <c r="G266" s="631" t="str">
        <f t="shared" si="42"/>
        <v>R</v>
      </c>
    </row>
    <row r="267" spans="1:7" x14ac:dyDescent="0.2">
      <c r="A267" s="27"/>
      <c r="B267" s="27"/>
      <c r="C267" s="28"/>
      <c r="D267" s="33"/>
      <c r="E267" s="33"/>
      <c r="F267" s="393"/>
      <c r="G267" s="631"/>
    </row>
    <row r="268" spans="1:7" x14ac:dyDescent="0.2">
      <c r="A268" s="27" t="s">
        <v>4333</v>
      </c>
      <c r="B268" s="27"/>
      <c r="C268" s="28" t="s">
        <v>2258</v>
      </c>
      <c r="D268" s="33"/>
      <c r="E268" s="33"/>
      <c r="F268" s="393"/>
      <c r="G268" s="631"/>
    </row>
    <row r="269" spans="1:7" x14ac:dyDescent="0.2">
      <c r="A269" s="27" t="s">
        <v>4334</v>
      </c>
      <c r="B269" s="27"/>
      <c r="C269" s="28" t="s">
        <v>2030</v>
      </c>
      <c r="D269" s="33" t="s">
        <v>242</v>
      </c>
      <c r="E269" s="33">
        <v>2</v>
      </c>
      <c r="F269" s="731"/>
      <c r="G269" s="631" t="str">
        <f t="shared" ref="G269:G270" si="43">+IF($F269&gt;0,($E269*F269),"R")</f>
        <v>R</v>
      </c>
    </row>
    <row r="270" spans="1:7" x14ac:dyDescent="0.2">
      <c r="A270" s="27" t="s">
        <v>4335</v>
      </c>
      <c r="B270" s="27"/>
      <c r="C270" s="28" t="s">
        <v>2031</v>
      </c>
      <c r="D270" s="33" t="s">
        <v>242</v>
      </c>
      <c r="E270" s="33">
        <v>2</v>
      </c>
      <c r="F270" s="731"/>
      <c r="G270" s="631" t="str">
        <f t="shared" si="43"/>
        <v>R</v>
      </c>
    </row>
    <row r="271" spans="1:7" x14ac:dyDescent="0.2">
      <c r="A271" s="27"/>
      <c r="B271" s="27"/>
      <c r="C271" s="28"/>
      <c r="D271" s="33"/>
      <c r="E271" s="33"/>
      <c r="F271" s="393"/>
      <c r="G271" s="631"/>
    </row>
    <row r="272" spans="1:7" x14ac:dyDescent="0.2">
      <c r="A272" s="27" t="s">
        <v>4336</v>
      </c>
      <c r="B272" s="27"/>
      <c r="C272" s="28" t="s">
        <v>2259</v>
      </c>
      <c r="D272" s="33"/>
      <c r="E272" s="33"/>
      <c r="F272" s="393"/>
      <c r="G272" s="631"/>
    </row>
    <row r="273" spans="1:7" x14ac:dyDescent="0.2">
      <c r="A273" s="27" t="s">
        <v>4337</v>
      </c>
      <c r="B273" s="27"/>
      <c r="C273" s="28" t="s">
        <v>2030</v>
      </c>
      <c r="D273" s="33" t="s">
        <v>242</v>
      </c>
      <c r="E273" s="33">
        <v>2</v>
      </c>
      <c r="F273" s="731"/>
      <c r="G273" s="631" t="str">
        <f t="shared" ref="G273:G274" si="44">+IF($F273&gt;0,($E273*F273),"R")</f>
        <v>R</v>
      </c>
    </row>
    <row r="274" spans="1:7" x14ac:dyDescent="0.2">
      <c r="A274" s="27" t="s">
        <v>4338</v>
      </c>
      <c r="B274" s="27"/>
      <c r="C274" s="28" t="s">
        <v>2031</v>
      </c>
      <c r="D274" s="33" t="s">
        <v>242</v>
      </c>
      <c r="E274" s="33">
        <v>2</v>
      </c>
      <c r="F274" s="731"/>
      <c r="G274" s="631" t="str">
        <f t="shared" si="44"/>
        <v>R</v>
      </c>
    </row>
    <row r="275" spans="1:7" x14ac:dyDescent="0.2">
      <c r="A275" s="27"/>
      <c r="B275" s="27"/>
      <c r="C275" s="28"/>
      <c r="D275" s="33"/>
      <c r="E275" s="33"/>
      <c r="F275" s="393"/>
      <c r="G275" s="631"/>
    </row>
    <row r="276" spans="1:7" x14ac:dyDescent="0.2">
      <c r="A276" s="27" t="s">
        <v>4339</v>
      </c>
      <c r="B276" s="27"/>
      <c r="C276" s="28" t="s">
        <v>2260</v>
      </c>
      <c r="D276" s="33"/>
      <c r="E276" s="33"/>
      <c r="F276" s="393"/>
      <c r="G276" s="631"/>
    </row>
    <row r="277" spans="1:7" x14ac:dyDescent="0.2">
      <c r="A277" s="27" t="s">
        <v>4340</v>
      </c>
      <c r="B277" s="27"/>
      <c r="C277" s="28" t="s">
        <v>2030</v>
      </c>
      <c r="D277" s="33" t="s">
        <v>242</v>
      </c>
      <c r="E277" s="33" t="s">
        <v>4778</v>
      </c>
      <c r="F277" s="731"/>
      <c r="G277" s="638" t="s">
        <v>4781</v>
      </c>
    </row>
    <row r="278" spans="1:7" x14ac:dyDescent="0.2">
      <c r="A278" s="27" t="s">
        <v>4341</v>
      </c>
      <c r="B278" s="27"/>
      <c r="C278" s="28" t="s">
        <v>2031</v>
      </c>
      <c r="D278" s="33" t="s">
        <v>242</v>
      </c>
      <c r="E278" s="33" t="s">
        <v>4778</v>
      </c>
      <c r="F278" s="731"/>
      <c r="G278" s="638" t="s">
        <v>4781</v>
      </c>
    </row>
    <row r="279" spans="1:7" x14ac:dyDescent="0.2">
      <c r="A279" s="27"/>
      <c r="B279" s="27"/>
      <c r="C279" s="28"/>
      <c r="D279" s="33"/>
      <c r="E279" s="33"/>
      <c r="F279" s="393"/>
      <c r="G279" s="631"/>
    </row>
    <row r="280" spans="1:7" ht="21.95" customHeight="1" x14ac:dyDescent="0.2">
      <c r="A280" s="34" t="s">
        <v>44</v>
      </c>
      <c r="B280" s="35"/>
      <c r="C280" s="35"/>
      <c r="D280" s="305"/>
      <c r="E280" s="305"/>
      <c r="F280" s="395"/>
      <c r="G280" s="583">
        <f>SUM(G219:G278)</f>
        <v>0</v>
      </c>
    </row>
    <row r="281" spans="1:7" ht="15" customHeight="1" x14ac:dyDescent="0.2">
      <c r="A281" s="21"/>
      <c r="B281" s="21"/>
      <c r="C281" s="21"/>
      <c r="D281" s="21"/>
      <c r="E281" s="21"/>
      <c r="G281" s="542" t="s">
        <v>4526</v>
      </c>
    </row>
    <row r="282" spans="1:7" x14ac:dyDescent="0.2">
      <c r="A282" s="21"/>
      <c r="B282" s="21"/>
      <c r="C282" s="21"/>
      <c r="D282" s="21"/>
      <c r="E282" s="21"/>
      <c r="G282" s="543"/>
    </row>
    <row r="283" spans="1:7" ht="25.5" x14ac:dyDescent="0.2">
      <c r="A283" s="36" t="s">
        <v>3</v>
      </c>
      <c r="B283" s="36" t="s">
        <v>4</v>
      </c>
      <c r="C283" s="36" t="s">
        <v>5</v>
      </c>
      <c r="D283" s="36" t="s">
        <v>6</v>
      </c>
      <c r="E283" s="36" t="s">
        <v>7</v>
      </c>
      <c r="F283" s="36" t="s">
        <v>8</v>
      </c>
      <c r="G283" s="482" t="s">
        <v>9</v>
      </c>
    </row>
    <row r="284" spans="1:7" ht="21.95" customHeight="1" x14ac:dyDescent="0.2">
      <c r="A284" s="37" t="s">
        <v>45</v>
      </c>
      <c r="B284" s="38"/>
      <c r="C284" s="39"/>
      <c r="D284" s="305"/>
      <c r="E284" s="305"/>
      <c r="F284" s="395"/>
      <c r="G284" s="583">
        <f>G280</f>
        <v>0</v>
      </c>
    </row>
    <row r="285" spans="1:7" x14ac:dyDescent="0.2">
      <c r="A285" s="27" t="s">
        <v>4342</v>
      </c>
      <c r="B285" s="27"/>
      <c r="C285" s="28" t="s">
        <v>2261</v>
      </c>
      <c r="D285" s="33"/>
      <c r="E285" s="33"/>
      <c r="F285" s="393"/>
      <c r="G285" s="631"/>
    </row>
    <row r="286" spans="1:7" x14ac:dyDescent="0.2">
      <c r="A286" s="27" t="s">
        <v>4343</v>
      </c>
      <c r="B286" s="27"/>
      <c r="C286" s="28" t="s">
        <v>2030</v>
      </c>
      <c r="D286" s="33" t="s">
        <v>292</v>
      </c>
      <c r="E286" s="33">
        <v>70</v>
      </c>
      <c r="F286" s="731"/>
      <c r="G286" s="631" t="str">
        <f t="shared" ref="G286:G287" si="45">+IF($F286&gt;0,($E286*F286),"R")</f>
        <v>R</v>
      </c>
    </row>
    <row r="287" spans="1:7" x14ac:dyDescent="0.2">
      <c r="A287" s="27" t="s">
        <v>4344</v>
      </c>
      <c r="B287" s="27"/>
      <c r="C287" s="28" t="s">
        <v>2031</v>
      </c>
      <c r="D287" s="33" t="s">
        <v>292</v>
      </c>
      <c r="E287" s="33">
        <v>70</v>
      </c>
      <c r="F287" s="731"/>
      <c r="G287" s="631" t="str">
        <f t="shared" si="45"/>
        <v>R</v>
      </c>
    </row>
    <row r="288" spans="1:7" x14ac:dyDescent="0.2">
      <c r="A288" s="27"/>
      <c r="B288" s="27"/>
      <c r="C288" s="28"/>
      <c r="D288" s="33"/>
      <c r="E288" s="33"/>
      <c r="F288" s="393"/>
      <c r="G288" s="631"/>
    </row>
    <row r="289" spans="1:7" x14ac:dyDescent="0.2">
      <c r="A289" s="27" t="s">
        <v>4345</v>
      </c>
      <c r="B289" s="27"/>
      <c r="C289" s="28" t="s">
        <v>2262</v>
      </c>
      <c r="D289" s="33"/>
      <c r="E289" s="33"/>
      <c r="F289" s="393"/>
      <c r="G289" s="631"/>
    </row>
    <row r="290" spans="1:7" x14ac:dyDescent="0.2">
      <c r="A290" s="27" t="s">
        <v>4346</v>
      </c>
      <c r="B290" s="27"/>
      <c r="C290" s="28" t="s">
        <v>2030</v>
      </c>
      <c r="D290" s="33" t="s">
        <v>242</v>
      </c>
      <c r="E290" s="33">
        <v>6</v>
      </c>
      <c r="F290" s="731"/>
      <c r="G290" s="631" t="str">
        <f t="shared" ref="G290:G291" si="46">+IF($F290&gt;0,($E290*F290),"R")</f>
        <v>R</v>
      </c>
    </row>
    <row r="291" spans="1:7" x14ac:dyDescent="0.2">
      <c r="A291" s="27" t="s">
        <v>4347</v>
      </c>
      <c r="B291" s="27"/>
      <c r="C291" s="28" t="s">
        <v>2031</v>
      </c>
      <c r="D291" s="33" t="s">
        <v>242</v>
      </c>
      <c r="E291" s="33">
        <v>6</v>
      </c>
      <c r="F291" s="731"/>
      <c r="G291" s="631" t="str">
        <f t="shared" si="46"/>
        <v>R</v>
      </c>
    </row>
    <row r="292" spans="1:7" x14ac:dyDescent="0.2">
      <c r="A292" s="27"/>
      <c r="B292" s="27"/>
      <c r="C292" s="28"/>
      <c r="D292" s="33"/>
      <c r="E292" s="33"/>
      <c r="F292" s="393"/>
      <c r="G292" s="631"/>
    </row>
    <row r="293" spans="1:7" x14ac:dyDescent="0.2">
      <c r="A293" s="27" t="s">
        <v>4348</v>
      </c>
      <c r="B293" s="27"/>
      <c r="C293" s="28" t="s">
        <v>2263</v>
      </c>
      <c r="D293" s="33"/>
      <c r="E293" s="33"/>
      <c r="F293" s="393"/>
      <c r="G293" s="631"/>
    </row>
    <row r="294" spans="1:7" x14ac:dyDescent="0.2">
      <c r="A294" s="27" t="s">
        <v>4349</v>
      </c>
      <c r="B294" s="27"/>
      <c r="C294" s="28" t="s">
        <v>2030</v>
      </c>
      <c r="D294" s="33" t="s">
        <v>242</v>
      </c>
      <c r="E294" s="33">
        <v>6</v>
      </c>
      <c r="F294" s="731"/>
      <c r="G294" s="631" t="str">
        <f t="shared" ref="G294:G295" si="47">+IF($F294&gt;0,($E294*F294),"R")</f>
        <v>R</v>
      </c>
    </row>
    <row r="295" spans="1:7" x14ac:dyDescent="0.2">
      <c r="A295" s="52" t="s">
        <v>4350</v>
      </c>
      <c r="B295" s="27"/>
      <c r="C295" s="28" t="s">
        <v>2031</v>
      </c>
      <c r="D295" s="33" t="s">
        <v>242</v>
      </c>
      <c r="E295" s="33">
        <v>6</v>
      </c>
      <c r="F295" s="731"/>
      <c r="G295" s="631" t="str">
        <f t="shared" si="47"/>
        <v>R</v>
      </c>
    </row>
    <row r="296" spans="1:7" x14ac:dyDescent="0.2">
      <c r="A296" s="52"/>
      <c r="B296" s="27"/>
      <c r="C296" s="28"/>
      <c r="D296" s="33"/>
      <c r="E296" s="33"/>
      <c r="F296" s="393"/>
      <c r="G296" s="631"/>
    </row>
    <row r="297" spans="1:7" x14ac:dyDescent="0.2">
      <c r="A297" s="27" t="s">
        <v>4351</v>
      </c>
      <c r="B297" s="27"/>
      <c r="C297" s="28" t="s">
        <v>2264</v>
      </c>
      <c r="D297" s="33"/>
      <c r="E297" s="33"/>
      <c r="F297" s="393"/>
      <c r="G297" s="631"/>
    </row>
    <row r="298" spans="1:7" x14ac:dyDescent="0.2">
      <c r="A298" s="27" t="s">
        <v>4352</v>
      </c>
      <c r="B298" s="27"/>
      <c r="C298" s="28" t="s">
        <v>2030</v>
      </c>
      <c r="D298" s="33" t="s">
        <v>242</v>
      </c>
      <c r="E298" s="33" t="s">
        <v>4778</v>
      </c>
      <c r="F298" s="731"/>
      <c r="G298" s="638" t="s">
        <v>4781</v>
      </c>
    </row>
    <row r="299" spans="1:7" x14ac:dyDescent="0.2">
      <c r="A299" s="52" t="s">
        <v>4353</v>
      </c>
      <c r="B299" s="27"/>
      <c r="C299" s="28" t="s">
        <v>2031</v>
      </c>
      <c r="D299" s="33" t="s">
        <v>242</v>
      </c>
      <c r="E299" s="33" t="s">
        <v>4778</v>
      </c>
      <c r="F299" s="731"/>
      <c r="G299" s="638" t="s">
        <v>4781</v>
      </c>
    </row>
    <row r="300" spans="1:7" x14ac:dyDescent="0.2">
      <c r="A300" s="52"/>
      <c r="B300" s="27"/>
      <c r="C300" s="28"/>
      <c r="D300" s="33"/>
      <c r="E300" s="33"/>
      <c r="F300" s="393"/>
      <c r="G300" s="631"/>
    </row>
    <row r="301" spans="1:7" x14ac:dyDescent="0.2">
      <c r="A301" s="27" t="s">
        <v>4354</v>
      </c>
      <c r="B301" s="27"/>
      <c r="C301" s="28" t="s">
        <v>2265</v>
      </c>
      <c r="D301" s="33"/>
      <c r="E301" s="33"/>
      <c r="F301" s="393"/>
      <c r="G301" s="631"/>
    </row>
    <row r="302" spans="1:7" x14ac:dyDescent="0.2">
      <c r="A302" s="27" t="s">
        <v>4355</v>
      </c>
      <c r="B302" s="27"/>
      <c r="C302" s="28" t="s">
        <v>2030</v>
      </c>
      <c r="D302" s="33" t="s">
        <v>242</v>
      </c>
      <c r="E302" s="33">
        <v>100</v>
      </c>
      <c r="F302" s="731"/>
      <c r="G302" s="631" t="str">
        <f t="shared" ref="G302:G303" si="48">+IF($F302&gt;0,($E302*F302),"R")</f>
        <v>R</v>
      </c>
    </row>
    <row r="303" spans="1:7" x14ac:dyDescent="0.2">
      <c r="A303" s="26" t="s">
        <v>4356</v>
      </c>
      <c r="B303" s="27"/>
      <c r="C303" s="28" t="s">
        <v>2031</v>
      </c>
      <c r="D303" s="33" t="s">
        <v>242</v>
      </c>
      <c r="E303" s="33">
        <v>100</v>
      </c>
      <c r="F303" s="731"/>
      <c r="G303" s="631" t="str">
        <f t="shared" si="48"/>
        <v>R</v>
      </c>
    </row>
    <row r="304" spans="1:7" x14ac:dyDescent="0.2">
      <c r="A304" s="52"/>
      <c r="B304" s="27"/>
      <c r="C304" s="28"/>
      <c r="D304" s="33"/>
      <c r="E304" s="33"/>
      <c r="F304" s="393"/>
      <c r="G304" s="631"/>
    </row>
    <row r="305" spans="1:7" x14ac:dyDescent="0.2">
      <c r="A305" s="27" t="s">
        <v>4357</v>
      </c>
      <c r="B305" s="27"/>
      <c r="C305" s="28" t="s">
        <v>2266</v>
      </c>
      <c r="D305" s="33"/>
      <c r="E305" s="33"/>
      <c r="F305" s="393"/>
      <c r="G305" s="631"/>
    </row>
    <row r="306" spans="1:7" x14ac:dyDescent="0.2">
      <c r="A306" s="27" t="s">
        <v>4358</v>
      </c>
      <c r="B306" s="27"/>
      <c r="C306" s="28" t="s">
        <v>2030</v>
      </c>
      <c r="D306" s="33" t="s">
        <v>242</v>
      </c>
      <c r="E306" s="33">
        <v>12</v>
      </c>
      <c r="F306" s="731"/>
      <c r="G306" s="631" t="str">
        <f t="shared" ref="G306:G307" si="49">+IF($F306&gt;0,($E306*F306),"R")</f>
        <v>R</v>
      </c>
    </row>
    <row r="307" spans="1:7" x14ac:dyDescent="0.2">
      <c r="A307" s="52" t="s">
        <v>4359</v>
      </c>
      <c r="B307" s="27"/>
      <c r="C307" s="28" t="s">
        <v>2031</v>
      </c>
      <c r="D307" s="33" t="s">
        <v>242</v>
      </c>
      <c r="E307" s="33">
        <v>12</v>
      </c>
      <c r="F307" s="731"/>
      <c r="G307" s="631" t="str">
        <f t="shared" si="49"/>
        <v>R</v>
      </c>
    </row>
    <row r="308" spans="1:7" x14ac:dyDescent="0.2">
      <c r="A308" s="52"/>
      <c r="B308" s="27"/>
      <c r="C308" s="28"/>
      <c r="D308" s="33"/>
      <c r="E308" s="33"/>
      <c r="F308" s="393"/>
      <c r="G308" s="631"/>
    </row>
    <row r="309" spans="1:7" x14ac:dyDescent="0.2">
      <c r="A309" s="27" t="s">
        <v>4360</v>
      </c>
      <c r="B309" s="27"/>
      <c r="C309" s="28" t="s">
        <v>2267</v>
      </c>
      <c r="D309" s="33"/>
      <c r="E309" s="33"/>
      <c r="F309" s="393"/>
      <c r="G309" s="631"/>
    </row>
    <row r="310" spans="1:7" x14ac:dyDescent="0.2">
      <c r="A310" s="27" t="s">
        <v>4361</v>
      </c>
      <c r="B310" s="27"/>
      <c r="C310" s="28" t="s">
        <v>2030</v>
      </c>
      <c r="D310" s="33" t="s">
        <v>242</v>
      </c>
      <c r="E310" s="33">
        <v>10</v>
      </c>
      <c r="F310" s="731"/>
      <c r="G310" s="631" t="str">
        <f t="shared" ref="G310:G311" si="50">+IF($F310&gt;0,($E310*F310),"R")</f>
        <v>R</v>
      </c>
    </row>
    <row r="311" spans="1:7" x14ac:dyDescent="0.2">
      <c r="A311" s="27" t="s">
        <v>4362</v>
      </c>
      <c r="B311" s="27"/>
      <c r="C311" s="28" t="s">
        <v>2031</v>
      </c>
      <c r="D311" s="33" t="s">
        <v>242</v>
      </c>
      <c r="E311" s="33">
        <v>10</v>
      </c>
      <c r="F311" s="731"/>
      <c r="G311" s="631" t="str">
        <f t="shared" si="50"/>
        <v>R</v>
      </c>
    </row>
    <row r="312" spans="1:7" x14ac:dyDescent="0.2">
      <c r="A312" s="27"/>
      <c r="B312" s="27"/>
      <c r="C312" s="28"/>
      <c r="D312" s="33"/>
      <c r="E312" s="33"/>
      <c r="F312" s="393"/>
      <c r="G312" s="631"/>
    </row>
    <row r="313" spans="1:7" x14ac:dyDescent="0.2">
      <c r="A313" s="27" t="s">
        <v>4363</v>
      </c>
      <c r="B313" s="27"/>
      <c r="C313" s="28" t="s">
        <v>2268</v>
      </c>
      <c r="D313" s="33"/>
      <c r="E313" s="33"/>
      <c r="F313" s="393"/>
      <c r="G313" s="631"/>
    </row>
    <row r="314" spans="1:7" x14ac:dyDescent="0.2">
      <c r="A314" s="27" t="s">
        <v>4364</v>
      </c>
      <c r="B314" s="27"/>
      <c r="C314" s="28" t="s">
        <v>2030</v>
      </c>
      <c r="D314" s="33" t="s">
        <v>242</v>
      </c>
      <c r="E314" s="33" t="s">
        <v>4778</v>
      </c>
      <c r="F314" s="731"/>
      <c r="G314" s="638" t="s">
        <v>4781</v>
      </c>
    </row>
    <row r="315" spans="1:7" x14ac:dyDescent="0.2">
      <c r="A315" s="52"/>
      <c r="B315" s="27"/>
      <c r="C315" s="28" t="s">
        <v>2031</v>
      </c>
      <c r="D315" s="33" t="s">
        <v>242</v>
      </c>
      <c r="E315" s="33" t="s">
        <v>4778</v>
      </c>
      <c r="F315" s="731"/>
      <c r="G315" s="638" t="s">
        <v>4781</v>
      </c>
    </row>
    <row r="316" spans="1:7" x14ac:dyDescent="0.2">
      <c r="A316" s="52"/>
      <c r="B316" s="27"/>
      <c r="C316" s="28"/>
      <c r="D316" s="33"/>
      <c r="E316" s="33"/>
      <c r="F316" s="393"/>
      <c r="G316" s="631"/>
    </row>
    <row r="317" spans="1:7" x14ac:dyDescent="0.2">
      <c r="A317" s="30">
        <v>1.1100000000000001</v>
      </c>
      <c r="B317" s="30"/>
      <c r="C317" s="31" t="s">
        <v>2269</v>
      </c>
      <c r="D317" s="33"/>
      <c r="E317" s="33"/>
      <c r="F317" s="393"/>
      <c r="G317" s="631"/>
    </row>
    <row r="318" spans="1:7" x14ac:dyDescent="0.2">
      <c r="A318" s="27"/>
      <c r="B318" s="27"/>
      <c r="C318" s="28"/>
      <c r="D318" s="33"/>
      <c r="E318" s="33"/>
      <c r="F318" s="393"/>
      <c r="G318" s="631"/>
    </row>
    <row r="319" spans="1:7" x14ac:dyDescent="0.2">
      <c r="A319" s="27" t="s">
        <v>2451</v>
      </c>
      <c r="B319" s="27"/>
      <c r="C319" s="28" t="s">
        <v>2270</v>
      </c>
      <c r="D319" s="33"/>
      <c r="E319" s="33"/>
      <c r="F319" s="393"/>
      <c r="G319" s="631"/>
    </row>
    <row r="320" spans="1:7" x14ac:dyDescent="0.2">
      <c r="A320" s="27" t="s">
        <v>4365</v>
      </c>
      <c r="B320" s="27"/>
      <c r="C320" s="28" t="s">
        <v>2030</v>
      </c>
      <c r="D320" s="33" t="s">
        <v>292</v>
      </c>
      <c r="E320" s="33">
        <v>35</v>
      </c>
      <c r="F320" s="731"/>
      <c r="G320" s="631" t="str">
        <f t="shared" ref="G320:G321" si="51">+IF($F320&gt;0,($E320*F320),"R")</f>
        <v>R</v>
      </c>
    </row>
    <row r="321" spans="1:7" x14ac:dyDescent="0.2">
      <c r="A321" s="27" t="s">
        <v>4366</v>
      </c>
      <c r="B321" s="27"/>
      <c r="C321" s="28" t="s">
        <v>2031</v>
      </c>
      <c r="D321" s="33" t="s">
        <v>292</v>
      </c>
      <c r="E321" s="33">
        <v>35</v>
      </c>
      <c r="F321" s="731"/>
      <c r="G321" s="631" t="str">
        <f t="shared" si="51"/>
        <v>R</v>
      </c>
    </row>
    <row r="322" spans="1:7" x14ac:dyDescent="0.2">
      <c r="A322" s="27"/>
      <c r="B322" s="27"/>
      <c r="C322" s="28"/>
      <c r="D322" s="33"/>
      <c r="E322" s="33"/>
      <c r="F322" s="393"/>
      <c r="G322" s="631"/>
    </row>
    <row r="323" spans="1:7" x14ac:dyDescent="0.2">
      <c r="A323" s="27" t="s">
        <v>2452</v>
      </c>
      <c r="B323" s="27"/>
      <c r="C323" s="28" t="s">
        <v>2271</v>
      </c>
      <c r="D323" s="33"/>
      <c r="E323" s="33"/>
      <c r="F323" s="393"/>
      <c r="G323" s="631"/>
    </row>
    <row r="324" spans="1:7" x14ac:dyDescent="0.2">
      <c r="A324" s="27" t="s">
        <v>4367</v>
      </c>
      <c r="B324" s="27"/>
      <c r="C324" s="28" t="s">
        <v>2030</v>
      </c>
      <c r="D324" s="33" t="s">
        <v>292</v>
      </c>
      <c r="E324" s="33">
        <v>40</v>
      </c>
      <c r="F324" s="731"/>
      <c r="G324" s="631" t="str">
        <f t="shared" ref="G324:G325" si="52">+IF($F324&gt;0,($E324*F324),"R")</f>
        <v>R</v>
      </c>
    </row>
    <row r="325" spans="1:7" x14ac:dyDescent="0.2">
      <c r="A325" s="27" t="s">
        <v>4368</v>
      </c>
      <c r="B325" s="27"/>
      <c r="C325" s="28" t="s">
        <v>2031</v>
      </c>
      <c r="D325" s="33" t="s">
        <v>292</v>
      </c>
      <c r="E325" s="33">
        <v>40</v>
      </c>
      <c r="F325" s="731"/>
      <c r="G325" s="631" t="str">
        <f t="shared" si="52"/>
        <v>R</v>
      </c>
    </row>
    <row r="326" spans="1:7" x14ac:dyDescent="0.2">
      <c r="A326" s="27"/>
      <c r="B326" s="27"/>
      <c r="C326" s="28"/>
      <c r="D326" s="33"/>
      <c r="E326" s="33"/>
      <c r="F326" s="393"/>
      <c r="G326" s="631"/>
    </row>
    <row r="327" spans="1:7" x14ac:dyDescent="0.2">
      <c r="A327" s="27" t="s">
        <v>2453</v>
      </c>
      <c r="B327" s="27"/>
      <c r="C327" s="28" t="s">
        <v>2272</v>
      </c>
      <c r="D327" s="33"/>
      <c r="E327" s="33"/>
      <c r="F327" s="393"/>
      <c r="G327" s="631"/>
    </row>
    <row r="328" spans="1:7" x14ac:dyDescent="0.2">
      <c r="A328" s="27" t="s">
        <v>4369</v>
      </c>
      <c r="B328" s="27"/>
      <c r="C328" s="28" t="s">
        <v>2030</v>
      </c>
      <c r="D328" s="33" t="s">
        <v>292</v>
      </c>
      <c r="E328" s="33">
        <v>30</v>
      </c>
      <c r="F328" s="731"/>
      <c r="G328" s="631" t="str">
        <f t="shared" ref="G328:G329" si="53">+IF($F328&gt;0,($E328*F328),"R")</f>
        <v>R</v>
      </c>
    </row>
    <row r="329" spans="1:7" x14ac:dyDescent="0.2">
      <c r="A329" s="27" t="s">
        <v>4370</v>
      </c>
      <c r="B329" s="27"/>
      <c r="C329" s="28" t="s">
        <v>2031</v>
      </c>
      <c r="D329" s="33" t="s">
        <v>292</v>
      </c>
      <c r="E329" s="33">
        <v>30</v>
      </c>
      <c r="F329" s="731"/>
      <c r="G329" s="631" t="str">
        <f t="shared" si="53"/>
        <v>R</v>
      </c>
    </row>
    <row r="330" spans="1:7" x14ac:dyDescent="0.2">
      <c r="A330" s="27"/>
      <c r="B330" s="27"/>
      <c r="C330" s="28"/>
      <c r="D330" s="33"/>
      <c r="E330" s="33"/>
      <c r="F330" s="393"/>
      <c r="G330" s="631"/>
    </row>
    <row r="331" spans="1:7" x14ac:dyDescent="0.2">
      <c r="A331" s="27" t="s">
        <v>4371</v>
      </c>
      <c r="B331" s="27"/>
      <c r="C331" s="28" t="s">
        <v>2273</v>
      </c>
      <c r="D331" s="33"/>
      <c r="E331" s="33"/>
      <c r="F331" s="393"/>
      <c r="G331" s="631"/>
    </row>
    <row r="332" spans="1:7" x14ac:dyDescent="0.2">
      <c r="A332" s="27" t="s">
        <v>4372</v>
      </c>
      <c r="B332" s="27"/>
      <c r="C332" s="28" t="s">
        <v>2030</v>
      </c>
      <c r="D332" s="33" t="s">
        <v>242</v>
      </c>
      <c r="E332" s="33">
        <v>2</v>
      </c>
      <c r="F332" s="731"/>
      <c r="G332" s="631" t="str">
        <f t="shared" ref="G332:G333" si="54">+IF($F332&gt;0,($E332*F332),"R")</f>
        <v>R</v>
      </c>
    </row>
    <row r="333" spans="1:7" x14ac:dyDescent="0.2">
      <c r="A333" s="27" t="s">
        <v>4373</v>
      </c>
      <c r="B333" s="27"/>
      <c r="C333" s="28" t="s">
        <v>2031</v>
      </c>
      <c r="D333" s="33" t="s">
        <v>242</v>
      </c>
      <c r="E333" s="33">
        <v>2</v>
      </c>
      <c r="F333" s="731"/>
      <c r="G333" s="631" t="str">
        <f t="shared" si="54"/>
        <v>R</v>
      </c>
    </row>
    <row r="334" spans="1:7" ht="21.95" customHeight="1" x14ac:dyDescent="0.2">
      <c r="A334" s="34" t="s">
        <v>44</v>
      </c>
      <c r="B334" s="35"/>
      <c r="C334" s="35"/>
      <c r="D334" s="305"/>
      <c r="E334" s="305"/>
      <c r="F334" s="395"/>
      <c r="G334" s="583">
        <f>SUM(G284:G333)</f>
        <v>0</v>
      </c>
    </row>
    <row r="335" spans="1:7" ht="15" customHeight="1" x14ac:dyDescent="0.2">
      <c r="A335" s="21"/>
      <c r="B335" s="21"/>
      <c r="C335" s="21"/>
      <c r="D335" s="21"/>
      <c r="E335" s="21"/>
      <c r="G335" s="542" t="s">
        <v>4526</v>
      </c>
    </row>
    <row r="336" spans="1:7" x14ac:dyDescent="0.2">
      <c r="A336" s="21"/>
      <c r="B336" s="21"/>
      <c r="C336" s="21"/>
      <c r="D336" s="21"/>
      <c r="E336" s="21"/>
      <c r="G336" s="543"/>
    </row>
    <row r="337" spans="1:7" ht="25.5" x14ac:dyDescent="0.2">
      <c r="A337" s="36" t="s">
        <v>3</v>
      </c>
      <c r="B337" s="36" t="s">
        <v>4</v>
      </c>
      <c r="C337" s="36" t="s">
        <v>5</v>
      </c>
      <c r="D337" s="36" t="s">
        <v>6</v>
      </c>
      <c r="E337" s="36" t="s">
        <v>7</v>
      </c>
      <c r="F337" s="36" t="s">
        <v>8</v>
      </c>
      <c r="G337" s="482" t="s">
        <v>9</v>
      </c>
    </row>
    <row r="338" spans="1:7" ht="21.95" customHeight="1" x14ac:dyDescent="0.2">
      <c r="A338" s="37" t="s">
        <v>45</v>
      </c>
      <c r="B338" s="38"/>
      <c r="C338" s="39"/>
      <c r="D338" s="305"/>
      <c r="E338" s="305"/>
      <c r="F338" s="395"/>
      <c r="G338" s="583">
        <f>G334</f>
        <v>0</v>
      </c>
    </row>
    <row r="339" spans="1:7" x14ac:dyDescent="0.2">
      <c r="A339" s="27">
        <v>2</v>
      </c>
      <c r="B339" s="27" t="s">
        <v>2292</v>
      </c>
      <c r="C339" s="31" t="s">
        <v>2293</v>
      </c>
      <c r="D339" s="33"/>
      <c r="E339" s="386"/>
      <c r="F339" s="393"/>
      <c r="G339" s="631"/>
    </row>
    <row r="340" spans="1:7" ht="102" x14ac:dyDescent="0.2">
      <c r="A340" s="27"/>
      <c r="B340" s="27"/>
      <c r="C340" s="31" t="s">
        <v>2294</v>
      </c>
      <c r="D340" s="33"/>
      <c r="E340" s="386"/>
      <c r="F340" s="393"/>
      <c r="G340" s="631"/>
    </row>
    <row r="341" spans="1:7" ht="38.25" x14ac:dyDescent="0.2">
      <c r="A341" s="27">
        <v>2.1</v>
      </c>
      <c r="B341" s="27"/>
      <c r="C341" s="28" t="s">
        <v>2295</v>
      </c>
      <c r="D341" s="33"/>
      <c r="E341" s="386"/>
      <c r="F341" s="393"/>
      <c r="G341" s="631"/>
    </row>
    <row r="342" spans="1:7" x14ac:dyDescent="0.2">
      <c r="A342" s="27" t="s">
        <v>239</v>
      </c>
      <c r="B342" s="27"/>
      <c r="C342" s="28" t="s">
        <v>2030</v>
      </c>
      <c r="D342" s="33" t="s">
        <v>292</v>
      </c>
      <c r="E342" s="33">
        <v>200</v>
      </c>
      <c r="F342" s="731"/>
      <c r="G342" s="631" t="str">
        <f t="shared" ref="G342:G343" si="55">+IF($F342&gt;0,($E342*F342),"R")</f>
        <v>R</v>
      </c>
    </row>
    <row r="343" spans="1:7" x14ac:dyDescent="0.2">
      <c r="A343" s="27" t="s">
        <v>240</v>
      </c>
      <c r="B343" s="27"/>
      <c r="C343" s="28" t="s">
        <v>2031</v>
      </c>
      <c r="D343" s="33" t="s">
        <v>292</v>
      </c>
      <c r="E343" s="33">
        <v>200</v>
      </c>
      <c r="F343" s="731"/>
      <c r="G343" s="631" t="str">
        <f t="shared" si="55"/>
        <v>R</v>
      </c>
    </row>
    <row r="344" spans="1:7" x14ac:dyDescent="0.2">
      <c r="A344" s="27"/>
      <c r="B344" s="27"/>
      <c r="C344" s="28"/>
      <c r="D344" s="33"/>
      <c r="E344" s="33"/>
      <c r="F344" s="393"/>
      <c r="G344" s="631"/>
    </row>
    <row r="345" spans="1:7" x14ac:dyDescent="0.2">
      <c r="A345" s="27"/>
      <c r="B345" s="27"/>
      <c r="C345" s="28"/>
      <c r="D345" s="33"/>
      <c r="E345" s="33"/>
      <c r="F345" s="393"/>
      <c r="G345" s="631"/>
    </row>
    <row r="346" spans="1:7" x14ac:dyDescent="0.2">
      <c r="A346" s="27">
        <v>3</v>
      </c>
      <c r="B346" s="27" t="s">
        <v>2305</v>
      </c>
      <c r="C346" s="31" t="s">
        <v>2306</v>
      </c>
      <c r="D346" s="33"/>
      <c r="E346" s="33"/>
      <c r="F346" s="393"/>
      <c r="G346" s="631"/>
    </row>
    <row r="347" spans="1:7" ht="102" x14ac:dyDescent="0.2">
      <c r="A347" s="27"/>
      <c r="B347" s="27"/>
      <c r="C347" s="31" t="s">
        <v>2307</v>
      </c>
      <c r="D347" s="33"/>
      <c r="E347" s="33"/>
      <c r="F347" s="393"/>
      <c r="G347" s="631"/>
    </row>
    <row r="348" spans="1:7" x14ac:dyDescent="0.2">
      <c r="A348" s="27">
        <v>3.1</v>
      </c>
      <c r="B348" s="27"/>
      <c r="C348" s="28" t="s">
        <v>2177</v>
      </c>
      <c r="D348" s="33"/>
      <c r="E348" s="33"/>
      <c r="F348" s="393"/>
      <c r="G348" s="631"/>
    </row>
    <row r="349" spans="1:7" x14ac:dyDescent="0.2">
      <c r="A349" s="27" t="s">
        <v>494</v>
      </c>
      <c r="B349" s="27"/>
      <c r="C349" s="28" t="s">
        <v>2030</v>
      </c>
      <c r="D349" s="33" t="s">
        <v>190</v>
      </c>
      <c r="E349" s="33">
        <v>80</v>
      </c>
      <c r="F349" s="731"/>
      <c r="G349" s="631" t="str">
        <f t="shared" ref="G349:G350" si="56">+IF($F349&gt;0,($E349*F349),"R")</f>
        <v>R</v>
      </c>
    </row>
    <row r="350" spans="1:7" x14ac:dyDescent="0.2">
      <c r="A350" s="33" t="s">
        <v>496</v>
      </c>
      <c r="B350" s="33"/>
      <c r="C350" s="28" t="s">
        <v>2031</v>
      </c>
      <c r="D350" s="33" t="s">
        <v>190</v>
      </c>
      <c r="E350" s="33">
        <v>80</v>
      </c>
      <c r="F350" s="731"/>
      <c r="G350" s="631" t="str">
        <f t="shared" si="56"/>
        <v>R</v>
      </c>
    </row>
    <row r="351" spans="1:7" x14ac:dyDescent="0.2">
      <c r="A351" s="33"/>
      <c r="B351" s="33"/>
      <c r="C351" s="28"/>
      <c r="D351" s="33"/>
      <c r="E351" s="33"/>
      <c r="F351" s="393"/>
      <c r="G351" s="631"/>
    </row>
    <row r="352" spans="1:7" x14ac:dyDescent="0.2">
      <c r="A352" s="27">
        <v>3.2</v>
      </c>
      <c r="B352" s="27"/>
      <c r="C352" s="28" t="s">
        <v>2308</v>
      </c>
      <c r="D352" s="33"/>
      <c r="E352" s="33"/>
      <c r="F352" s="393"/>
      <c r="G352" s="631"/>
    </row>
    <row r="353" spans="1:7" x14ac:dyDescent="0.2">
      <c r="A353" s="27" t="s">
        <v>534</v>
      </c>
      <c r="B353" s="27"/>
      <c r="C353" s="28" t="s">
        <v>2030</v>
      </c>
      <c r="D353" s="33" t="s">
        <v>190</v>
      </c>
      <c r="E353" s="33">
        <v>25</v>
      </c>
      <c r="F353" s="731"/>
      <c r="G353" s="631" t="str">
        <f t="shared" ref="G353:G354" si="57">+IF($F353&gt;0,($E353*F353),"R")</f>
        <v>R</v>
      </c>
    </row>
    <row r="354" spans="1:7" x14ac:dyDescent="0.2">
      <c r="A354" s="27" t="s">
        <v>536</v>
      </c>
      <c r="B354" s="27"/>
      <c r="C354" s="28" t="s">
        <v>2031</v>
      </c>
      <c r="D354" s="33" t="s">
        <v>190</v>
      </c>
      <c r="E354" s="33">
        <v>25</v>
      </c>
      <c r="F354" s="731"/>
      <c r="G354" s="631" t="str">
        <f t="shared" si="57"/>
        <v>R</v>
      </c>
    </row>
    <row r="355" spans="1:7" x14ac:dyDescent="0.2">
      <c r="A355" s="27"/>
      <c r="B355" s="27"/>
      <c r="C355" s="28"/>
      <c r="D355" s="33"/>
      <c r="E355" s="33"/>
      <c r="F355" s="393"/>
      <c r="G355" s="631"/>
    </row>
    <row r="356" spans="1:7" x14ac:dyDescent="0.2">
      <c r="A356" s="27">
        <v>3.3</v>
      </c>
      <c r="B356" s="27"/>
      <c r="C356" s="28" t="s">
        <v>2309</v>
      </c>
      <c r="D356" s="33"/>
      <c r="E356" s="33"/>
      <c r="F356" s="393"/>
      <c r="G356" s="631"/>
    </row>
    <row r="357" spans="1:7" x14ac:dyDescent="0.2">
      <c r="A357" s="27" t="s">
        <v>571</v>
      </c>
      <c r="B357" s="27"/>
      <c r="C357" s="28" t="s">
        <v>2030</v>
      </c>
      <c r="D357" s="33" t="s">
        <v>190</v>
      </c>
      <c r="E357" s="33">
        <v>25</v>
      </c>
      <c r="F357" s="731"/>
      <c r="G357" s="631" t="str">
        <f t="shared" ref="G357:G358" si="58">+IF($F357&gt;0,($E357*F357),"R")</f>
        <v>R</v>
      </c>
    </row>
    <row r="358" spans="1:7" x14ac:dyDescent="0.2">
      <c r="A358" s="27" t="s">
        <v>573</v>
      </c>
      <c r="B358" s="33"/>
      <c r="C358" s="28" t="s">
        <v>2031</v>
      </c>
      <c r="D358" s="33" t="s">
        <v>190</v>
      </c>
      <c r="E358" s="33">
        <v>25</v>
      </c>
      <c r="F358" s="731"/>
      <c r="G358" s="631" t="str">
        <f t="shared" si="58"/>
        <v>R</v>
      </c>
    </row>
    <row r="359" spans="1:7" x14ac:dyDescent="0.2">
      <c r="A359" s="56"/>
      <c r="B359" s="56"/>
      <c r="C359" s="59"/>
      <c r="D359" s="97"/>
      <c r="E359" s="396"/>
      <c r="F359" s="397"/>
      <c r="G359" s="631"/>
    </row>
    <row r="360" spans="1:7" ht="21.95" customHeight="1" x14ac:dyDescent="0.2">
      <c r="A360" s="34" t="s">
        <v>4566</v>
      </c>
      <c r="B360" s="35"/>
      <c r="C360" s="35"/>
      <c r="D360" s="305"/>
      <c r="E360" s="305"/>
      <c r="F360" s="395"/>
      <c r="G360" s="583">
        <f>SUM(G338:G358)</f>
        <v>0</v>
      </c>
    </row>
    <row r="361" spans="1:7" x14ac:dyDescent="0.2">
      <c r="A361" s="21"/>
    </row>
    <row r="362" spans="1:7" x14ac:dyDescent="0.2">
      <c r="A362" s="21"/>
    </row>
    <row r="363" spans="1:7" x14ac:dyDescent="0.2">
      <c r="A363" s="21"/>
    </row>
    <row r="364" spans="1:7" x14ac:dyDescent="0.2">
      <c r="A364" s="21"/>
    </row>
    <row r="365" spans="1:7" x14ac:dyDescent="0.2">
      <c r="A365" s="21"/>
    </row>
  </sheetData>
  <sheetProtection algorithmName="SHA-512" hashValue="/3JMzovuTHtmpKcJHHm9VtGI+Dy7zSs33zdatjVIn24Cp/qdGDl6mFoPQRDmWf/KzOt7OAVfDvVU62BpAh9PPw==" saltValue="EolsE9M3VsBVm7wZAD93XA==" spinCount="100000" sheet="1" objects="1" scenarios="1"/>
  <autoFilter ref="A1:G365" xr:uid="{00000000-0009-0000-0000-00001B000000}"/>
  <pageMargins left="0.70866141732283472" right="0.70866141732283472" top="0.74803149606299213" bottom="0.74803149606299213" header="0.31496062992125984" footer="0.31496062992125984"/>
  <pageSetup paperSize="9" scale="76" firstPageNumber="65" fitToHeight="0" orientation="portrait" blackAndWhite="1" r:id="rId1"/>
  <headerFooter>
    <oddHeader>&amp;LHAMMARSDALE WWTW IMPROVEMENTS TO LIQUID AND SOLIDS TREATMENT FACILITIES&amp;RContract No:  WS 7342</oddHeader>
    <oddFooter>&amp;LC2: Pricing Data - Revision B&amp;CPage C2.2-&amp;P</oddFooter>
  </headerFooter>
  <rowBreaks count="6" manualBreakCount="6">
    <brk id="38" max="7" man="1"/>
    <brk id="95" max="7" man="1"/>
    <brk id="154" max="7" man="1"/>
    <brk id="215" max="7" man="1"/>
    <brk id="280" max="7" man="1"/>
    <brk id="334" max="7"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pageSetUpPr fitToPage="1"/>
  </sheetPr>
  <dimension ref="A1:H228"/>
  <sheetViews>
    <sheetView view="pageBreakPreview" zoomScale="115" zoomScaleNormal="100" zoomScaleSheetLayoutView="115" workbookViewId="0">
      <selection activeCell="F251" sqref="F251"/>
    </sheetView>
  </sheetViews>
  <sheetFormatPr defaultColWidth="9.140625" defaultRowHeight="12.75" x14ac:dyDescent="0.2"/>
  <cols>
    <col min="1" max="1" width="8.5703125" style="49" customWidth="1"/>
    <col min="2" max="2" width="10.140625" style="49" customWidth="1"/>
    <col min="3" max="3" width="43" style="50" customWidth="1"/>
    <col min="4" max="4" width="10" style="51" customWidth="1"/>
    <col min="5" max="5" width="10" style="49" customWidth="1"/>
    <col min="6" max="6" width="15.5703125" style="22" customWidth="1"/>
    <col min="7" max="7" width="18.42578125" style="590" customWidth="1"/>
    <col min="8" max="16384" width="9.140625" style="21"/>
  </cols>
  <sheetData>
    <row r="1" spans="1:7" x14ac:dyDescent="0.2">
      <c r="A1" s="21"/>
      <c r="B1" s="21"/>
      <c r="C1" s="79"/>
      <c r="D1" s="21"/>
      <c r="E1" s="21"/>
      <c r="G1" s="542" t="s">
        <v>4777</v>
      </c>
    </row>
    <row r="2" spans="1:7" x14ac:dyDescent="0.2">
      <c r="A2" s="21"/>
      <c r="B2" s="21"/>
      <c r="C2" s="79"/>
      <c r="D2" s="21"/>
      <c r="E2" s="21"/>
      <c r="G2" s="543"/>
    </row>
    <row r="3" spans="1:7" ht="25.5" x14ac:dyDescent="0.2">
      <c r="A3" s="23" t="s">
        <v>3</v>
      </c>
      <c r="B3" s="23" t="s">
        <v>4</v>
      </c>
      <c r="C3" s="23" t="s">
        <v>5</v>
      </c>
      <c r="D3" s="23" t="s">
        <v>6</v>
      </c>
      <c r="E3" s="23" t="s">
        <v>7</v>
      </c>
      <c r="F3" s="23" t="s">
        <v>8</v>
      </c>
      <c r="G3" s="482" t="s">
        <v>9</v>
      </c>
    </row>
    <row r="4" spans="1:7" x14ac:dyDescent="0.2">
      <c r="A4" s="24"/>
      <c r="B4" s="24"/>
      <c r="C4" s="80" t="s">
        <v>2025</v>
      </c>
      <c r="D4" s="24"/>
      <c r="E4" s="24"/>
      <c r="F4" s="390"/>
      <c r="G4" s="657"/>
    </row>
    <row r="5" spans="1:7" x14ac:dyDescent="0.2">
      <c r="A5" s="27"/>
      <c r="B5" s="27"/>
      <c r="C5" s="28"/>
      <c r="D5" s="41"/>
      <c r="E5" s="41"/>
      <c r="F5" s="392"/>
      <c r="G5" s="657"/>
    </row>
    <row r="6" spans="1:7" x14ac:dyDescent="0.2">
      <c r="A6" s="30">
        <v>1</v>
      </c>
      <c r="B6" s="30"/>
      <c r="C6" s="31" t="s">
        <v>2283</v>
      </c>
      <c r="D6" s="41"/>
      <c r="E6" s="41"/>
      <c r="F6" s="392"/>
      <c r="G6" s="657"/>
    </row>
    <row r="7" spans="1:7" x14ac:dyDescent="0.2">
      <c r="A7" s="27"/>
      <c r="B7" s="27"/>
      <c r="C7" s="28"/>
      <c r="D7" s="41"/>
      <c r="E7" s="41"/>
      <c r="F7" s="392"/>
      <c r="G7" s="657"/>
    </row>
    <row r="8" spans="1:7" x14ac:dyDescent="0.2">
      <c r="A8" s="52"/>
      <c r="B8" s="27"/>
      <c r="C8" s="28" t="s">
        <v>2218</v>
      </c>
      <c r="D8" s="41"/>
      <c r="E8" s="41"/>
      <c r="F8" s="392"/>
      <c r="G8" s="657"/>
    </row>
    <row r="9" spans="1:7" ht="63.75" x14ac:dyDescent="0.2">
      <c r="A9" s="27">
        <v>1.1000000000000001</v>
      </c>
      <c r="B9" s="27"/>
      <c r="C9" s="28" t="s">
        <v>4572</v>
      </c>
      <c r="D9" s="41"/>
      <c r="E9" s="41"/>
      <c r="F9" s="392"/>
      <c r="G9" s="657"/>
    </row>
    <row r="10" spans="1:7" x14ac:dyDescent="0.2">
      <c r="A10" s="27" t="s">
        <v>16</v>
      </c>
      <c r="B10" s="27"/>
      <c r="C10" s="28" t="s">
        <v>2317</v>
      </c>
      <c r="D10" s="41" t="s">
        <v>242</v>
      </c>
      <c r="E10" s="41">
        <v>1</v>
      </c>
      <c r="F10" s="728"/>
      <c r="G10" s="657">
        <f>+IF($E10&gt;0,($E10*F10),"")</f>
        <v>0</v>
      </c>
    </row>
    <row r="11" spans="1:7" x14ac:dyDescent="0.2">
      <c r="A11" s="27" t="s">
        <v>22</v>
      </c>
      <c r="B11" s="27"/>
      <c r="C11" s="28" t="s">
        <v>4098</v>
      </c>
      <c r="D11" s="41" t="s">
        <v>242</v>
      </c>
      <c r="E11" s="41">
        <v>1</v>
      </c>
      <c r="F11" s="728"/>
      <c r="G11" s="657">
        <f>+IF($E11&gt;0,($E11*F11),"")</f>
        <v>0</v>
      </c>
    </row>
    <row r="12" spans="1:7" x14ac:dyDescent="0.2">
      <c r="A12" s="27"/>
      <c r="B12" s="27"/>
      <c r="C12" s="28"/>
      <c r="D12" s="41"/>
      <c r="E12" s="41"/>
      <c r="F12" s="392"/>
      <c r="G12" s="657"/>
    </row>
    <row r="13" spans="1:7" ht="63.75" x14ac:dyDescent="0.2">
      <c r="A13" s="27">
        <v>1.2</v>
      </c>
      <c r="B13" s="27"/>
      <c r="C13" s="28" t="s">
        <v>4573</v>
      </c>
      <c r="D13" s="41"/>
      <c r="E13" s="41"/>
      <c r="F13" s="392"/>
      <c r="G13" s="657"/>
    </row>
    <row r="14" spans="1:7" x14ac:dyDescent="0.2">
      <c r="A14" s="27" t="s">
        <v>63</v>
      </c>
      <c r="B14" s="27"/>
      <c r="C14" s="28" t="s">
        <v>2317</v>
      </c>
      <c r="D14" s="41" t="s">
        <v>242</v>
      </c>
      <c r="E14" s="41">
        <v>1</v>
      </c>
      <c r="F14" s="728"/>
      <c r="G14" s="657">
        <f>+IF($E14&gt;0,($E14*F14),"")</f>
        <v>0</v>
      </c>
    </row>
    <row r="15" spans="1:7" x14ac:dyDescent="0.2">
      <c r="A15" s="27" t="s">
        <v>68</v>
      </c>
      <c r="B15" s="27"/>
      <c r="C15" s="28" t="s">
        <v>4098</v>
      </c>
      <c r="D15" s="41" t="s">
        <v>242</v>
      </c>
      <c r="E15" s="41">
        <v>1</v>
      </c>
      <c r="F15" s="728"/>
      <c r="G15" s="657">
        <f>+IF($E15&gt;0,($E15*F15),"")</f>
        <v>0</v>
      </c>
    </row>
    <row r="16" spans="1:7" x14ac:dyDescent="0.2">
      <c r="A16" s="27"/>
      <c r="B16" s="27"/>
      <c r="C16" s="28"/>
      <c r="D16" s="41"/>
      <c r="E16" s="41"/>
      <c r="F16" s="392"/>
      <c r="G16" s="657"/>
    </row>
    <row r="17" spans="1:8" ht="63.75" x14ac:dyDescent="0.2">
      <c r="A17" s="27">
        <v>1.3</v>
      </c>
      <c r="B17" s="27"/>
      <c r="C17" s="28" t="s">
        <v>4574</v>
      </c>
      <c r="D17" s="41"/>
      <c r="E17" s="41"/>
      <c r="F17" s="392"/>
      <c r="G17" s="657"/>
    </row>
    <row r="18" spans="1:8" x14ac:dyDescent="0.2">
      <c r="A18" s="27" t="s">
        <v>113</v>
      </c>
      <c r="B18" s="27"/>
      <c r="C18" s="28" t="s">
        <v>2317</v>
      </c>
      <c r="D18" s="41" t="s">
        <v>242</v>
      </c>
      <c r="E18" s="41">
        <v>1</v>
      </c>
      <c r="F18" s="728"/>
      <c r="G18" s="657">
        <f>+IF($E18&gt;0,($E18*F18),"")</f>
        <v>0</v>
      </c>
    </row>
    <row r="19" spans="1:8" x14ac:dyDescent="0.2">
      <c r="A19" s="27" t="s">
        <v>116</v>
      </c>
      <c r="B19" s="27"/>
      <c r="C19" s="28" t="s">
        <v>4098</v>
      </c>
      <c r="D19" s="41" t="s">
        <v>242</v>
      </c>
      <c r="E19" s="41">
        <v>1</v>
      </c>
      <c r="F19" s="728"/>
      <c r="G19" s="657">
        <f>+IF($E19&gt;0,($E19*F19),"")</f>
        <v>0</v>
      </c>
    </row>
    <row r="20" spans="1:8" x14ac:dyDescent="0.2">
      <c r="A20" s="27"/>
      <c r="B20" s="27"/>
      <c r="C20" s="28"/>
      <c r="D20" s="41"/>
      <c r="E20" s="41"/>
      <c r="F20" s="392"/>
      <c r="G20" s="657"/>
    </row>
    <row r="21" spans="1:8" x14ac:dyDescent="0.2">
      <c r="A21" s="27"/>
      <c r="B21" s="27"/>
      <c r="C21" s="28"/>
      <c r="D21" s="41"/>
      <c r="E21" s="41"/>
      <c r="F21" s="392"/>
      <c r="G21" s="657"/>
    </row>
    <row r="22" spans="1:8" ht="63.75" x14ac:dyDescent="0.2">
      <c r="A22" s="27">
        <v>1.4</v>
      </c>
      <c r="B22" s="27"/>
      <c r="C22" s="28" t="s">
        <v>4575</v>
      </c>
      <c r="D22" s="41"/>
      <c r="E22" s="41"/>
      <c r="F22" s="392"/>
      <c r="G22" s="657"/>
    </row>
    <row r="23" spans="1:8" x14ac:dyDescent="0.2">
      <c r="A23" s="27" t="s">
        <v>136</v>
      </c>
      <c r="B23" s="27"/>
      <c r="C23" s="28" t="s">
        <v>2317</v>
      </c>
      <c r="D23" s="41" t="s">
        <v>242</v>
      </c>
      <c r="E23" s="41">
        <v>1</v>
      </c>
      <c r="F23" s="728"/>
      <c r="G23" s="657">
        <f>+IF($E23&gt;0,($E23*F23),"")</f>
        <v>0</v>
      </c>
    </row>
    <row r="24" spans="1:8" x14ac:dyDescent="0.2">
      <c r="A24" s="27" t="s">
        <v>139</v>
      </c>
      <c r="B24" s="27"/>
      <c r="C24" s="28" t="s">
        <v>4098</v>
      </c>
      <c r="D24" s="41" t="s">
        <v>242</v>
      </c>
      <c r="E24" s="41">
        <v>1</v>
      </c>
      <c r="F24" s="728"/>
      <c r="G24" s="657">
        <f>+IF($E24&gt;0,($E24*F24),"")</f>
        <v>0</v>
      </c>
    </row>
    <row r="25" spans="1:8" x14ac:dyDescent="0.2">
      <c r="A25" s="27"/>
      <c r="B25" s="27"/>
      <c r="C25" s="28"/>
      <c r="D25" s="41"/>
      <c r="E25" s="41"/>
      <c r="F25" s="392"/>
      <c r="G25" s="657"/>
    </row>
    <row r="26" spans="1:8" x14ac:dyDescent="0.2">
      <c r="A26" s="30">
        <v>1.5</v>
      </c>
      <c r="B26" s="30"/>
      <c r="C26" s="31" t="s">
        <v>2219</v>
      </c>
      <c r="D26" s="41"/>
      <c r="E26" s="41"/>
      <c r="F26" s="392"/>
      <c r="G26" s="657"/>
    </row>
    <row r="27" spans="1:8" x14ac:dyDescent="0.2">
      <c r="A27" s="27"/>
      <c r="B27" s="27"/>
      <c r="C27" s="28"/>
      <c r="D27" s="41"/>
      <c r="E27" s="41"/>
      <c r="F27" s="392"/>
      <c r="G27" s="657"/>
    </row>
    <row r="28" spans="1:8" ht="25.5" x14ac:dyDescent="0.2">
      <c r="A28" s="27" t="s">
        <v>200</v>
      </c>
      <c r="B28" s="27"/>
      <c r="C28" s="28" t="s">
        <v>2220</v>
      </c>
      <c r="D28" s="41"/>
      <c r="E28" s="41"/>
      <c r="F28" s="392"/>
      <c r="G28" s="657"/>
    </row>
    <row r="29" spans="1:8" x14ac:dyDescent="0.2">
      <c r="A29" s="27" t="s">
        <v>4012</v>
      </c>
      <c r="B29" s="27"/>
      <c r="C29" s="28" t="s">
        <v>2317</v>
      </c>
      <c r="D29" s="41" t="s">
        <v>242</v>
      </c>
      <c r="E29" s="41">
        <v>54</v>
      </c>
      <c r="F29" s="728"/>
      <c r="G29" s="657">
        <f>+IF($E29&gt;0,($E29*F29),"")</f>
        <v>0</v>
      </c>
    </row>
    <row r="30" spans="1:8" x14ac:dyDescent="0.2">
      <c r="A30" s="27" t="s">
        <v>4013</v>
      </c>
      <c r="B30" s="27"/>
      <c r="C30" s="28" t="s">
        <v>4098</v>
      </c>
      <c r="D30" s="41" t="s">
        <v>242</v>
      </c>
      <c r="E30" s="41">
        <v>54</v>
      </c>
      <c r="F30" s="728"/>
      <c r="G30" s="657">
        <f>+IF($E30&gt;0,($E30*F30),"")</f>
        <v>0</v>
      </c>
      <c r="H30" s="53"/>
    </row>
    <row r="31" spans="1:8" x14ac:dyDescent="0.2">
      <c r="A31" s="27"/>
      <c r="B31" s="27"/>
      <c r="C31" s="28"/>
      <c r="D31" s="41"/>
      <c r="E31" s="41"/>
      <c r="F31" s="392"/>
      <c r="G31" s="657"/>
      <c r="H31" s="53"/>
    </row>
    <row r="32" spans="1:8" x14ac:dyDescent="0.2">
      <c r="A32" s="27" t="s">
        <v>2039</v>
      </c>
      <c r="B32" s="27"/>
      <c r="C32" s="28" t="s">
        <v>2221</v>
      </c>
      <c r="D32" s="41"/>
      <c r="E32" s="41"/>
      <c r="F32" s="392"/>
      <c r="G32" s="657"/>
      <c r="H32" s="53"/>
    </row>
    <row r="33" spans="1:8" x14ac:dyDescent="0.2">
      <c r="A33" s="27" t="s">
        <v>4014</v>
      </c>
      <c r="B33" s="27"/>
      <c r="C33" s="28" t="s">
        <v>2317</v>
      </c>
      <c r="D33" s="41" t="s">
        <v>242</v>
      </c>
      <c r="E33" s="41">
        <v>54</v>
      </c>
      <c r="F33" s="728"/>
      <c r="G33" s="657">
        <f>+IF($E33&gt;0,($E33*F33),"")</f>
        <v>0</v>
      </c>
      <c r="H33" s="53"/>
    </row>
    <row r="34" spans="1:8" x14ac:dyDescent="0.2">
      <c r="A34" s="27" t="s">
        <v>4015</v>
      </c>
      <c r="B34" s="27"/>
      <c r="C34" s="28" t="s">
        <v>4098</v>
      </c>
      <c r="D34" s="41" t="s">
        <v>242</v>
      </c>
      <c r="E34" s="41">
        <v>54</v>
      </c>
      <c r="F34" s="728"/>
      <c r="G34" s="657">
        <f>+IF($E34&gt;0,($E34*F34),"")</f>
        <v>0</v>
      </c>
      <c r="H34" s="53"/>
    </row>
    <row r="35" spans="1:8" ht="21.95" customHeight="1" x14ac:dyDescent="0.2">
      <c r="A35" s="34" t="s">
        <v>44</v>
      </c>
      <c r="B35" s="35"/>
      <c r="C35" s="35"/>
      <c r="D35" s="305"/>
      <c r="E35" s="305"/>
      <c r="F35" s="395"/>
      <c r="G35" s="479">
        <f>SUM(G6:G34)</f>
        <v>0</v>
      </c>
    </row>
    <row r="36" spans="1:8" ht="15" customHeight="1" x14ac:dyDescent="0.2">
      <c r="A36" s="21"/>
      <c r="B36" s="21"/>
      <c r="C36" s="21"/>
      <c r="D36" s="21"/>
      <c r="E36" s="21"/>
      <c r="G36" s="542" t="s">
        <v>4777</v>
      </c>
    </row>
    <row r="37" spans="1:8" x14ac:dyDescent="0.2">
      <c r="A37" s="21"/>
      <c r="B37" s="21"/>
      <c r="C37" s="21"/>
      <c r="D37" s="21"/>
      <c r="E37" s="21"/>
      <c r="G37" s="543"/>
    </row>
    <row r="38" spans="1:8" ht="25.5" x14ac:dyDescent="0.2">
      <c r="A38" s="36" t="s">
        <v>3</v>
      </c>
      <c r="B38" s="36" t="s">
        <v>4</v>
      </c>
      <c r="C38" s="36" t="s">
        <v>5</v>
      </c>
      <c r="D38" s="36" t="s">
        <v>6</v>
      </c>
      <c r="E38" s="36" t="s">
        <v>7</v>
      </c>
      <c r="F38" s="36" t="s">
        <v>8</v>
      </c>
      <c r="G38" s="482" t="s">
        <v>9</v>
      </c>
    </row>
    <row r="39" spans="1:8" ht="21.95" customHeight="1" x14ac:dyDescent="0.2">
      <c r="A39" s="37" t="s">
        <v>45</v>
      </c>
      <c r="B39" s="38"/>
      <c r="C39" s="39"/>
      <c r="D39" s="305"/>
      <c r="E39" s="305"/>
      <c r="F39" s="395"/>
      <c r="G39" s="494">
        <f>G35</f>
        <v>0</v>
      </c>
    </row>
    <row r="40" spans="1:8" x14ac:dyDescent="0.2">
      <c r="A40" s="52"/>
      <c r="B40" s="27"/>
      <c r="C40" s="31" t="s">
        <v>2209</v>
      </c>
      <c r="D40" s="33"/>
      <c r="E40" s="33"/>
      <c r="F40" s="390"/>
      <c r="G40" s="485"/>
      <c r="H40" s="53"/>
    </row>
    <row r="41" spans="1:8" ht="89.25" x14ac:dyDescent="0.2">
      <c r="A41" s="27">
        <v>1.6</v>
      </c>
      <c r="B41" s="27"/>
      <c r="C41" s="28" t="s">
        <v>2210</v>
      </c>
      <c r="D41" s="33"/>
      <c r="E41" s="33"/>
      <c r="F41" s="393"/>
      <c r="G41" s="485"/>
      <c r="H41" s="53"/>
    </row>
    <row r="42" spans="1:8" x14ac:dyDescent="0.2">
      <c r="A42" s="27"/>
      <c r="B42" s="27"/>
      <c r="C42" s="28"/>
      <c r="D42" s="33"/>
      <c r="E42" s="33"/>
      <c r="F42" s="393"/>
      <c r="G42" s="485"/>
      <c r="H42" s="53"/>
    </row>
    <row r="43" spans="1:8" x14ac:dyDescent="0.2">
      <c r="A43" s="27" t="s">
        <v>207</v>
      </c>
      <c r="B43" s="27"/>
      <c r="C43" s="28" t="s">
        <v>2212</v>
      </c>
      <c r="D43" s="33"/>
      <c r="E43" s="33"/>
      <c r="F43" s="393"/>
      <c r="G43" s="485"/>
    </row>
    <row r="44" spans="1:8" x14ac:dyDescent="0.2">
      <c r="A44" s="27" t="s">
        <v>4016</v>
      </c>
      <c r="B44" s="27"/>
      <c r="C44" s="28" t="s">
        <v>2317</v>
      </c>
      <c r="D44" s="33" t="s">
        <v>292</v>
      </c>
      <c r="E44" s="33">
        <v>800</v>
      </c>
      <c r="F44" s="728"/>
      <c r="G44" s="485">
        <f>+IF($E44&gt;0,($E44*F44),"")</f>
        <v>0</v>
      </c>
    </row>
    <row r="45" spans="1:8" x14ac:dyDescent="0.2">
      <c r="A45" s="27" t="s">
        <v>4017</v>
      </c>
      <c r="B45" s="27"/>
      <c r="C45" s="28" t="s">
        <v>4098</v>
      </c>
      <c r="D45" s="33" t="s">
        <v>292</v>
      </c>
      <c r="E45" s="33">
        <v>800</v>
      </c>
      <c r="F45" s="728"/>
      <c r="G45" s="485">
        <f>+IF($E45&gt;0,($E45*F45),"")</f>
        <v>0</v>
      </c>
    </row>
    <row r="46" spans="1:8" ht="11.25" customHeight="1" x14ac:dyDescent="0.2">
      <c r="A46" s="27"/>
      <c r="B46" s="27"/>
      <c r="C46" s="28"/>
      <c r="D46" s="33"/>
      <c r="E46" s="33"/>
      <c r="F46" s="393"/>
      <c r="G46" s="485"/>
    </row>
    <row r="47" spans="1:8" x14ac:dyDescent="0.2">
      <c r="A47" s="27" t="s">
        <v>209</v>
      </c>
      <c r="B47" s="27"/>
      <c r="C47" s="28" t="s">
        <v>2224</v>
      </c>
      <c r="D47" s="33"/>
      <c r="E47" s="33"/>
      <c r="F47" s="393"/>
      <c r="G47" s="485"/>
    </row>
    <row r="48" spans="1:8" x14ac:dyDescent="0.2">
      <c r="A48" s="27" t="s">
        <v>4140</v>
      </c>
      <c r="B48" s="27"/>
      <c r="C48" s="28" t="s">
        <v>2317</v>
      </c>
      <c r="D48" s="33" t="s">
        <v>292</v>
      </c>
      <c r="E48" s="33">
        <v>100</v>
      </c>
      <c r="F48" s="728"/>
      <c r="G48" s="485">
        <f>+IF($E48&gt;0,($E48*F48),"")</f>
        <v>0</v>
      </c>
    </row>
    <row r="49" spans="1:7" x14ac:dyDescent="0.2">
      <c r="A49" s="27" t="s">
        <v>4141</v>
      </c>
      <c r="B49" s="27"/>
      <c r="C49" s="28" t="s">
        <v>4098</v>
      </c>
      <c r="D49" s="33" t="s">
        <v>292</v>
      </c>
      <c r="E49" s="33">
        <v>100</v>
      </c>
      <c r="F49" s="728"/>
      <c r="G49" s="485">
        <f>+IF($E49&gt;0,($E49*F49),"")</f>
        <v>0</v>
      </c>
    </row>
    <row r="50" spans="1:7" x14ac:dyDescent="0.2">
      <c r="A50" s="27"/>
      <c r="B50" s="27"/>
      <c r="C50" s="28"/>
      <c r="D50" s="33"/>
      <c r="E50" s="33"/>
      <c r="F50" s="393"/>
      <c r="G50" s="485"/>
    </row>
    <row r="51" spans="1:7" x14ac:dyDescent="0.2">
      <c r="A51" s="27" t="s">
        <v>2387</v>
      </c>
      <c r="B51" s="27"/>
      <c r="C51" s="28" t="s">
        <v>2225</v>
      </c>
      <c r="D51" s="33"/>
      <c r="E51" s="33"/>
      <c r="F51" s="393"/>
      <c r="G51" s="485"/>
    </row>
    <row r="52" spans="1:7" x14ac:dyDescent="0.2">
      <c r="A52" s="27" t="s">
        <v>4142</v>
      </c>
      <c r="B52" s="27"/>
      <c r="C52" s="28" t="s">
        <v>2317</v>
      </c>
      <c r="D52" s="33" t="s">
        <v>292</v>
      </c>
      <c r="E52" s="33" t="s">
        <v>4778</v>
      </c>
      <c r="F52" s="728"/>
      <c r="G52" s="588" t="s">
        <v>4781</v>
      </c>
    </row>
    <row r="53" spans="1:7" x14ac:dyDescent="0.2">
      <c r="A53" s="52" t="s">
        <v>4143</v>
      </c>
      <c r="B53" s="27"/>
      <c r="C53" s="28" t="s">
        <v>4098</v>
      </c>
      <c r="D53" s="33" t="s">
        <v>292</v>
      </c>
      <c r="E53" s="33" t="s">
        <v>4778</v>
      </c>
      <c r="F53" s="728"/>
      <c r="G53" s="588" t="s">
        <v>4781</v>
      </c>
    </row>
    <row r="54" spans="1:7" x14ac:dyDescent="0.2">
      <c r="A54" s="52"/>
      <c r="B54" s="27"/>
      <c r="C54" s="28"/>
      <c r="D54" s="33"/>
      <c r="E54" s="33"/>
      <c r="F54" s="393"/>
      <c r="G54" s="485"/>
    </row>
    <row r="55" spans="1:7" x14ac:dyDescent="0.2">
      <c r="A55" s="27" t="s">
        <v>2388</v>
      </c>
      <c r="B55" s="27"/>
      <c r="C55" s="28" t="s">
        <v>2226</v>
      </c>
      <c r="D55" s="33"/>
      <c r="E55" s="33"/>
      <c r="F55" s="393"/>
      <c r="G55" s="485"/>
    </row>
    <row r="56" spans="1:7" x14ac:dyDescent="0.2">
      <c r="A56" s="26" t="s">
        <v>4144</v>
      </c>
      <c r="B56" s="27"/>
      <c r="C56" s="28" t="s">
        <v>2317</v>
      </c>
      <c r="D56" s="33" t="s">
        <v>292</v>
      </c>
      <c r="E56" s="33" t="s">
        <v>4778</v>
      </c>
      <c r="F56" s="728"/>
      <c r="G56" s="588" t="s">
        <v>4781</v>
      </c>
    </row>
    <row r="57" spans="1:7" x14ac:dyDescent="0.2">
      <c r="A57" s="26" t="s">
        <v>4145</v>
      </c>
      <c r="B57" s="27"/>
      <c r="C57" s="28" t="s">
        <v>4098</v>
      </c>
      <c r="D57" s="33" t="s">
        <v>292</v>
      </c>
      <c r="E57" s="33" t="s">
        <v>4778</v>
      </c>
      <c r="F57" s="728"/>
      <c r="G57" s="588" t="s">
        <v>4781</v>
      </c>
    </row>
    <row r="58" spans="1:7" x14ac:dyDescent="0.2">
      <c r="A58" s="26"/>
      <c r="B58" s="27"/>
      <c r="C58" s="28"/>
      <c r="D58" s="33"/>
      <c r="E58" s="33"/>
      <c r="F58" s="393"/>
      <c r="G58" s="485"/>
    </row>
    <row r="59" spans="1:7" x14ac:dyDescent="0.2">
      <c r="A59" s="27" t="s">
        <v>4146</v>
      </c>
      <c r="B59" s="27"/>
      <c r="C59" s="28" t="s">
        <v>2227</v>
      </c>
      <c r="D59" s="33"/>
      <c r="E59" s="33"/>
      <c r="F59" s="393"/>
      <c r="G59" s="485"/>
    </row>
    <row r="60" spans="1:7" x14ac:dyDescent="0.2">
      <c r="A60" s="27" t="s">
        <v>4147</v>
      </c>
      <c r="B60" s="27"/>
      <c r="C60" s="28" t="s">
        <v>2317</v>
      </c>
      <c r="D60" s="33" t="s">
        <v>292</v>
      </c>
      <c r="E60" s="33">
        <v>480</v>
      </c>
      <c r="F60" s="728"/>
      <c r="G60" s="485">
        <f>+IF($E60&gt;0,($E60*F60),"")</f>
        <v>0</v>
      </c>
    </row>
    <row r="61" spans="1:7" x14ac:dyDescent="0.2">
      <c r="A61" s="26" t="s">
        <v>4148</v>
      </c>
      <c r="B61" s="27"/>
      <c r="C61" s="28" t="s">
        <v>4098</v>
      </c>
      <c r="D61" s="33" t="s">
        <v>292</v>
      </c>
      <c r="E61" s="33">
        <v>480</v>
      </c>
      <c r="F61" s="728"/>
      <c r="G61" s="485">
        <f>+IF($E61&gt;0,($E61*F61),"")</f>
        <v>0</v>
      </c>
    </row>
    <row r="62" spans="1:7" x14ac:dyDescent="0.2">
      <c r="A62" s="52"/>
      <c r="B62" s="27"/>
      <c r="C62" s="28"/>
      <c r="D62" s="33"/>
      <c r="E62" s="33"/>
      <c r="F62" s="393"/>
      <c r="G62" s="485"/>
    </row>
    <row r="63" spans="1:7" x14ac:dyDescent="0.2">
      <c r="A63" s="27" t="s">
        <v>4149</v>
      </c>
      <c r="B63" s="27"/>
      <c r="C63" s="28" t="s">
        <v>2228</v>
      </c>
      <c r="D63" s="33"/>
      <c r="E63" s="33"/>
      <c r="F63" s="393"/>
      <c r="G63" s="485"/>
    </row>
    <row r="64" spans="1:7" x14ac:dyDescent="0.2">
      <c r="A64" s="27" t="s">
        <v>4150</v>
      </c>
      <c r="B64" s="27"/>
      <c r="C64" s="28" t="s">
        <v>2317</v>
      </c>
      <c r="D64" s="33" t="s">
        <v>292</v>
      </c>
      <c r="E64" s="33">
        <v>942</v>
      </c>
      <c r="F64" s="728"/>
      <c r="G64" s="485">
        <f>+IF($E64&gt;0,($E64*F64),"")</f>
        <v>0</v>
      </c>
    </row>
    <row r="65" spans="1:7" x14ac:dyDescent="0.2">
      <c r="A65" s="27" t="s">
        <v>4151</v>
      </c>
      <c r="B65" s="27"/>
      <c r="C65" s="28" t="s">
        <v>4098</v>
      </c>
      <c r="D65" s="33" t="s">
        <v>292</v>
      </c>
      <c r="E65" s="33">
        <v>942</v>
      </c>
      <c r="F65" s="728"/>
      <c r="G65" s="485">
        <f>+IF($E65&gt;0,($E65*F65),"")</f>
        <v>0</v>
      </c>
    </row>
    <row r="66" spans="1:7" x14ac:dyDescent="0.2">
      <c r="A66" s="27"/>
      <c r="B66" s="27"/>
      <c r="C66" s="28"/>
      <c r="D66" s="33"/>
      <c r="E66" s="33"/>
      <c r="F66" s="393"/>
      <c r="G66" s="485"/>
    </row>
    <row r="67" spans="1:7" x14ac:dyDescent="0.2">
      <c r="A67" s="27" t="s">
        <v>4152</v>
      </c>
      <c r="B67" s="27"/>
      <c r="C67" s="28" t="s">
        <v>2229</v>
      </c>
      <c r="D67" s="33"/>
      <c r="E67" s="33"/>
      <c r="F67" s="393"/>
      <c r="G67" s="485"/>
    </row>
    <row r="68" spans="1:7" x14ac:dyDescent="0.2">
      <c r="A68" s="27" t="s">
        <v>4153</v>
      </c>
      <c r="B68" s="27"/>
      <c r="C68" s="28" t="s">
        <v>2317</v>
      </c>
      <c r="D68" s="33" t="s">
        <v>292</v>
      </c>
      <c r="E68" s="33" t="s">
        <v>4778</v>
      </c>
      <c r="F68" s="728"/>
      <c r="G68" s="588" t="s">
        <v>4781</v>
      </c>
    </row>
    <row r="69" spans="1:7" x14ac:dyDescent="0.2">
      <c r="A69" s="27" t="s">
        <v>4154</v>
      </c>
      <c r="B69" s="27"/>
      <c r="C69" s="28" t="s">
        <v>4098</v>
      </c>
      <c r="D69" s="33" t="s">
        <v>292</v>
      </c>
      <c r="E69" s="33" t="s">
        <v>4778</v>
      </c>
      <c r="F69" s="728"/>
      <c r="G69" s="588" t="s">
        <v>4781</v>
      </c>
    </row>
    <row r="70" spans="1:7" x14ac:dyDescent="0.2">
      <c r="A70" s="27"/>
      <c r="B70" s="27"/>
      <c r="C70" s="28"/>
      <c r="D70" s="33"/>
      <c r="E70" s="33"/>
      <c r="F70" s="393"/>
      <c r="G70" s="485"/>
    </row>
    <row r="71" spans="1:7" x14ac:dyDescent="0.2">
      <c r="A71" s="27" t="s">
        <v>4155</v>
      </c>
      <c r="B71" s="27"/>
      <c r="C71" s="28" t="s">
        <v>2230</v>
      </c>
      <c r="D71" s="33"/>
      <c r="E71" s="33"/>
      <c r="F71" s="393"/>
      <c r="G71" s="485"/>
    </row>
    <row r="72" spans="1:7" x14ac:dyDescent="0.2">
      <c r="A72" s="27" t="s">
        <v>4156</v>
      </c>
      <c r="B72" s="27"/>
      <c r="C72" s="28" t="s">
        <v>2317</v>
      </c>
      <c r="D72" s="33" t="s">
        <v>292</v>
      </c>
      <c r="E72" s="33">
        <v>80</v>
      </c>
      <c r="F72" s="728"/>
      <c r="G72" s="485">
        <f>+IF($E72&gt;0,($E72*F72),"")</f>
        <v>0</v>
      </c>
    </row>
    <row r="73" spans="1:7" x14ac:dyDescent="0.2">
      <c r="A73" s="26" t="s">
        <v>4157</v>
      </c>
      <c r="B73" s="27"/>
      <c r="C73" s="28" t="s">
        <v>4098</v>
      </c>
      <c r="D73" s="33" t="s">
        <v>292</v>
      </c>
      <c r="E73" s="33">
        <v>80</v>
      </c>
      <c r="F73" s="728"/>
      <c r="G73" s="485">
        <f>+IF($E73&gt;0,($E73*F73),"")</f>
        <v>0</v>
      </c>
    </row>
    <row r="74" spans="1:7" x14ac:dyDescent="0.2">
      <c r="A74" s="26"/>
      <c r="B74" s="27"/>
      <c r="C74" s="28"/>
      <c r="D74" s="33"/>
      <c r="E74" s="33"/>
      <c r="F74" s="393"/>
      <c r="G74" s="485"/>
    </row>
    <row r="75" spans="1:7" x14ac:dyDescent="0.2">
      <c r="A75" s="27" t="s">
        <v>4158</v>
      </c>
      <c r="B75" s="27"/>
      <c r="C75" s="28" t="s">
        <v>2232</v>
      </c>
      <c r="D75" s="33"/>
      <c r="E75" s="33"/>
      <c r="F75" s="393"/>
      <c r="G75" s="485"/>
    </row>
    <row r="76" spans="1:7" x14ac:dyDescent="0.2">
      <c r="A76" s="27" t="s">
        <v>4159</v>
      </c>
      <c r="B76" s="27"/>
      <c r="C76" s="28" t="s">
        <v>2317</v>
      </c>
      <c r="D76" s="33" t="s">
        <v>292</v>
      </c>
      <c r="E76" s="33">
        <v>4503</v>
      </c>
      <c r="F76" s="728"/>
      <c r="G76" s="485">
        <f>+IF($E76&gt;0,($E76*F76),"")</f>
        <v>0</v>
      </c>
    </row>
    <row r="77" spans="1:7" x14ac:dyDescent="0.2">
      <c r="A77" s="26" t="s">
        <v>4160</v>
      </c>
      <c r="B77" s="27"/>
      <c r="C77" s="28" t="s">
        <v>4098</v>
      </c>
      <c r="D77" s="33" t="s">
        <v>292</v>
      </c>
      <c r="E77" s="33">
        <v>4503</v>
      </c>
      <c r="F77" s="728"/>
      <c r="G77" s="485">
        <f>+IF($E77&gt;0,($E77*F77),"")</f>
        <v>0</v>
      </c>
    </row>
    <row r="78" spans="1:7" x14ac:dyDescent="0.2">
      <c r="A78" s="26"/>
      <c r="B78" s="27"/>
      <c r="C78" s="28"/>
      <c r="D78" s="33"/>
      <c r="E78" s="33"/>
      <c r="F78" s="393"/>
      <c r="G78" s="485"/>
    </row>
    <row r="79" spans="1:7" x14ac:dyDescent="0.2">
      <c r="A79" s="27" t="s">
        <v>4161</v>
      </c>
      <c r="B79" s="27"/>
      <c r="C79" s="28" t="s">
        <v>2216</v>
      </c>
      <c r="D79" s="33"/>
      <c r="E79" s="33"/>
      <c r="F79" s="393"/>
      <c r="G79" s="485"/>
    </row>
    <row r="80" spans="1:7" x14ac:dyDescent="0.2">
      <c r="A80" s="27" t="s">
        <v>4162</v>
      </c>
      <c r="B80" s="27"/>
      <c r="C80" s="28" t="s">
        <v>2317</v>
      </c>
      <c r="D80" s="33" t="s">
        <v>292</v>
      </c>
      <c r="E80" s="33">
        <v>320</v>
      </c>
      <c r="F80" s="728"/>
      <c r="G80" s="485">
        <f>+IF($E80&gt;0,($E80*F80),"")</f>
        <v>0</v>
      </c>
    </row>
    <row r="81" spans="1:7" x14ac:dyDescent="0.2">
      <c r="A81" s="26" t="s">
        <v>4163</v>
      </c>
      <c r="B81" s="27"/>
      <c r="C81" s="28" t="s">
        <v>4098</v>
      </c>
      <c r="D81" s="33" t="s">
        <v>292</v>
      </c>
      <c r="E81" s="33">
        <v>320</v>
      </c>
      <c r="F81" s="728"/>
      <c r="G81" s="485">
        <f>+IF($E81&gt;0,($E81*F81),"")</f>
        <v>0</v>
      </c>
    </row>
    <row r="82" spans="1:7" x14ac:dyDescent="0.2">
      <c r="A82" s="26"/>
      <c r="B82" s="27"/>
      <c r="C82" s="28"/>
      <c r="D82" s="33"/>
      <c r="E82" s="33"/>
      <c r="F82" s="393"/>
      <c r="G82" s="485"/>
    </row>
    <row r="83" spans="1:7" x14ac:dyDescent="0.2">
      <c r="A83" s="27" t="s">
        <v>4164</v>
      </c>
      <c r="B83" s="27"/>
      <c r="C83" s="28" t="s">
        <v>2284</v>
      </c>
      <c r="D83" s="33"/>
      <c r="E83" s="33"/>
      <c r="F83" s="393"/>
      <c r="G83" s="485"/>
    </row>
    <row r="84" spans="1:7" x14ac:dyDescent="0.2">
      <c r="A84" s="27" t="s">
        <v>4165</v>
      </c>
      <c r="B84" s="27"/>
      <c r="C84" s="28" t="s">
        <v>2317</v>
      </c>
      <c r="D84" s="33" t="s">
        <v>292</v>
      </c>
      <c r="E84" s="33">
        <v>2658</v>
      </c>
      <c r="F84" s="728"/>
      <c r="G84" s="485">
        <f>+IF($E84&gt;0,($E84*F84),"")</f>
        <v>0</v>
      </c>
    </row>
    <row r="85" spans="1:7" x14ac:dyDescent="0.2">
      <c r="A85" s="26" t="s">
        <v>4166</v>
      </c>
      <c r="B85" s="27"/>
      <c r="C85" s="28" t="s">
        <v>4098</v>
      </c>
      <c r="D85" s="33" t="s">
        <v>292</v>
      </c>
      <c r="E85" s="33">
        <v>2658</v>
      </c>
      <c r="F85" s="728"/>
      <c r="G85" s="485">
        <f>+IF($E85&gt;0,($E85*F85),"")</f>
        <v>0</v>
      </c>
    </row>
    <row r="86" spans="1:7" x14ac:dyDescent="0.2">
      <c r="A86" s="26"/>
      <c r="B86" s="27"/>
      <c r="C86" s="28"/>
      <c r="D86" s="33"/>
      <c r="E86" s="33"/>
      <c r="F86" s="393"/>
      <c r="G86" s="485"/>
    </row>
    <row r="87" spans="1:7" x14ac:dyDescent="0.2">
      <c r="A87" s="27" t="s">
        <v>4167</v>
      </c>
      <c r="B87" s="27"/>
      <c r="C87" s="28" t="s">
        <v>2285</v>
      </c>
      <c r="D87" s="33"/>
      <c r="E87" s="33"/>
      <c r="F87" s="393"/>
      <c r="G87" s="485"/>
    </row>
    <row r="88" spans="1:7" x14ac:dyDescent="0.2">
      <c r="A88" s="27" t="s">
        <v>4168</v>
      </c>
      <c r="B88" s="27"/>
      <c r="C88" s="28" t="s">
        <v>2317</v>
      </c>
      <c r="D88" s="33" t="s">
        <v>292</v>
      </c>
      <c r="E88" s="33">
        <v>423</v>
      </c>
      <c r="F88" s="728"/>
      <c r="G88" s="485">
        <f>+IF($E88&gt;0,($E88*F88),"")</f>
        <v>0</v>
      </c>
    </row>
    <row r="89" spans="1:7" x14ac:dyDescent="0.2">
      <c r="A89" s="26" t="s">
        <v>4169</v>
      </c>
      <c r="B89" s="27"/>
      <c r="C89" s="28" t="s">
        <v>4098</v>
      </c>
      <c r="D89" s="33" t="s">
        <v>292</v>
      </c>
      <c r="E89" s="33">
        <v>423</v>
      </c>
      <c r="F89" s="728"/>
      <c r="G89" s="485">
        <f>+IF($E89&gt;0,($E89*F89),"")</f>
        <v>0</v>
      </c>
    </row>
    <row r="90" spans="1:7" x14ac:dyDescent="0.2">
      <c r="A90" s="26"/>
      <c r="B90" s="27"/>
      <c r="C90" s="28"/>
      <c r="D90" s="33"/>
      <c r="E90" s="33"/>
      <c r="F90" s="397"/>
      <c r="G90" s="485"/>
    </row>
    <row r="91" spans="1:7" ht="21.95" customHeight="1" x14ac:dyDescent="0.2">
      <c r="A91" s="34" t="s">
        <v>44</v>
      </c>
      <c r="B91" s="35"/>
      <c r="C91" s="35"/>
      <c r="D91" s="305"/>
      <c r="E91" s="305"/>
      <c r="F91" s="395"/>
      <c r="G91" s="494">
        <f>SUM(G39:G89)</f>
        <v>0</v>
      </c>
    </row>
    <row r="92" spans="1:7" ht="15" customHeight="1" x14ac:dyDescent="0.2">
      <c r="A92" s="21"/>
      <c r="B92" s="21"/>
      <c r="C92" s="21"/>
      <c r="D92" s="21"/>
      <c r="E92" s="21"/>
      <c r="G92" s="542" t="s">
        <v>4777</v>
      </c>
    </row>
    <row r="93" spans="1:7" x14ac:dyDescent="0.2">
      <c r="A93" s="21"/>
      <c r="B93" s="21"/>
      <c r="C93" s="21"/>
      <c r="D93" s="21"/>
      <c r="E93" s="21"/>
      <c r="G93" s="543"/>
    </row>
    <row r="94" spans="1:7" ht="25.5" x14ac:dyDescent="0.2">
      <c r="A94" s="36" t="s">
        <v>3</v>
      </c>
      <c r="B94" s="36" t="s">
        <v>4</v>
      </c>
      <c r="C94" s="36" t="s">
        <v>5</v>
      </c>
      <c r="D94" s="36" t="s">
        <v>6</v>
      </c>
      <c r="E94" s="36" t="s">
        <v>7</v>
      </c>
      <c r="F94" s="36" t="s">
        <v>8</v>
      </c>
      <c r="G94" s="482" t="s">
        <v>9</v>
      </c>
    </row>
    <row r="95" spans="1:7" ht="21.95" customHeight="1" x14ac:dyDescent="0.2">
      <c r="A95" s="37" t="s">
        <v>45</v>
      </c>
      <c r="B95" s="38"/>
      <c r="C95" s="39"/>
      <c r="D95" s="305"/>
      <c r="E95" s="305"/>
      <c r="F95" s="382"/>
      <c r="G95" s="494">
        <f>G91</f>
        <v>0</v>
      </c>
    </row>
    <row r="96" spans="1:7" x14ac:dyDescent="0.2">
      <c r="A96" s="27" t="s">
        <v>4170</v>
      </c>
      <c r="B96" s="27"/>
      <c r="C96" s="28" t="s">
        <v>2286</v>
      </c>
      <c r="D96" s="33"/>
      <c r="E96" s="33"/>
      <c r="F96" s="391"/>
      <c r="G96" s="485"/>
    </row>
    <row r="97" spans="1:7" x14ac:dyDescent="0.2">
      <c r="A97" s="27" t="s">
        <v>4171</v>
      </c>
      <c r="B97" s="27"/>
      <c r="C97" s="28" t="s">
        <v>2317</v>
      </c>
      <c r="D97" s="33" t="s">
        <v>292</v>
      </c>
      <c r="E97" s="33">
        <v>2658</v>
      </c>
      <c r="F97" s="728"/>
      <c r="G97" s="485">
        <f>+IF($E97&gt;0,($E97*F97),"")</f>
        <v>0</v>
      </c>
    </row>
    <row r="98" spans="1:7" x14ac:dyDescent="0.2">
      <c r="A98" s="26" t="s">
        <v>4172</v>
      </c>
      <c r="B98" s="27"/>
      <c r="C98" s="28" t="s">
        <v>4098</v>
      </c>
      <c r="D98" s="33" t="s">
        <v>292</v>
      </c>
      <c r="E98" s="33">
        <f t="shared" ref="E98" si="0">E85</f>
        <v>2658</v>
      </c>
      <c r="F98" s="728"/>
      <c r="G98" s="485">
        <f>+IF($E98&gt;0,($E98*F98),"")</f>
        <v>0</v>
      </c>
    </row>
    <row r="99" spans="1:7" x14ac:dyDescent="0.2">
      <c r="A99" s="26"/>
      <c r="B99" s="27"/>
      <c r="C99" s="28"/>
      <c r="D99" s="33"/>
      <c r="E99" s="33"/>
      <c r="F99" s="328"/>
      <c r="G99" s="485"/>
    </row>
    <row r="100" spans="1:7" x14ac:dyDescent="0.2">
      <c r="A100" s="27" t="s">
        <v>4173</v>
      </c>
      <c r="B100" s="27"/>
      <c r="C100" s="28" t="s">
        <v>2287</v>
      </c>
      <c r="D100" s="33"/>
      <c r="E100" s="33"/>
      <c r="F100" s="328"/>
      <c r="G100" s="485"/>
    </row>
    <row r="101" spans="1:7" x14ac:dyDescent="0.2">
      <c r="A101" s="27" t="s">
        <v>4174</v>
      </c>
      <c r="B101" s="27"/>
      <c r="C101" s="28" t="s">
        <v>2317</v>
      </c>
      <c r="D101" s="33" t="s">
        <v>292</v>
      </c>
      <c r="E101" s="33">
        <v>423</v>
      </c>
      <c r="F101" s="728"/>
      <c r="G101" s="485">
        <f>+IF($E101&gt;0,($E101*F101),"")</f>
        <v>0</v>
      </c>
    </row>
    <row r="102" spans="1:7" x14ac:dyDescent="0.2">
      <c r="A102" s="26" t="s">
        <v>4175</v>
      </c>
      <c r="B102" s="27"/>
      <c r="C102" s="28" t="s">
        <v>4098</v>
      </c>
      <c r="D102" s="33" t="s">
        <v>292</v>
      </c>
      <c r="E102" s="33">
        <f t="shared" ref="E102" si="1">E89</f>
        <v>423</v>
      </c>
      <c r="F102" s="728"/>
      <c r="G102" s="485">
        <f>+IF($E102&gt;0,($E102*F102),"")</f>
        <v>0</v>
      </c>
    </row>
    <row r="103" spans="1:7" x14ac:dyDescent="0.2">
      <c r="A103" s="26"/>
      <c r="B103" s="27"/>
      <c r="C103" s="28"/>
      <c r="D103" s="33"/>
      <c r="E103" s="33"/>
      <c r="F103" s="328"/>
      <c r="G103" s="485"/>
    </row>
    <row r="104" spans="1:7" ht="63.75" x14ac:dyDescent="0.2">
      <c r="A104" s="27">
        <v>1.7</v>
      </c>
      <c r="B104" s="27"/>
      <c r="C104" s="28" t="s">
        <v>2239</v>
      </c>
      <c r="D104" s="33"/>
      <c r="E104" s="33"/>
      <c r="F104" s="328"/>
      <c r="G104" s="485"/>
    </row>
    <row r="105" spans="1:7" x14ac:dyDescent="0.2">
      <c r="A105" s="27"/>
      <c r="B105" s="27"/>
      <c r="C105" s="28"/>
      <c r="D105" s="33"/>
      <c r="E105" s="33"/>
      <c r="F105" s="328"/>
      <c r="G105" s="485"/>
    </row>
    <row r="106" spans="1:7" x14ac:dyDescent="0.2">
      <c r="A106" s="27" t="s">
        <v>214</v>
      </c>
      <c r="B106" s="27"/>
      <c r="C106" s="28" t="s">
        <v>2212</v>
      </c>
      <c r="D106" s="33"/>
      <c r="E106" s="33"/>
      <c r="F106" s="328"/>
      <c r="G106" s="485"/>
    </row>
    <row r="107" spans="1:7" x14ac:dyDescent="0.2">
      <c r="A107" s="27" t="s">
        <v>4018</v>
      </c>
      <c r="B107" s="27"/>
      <c r="C107" s="28" t="s">
        <v>2317</v>
      </c>
      <c r="D107" s="33" t="s">
        <v>242</v>
      </c>
      <c r="E107" s="33">
        <v>20</v>
      </c>
      <c r="F107" s="728"/>
      <c r="G107" s="485">
        <f>+IF($E107&gt;0,($E107*F107),"")</f>
        <v>0</v>
      </c>
    </row>
    <row r="108" spans="1:7" x14ac:dyDescent="0.2">
      <c r="A108" s="27" t="s">
        <v>4019</v>
      </c>
      <c r="B108" s="27"/>
      <c r="C108" s="28" t="s">
        <v>4098</v>
      </c>
      <c r="D108" s="33" t="s">
        <v>242</v>
      </c>
      <c r="E108" s="33">
        <v>20</v>
      </c>
      <c r="F108" s="728"/>
      <c r="G108" s="485">
        <f>+IF($E108&gt;0,($E108*F108),"")</f>
        <v>0</v>
      </c>
    </row>
    <row r="109" spans="1:7" x14ac:dyDescent="0.2">
      <c r="A109" s="27"/>
      <c r="B109" s="27"/>
      <c r="C109" s="28"/>
      <c r="D109" s="33"/>
      <c r="E109" s="33"/>
      <c r="F109" s="328"/>
      <c r="G109" s="485"/>
    </row>
    <row r="110" spans="1:7" x14ac:dyDescent="0.2">
      <c r="A110" s="27" t="s">
        <v>216</v>
      </c>
      <c r="B110" s="27"/>
      <c r="C110" s="28" t="s">
        <v>2224</v>
      </c>
      <c r="D110" s="33"/>
      <c r="F110" s="328"/>
      <c r="G110" s="485"/>
    </row>
    <row r="111" spans="1:7" x14ac:dyDescent="0.2">
      <c r="A111" s="27" t="s">
        <v>4020</v>
      </c>
      <c r="B111" s="27"/>
      <c r="C111" s="28" t="s">
        <v>2317</v>
      </c>
      <c r="D111" s="33" t="s">
        <v>242</v>
      </c>
      <c r="E111" s="33">
        <v>2</v>
      </c>
      <c r="F111" s="728"/>
      <c r="G111" s="485">
        <f>+IF($E111&gt;0,($E111*F111),"")</f>
        <v>0</v>
      </c>
    </row>
    <row r="112" spans="1:7" x14ac:dyDescent="0.2">
      <c r="A112" s="27" t="s">
        <v>4021</v>
      </c>
      <c r="B112" s="27"/>
      <c r="C112" s="28" t="s">
        <v>4098</v>
      </c>
      <c r="D112" s="33" t="s">
        <v>242</v>
      </c>
      <c r="E112" s="33">
        <f>E111</f>
        <v>2</v>
      </c>
      <c r="F112" s="728"/>
      <c r="G112" s="485">
        <f>+IF($E112&gt;0,($E112*F112),"")</f>
        <v>0</v>
      </c>
    </row>
    <row r="113" spans="1:7" x14ac:dyDescent="0.2">
      <c r="A113" s="27"/>
      <c r="B113" s="27"/>
      <c r="C113" s="28"/>
      <c r="D113" s="33"/>
      <c r="E113" s="33"/>
      <c r="F113" s="328"/>
      <c r="G113" s="485"/>
    </row>
    <row r="114" spans="1:7" x14ac:dyDescent="0.2">
      <c r="A114" s="27" t="s">
        <v>218</v>
      </c>
      <c r="B114" s="27"/>
      <c r="C114" s="28" t="s">
        <v>2225</v>
      </c>
      <c r="D114" s="33"/>
      <c r="E114" s="33"/>
      <c r="F114" s="328"/>
      <c r="G114" s="485"/>
    </row>
    <row r="115" spans="1:7" x14ac:dyDescent="0.2">
      <c r="A115" s="27" t="s">
        <v>4022</v>
      </c>
      <c r="B115" s="27"/>
      <c r="C115" s="28" t="s">
        <v>2317</v>
      </c>
      <c r="D115" s="33" t="s">
        <v>242</v>
      </c>
      <c r="E115" s="33" t="s">
        <v>4778</v>
      </c>
      <c r="F115" s="728"/>
      <c r="G115" s="588" t="s">
        <v>4781</v>
      </c>
    </row>
    <row r="116" spans="1:7" x14ac:dyDescent="0.2">
      <c r="A116" s="26" t="s">
        <v>4023</v>
      </c>
      <c r="B116" s="27"/>
      <c r="C116" s="28" t="s">
        <v>4098</v>
      </c>
      <c r="D116" s="33" t="s">
        <v>242</v>
      </c>
      <c r="E116" s="33" t="s">
        <v>4778</v>
      </c>
      <c r="F116" s="728"/>
      <c r="G116" s="588" t="s">
        <v>4781</v>
      </c>
    </row>
    <row r="117" spans="1:7" x14ac:dyDescent="0.2">
      <c r="A117" s="26"/>
      <c r="B117" s="27"/>
      <c r="C117" s="28"/>
      <c r="D117" s="33"/>
      <c r="E117" s="33"/>
      <c r="F117" s="328"/>
      <c r="G117" s="485"/>
    </row>
    <row r="118" spans="1:7" x14ac:dyDescent="0.2">
      <c r="A118" s="27" t="s">
        <v>220</v>
      </c>
      <c r="B118" s="27"/>
      <c r="C118" s="28" t="s">
        <v>2226</v>
      </c>
      <c r="D118" s="33"/>
      <c r="E118" s="33"/>
      <c r="F118" s="328"/>
      <c r="G118" s="485"/>
    </row>
    <row r="119" spans="1:7" x14ac:dyDescent="0.2">
      <c r="A119" s="27" t="s">
        <v>4215</v>
      </c>
      <c r="B119" s="27"/>
      <c r="C119" s="28" t="s">
        <v>2317</v>
      </c>
      <c r="D119" s="33" t="s">
        <v>242</v>
      </c>
      <c r="E119" s="33">
        <v>8</v>
      </c>
      <c r="F119" s="728"/>
      <c r="G119" s="485">
        <f>+IF($E119&gt;0,($E119*F119),"")</f>
        <v>0</v>
      </c>
    </row>
    <row r="120" spans="1:7" x14ac:dyDescent="0.2">
      <c r="A120" s="27" t="s">
        <v>4216</v>
      </c>
      <c r="B120" s="27"/>
      <c r="C120" s="28" t="s">
        <v>4098</v>
      </c>
      <c r="D120" s="33" t="s">
        <v>242</v>
      </c>
      <c r="E120" s="33">
        <v>8</v>
      </c>
      <c r="F120" s="728"/>
      <c r="G120" s="485">
        <f>+IF($E120&gt;0,($E120*F120),"")</f>
        <v>0</v>
      </c>
    </row>
    <row r="121" spans="1:7" x14ac:dyDescent="0.2">
      <c r="A121" s="26"/>
      <c r="B121" s="27"/>
      <c r="C121" s="28"/>
      <c r="D121" s="33"/>
      <c r="E121" s="33"/>
      <c r="F121" s="328"/>
      <c r="G121" s="485"/>
    </row>
    <row r="122" spans="1:7" x14ac:dyDescent="0.2">
      <c r="A122" s="26"/>
      <c r="B122" s="27"/>
      <c r="C122" s="28"/>
      <c r="D122" s="33"/>
      <c r="E122" s="33"/>
      <c r="F122" s="328"/>
      <c r="G122" s="485"/>
    </row>
    <row r="123" spans="1:7" x14ac:dyDescent="0.2">
      <c r="A123" s="27" t="s">
        <v>222</v>
      </c>
      <c r="B123" s="27"/>
      <c r="C123" s="28" t="s">
        <v>2227</v>
      </c>
      <c r="D123" s="33"/>
      <c r="E123" s="33"/>
      <c r="F123" s="328"/>
      <c r="G123" s="485"/>
    </row>
    <row r="124" spans="1:7" x14ac:dyDescent="0.2">
      <c r="A124" s="26" t="s">
        <v>4374</v>
      </c>
      <c r="B124" s="27"/>
      <c r="C124" s="28" t="s">
        <v>2317</v>
      </c>
      <c r="D124" s="33" t="s">
        <v>242</v>
      </c>
      <c r="E124" s="33">
        <v>24</v>
      </c>
      <c r="F124" s="728"/>
      <c r="G124" s="485">
        <f>+IF($E124&gt;0,($E124*F124),"")</f>
        <v>0</v>
      </c>
    </row>
    <row r="125" spans="1:7" x14ac:dyDescent="0.2">
      <c r="A125" s="26" t="s">
        <v>4375</v>
      </c>
      <c r="B125" s="27"/>
      <c r="C125" s="28" t="s">
        <v>4098</v>
      </c>
      <c r="D125" s="33" t="s">
        <v>242</v>
      </c>
      <c r="E125" s="33">
        <v>24</v>
      </c>
      <c r="F125" s="728"/>
      <c r="G125" s="485">
        <f>+IF($E125&gt;0,($E125*F125),"")</f>
        <v>0</v>
      </c>
    </row>
    <row r="126" spans="1:7" x14ac:dyDescent="0.2">
      <c r="A126" s="26"/>
      <c r="B126" s="27"/>
      <c r="C126" s="28"/>
      <c r="D126" s="33"/>
      <c r="E126" s="33"/>
      <c r="F126" s="328"/>
      <c r="G126" s="485"/>
    </row>
    <row r="127" spans="1:7" x14ac:dyDescent="0.2">
      <c r="A127" s="27" t="s">
        <v>224</v>
      </c>
      <c r="B127" s="27"/>
      <c r="C127" s="28" t="s">
        <v>2228</v>
      </c>
      <c r="D127" s="33"/>
      <c r="E127" s="33"/>
      <c r="F127" s="328"/>
      <c r="G127" s="485"/>
    </row>
    <row r="128" spans="1:7" x14ac:dyDescent="0.2">
      <c r="A128" s="27" t="s">
        <v>4376</v>
      </c>
      <c r="B128" s="27"/>
      <c r="C128" s="28" t="s">
        <v>2317</v>
      </c>
      <c r="D128" s="33" t="s">
        <v>242</v>
      </c>
      <c r="E128" s="33">
        <v>24</v>
      </c>
      <c r="F128" s="728"/>
      <c r="G128" s="485">
        <f>+IF($E128&gt;0,($E128*F128),"")</f>
        <v>0</v>
      </c>
    </row>
    <row r="129" spans="1:7" x14ac:dyDescent="0.2">
      <c r="A129" s="26" t="s">
        <v>4377</v>
      </c>
      <c r="B129" s="27"/>
      <c r="C129" s="28" t="s">
        <v>4098</v>
      </c>
      <c r="D129" s="33" t="s">
        <v>242</v>
      </c>
      <c r="E129" s="33">
        <v>24</v>
      </c>
      <c r="F129" s="728"/>
      <c r="G129" s="485">
        <f>+IF($E129&gt;0,($E129*F129),"")</f>
        <v>0</v>
      </c>
    </row>
    <row r="130" spans="1:7" x14ac:dyDescent="0.2">
      <c r="A130" s="27"/>
      <c r="B130" s="27"/>
      <c r="C130" s="28"/>
      <c r="D130" s="33"/>
      <c r="E130" s="33"/>
      <c r="F130" s="328"/>
      <c r="G130" s="485"/>
    </row>
    <row r="131" spans="1:7" x14ac:dyDescent="0.2">
      <c r="A131" s="27" t="s">
        <v>226</v>
      </c>
      <c r="B131" s="27"/>
      <c r="C131" s="28" t="s">
        <v>2229</v>
      </c>
      <c r="D131" s="33"/>
      <c r="E131" s="33"/>
      <c r="F131" s="328"/>
      <c r="G131" s="485"/>
    </row>
    <row r="132" spans="1:7" x14ac:dyDescent="0.2">
      <c r="A132" s="27" t="s">
        <v>4378</v>
      </c>
      <c r="B132" s="27"/>
      <c r="C132" s="28" t="s">
        <v>2317</v>
      </c>
      <c r="D132" s="33" t="s">
        <v>242</v>
      </c>
      <c r="E132" s="33" t="s">
        <v>4778</v>
      </c>
      <c r="F132" s="728"/>
      <c r="G132" s="588" t="s">
        <v>4781</v>
      </c>
    </row>
    <row r="133" spans="1:7" x14ac:dyDescent="0.2">
      <c r="A133" s="27" t="s">
        <v>4379</v>
      </c>
      <c r="B133" s="27"/>
      <c r="C133" s="28" t="s">
        <v>4098</v>
      </c>
      <c r="D133" s="33" t="s">
        <v>242</v>
      </c>
      <c r="E133" s="33" t="s">
        <v>4778</v>
      </c>
      <c r="F133" s="728"/>
      <c r="G133" s="588" t="s">
        <v>4781</v>
      </c>
    </row>
    <row r="134" spans="1:7" x14ac:dyDescent="0.2">
      <c r="A134" s="27"/>
      <c r="B134" s="27"/>
      <c r="C134" s="28"/>
      <c r="D134" s="33"/>
      <c r="E134" s="33"/>
      <c r="F134" s="328"/>
      <c r="G134" s="485"/>
    </row>
    <row r="135" spans="1:7" x14ac:dyDescent="0.2">
      <c r="A135" s="27" t="s">
        <v>228</v>
      </c>
      <c r="B135" s="27"/>
      <c r="C135" s="28" t="s">
        <v>2230</v>
      </c>
      <c r="D135" s="33"/>
      <c r="E135" s="33"/>
      <c r="F135" s="328"/>
      <c r="G135" s="485"/>
    </row>
    <row r="136" spans="1:7" x14ac:dyDescent="0.2">
      <c r="A136" s="27" t="s">
        <v>4380</v>
      </c>
      <c r="B136" s="27"/>
      <c r="C136" s="28" t="s">
        <v>2317</v>
      </c>
      <c r="D136" s="33" t="s">
        <v>242</v>
      </c>
      <c r="E136" s="33">
        <v>8</v>
      </c>
      <c r="F136" s="728"/>
      <c r="G136" s="485">
        <f>+IF($E136&gt;0,($E136*F136),"")</f>
        <v>0</v>
      </c>
    </row>
    <row r="137" spans="1:7" x14ac:dyDescent="0.2">
      <c r="A137" s="26" t="s">
        <v>4381</v>
      </c>
      <c r="B137" s="27"/>
      <c r="C137" s="28" t="s">
        <v>4098</v>
      </c>
      <c r="D137" s="33" t="s">
        <v>242</v>
      </c>
      <c r="E137" s="33">
        <v>8</v>
      </c>
      <c r="F137" s="728"/>
      <c r="G137" s="485">
        <f>+IF($E137&gt;0,($E137*F137),"")</f>
        <v>0</v>
      </c>
    </row>
    <row r="138" spans="1:7" x14ac:dyDescent="0.2">
      <c r="A138" s="26"/>
      <c r="B138" s="27"/>
      <c r="C138" s="28"/>
      <c r="D138" s="33"/>
      <c r="E138" s="33"/>
      <c r="F138" s="328"/>
      <c r="G138" s="485"/>
    </row>
    <row r="139" spans="1:7" x14ac:dyDescent="0.2">
      <c r="A139" s="27" t="s">
        <v>4382</v>
      </c>
      <c r="B139" s="27"/>
      <c r="C139" s="28" t="s">
        <v>2232</v>
      </c>
      <c r="D139" s="33"/>
      <c r="E139" s="33"/>
      <c r="F139" s="328"/>
      <c r="G139" s="485"/>
    </row>
    <row r="140" spans="1:7" x14ac:dyDescent="0.2">
      <c r="A140" s="27" t="s">
        <v>4383</v>
      </c>
      <c r="B140" s="27"/>
      <c r="C140" s="28" t="s">
        <v>2317</v>
      </c>
      <c r="D140" s="33" t="s">
        <v>242</v>
      </c>
      <c r="E140" s="33">
        <v>108</v>
      </c>
      <c r="F140" s="728"/>
      <c r="G140" s="485">
        <f>+IF($E140&gt;0,($E140*F140),"")</f>
        <v>0</v>
      </c>
    </row>
    <row r="141" spans="1:7" x14ac:dyDescent="0.2">
      <c r="A141" s="26" t="s">
        <v>4384</v>
      </c>
      <c r="B141" s="27"/>
      <c r="C141" s="28" t="s">
        <v>4098</v>
      </c>
      <c r="D141" s="33" t="s">
        <v>242</v>
      </c>
      <c r="E141" s="33">
        <v>108</v>
      </c>
      <c r="F141" s="728"/>
      <c r="G141" s="485">
        <f>+IF($E141&gt;0,($E141*F141),"")</f>
        <v>0</v>
      </c>
    </row>
    <row r="142" spans="1:7" x14ac:dyDescent="0.2">
      <c r="A142" s="26"/>
      <c r="B142" s="27"/>
      <c r="C142" s="28"/>
      <c r="D142" s="33"/>
      <c r="E142" s="33"/>
      <c r="F142" s="328"/>
      <c r="G142" s="485"/>
    </row>
    <row r="143" spans="1:7" x14ac:dyDescent="0.2">
      <c r="A143" s="27" t="s">
        <v>4385</v>
      </c>
      <c r="B143" s="27"/>
      <c r="C143" s="28" t="s">
        <v>2216</v>
      </c>
      <c r="D143" s="33"/>
      <c r="E143" s="33"/>
      <c r="F143" s="328"/>
      <c r="G143" s="485"/>
    </row>
    <row r="144" spans="1:7" x14ac:dyDescent="0.2">
      <c r="A144" s="27" t="s">
        <v>4386</v>
      </c>
      <c r="B144" s="27"/>
      <c r="C144" s="28" t="s">
        <v>2317</v>
      </c>
      <c r="D144" s="33" t="s">
        <v>242</v>
      </c>
      <c r="E144" s="33">
        <v>8</v>
      </c>
      <c r="F144" s="728"/>
      <c r="G144" s="485">
        <f>+IF($E144&gt;0,($E144*F144),"")</f>
        <v>0</v>
      </c>
    </row>
    <row r="145" spans="1:7" x14ac:dyDescent="0.2">
      <c r="A145" s="27" t="s">
        <v>4387</v>
      </c>
      <c r="B145" s="27"/>
      <c r="C145" s="28" t="s">
        <v>4098</v>
      </c>
      <c r="D145" s="33" t="s">
        <v>242</v>
      </c>
      <c r="E145" s="33">
        <v>8</v>
      </c>
      <c r="F145" s="728"/>
      <c r="G145" s="485">
        <f>+IF($E145&gt;0,($E145*F145),"")</f>
        <v>0</v>
      </c>
    </row>
    <row r="146" spans="1:7" x14ac:dyDescent="0.2">
      <c r="A146" s="26"/>
      <c r="B146" s="27"/>
      <c r="C146" s="28"/>
      <c r="D146" s="33"/>
      <c r="E146" s="33"/>
      <c r="F146" s="328"/>
      <c r="G146" s="485"/>
    </row>
    <row r="147" spans="1:7" x14ac:dyDescent="0.2">
      <c r="A147" s="27" t="s">
        <v>4388</v>
      </c>
      <c r="B147" s="27"/>
      <c r="C147" s="28" t="s">
        <v>2284</v>
      </c>
      <c r="D147" s="33"/>
      <c r="E147" s="33"/>
      <c r="F147" s="328"/>
      <c r="G147" s="485"/>
    </row>
    <row r="148" spans="1:7" x14ac:dyDescent="0.2">
      <c r="A148" s="27" t="s">
        <v>4389</v>
      </c>
      <c r="B148" s="27"/>
      <c r="C148" s="28" t="s">
        <v>2317</v>
      </c>
      <c r="D148" s="33" t="s">
        <v>292</v>
      </c>
      <c r="E148" s="33">
        <v>48</v>
      </c>
      <c r="F148" s="728"/>
      <c r="G148" s="485">
        <f>+IF($E148&gt;0,($E148*F148),"")</f>
        <v>0</v>
      </c>
    </row>
    <row r="149" spans="1:7" x14ac:dyDescent="0.2">
      <c r="A149" s="26" t="s">
        <v>4390</v>
      </c>
      <c r="B149" s="27"/>
      <c r="C149" s="28" t="s">
        <v>4098</v>
      </c>
      <c r="D149" s="33" t="s">
        <v>292</v>
      </c>
      <c r="E149" s="33">
        <v>48</v>
      </c>
      <c r="F149" s="728"/>
      <c r="G149" s="485">
        <f>+IF($E149&gt;0,($E149*F149),"")</f>
        <v>0</v>
      </c>
    </row>
    <row r="150" spans="1:7" x14ac:dyDescent="0.2">
      <c r="A150" s="26"/>
      <c r="B150" s="27"/>
      <c r="C150" s="28"/>
      <c r="D150" s="33"/>
      <c r="E150" s="33"/>
      <c r="F150" s="373"/>
      <c r="G150" s="485"/>
    </row>
    <row r="151" spans="1:7" ht="21.95" customHeight="1" x14ac:dyDescent="0.2">
      <c r="A151" s="34" t="s">
        <v>44</v>
      </c>
      <c r="B151" s="35"/>
      <c r="C151" s="35"/>
      <c r="D151" s="305"/>
      <c r="E151" s="305"/>
      <c r="F151" s="382"/>
      <c r="G151" s="494">
        <f>SUM(G95:G149)</f>
        <v>0</v>
      </c>
    </row>
    <row r="152" spans="1:7" ht="15" customHeight="1" x14ac:dyDescent="0.2">
      <c r="A152" s="21"/>
      <c r="B152" s="21"/>
      <c r="C152" s="21"/>
      <c r="D152" s="21"/>
      <c r="E152" s="21"/>
      <c r="G152" s="542" t="s">
        <v>4777</v>
      </c>
    </row>
    <row r="153" spans="1:7" x14ac:dyDescent="0.2">
      <c r="A153" s="21"/>
      <c r="B153" s="21"/>
      <c r="C153" s="21"/>
      <c r="D153" s="21"/>
      <c r="E153" s="21"/>
      <c r="G153" s="543"/>
    </row>
    <row r="154" spans="1:7" ht="25.5" x14ac:dyDescent="0.2">
      <c r="A154" s="36" t="s">
        <v>3</v>
      </c>
      <c r="B154" s="36" t="s">
        <v>4</v>
      </c>
      <c r="C154" s="36" t="s">
        <v>5</v>
      </c>
      <c r="D154" s="36" t="s">
        <v>6</v>
      </c>
      <c r="E154" s="36" t="s">
        <v>7</v>
      </c>
      <c r="F154" s="36" t="s">
        <v>8</v>
      </c>
      <c r="G154" s="482" t="s">
        <v>9</v>
      </c>
    </row>
    <row r="155" spans="1:7" ht="21.95" customHeight="1" x14ac:dyDescent="0.2">
      <c r="A155" s="37" t="s">
        <v>45</v>
      </c>
      <c r="B155" s="38"/>
      <c r="C155" s="39"/>
      <c r="D155" s="305"/>
      <c r="E155" s="305"/>
      <c r="F155" s="395"/>
      <c r="G155" s="494">
        <f>G151</f>
        <v>0</v>
      </c>
    </row>
    <row r="156" spans="1:7" x14ac:dyDescent="0.2">
      <c r="A156" s="27" t="s">
        <v>4391</v>
      </c>
      <c r="B156" s="27"/>
      <c r="C156" s="28" t="s">
        <v>2285</v>
      </c>
      <c r="D156" s="33"/>
      <c r="E156" s="33"/>
      <c r="F156" s="390"/>
      <c r="G156" s="485"/>
    </row>
    <row r="157" spans="1:7" x14ac:dyDescent="0.2">
      <c r="A157" s="27" t="s">
        <v>4392</v>
      </c>
      <c r="B157" s="27"/>
      <c r="C157" s="28" t="s">
        <v>2317</v>
      </c>
      <c r="D157" s="33" t="s">
        <v>292</v>
      </c>
      <c r="E157" s="33">
        <v>12</v>
      </c>
      <c r="F157" s="728"/>
      <c r="G157" s="485">
        <f>+IF($E157&gt;0,($E157*F157),"")</f>
        <v>0</v>
      </c>
    </row>
    <row r="158" spans="1:7" x14ac:dyDescent="0.2">
      <c r="A158" s="26" t="s">
        <v>4393</v>
      </c>
      <c r="B158" s="27"/>
      <c r="C158" s="28" t="s">
        <v>4098</v>
      </c>
      <c r="D158" s="33" t="s">
        <v>292</v>
      </c>
      <c r="E158" s="33">
        <v>12</v>
      </c>
      <c r="F158" s="728"/>
      <c r="G158" s="485">
        <f>+IF($E158&gt;0,($E158*F158),"")</f>
        <v>0</v>
      </c>
    </row>
    <row r="159" spans="1:7" x14ac:dyDescent="0.2">
      <c r="A159" s="26"/>
      <c r="B159" s="27"/>
      <c r="C159" s="28"/>
      <c r="D159" s="33"/>
      <c r="E159" s="33"/>
      <c r="F159" s="393"/>
      <c r="G159" s="485"/>
    </row>
    <row r="160" spans="1:7" x14ac:dyDescent="0.2">
      <c r="A160" s="27" t="s">
        <v>4394</v>
      </c>
      <c r="B160" s="27"/>
      <c r="C160" s="28" t="s">
        <v>2286</v>
      </c>
      <c r="D160" s="33"/>
      <c r="E160" s="33"/>
      <c r="F160" s="393"/>
      <c r="G160" s="485"/>
    </row>
    <row r="161" spans="1:7" x14ac:dyDescent="0.2">
      <c r="A161" s="27" t="s">
        <v>4395</v>
      </c>
      <c r="B161" s="27"/>
      <c r="C161" s="28" t="s">
        <v>2317</v>
      </c>
      <c r="D161" s="33" t="s">
        <v>292</v>
      </c>
      <c r="E161" s="33">
        <v>48</v>
      </c>
      <c r="F161" s="728"/>
      <c r="G161" s="485">
        <f>+IF($E161&gt;0,($E161*F161),"")</f>
        <v>0</v>
      </c>
    </row>
    <row r="162" spans="1:7" x14ac:dyDescent="0.2">
      <c r="A162" s="26" t="s">
        <v>4396</v>
      </c>
      <c r="B162" s="27"/>
      <c r="C162" s="28" t="s">
        <v>4098</v>
      </c>
      <c r="D162" s="33" t="s">
        <v>292</v>
      </c>
      <c r="E162" s="33">
        <f t="shared" ref="E162" si="2">E149</f>
        <v>48</v>
      </c>
      <c r="F162" s="728"/>
      <c r="G162" s="485">
        <f t="shared" ref="G162:G211" si="3">+IF($E162&gt;0,($E162*F162),"")</f>
        <v>0</v>
      </c>
    </row>
    <row r="163" spans="1:7" x14ac:dyDescent="0.2">
      <c r="A163" s="26"/>
      <c r="B163" s="27"/>
      <c r="C163" s="28"/>
      <c r="D163" s="33"/>
      <c r="E163" s="33"/>
      <c r="F163" s="393"/>
      <c r="G163" s="485"/>
    </row>
    <row r="164" spans="1:7" x14ac:dyDescent="0.2">
      <c r="A164" s="27" t="s">
        <v>4397</v>
      </c>
      <c r="B164" s="27"/>
      <c r="C164" s="28" t="s">
        <v>2287</v>
      </c>
      <c r="D164" s="33"/>
      <c r="E164" s="33"/>
      <c r="F164" s="393"/>
      <c r="G164" s="485"/>
    </row>
    <row r="165" spans="1:7" x14ac:dyDescent="0.2">
      <c r="A165" s="27" t="s">
        <v>4398</v>
      </c>
      <c r="B165" s="27"/>
      <c r="C165" s="28" t="s">
        <v>2317</v>
      </c>
      <c r="D165" s="33" t="s">
        <v>292</v>
      </c>
      <c r="E165" s="33">
        <v>12</v>
      </c>
      <c r="F165" s="728"/>
      <c r="G165" s="485">
        <f t="shared" si="3"/>
        <v>0</v>
      </c>
    </row>
    <row r="166" spans="1:7" x14ac:dyDescent="0.2">
      <c r="A166" s="26" t="s">
        <v>4399</v>
      </c>
      <c r="B166" s="27"/>
      <c r="C166" s="28" t="s">
        <v>4098</v>
      </c>
      <c r="D166" s="33" t="s">
        <v>292</v>
      </c>
      <c r="E166" s="33">
        <f t="shared" ref="E166" si="4">E158</f>
        <v>12</v>
      </c>
      <c r="F166" s="728"/>
      <c r="G166" s="485">
        <f t="shared" si="3"/>
        <v>0</v>
      </c>
    </row>
    <row r="167" spans="1:7" x14ac:dyDescent="0.2">
      <c r="A167" s="26"/>
      <c r="B167" s="27"/>
      <c r="C167" s="28"/>
      <c r="D167" s="33"/>
      <c r="E167" s="33"/>
      <c r="F167" s="393"/>
      <c r="G167" s="485"/>
    </row>
    <row r="168" spans="1:7" x14ac:dyDescent="0.2">
      <c r="A168" s="26"/>
      <c r="B168" s="27"/>
      <c r="C168" s="31" t="s">
        <v>2240</v>
      </c>
      <c r="D168" s="33"/>
      <c r="E168" s="33"/>
      <c r="F168" s="393"/>
      <c r="G168" s="485"/>
    </row>
    <row r="169" spans="1:7" ht="51" x14ac:dyDescent="0.2">
      <c r="A169" s="27">
        <v>1.8</v>
      </c>
      <c r="B169" s="27"/>
      <c r="C169" s="28" t="s">
        <v>2241</v>
      </c>
      <c r="D169" s="33"/>
      <c r="E169" s="33"/>
      <c r="F169" s="393"/>
      <c r="G169" s="485"/>
    </row>
    <row r="170" spans="1:7" x14ac:dyDescent="0.2">
      <c r="A170" s="27"/>
      <c r="B170" s="27"/>
      <c r="C170" s="28"/>
      <c r="D170" s="33"/>
      <c r="E170" s="33"/>
      <c r="F170" s="393"/>
      <c r="G170" s="485"/>
    </row>
    <row r="171" spans="1:7" x14ac:dyDescent="0.2">
      <c r="A171" s="27" t="s">
        <v>2398</v>
      </c>
      <c r="B171" s="27"/>
      <c r="C171" s="28" t="s">
        <v>2257</v>
      </c>
      <c r="D171" s="33"/>
      <c r="E171" s="33"/>
      <c r="F171" s="393"/>
      <c r="G171" s="485"/>
    </row>
    <row r="172" spans="1:7" x14ac:dyDescent="0.2">
      <c r="A172" s="27" t="s">
        <v>4217</v>
      </c>
      <c r="B172" s="27"/>
      <c r="C172" s="28" t="s">
        <v>2317</v>
      </c>
      <c r="D172" s="33" t="s">
        <v>292</v>
      </c>
      <c r="E172" s="33">
        <f t="shared" ref="E172:E173" si="5">10*4</f>
        <v>40</v>
      </c>
      <c r="F172" s="728"/>
      <c r="G172" s="485">
        <f t="shared" si="3"/>
        <v>0</v>
      </c>
    </row>
    <row r="173" spans="1:7" x14ac:dyDescent="0.2">
      <c r="A173" s="26" t="s">
        <v>4218</v>
      </c>
      <c r="B173" s="27"/>
      <c r="C173" s="28" t="s">
        <v>4098</v>
      </c>
      <c r="D173" s="33" t="s">
        <v>292</v>
      </c>
      <c r="E173" s="33">
        <f t="shared" si="5"/>
        <v>40</v>
      </c>
      <c r="F173" s="728"/>
      <c r="G173" s="485">
        <f t="shared" si="3"/>
        <v>0</v>
      </c>
    </row>
    <row r="174" spans="1:7" x14ac:dyDescent="0.2">
      <c r="A174" s="26"/>
      <c r="B174" s="27"/>
      <c r="C174" s="28"/>
      <c r="D174" s="33"/>
      <c r="E174" s="33"/>
      <c r="F174" s="393"/>
      <c r="G174" s="485"/>
    </row>
    <row r="175" spans="1:7" x14ac:dyDescent="0.2">
      <c r="A175" s="27" t="s">
        <v>3892</v>
      </c>
      <c r="B175" s="27"/>
      <c r="C175" s="28" t="s">
        <v>2258</v>
      </c>
      <c r="D175" s="33"/>
      <c r="E175" s="33"/>
      <c r="F175" s="393"/>
      <c r="G175" s="485"/>
    </row>
    <row r="176" spans="1:7" x14ac:dyDescent="0.2">
      <c r="A176" s="27" t="s">
        <v>4219</v>
      </c>
      <c r="B176" s="27"/>
      <c r="C176" s="28" t="s">
        <v>2317</v>
      </c>
      <c r="D176" s="33" t="s">
        <v>242</v>
      </c>
      <c r="E176" s="33">
        <v>8</v>
      </c>
      <c r="F176" s="728"/>
      <c r="G176" s="485">
        <f t="shared" si="3"/>
        <v>0</v>
      </c>
    </row>
    <row r="177" spans="1:7" x14ac:dyDescent="0.2">
      <c r="A177" s="27" t="s">
        <v>4220</v>
      </c>
      <c r="B177" s="27"/>
      <c r="C177" s="28" t="s">
        <v>4098</v>
      </c>
      <c r="D177" s="33" t="s">
        <v>242</v>
      </c>
      <c r="E177" s="33">
        <v>8</v>
      </c>
      <c r="F177" s="728"/>
      <c r="G177" s="485">
        <f t="shared" si="3"/>
        <v>0</v>
      </c>
    </row>
    <row r="178" spans="1:7" x14ac:dyDescent="0.2">
      <c r="A178" s="27"/>
      <c r="B178" s="27"/>
      <c r="C178" s="28"/>
      <c r="D178" s="33"/>
      <c r="E178" s="33"/>
      <c r="F178" s="393"/>
      <c r="G178" s="485"/>
    </row>
    <row r="179" spans="1:7" x14ac:dyDescent="0.2">
      <c r="A179" s="27" t="s">
        <v>4221</v>
      </c>
      <c r="B179" s="27"/>
      <c r="C179" s="28" t="s">
        <v>2259</v>
      </c>
      <c r="D179" s="33"/>
      <c r="E179" s="33"/>
      <c r="F179" s="393"/>
      <c r="G179" s="485"/>
    </row>
    <row r="180" spans="1:7" x14ac:dyDescent="0.2">
      <c r="A180" s="27" t="s">
        <v>4222</v>
      </c>
      <c r="B180" s="27"/>
      <c r="C180" s="28" t="s">
        <v>2317</v>
      </c>
      <c r="D180" s="33" t="s">
        <v>242</v>
      </c>
      <c r="E180" s="33">
        <v>8</v>
      </c>
      <c r="F180" s="728"/>
      <c r="G180" s="485">
        <f t="shared" si="3"/>
        <v>0</v>
      </c>
    </row>
    <row r="181" spans="1:7" x14ac:dyDescent="0.2">
      <c r="A181" s="26" t="s">
        <v>4223</v>
      </c>
      <c r="B181" s="27"/>
      <c r="C181" s="28" t="s">
        <v>4098</v>
      </c>
      <c r="D181" s="33" t="s">
        <v>242</v>
      </c>
      <c r="E181" s="33">
        <v>8</v>
      </c>
      <c r="F181" s="728"/>
      <c r="G181" s="485">
        <f t="shared" si="3"/>
        <v>0</v>
      </c>
    </row>
    <row r="182" spans="1:7" x14ac:dyDescent="0.2">
      <c r="A182" s="27"/>
      <c r="B182" s="27"/>
      <c r="C182" s="28"/>
      <c r="D182" s="33"/>
      <c r="E182" s="33"/>
      <c r="F182" s="393"/>
      <c r="G182" s="485"/>
    </row>
    <row r="183" spans="1:7" x14ac:dyDescent="0.2">
      <c r="A183" s="27" t="s">
        <v>4224</v>
      </c>
      <c r="B183" s="27"/>
      <c r="C183" s="28" t="s">
        <v>2260</v>
      </c>
      <c r="D183" s="33"/>
      <c r="E183" s="33"/>
      <c r="F183" s="393"/>
      <c r="G183" s="485"/>
    </row>
    <row r="184" spans="1:7" x14ac:dyDescent="0.2">
      <c r="A184" s="27" t="s">
        <v>4225</v>
      </c>
      <c r="B184" s="27"/>
      <c r="C184" s="28" t="s">
        <v>2317</v>
      </c>
      <c r="D184" s="33" t="s">
        <v>242</v>
      </c>
      <c r="E184" s="33" t="s">
        <v>4778</v>
      </c>
      <c r="F184" s="728"/>
      <c r="G184" s="588" t="s">
        <v>4781</v>
      </c>
    </row>
    <row r="185" spans="1:7" x14ac:dyDescent="0.2">
      <c r="A185" s="26" t="s">
        <v>4226</v>
      </c>
      <c r="B185" s="27"/>
      <c r="C185" s="28" t="s">
        <v>4098</v>
      </c>
      <c r="D185" s="33" t="s">
        <v>242</v>
      </c>
      <c r="E185" s="33" t="s">
        <v>4778</v>
      </c>
      <c r="F185" s="728"/>
      <c r="G185" s="588" t="s">
        <v>4781</v>
      </c>
    </row>
    <row r="186" spans="1:7" x14ac:dyDescent="0.2">
      <c r="A186" s="27"/>
      <c r="B186" s="27"/>
      <c r="C186" s="28"/>
      <c r="D186" s="33"/>
      <c r="E186" s="33"/>
      <c r="F186" s="393"/>
      <c r="G186" s="485"/>
    </row>
    <row r="187" spans="1:7" x14ac:dyDescent="0.2">
      <c r="A187" s="27" t="s">
        <v>4227</v>
      </c>
      <c r="B187" s="27"/>
      <c r="C187" s="28" t="s">
        <v>2265</v>
      </c>
      <c r="D187" s="33"/>
      <c r="E187" s="33"/>
      <c r="F187" s="393"/>
      <c r="G187" s="485"/>
    </row>
    <row r="188" spans="1:7" x14ac:dyDescent="0.2">
      <c r="A188" s="27" t="s">
        <v>4228</v>
      </c>
      <c r="B188" s="27"/>
      <c r="C188" s="28" t="s">
        <v>2317</v>
      </c>
      <c r="D188" s="33" t="s">
        <v>292</v>
      </c>
      <c r="E188" s="33">
        <v>80</v>
      </c>
      <c r="F188" s="728"/>
      <c r="G188" s="485">
        <f t="shared" si="3"/>
        <v>0</v>
      </c>
    </row>
    <row r="189" spans="1:7" x14ac:dyDescent="0.2">
      <c r="A189" s="26" t="s">
        <v>4229</v>
      </c>
      <c r="B189" s="27"/>
      <c r="C189" s="28" t="s">
        <v>4098</v>
      </c>
      <c r="D189" s="33" t="s">
        <v>292</v>
      </c>
      <c r="E189" s="33">
        <v>80</v>
      </c>
      <c r="F189" s="728"/>
      <c r="G189" s="485">
        <f t="shared" si="3"/>
        <v>0</v>
      </c>
    </row>
    <row r="190" spans="1:7" x14ac:dyDescent="0.2">
      <c r="A190" s="26"/>
      <c r="B190" s="27"/>
      <c r="C190" s="28"/>
      <c r="D190" s="33"/>
      <c r="E190" s="33"/>
      <c r="F190" s="393"/>
      <c r="G190" s="485"/>
    </row>
    <row r="191" spans="1:7" x14ac:dyDescent="0.2">
      <c r="A191" s="27" t="s">
        <v>4230</v>
      </c>
      <c r="B191" s="27"/>
      <c r="C191" s="28" t="s">
        <v>2266</v>
      </c>
      <c r="D191" s="33"/>
      <c r="E191" s="33"/>
      <c r="F191" s="393"/>
      <c r="G191" s="485"/>
    </row>
    <row r="192" spans="1:7" x14ac:dyDescent="0.2">
      <c r="A192" s="27" t="s">
        <v>4231</v>
      </c>
      <c r="B192" s="27"/>
      <c r="C192" s="28" t="s">
        <v>2317</v>
      </c>
      <c r="D192" s="33" t="s">
        <v>242</v>
      </c>
      <c r="E192" s="33" t="s">
        <v>4778</v>
      </c>
      <c r="F192" s="728"/>
      <c r="G192" s="588" t="s">
        <v>4781</v>
      </c>
    </row>
    <row r="193" spans="1:7" x14ac:dyDescent="0.2">
      <c r="A193" s="26" t="s">
        <v>4232</v>
      </c>
      <c r="B193" s="27"/>
      <c r="C193" s="28" t="s">
        <v>4098</v>
      </c>
      <c r="D193" s="33" t="s">
        <v>242</v>
      </c>
      <c r="E193" s="33" t="s">
        <v>4778</v>
      </c>
      <c r="F193" s="728"/>
      <c r="G193" s="588" t="s">
        <v>4781</v>
      </c>
    </row>
    <row r="194" spans="1:7" x14ac:dyDescent="0.2">
      <c r="A194" s="26"/>
      <c r="B194" s="27"/>
      <c r="C194" s="28"/>
      <c r="D194" s="33"/>
      <c r="E194" s="33"/>
      <c r="F194" s="393"/>
      <c r="G194" s="485"/>
    </row>
    <row r="195" spans="1:7" x14ac:dyDescent="0.2">
      <c r="A195" s="27" t="s">
        <v>4233</v>
      </c>
      <c r="B195" s="27"/>
      <c r="C195" s="28" t="s">
        <v>2267</v>
      </c>
      <c r="D195" s="33"/>
      <c r="E195" s="33"/>
      <c r="F195" s="393"/>
      <c r="G195" s="485"/>
    </row>
    <row r="196" spans="1:7" x14ac:dyDescent="0.2">
      <c r="A196" s="27" t="s">
        <v>4234</v>
      </c>
      <c r="B196" s="27"/>
      <c r="C196" s="28" t="s">
        <v>2317</v>
      </c>
      <c r="D196" s="33" t="s">
        <v>242</v>
      </c>
      <c r="E196" s="33" t="s">
        <v>4778</v>
      </c>
      <c r="F196" s="728"/>
      <c r="G196" s="588" t="s">
        <v>4781</v>
      </c>
    </row>
    <row r="197" spans="1:7" x14ac:dyDescent="0.2">
      <c r="A197" s="26" t="s">
        <v>4235</v>
      </c>
      <c r="B197" s="27"/>
      <c r="C197" s="28" t="s">
        <v>4098</v>
      </c>
      <c r="D197" s="33" t="s">
        <v>242</v>
      </c>
      <c r="E197" s="33" t="s">
        <v>4778</v>
      </c>
      <c r="F197" s="728"/>
      <c r="G197" s="588" t="s">
        <v>4781</v>
      </c>
    </row>
    <row r="198" spans="1:7" x14ac:dyDescent="0.2">
      <c r="A198" s="26"/>
      <c r="B198" s="27"/>
      <c r="C198" s="28"/>
      <c r="D198" s="33"/>
      <c r="E198" s="33"/>
      <c r="F198" s="393"/>
      <c r="G198" s="485"/>
    </row>
    <row r="199" spans="1:7" x14ac:dyDescent="0.2">
      <c r="A199" s="27" t="s">
        <v>4236</v>
      </c>
      <c r="B199" s="27"/>
      <c r="C199" s="28" t="s">
        <v>2268</v>
      </c>
      <c r="D199" s="33"/>
      <c r="E199" s="33"/>
      <c r="F199" s="393"/>
      <c r="G199" s="485"/>
    </row>
    <row r="200" spans="1:7" x14ac:dyDescent="0.2">
      <c r="A200" s="27" t="s">
        <v>4237</v>
      </c>
      <c r="B200" s="27"/>
      <c r="C200" s="28" t="s">
        <v>2317</v>
      </c>
      <c r="D200" s="33" t="s">
        <v>242</v>
      </c>
      <c r="E200" s="33" t="s">
        <v>4778</v>
      </c>
      <c r="F200" s="728"/>
      <c r="G200" s="588" t="s">
        <v>4781</v>
      </c>
    </row>
    <row r="201" spans="1:7" x14ac:dyDescent="0.2">
      <c r="A201" s="26" t="s">
        <v>4238</v>
      </c>
      <c r="B201" s="27"/>
      <c r="C201" s="28" t="s">
        <v>4098</v>
      </c>
      <c r="D201" s="33" t="s">
        <v>242</v>
      </c>
      <c r="E201" s="33" t="s">
        <v>4778</v>
      </c>
      <c r="F201" s="728"/>
      <c r="G201" s="588" t="s">
        <v>4781</v>
      </c>
    </row>
    <row r="202" spans="1:7" x14ac:dyDescent="0.2">
      <c r="A202" s="26"/>
      <c r="B202" s="27"/>
      <c r="C202" s="28"/>
      <c r="D202" s="33"/>
      <c r="E202" s="33"/>
      <c r="F202" s="393"/>
      <c r="G202" s="485"/>
    </row>
    <row r="203" spans="1:7" x14ac:dyDescent="0.2">
      <c r="A203" s="27">
        <v>1.9</v>
      </c>
      <c r="B203" s="27"/>
      <c r="C203" s="28" t="s">
        <v>2269</v>
      </c>
      <c r="D203" s="33"/>
      <c r="E203" s="33"/>
      <c r="F203" s="393"/>
      <c r="G203" s="485"/>
    </row>
    <row r="204" spans="1:7" x14ac:dyDescent="0.2">
      <c r="A204" s="27"/>
      <c r="B204" s="27"/>
      <c r="C204" s="28"/>
      <c r="D204" s="33"/>
      <c r="E204" s="33"/>
      <c r="F204" s="393"/>
      <c r="G204" s="485"/>
    </row>
    <row r="205" spans="1:7" x14ac:dyDescent="0.2">
      <c r="A205" s="27" t="s">
        <v>2404</v>
      </c>
      <c r="B205" s="27"/>
      <c r="C205" s="28" t="s">
        <v>2270</v>
      </c>
      <c r="D205" s="33"/>
      <c r="E205" s="33"/>
      <c r="F205" s="393"/>
      <c r="G205" s="485"/>
    </row>
    <row r="206" spans="1:7" x14ac:dyDescent="0.2">
      <c r="A206" s="27" t="s">
        <v>4263</v>
      </c>
      <c r="B206" s="27"/>
      <c r="C206" s="28" t="s">
        <v>2317</v>
      </c>
      <c r="D206" s="33" t="s">
        <v>292</v>
      </c>
      <c r="E206" s="33">
        <v>10</v>
      </c>
      <c r="F206" s="728"/>
      <c r="G206" s="485">
        <f t="shared" si="3"/>
        <v>0</v>
      </c>
    </row>
    <row r="207" spans="1:7" x14ac:dyDescent="0.2">
      <c r="A207" s="27" t="s">
        <v>4264</v>
      </c>
      <c r="B207" s="27"/>
      <c r="C207" s="28" t="s">
        <v>4098</v>
      </c>
      <c r="D207" s="33" t="s">
        <v>292</v>
      </c>
      <c r="E207" s="33">
        <v>10</v>
      </c>
      <c r="F207" s="728"/>
      <c r="G207" s="485">
        <f t="shared" si="3"/>
        <v>0</v>
      </c>
    </row>
    <row r="208" spans="1:7" x14ac:dyDescent="0.2">
      <c r="A208" s="27"/>
      <c r="B208" s="27"/>
      <c r="C208" s="28"/>
      <c r="D208" s="33"/>
      <c r="E208" s="33"/>
      <c r="F208" s="393"/>
      <c r="G208" s="485"/>
    </row>
    <row r="209" spans="1:7" x14ac:dyDescent="0.2">
      <c r="A209" s="27" t="s">
        <v>2406</v>
      </c>
      <c r="B209" s="27"/>
      <c r="C209" s="28" t="s">
        <v>2271</v>
      </c>
      <c r="D209" s="33"/>
      <c r="E209" s="33"/>
      <c r="F209" s="393"/>
      <c r="G209" s="485"/>
    </row>
    <row r="210" spans="1:7" x14ac:dyDescent="0.2">
      <c r="A210" s="27" t="s">
        <v>4265</v>
      </c>
      <c r="B210" s="27"/>
      <c r="C210" s="28" t="s">
        <v>2317</v>
      </c>
      <c r="D210" s="33" t="s">
        <v>292</v>
      </c>
      <c r="E210" s="33">
        <v>10</v>
      </c>
      <c r="F210" s="728"/>
      <c r="G210" s="485">
        <f t="shared" si="3"/>
        <v>0</v>
      </c>
    </row>
    <row r="211" spans="1:7" x14ac:dyDescent="0.2">
      <c r="A211" s="27" t="s">
        <v>4266</v>
      </c>
      <c r="B211" s="27"/>
      <c r="C211" s="28" t="s">
        <v>4098</v>
      </c>
      <c r="D211" s="33" t="s">
        <v>292</v>
      </c>
      <c r="E211" s="33">
        <v>10</v>
      </c>
      <c r="F211" s="728"/>
      <c r="G211" s="485">
        <f t="shared" si="3"/>
        <v>0</v>
      </c>
    </row>
    <row r="212" spans="1:7" x14ac:dyDescent="0.2">
      <c r="A212" s="27"/>
      <c r="B212" s="27"/>
      <c r="C212" s="28"/>
      <c r="D212" s="33"/>
      <c r="E212" s="33"/>
      <c r="F212" s="397"/>
      <c r="G212" s="485"/>
    </row>
    <row r="213" spans="1:7" ht="21.95" customHeight="1" x14ac:dyDescent="0.2">
      <c r="A213" s="34" t="s">
        <v>44</v>
      </c>
      <c r="B213" s="35"/>
      <c r="C213" s="35"/>
      <c r="D213" s="35"/>
      <c r="E213" s="35"/>
      <c r="F213" s="395"/>
      <c r="G213" s="479">
        <f>SUM(G155:G211)</f>
        <v>0</v>
      </c>
    </row>
    <row r="214" spans="1:7" ht="15" customHeight="1" x14ac:dyDescent="0.2">
      <c r="A214" s="21"/>
      <c r="B214" s="21"/>
      <c r="C214" s="21"/>
      <c r="D214" s="21"/>
      <c r="E214" s="21"/>
      <c r="G214" s="542" t="s">
        <v>4777</v>
      </c>
    </row>
    <row r="215" spans="1:7" x14ac:dyDescent="0.2">
      <c r="A215" s="21"/>
      <c r="B215" s="21"/>
      <c r="C215" s="21"/>
      <c r="D215" s="21"/>
      <c r="E215" s="21"/>
      <c r="G215" s="543"/>
    </row>
    <row r="216" spans="1:7" ht="25.5" x14ac:dyDescent="0.2">
      <c r="A216" s="36" t="s">
        <v>3</v>
      </c>
      <c r="B216" s="36" t="s">
        <v>4</v>
      </c>
      <c r="C216" s="36" t="s">
        <v>5</v>
      </c>
      <c r="D216" s="36" t="s">
        <v>6</v>
      </c>
      <c r="E216" s="36" t="s">
        <v>7</v>
      </c>
      <c r="F216" s="36" t="s">
        <v>8</v>
      </c>
      <c r="G216" s="482" t="s">
        <v>9</v>
      </c>
    </row>
    <row r="217" spans="1:7" ht="21.95" customHeight="1" x14ac:dyDescent="0.2">
      <c r="A217" s="37" t="s">
        <v>45</v>
      </c>
      <c r="B217" s="38"/>
      <c r="C217" s="39"/>
      <c r="D217" s="305"/>
      <c r="E217" s="305"/>
      <c r="F217" s="413"/>
      <c r="G217" s="534">
        <f>G213</f>
        <v>0</v>
      </c>
    </row>
    <row r="218" spans="1:7" x14ac:dyDescent="0.2">
      <c r="A218" s="27" t="s">
        <v>2408</v>
      </c>
      <c r="B218" s="27"/>
      <c r="C218" s="28" t="s">
        <v>2272</v>
      </c>
      <c r="D218" s="33"/>
      <c r="E218" s="33"/>
      <c r="F218" s="414"/>
      <c r="G218" s="642"/>
    </row>
    <row r="219" spans="1:7" x14ac:dyDescent="0.2">
      <c r="A219" s="27" t="s">
        <v>4267</v>
      </c>
      <c r="B219" s="27"/>
      <c r="C219" s="28" t="s">
        <v>2317</v>
      </c>
      <c r="D219" s="33" t="s">
        <v>292</v>
      </c>
      <c r="E219" s="33">
        <v>20</v>
      </c>
      <c r="F219" s="728"/>
      <c r="G219" s="642">
        <f>+IF($E219&gt;0,($E219*F219),"")</f>
        <v>0</v>
      </c>
    </row>
    <row r="220" spans="1:7" x14ac:dyDescent="0.2">
      <c r="A220" s="27" t="s">
        <v>4268</v>
      </c>
      <c r="B220" s="27"/>
      <c r="C220" s="28" t="s">
        <v>4098</v>
      </c>
      <c r="D220" s="33" t="s">
        <v>292</v>
      </c>
      <c r="E220" s="33">
        <v>20</v>
      </c>
      <c r="F220" s="728"/>
      <c r="G220" s="642">
        <f t="shared" ref="G220:G226" si="6">+IF($E220&gt;0,($E220*F220),"")</f>
        <v>0</v>
      </c>
    </row>
    <row r="221" spans="1:7" x14ac:dyDescent="0.2">
      <c r="A221" s="27"/>
      <c r="B221" s="27"/>
      <c r="C221" s="28"/>
      <c r="D221" s="33"/>
      <c r="E221" s="33"/>
      <c r="F221" s="415"/>
      <c r="G221" s="642"/>
    </row>
    <row r="222" spans="1:7" x14ac:dyDescent="0.2">
      <c r="A222" s="27" t="s">
        <v>297</v>
      </c>
      <c r="B222" s="27"/>
      <c r="C222" s="28" t="s">
        <v>2207</v>
      </c>
      <c r="D222" s="33"/>
      <c r="E222" s="33"/>
      <c r="F222" s="415"/>
      <c r="G222" s="642"/>
    </row>
    <row r="223" spans="1:7" ht="38.25" x14ac:dyDescent="0.2">
      <c r="A223" s="27" t="s">
        <v>2443</v>
      </c>
      <c r="B223" s="27"/>
      <c r="C223" s="28" t="s">
        <v>2288</v>
      </c>
      <c r="D223" s="33" t="s">
        <v>2196</v>
      </c>
      <c r="E223" s="33">
        <v>1</v>
      </c>
      <c r="F223" s="728"/>
      <c r="G223" s="642">
        <f>+IF($E223&gt;0,($E223*F223),"")</f>
        <v>0</v>
      </c>
    </row>
    <row r="224" spans="1:7" ht="38.25" x14ac:dyDescent="0.2">
      <c r="A224" s="27" t="s">
        <v>2444</v>
      </c>
      <c r="B224" s="27"/>
      <c r="C224" s="28" t="s">
        <v>2289</v>
      </c>
      <c r="D224" s="33" t="s">
        <v>2196</v>
      </c>
      <c r="E224" s="33">
        <v>1</v>
      </c>
      <c r="F224" s="728"/>
      <c r="G224" s="642">
        <f t="shared" si="6"/>
        <v>0</v>
      </c>
    </row>
    <row r="225" spans="1:7" ht="38.25" x14ac:dyDescent="0.2">
      <c r="A225" s="27" t="s">
        <v>2445</v>
      </c>
      <c r="B225" s="27"/>
      <c r="C225" s="28" t="s">
        <v>2290</v>
      </c>
      <c r="D225" s="33" t="s">
        <v>2196</v>
      </c>
      <c r="E225" s="33">
        <v>1</v>
      </c>
      <c r="F225" s="728"/>
      <c r="G225" s="642">
        <f t="shared" si="6"/>
        <v>0</v>
      </c>
    </row>
    <row r="226" spans="1:7" ht="38.25" x14ac:dyDescent="0.2">
      <c r="A226" s="27" t="s">
        <v>2446</v>
      </c>
      <c r="B226" s="27"/>
      <c r="C226" s="28" t="s">
        <v>2291</v>
      </c>
      <c r="D226" s="33" t="s">
        <v>2196</v>
      </c>
      <c r="E226" s="33">
        <v>1</v>
      </c>
      <c r="F226" s="728"/>
      <c r="G226" s="642">
        <f t="shared" si="6"/>
        <v>0</v>
      </c>
    </row>
    <row r="227" spans="1:7" x14ac:dyDescent="0.2">
      <c r="A227" s="33"/>
      <c r="B227" s="33"/>
      <c r="C227" s="87"/>
      <c r="D227" s="33"/>
      <c r="E227" s="33"/>
      <c r="F227" s="416"/>
      <c r="G227" s="658"/>
    </row>
    <row r="228" spans="1:7" ht="21.95" customHeight="1" x14ac:dyDescent="0.2">
      <c r="A228" s="34" t="s">
        <v>4566</v>
      </c>
      <c r="B228" s="35"/>
      <c r="C228" s="35"/>
      <c r="D228" s="305"/>
      <c r="E228" s="305"/>
      <c r="F228" s="413"/>
      <c r="G228" s="659">
        <f>SUM(G217:G226)</f>
        <v>0</v>
      </c>
    </row>
  </sheetData>
  <sheetProtection algorithmName="SHA-512" hashValue="unw2rLWZoB/NrIxwSmh2dgTV25pCVgqaL+Jtpr5bhhyy3vbGMRiXstSivvKvdtLjfw4RtDu/IdDeRTHnwbaPnw==" saltValue="8ct4sjh5gFJ9Ydw+H6uwnA==" spinCount="100000" sheet="1" objects="1" scenarios="1"/>
  <autoFilter ref="A1:G228" xr:uid="{00000000-0009-0000-0000-00001C000000}"/>
  <pageMargins left="0.70866141732283472" right="0.70866141732283472" top="0.74803149606299213" bottom="0.74803149606299213" header="0.31496062992125984" footer="0.31496062992125984"/>
  <pageSetup paperSize="9" scale="75" firstPageNumber="65" fitToHeight="0" orientation="portrait" blackAndWhite="1" r:id="rId1"/>
  <headerFooter>
    <oddHeader>&amp;LHAMMARSDALE WWTW IMPROVEMENTS TO LIQUID AND SOLIDS TREATMENT FACILITIES&amp;RContract No:  WS 7342</oddHeader>
    <oddFooter>&amp;LC2: Pricing Data - Revision B&amp;CPage C2.2-&amp;P</oddFooter>
  </headerFooter>
  <rowBreaks count="4" manualBreakCount="4">
    <brk id="35" max="7" man="1"/>
    <brk id="91" max="7" man="1"/>
    <brk id="151" max="7" man="1"/>
    <brk id="213" max="7"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L2351"/>
  <sheetViews>
    <sheetView view="pageBreakPreview" topLeftCell="B1607" zoomScaleNormal="100" zoomScaleSheetLayoutView="100" workbookViewId="0">
      <selection activeCell="F251" sqref="F251"/>
    </sheetView>
  </sheetViews>
  <sheetFormatPr defaultColWidth="9.140625" defaultRowHeight="15" x14ac:dyDescent="0.25"/>
  <cols>
    <col min="1" max="1" width="5.42578125" style="14" hidden="1" customWidth="1"/>
    <col min="2" max="2" width="8.5703125" style="16" customWidth="1"/>
    <col min="3" max="3" width="14.42578125" style="14" customWidth="1"/>
    <col min="4" max="4" width="37.42578125" style="14" customWidth="1"/>
    <col min="5" max="5" width="9.7109375" style="14" customWidth="1"/>
    <col min="6" max="6" width="10.28515625" style="16" customWidth="1"/>
    <col min="7" max="7" width="15.7109375" style="14" customWidth="1"/>
    <col min="8" max="8" width="18.5703125" style="531" customWidth="1"/>
    <col min="9" max="16384" width="9.140625" style="14"/>
  </cols>
  <sheetData>
    <row r="1" spans="1:8" s="2" customFormat="1" ht="12.75" x14ac:dyDescent="0.2">
      <c r="A1" s="1" t="s">
        <v>0</v>
      </c>
      <c r="B1" s="15"/>
      <c r="F1" s="15"/>
      <c r="H1" s="526" t="s">
        <v>2021</v>
      </c>
    </row>
    <row r="2" spans="1:8" s="2" customFormat="1" ht="12.75" x14ac:dyDescent="0.2">
      <c r="B2" s="15"/>
      <c r="F2" s="15"/>
      <c r="H2" s="527"/>
    </row>
    <row r="3" spans="1:8" s="3" customFormat="1" ht="25.5" x14ac:dyDescent="0.25">
      <c r="B3" s="253" t="s">
        <v>3</v>
      </c>
      <c r="C3" s="253" t="s">
        <v>4</v>
      </c>
      <c r="D3" s="253" t="s">
        <v>5</v>
      </c>
      <c r="E3" s="253" t="s">
        <v>6</v>
      </c>
      <c r="F3" s="293" t="s">
        <v>7</v>
      </c>
      <c r="G3" s="253" t="s">
        <v>8</v>
      </c>
      <c r="H3" s="515" t="s">
        <v>9</v>
      </c>
    </row>
    <row r="4" spans="1:8" s="3" customFormat="1" ht="12.75" x14ac:dyDescent="0.25">
      <c r="A4" s="3">
        <v>10355</v>
      </c>
      <c r="B4" s="701" t="s">
        <v>10</v>
      </c>
      <c r="C4" s="246" t="s">
        <v>275</v>
      </c>
      <c r="D4" s="246" t="s">
        <v>274</v>
      </c>
      <c r="E4" s="738"/>
      <c r="F4" s="738"/>
      <c r="G4" s="739"/>
      <c r="H4" s="740"/>
    </row>
    <row r="5" spans="1:8" s="3" customFormat="1" ht="12.75" x14ac:dyDescent="0.25">
      <c r="B5" s="255"/>
      <c r="C5" s="252"/>
      <c r="D5" s="252"/>
      <c r="E5" s="427"/>
      <c r="F5" s="427"/>
      <c r="G5" s="432"/>
      <c r="H5" s="528"/>
    </row>
    <row r="6" spans="1:8" s="3" customFormat="1" ht="12.75" x14ac:dyDescent="0.25">
      <c r="A6" s="3">
        <v>10432</v>
      </c>
      <c r="B6" s="256"/>
      <c r="C6" s="254" t="s">
        <v>276</v>
      </c>
      <c r="D6" s="254" t="s">
        <v>277</v>
      </c>
      <c r="E6" s="427"/>
      <c r="F6" s="427"/>
      <c r="G6" s="432"/>
      <c r="H6" s="528"/>
    </row>
    <row r="7" spans="1:8" s="3" customFormat="1" ht="12.75" x14ac:dyDescent="0.25">
      <c r="B7" s="255"/>
      <c r="C7" s="252"/>
      <c r="D7" s="252"/>
      <c r="E7" s="427"/>
      <c r="F7" s="427"/>
      <c r="G7" s="432"/>
      <c r="H7" s="528"/>
    </row>
    <row r="8" spans="1:8" s="3" customFormat="1" ht="12.75" x14ac:dyDescent="0.25">
      <c r="A8" s="3">
        <v>10356</v>
      </c>
      <c r="B8" s="256" t="s">
        <v>12</v>
      </c>
      <c r="C8" s="254"/>
      <c r="D8" s="254" t="s">
        <v>278</v>
      </c>
      <c r="E8" s="428" t="s">
        <v>279</v>
      </c>
      <c r="F8" s="429">
        <v>54</v>
      </c>
      <c r="G8" s="461"/>
      <c r="H8" s="528">
        <f>IF(E8 = CHAR(37), F8*G8/100,F8*G8)</f>
        <v>0</v>
      </c>
    </row>
    <row r="9" spans="1:8" s="3" customFormat="1" ht="12.75" x14ac:dyDescent="0.25">
      <c r="B9" s="255"/>
      <c r="C9" s="252"/>
      <c r="D9" s="252"/>
      <c r="E9" s="427"/>
      <c r="F9" s="427"/>
      <c r="G9" s="432"/>
      <c r="H9" s="528"/>
    </row>
    <row r="10" spans="1:8" s="3" customFormat="1" ht="12.75" x14ac:dyDescent="0.25">
      <c r="A10" s="3">
        <v>10962</v>
      </c>
      <c r="B10" s="256" t="s">
        <v>59</v>
      </c>
      <c r="C10" s="254"/>
      <c r="D10" s="254" t="s">
        <v>280</v>
      </c>
      <c r="E10" s="428" t="s">
        <v>279</v>
      </c>
      <c r="F10" s="429">
        <v>350</v>
      </c>
      <c r="G10" s="461"/>
      <c r="H10" s="528">
        <f>IF(E10 = CHAR(37), F10*G10/100,F10*G10)</f>
        <v>0</v>
      </c>
    </row>
    <row r="11" spans="1:8" s="3" customFormat="1" ht="12.75" x14ac:dyDescent="0.25">
      <c r="B11" s="255"/>
      <c r="C11" s="252"/>
      <c r="D11" s="252"/>
      <c r="E11" s="427"/>
      <c r="F11" s="427"/>
      <c r="G11" s="432"/>
      <c r="H11" s="528"/>
    </row>
    <row r="12" spans="1:8" s="3" customFormat="1" ht="12.75" x14ac:dyDescent="0.25">
      <c r="A12" s="3">
        <v>10455</v>
      </c>
      <c r="B12" s="256" t="s">
        <v>108</v>
      </c>
      <c r="C12" s="254"/>
      <c r="D12" s="254" t="s">
        <v>281</v>
      </c>
      <c r="E12" s="428" t="s">
        <v>279</v>
      </c>
      <c r="F12" s="429">
        <v>195</v>
      </c>
      <c r="G12" s="461"/>
      <c r="H12" s="528">
        <f>IF(E12 = CHAR(37), F12*G12/100,F12*G12)</f>
        <v>0</v>
      </c>
    </row>
    <row r="13" spans="1:8" s="3" customFormat="1" ht="12.75" x14ac:dyDescent="0.25">
      <c r="B13" s="255"/>
      <c r="C13" s="252"/>
      <c r="D13" s="252"/>
      <c r="E13" s="427"/>
      <c r="F13" s="427"/>
      <c r="G13" s="432"/>
      <c r="H13" s="528"/>
    </row>
    <row r="14" spans="1:8" s="3" customFormat="1" ht="12.75" x14ac:dyDescent="0.25">
      <c r="A14" s="3">
        <v>10614</v>
      </c>
      <c r="B14" s="256" t="s">
        <v>131</v>
      </c>
      <c r="C14" s="254"/>
      <c r="D14" s="254" t="s">
        <v>282</v>
      </c>
      <c r="E14" s="428" t="s">
        <v>279</v>
      </c>
      <c r="F14" s="429">
        <v>1535</v>
      </c>
      <c r="G14" s="461"/>
      <c r="H14" s="528">
        <f>IF(E14 = CHAR(37), F14*G14/100,F14*G14)</f>
        <v>0</v>
      </c>
    </row>
    <row r="15" spans="1:8" s="3" customFormat="1" ht="12.75" x14ac:dyDescent="0.25">
      <c r="B15" s="255"/>
      <c r="C15" s="252"/>
      <c r="D15" s="252"/>
      <c r="E15" s="427"/>
      <c r="F15" s="427"/>
      <c r="G15" s="432"/>
      <c r="H15" s="528"/>
    </row>
    <row r="16" spans="1:8" s="3" customFormat="1" ht="12.75" x14ac:dyDescent="0.25">
      <c r="A16" s="3">
        <v>10665</v>
      </c>
      <c r="B16" s="256" t="s">
        <v>197</v>
      </c>
      <c r="C16" s="254"/>
      <c r="D16" s="254" t="s">
        <v>283</v>
      </c>
      <c r="E16" s="428" t="s">
        <v>279</v>
      </c>
      <c r="F16" s="429">
        <v>15</v>
      </c>
      <c r="G16" s="461"/>
      <c r="H16" s="528">
        <f>IF(E16 = CHAR(37), F16*G16/100,F16*G16)</f>
        <v>0</v>
      </c>
    </row>
    <row r="17" spans="1:8" s="3" customFormat="1" ht="12.75" x14ac:dyDescent="0.25">
      <c r="B17" s="255"/>
      <c r="C17" s="252"/>
      <c r="D17" s="252"/>
      <c r="E17" s="427"/>
      <c r="F17" s="427"/>
      <c r="G17" s="432"/>
      <c r="H17" s="528"/>
    </row>
    <row r="18" spans="1:8" s="3" customFormat="1" ht="12.75" x14ac:dyDescent="0.25">
      <c r="A18" s="3">
        <v>10357</v>
      </c>
      <c r="B18" s="256"/>
      <c r="C18" s="254" t="s">
        <v>284</v>
      </c>
      <c r="D18" s="254" t="s">
        <v>285</v>
      </c>
      <c r="E18" s="428"/>
      <c r="F18" s="429"/>
      <c r="G18" s="432"/>
      <c r="H18" s="528"/>
    </row>
    <row r="19" spans="1:8" s="3" customFormat="1" ht="12.75" x14ac:dyDescent="0.25">
      <c r="B19" s="255"/>
      <c r="C19" s="252"/>
      <c r="D19" s="252"/>
      <c r="E19" s="427"/>
      <c r="F19" s="427"/>
      <c r="G19" s="432"/>
      <c r="H19" s="528"/>
    </row>
    <row r="20" spans="1:8" s="3" customFormat="1" ht="12.75" x14ac:dyDescent="0.25">
      <c r="A20" s="3">
        <v>10358</v>
      </c>
      <c r="B20" s="256" t="s">
        <v>203</v>
      </c>
      <c r="C20" s="254"/>
      <c r="D20" s="254" t="s">
        <v>286</v>
      </c>
      <c r="E20" s="428" t="s">
        <v>287</v>
      </c>
      <c r="F20" s="429">
        <v>1</v>
      </c>
      <c r="G20" s="461"/>
      <c r="H20" s="528">
        <f>IF(E20 = CHAR(37), F20*G20/100,F20*G20)</f>
        <v>0</v>
      </c>
    </row>
    <row r="21" spans="1:8" s="3" customFormat="1" ht="12.75" x14ac:dyDescent="0.25">
      <c r="B21" s="255"/>
      <c r="C21" s="252"/>
      <c r="D21" s="252"/>
      <c r="E21" s="427"/>
      <c r="F21" s="427"/>
      <c r="G21" s="432"/>
      <c r="H21" s="528"/>
    </row>
    <row r="22" spans="1:8" s="3" customFormat="1" ht="12.75" x14ac:dyDescent="0.25">
      <c r="A22" s="3">
        <v>10359</v>
      </c>
      <c r="B22" s="256" t="s">
        <v>211</v>
      </c>
      <c r="C22" s="254"/>
      <c r="D22" s="254" t="s">
        <v>288</v>
      </c>
      <c r="E22" s="428" t="s">
        <v>287</v>
      </c>
      <c r="F22" s="429">
        <v>1</v>
      </c>
      <c r="G22" s="461"/>
      <c r="H22" s="528">
        <f>IF(E22 = CHAR(37), F22*G22/100,F22*G22)</f>
        <v>0</v>
      </c>
    </row>
    <row r="23" spans="1:8" s="3" customFormat="1" ht="12.75" x14ac:dyDescent="0.25">
      <c r="B23" s="255"/>
      <c r="C23" s="252"/>
      <c r="D23" s="252"/>
      <c r="E23" s="427"/>
      <c r="F23" s="427"/>
      <c r="G23" s="432"/>
      <c r="H23" s="528"/>
    </row>
    <row r="24" spans="1:8" s="3" customFormat="1" ht="12.75" x14ac:dyDescent="0.25">
      <c r="A24" s="3">
        <v>10683</v>
      </c>
      <c r="B24" s="256" t="s">
        <v>289</v>
      </c>
      <c r="C24" s="254" t="s">
        <v>290</v>
      </c>
      <c r="D24" s="254" t="s">
        <v>291</v>
      </c>
      <c r="E24" s="428" t="s">
        <v>292</v>
      </c>
      <c r="F24" s="429">
        <v>50</v>
      </c>
      <c r="G24" s="461"/>
      <c r="H24" s="528">
        <f>IF(E24 = CHAR(37), F24*G24/100,F24*G24)</f>
        <v>0</v>
      </c>
    </row>
    <row r="25" spans="1:8" s="3" customFormat="1" ht="12.75" x14ac:dyDescent="0.25">
      <c r="B25" s="255"/>
      <c r="C25" s="252"/>
      <c r="D25" s="252"/>
      <c r="E25" s="427"/>
      <c r="F25" s="427"/>
      <c r="G25" s="432"/>
      <c r="H25" s="528"/>
    </row>
    <row r="26" spans="1:8" s="3" customFormat="1" ht="38.25" x14ac:dyDescent="0.25">
      <c r="A26" s="3">
        <v>10360</v>
      </c>
      <c r="B26" s="256"/>
      <c r="C26" s="254" t="s">
        <v>293</v>
      </c>
      <c r="D26" s="254" t="s">
        <v>294</v>
      </c>
      <c r="E26" s="428"/>
      <c r="F26" s="429"/>
      <c r="G26" s="432"/>
      <c r="H26" s="528"/>
    </row>
    <row r="27" spans="1:8" s="3" customFormat="1" ht="12.75" x14ac:dyDescent="0.25">
      <c r="B27" s="255"/>
      <c r="C27" s="252"/>
      <c r="D27" s="252"/>
      <c r="E27" s="427"/>
      <c r="F27" s="427"/>
      <c r="G27" s="432"/>
      <c r="H27" s="528"/>
    </row>
    <row r="28" spans="1:8" s="3" customFormat="1" ht="25.5" x14ac:dyDescent="0.25">
      <c r="A28" s="3">
        <v>10362</v>
      </c>
      <c r="B28" s="256" t="s">
        <v>295</v>
      </c>
      <c r="C28" s="254"/>
      <c r="D28" s="254" t="s">
        <v>296</v>
      </c>
      <c r="E28" s="428" t="s">
        <v>292</v>
      </c>
      <c r="F28" s="429">
        <v>20</v>
      </c>
      <c r="G28" s="461"/>
      <c r="H28" s="528">
        <f>IF(E28 = CHAR(37), F28*G28/100,F28*G28)</f>
        <v>0</v>
      </c>
    </row>
    <row r="29" spans="1:8" s="3" customFormat="1" ht="12.75" x14ac:dyDescent="0.25">
      <c r="B29" s="255"/>
      <c r="C29" s="252"/>
      <c r="D29" s="252"/>
      <c r="E29" s="427"/>
      <c r="F29" s="427"/>
      <c r="G29" s="432"/>
      <c r="H29" s="528"/>
    </row>
    <row r="30" spans="1:8" s="3" customFormat="1" ht="25.5" x14ac:dyDescent="0.25">
      <c r="A30" s="3">
        <v>10615</v>
      </c>
      <c r="B30" s="256" t="s">
        <v>297</v>
      </c>
      <c r="C30" s="254"/>
      <c r="D30" s="254" t="s">
        <v>298</v>
      </c>
      <c r="E30" s="428" t="s">
        <v>292</v>
      </c>
      <c r="F30" s="429">
        <v>10</v>
      </c>
      <c r="G30" s="461"/>
      <c r="H30" s="528">
        <f>IF(E30 = CHAR(37), F30*G30/100,F30*G30)</f>
        <v>0</v>
      </c>
    </row>
    <row r="31" spans="1:8" s="3" customFormat="1" ht="12.75" x14ac:dyDescent="0.25">
      <c r="B31" s="255"/>
      <c r="C31" s="252"/>
      <c r="D31" s="252"/>
      <c r="E31" s="427"/>
      <c r="F31" s="427"/>
      <c r="G31" s="432"/>
      <c r="H31" s="528"/>
    </row>
    <row r="32" spans="1:8" s="3" customFormat="1" ht="12.75" x14ac:dyDescent="0.25">
      <c r="A32" s="3">
        <v>10640</v>
      </c>
      <c r="B32" s="256" t="s">
        <v>299</v>
      </c>
      <c r="C32" s="254"/>
      <c r="D32" s="254" t="s">
        <v>3816</v>
      </c>
      <c r="E32" s="428" t="s">
        <v>292</v>
      </c>
      <c r="F32" s="429">
        <v>80</v>
      </c>
      <c r="G32" s="461"/>
      <c r="H32" s="528">
        <f>IF(E32 = CHAR(37), F32*G32/100,F32*G32)</f>
        <v>0</v>
      </c>
    </row>
    <row r="33" spans="1:8" s="3" customFormat="1" ht="12.75" x14ac:dyDescent="0.25">
      <c r="B33" s="255"/>
      <c r="C33" s="252"/>
      <c r="D33" s="252"/>
      <c r="E33" s="427"/>
      <c r="F33" s="427"/>
      <c r="G33" s="432"/>
      <c r="H33" s="528"/>
    </row>
    <row r="34" spans="1:8" s="3" customFormat="1" ht="25.5" x14ac:dyDescent="0.25">
      <c r="A34" s="3">
        <v>10361</v>
      </c>
      <c r="B34" s="256" t="s">
        <v>300</v>
      </c>
      <c r="C34" s="254"/>
      <c r="D34" s="254" t="s">
        <v>301</v>
      </c>
      <c r="E34" s="428" t="s">
        <v>292</v>
      </c>
      <c r="F34" s="429">
        <v>10</v>
      </c>
      <c r="G34" s="461"/>
      <c r="H34" s="528">
        <f>IF(E34 = CHAR(37), F34*G34/100,F34*G34)</f>
        <v>0</v>
      </c>
    </row>
    <row r="35" spans="1:8" s="3" customFormat="1" ht="12.75" x14ac:dyDescent="0.25">
      <c r="B35" s="255"/>
      <c r="C35" s="252"/>
      <c r="D35" s="252"/>
      <c r="E35" s="427"/>
      <c r="F35" s="427"/>
      <c r="G35" s="432"/>
      <c r="H35" s="528"/>
    </row>
    <row r="36" spans="1:8" s="3" customFormat="1" ht="25.5" x14ac:dyDescent="0.25">
      <c r="A36" s="3">
        <v>10642</v>
      </c>
      <c r="B36" s="256" t="s">
        <v>302</v>
      </c>
      <c r="C36" s="254"/>
      <c r="D36" s="254" t="s">
        <v>303</v>
      </c>
      <c r="E36" s="428" t="s">
        <v>292</v>
      </c>
      <c r="F36" s="429">
        <v>15</v>
      </c>
      <c r="G36" s="461"/>
      <c r="H36" s="528">
        <f>IF(E36 = CHAR(37), F36*G36/100,F36*G36)</f>
        <v>0</v>
      </c>
    </row>
    <row r="37" spans="1:8" s="3" customFormat="1" ht="12.75" x14ac:dyDescent="0.25">
      <c r="B37" s="255"/>
      <c r="C37" s="252"/>
      <c r="D37" s="252"/>
      <c r="E37" s="427"/>
      <c r="F37" s="427"/>
      <c r="G37" s="432"/>
      <c r="H37" s="528"/>
    </row>
    <row r="38" spans="1:8" s="3" customFormat="1" ht="25.5" x14ac:dyDescent="0.25">
      <c r="A38" s="3">
        <v>10670</v>
      </c>
      <c r="B38" s="256" t="s">
        <v>304</v>
      </c>
      <c r="C38" s="254"/>
      <c r="D38" s="254" t="s">
        <v>305</v>
      </c>
      <c r="E38" s="428" t="s">
        <v>292</v>
      </c>
      <c r="F38" s="429">
        <v>80</v>
      </c>
      <c r="G38" s="461"/>
      <c r="H38" s="528">
        <f>IF(E38 = CHAR(37), F38*G38/100,F38*G38)</f>
        <v>0</v>
      </c>
    </row>
    <row r="39" spans="1:8" s="3" customFormat="1" ht="12.75" x14ac:dyDescent="0.25">
      <c r="B39" s="255"/>
      <c r="C39" s="252"/>
      <c r="D39" s="252"/>
      <c r="E39" s="427"/>
      <c r="F39" s="427"/>
      <c r="G39" s="432"/>
      <c r="H39" s="528"/>
    </row>
    <row r="40" spans="1:8" s="3" customFormat="1" ht="25.5" x14ac:dyDescent="0.25">
      <c r="A40" s="3">
        <v>10641</v>
      </c>
      <c r="B40" s="256"/>
      <c r="C40" s="254" t="s">
        <v>306</v>
      </c>
      <c r="D40" s="254" t="s">
        <v>307</v>
      </c>
      <c r="E40" s="428"/>
      <c r="F40" s="429"/>
      <c r="G40" s="432"/>
      <c r="H40" s="528"/>
    </row>
    <row r="41" spans="1:8" s="3" customFormat="1" ht="12.75" x14ac:dyDescent="0.25">
      <c r="B41" s="255"/>
      <c r="C41" s="252"/>
      <c r="D41" s="252"/>
      <c r="E41" s="427"/>
      <c r="F41" s="427"/>
      <c r="G41" s="432"/>
      <c r="H41" s="528"/>
    </row>
    <row r="42" spans="1:8" s="3" customFormat="1" ht="38.25" x14ac:dyDescent="0.25">
      <c r="A42" s="3">
        <v>10364</v>
      </c>
      <c r="B42" s="256" t="s">
        <v>308</v>
      </c>
      <c r="C42" s="254"/>
      <c r="D42" s="254" t="s">
        <v>309</v>
      </c>
      <c r="E42" s="428" t="s">
        <v>279</v>
      </c>
      <c r="F42" s="429">
        <v>27</v>
      </c>
      <c r="G42" s="461"/>
      <c r="H42" s="528">
        <f>IF(E42 = CHAR(37), F42*G42/100,F42*G42)</f>
        <v>0</v>
      </c>
    </row>
    <row r="43" spans="1:8" s="3" customFormat="1" ht="12.75" x14ac:dyDescent="0.25">
      <c r="B43" s="255"/>
      <c r="C43" s="252"/>
      <c r="D43" s="252"/>
      <c r="E43" s="427"/>
      <c r="F43" s="427"/>
      <c r="G43" s="432"/>
      <c r="H43" s="528"/>
    </row>
    <row r="44" spans="1:8" s="3" customFormat="1" ht="25.5" x14ac:dyDescent="0.25">
      <c r="A44" s="3">
        <v>10363</v>
      </c>
      <c r="B44" s="256" t="s">
        <v>310</v>
      </c>
      <c r="C44" s="254"/>
      <c r="D44" s="254" t="s">
        <v>311</v>
      </c>
      <c r="E44" s="428" t="s">
        <v>279</v>
      </c>
      <c r="F44" s="429">
        <v>45</v>
      </c>
      <c r="G44" s="461"/>
      <c r="H44" s="528">
        <f>IF(E44 = CHAR(37), F44*G44/100,F44*G44)</f>
        <v>0</v>
      </c>
    </row>
    <row r="45" spans="1:8" s="3" customFormat="1" ht="12.75" x14ac:dyDescent="0.25">
      <c r="B45" s="255"/>
      <c r="C45" s="252"/>
      <c r="D45" s="252"/>
      <c r="E45" s="427"/>
      <c r="F45" s="427"/>
      <c r="G45" s="432"/>
      <c r="H45" s="528"/>
    </row>
    <row r="46" spans="1:8" s="3" customFormat="1" ht="25.5" x14ac:dyDescent="0.25">
      <c r="A46" s="3">
        <v>10368</v>
      </c>
      <c r="B46" s="256" t="s">
        <v>312</v>
      </c>
      <c r="C46" s="254"/>
      <c r="D46" s="254" t="s">
        <v>313</v>
      </c>
      <c r="E46" s="428" t="s">
        <v>279</v>
      </c>
      <c r="F46" s="429">
        <v>10</v>
      </c>
      <c r="G46" s="461"/>
      <c r="H46" s="528">
        <f>IF(E46 = CHAR(37), F46*G46/100,F46*G46)</f>
        <v>0</v>
      </c>
    </row>
    <row r="47" spans="1:8" s="3" customFormat="1" ht="12.75" x14ac:dyDescent="0.25">
      <c r="B47" s="255"/>
      <c r="C47" s="252"/>
      <c r="D47" s="252"/>
      <c r="E47" s="427"/>
      <c r="F47" s="427"/>
      <c r="G47" s="432"/>
      <c r="H47" s="528"/>
    </row>
    <row r="48" spans="1:8" s="3" customFormat="1" ht="25.5" x14ac:dyDescent="0.25">
      <c r="A48" s="3">
        <v>10624</v>
      </c>
      <c r="B48" s="256" t="s">
        <v>314</v>
      </c>
      <c r="C48" s="254"/>
      <c r="D48" s="254" t="s">
        <v>315</v>
      </c>
      <c r="E48" s="428" t="s">
        <v>242</v>
      </c>
      <c r="F48" s="429">
        <v>2</v>
      </c>
      <c r="G48" s="461"/>
      <c r="H48" s="528">
        <f>IF(E48 = CHAR(37), F48*G48/100,F48*G48)</f>
        <v>0</v>
      </c>
    </row>
    <row r="49" spans="1:8" s="3" customFormat="1" ht="12.75" x14ac:dyDescent="0.25">
      <c r="B49" s="255"/>
      <c r="C49" s="252"/>
      <c r="D49" s="252"/>
      <c r="E49" s="427"/>
      <c r="F49" s="427"/>
      <c r="G49" s="432"/>
      <c r="H49" s="528"/>
    </row>
    <row r="50" spans="1:8" s="3" customFormat="1" ht="25.5" x14ac:dyDescent="0.25">
      <c r="A50" s="3">
        <v>10625</v>
      </c>
      <c r="B50" s="256" t="s">
        <v>316</v>
      </c>
      <c r="C50" s="254"/>
      <c r="D50" s="254" t="s">
        <v>317</v>
      </c>
      <c r="E50" s="428" t="s">
        <v>292</v>
      </c>
      <c r="F50" s="429">
        <v>65</v>
      </c>
      <c r="G50" s="461"/>
      <c r="H50" s="528">
        <f>IF(E50 = CHAR(37), F50*G50/100,F50*G50)</f>
        <v>0</v>
      </c>
    </row>
    <row r="51" spans="1:8" s="3" customFormat="1" ht="12.75" x14ac:dyDescent="0.25">
      <c r="B51" s="255"/>
      <c r="C51" s="252"/>
      <c r="D51" s="252"/>
      <c r="E51" s="427"/>
      <c r="F51" s="427"/>
      <c r="G51" s="432"/>
      <c r="H51" s="528"/>
    </row>
    <row r="52" spans="1:8" s="4" customFormat="1" ht="21.95" customHeight="1" x14ac:dyDescent="0.25">
      <c r="B52" s="257" t="s">
        <v>44</v>
      </c>
      <c r="C52" s="257"/>
      <c r="D52" s="5"/>
      <c r="E52" s="431"/>
      <c r="F52" s="431"/>
      <c r="G52" s="433"/>
      <c r="H52" s="529">
        <f>SUM(H4:H51)</f>
        <v>0</v>
      </c>
    </row>
    <row r="53" spans="1:8" s="2" customFormat="1" ht="12.75" x14ac:dyDescent="0.2">
      <c r="B53" s="15"/>
      <c r="F53" s="15"/>
      <c r="H53" s="526" t="s">
        <v>2021</v>
      </c>
    </row>
    <row r="54" spans="1:8" s="2" customFormat="1" ht="12.75" x14ac:dyDescent="0.2">
      <c r="B54" s="15"/>
      <c r="F54" s="15"/>
      <c r="H54" s="527"/>
    </row>
    <row r="55" spans="1:8" s="3" customFormat="1" ht="25.5" x14ac:dyDescent="0.25">
      <c r="B55" s="253" t="s">
        <v>3</v>
      </c>
      <c r="C55" s="253" t="s">
        <v>4</v>
      </c>
      <c r="D55" s="253" t="s">
        <v>5</v>
      </c>
      <c r="E55" s="253" t="s">
        <v>6</v>
      </c>
      <c r="F55" s="293" t="s">
        <v>7</v>
      </c>
      <c r="G55" s="253" t="s">
        <v>8</v>
      </c>
      <c r="H55" s="515" t="s">
        <v>9</v>
      </c>
    </row>
    <row r="56" spans="1:8" s="4" customFormat="1" ht="21.95" customHeight="1" x14ac:dyDescent="0.25">
      <c r="B56" s="257" t="s">
        <v>45</v>
      </c>
      <c r="C56" s="257"/>
      <c r="D56" s="5"/>
      <c r="E56" s="431"/>
      <c r="F56" s="431"/>
      <c r="G56" s="433"/>
      <c r="H56" s="529">
        <f>H52</f>
        <v>0</v>
      </c>
    </row>
    <row r="57" spans="1:8" s="3" customFormat="1" ht="25.5" x14ac:dyDescent="0.25">
      <c r="A57" s="3">
        <v>10668</v>
      </c>
      <c r="B57" s="256" t="s">
        <v>318</v>
      </c>
      <c r="C57" s="254"/>
      <c r="D57" s="254" t="s">
        <v>319</v>
      </c>
      <c r="E57" s="428" t="s">
        <v>190</v>
      </c>
      <c r="F57" s="429">
        <v>10</v>
      </c>
      <c r="G57" s="461"/>
      <c r="H57" s="528">
        <f>IF(E57 = CHAR(37), F57*G57/100,F57*G57)</f>
        <v>0</v>
      </c>
    </row>
    <row r="58" spans="1:8" s="3" customFormat="1" ht="12.75" x14ac:dyDescent="0.25">
      <c r="B58" s="255"/>
      <c r="C58" s="252"/>
      <c r="D58" s="252"/>
      <c r="E58" s="427"/>
      <c r="F58" s="427"/>
      <c r="G58" s="432"/>
      <c r="H58" s="528"/>
    </row>
    <row r="59" spans="1:8" s="3" customFormat="1" ht="25.5" x14ac:dyDescent="0.25">
      <c r="A59" s="3">
        <v>10365</v>
      </c>
      <c r="B59" s="256"/>
      <c r="C59" s="254" t="s">
        <v>320</v>
      </c>
      <c r="D59" s="254" t="s">
        <v>321</v>
      </c>
      <c r="E59" s="428"/>
      <c r="F59" s="429"/>
      <c r="G59" s="432"/>
      <c r="H59" s="528"/>
    </row>
    <row r="60" spans="1:8" s="3" customFormat="1" ht="12.75" x14ac:dyDescent="0.25">
      <c r="B60" s="255"/>
      <c r="C60" s="252"/>
      <c r="D60" s="252"/>
      <c r="E60" s="427"/>
      <c r="F60" s="427"/>
      <c r="G60" s="432"/>
      <c r="H60" s="528"/>
    </row>
    <row r="61" spans="1:8" s="3" customFormat="1" ht="12.75" x14ac:dyDescent="0.25">
      <c r="A61" s="3">
        <v>10366</v>
      </c>
      <c r="B61" s="256" t="s">
        <v>322</v>
      </c>
      <c r="C61" s="254"/>
      <c r="D61" s="254" t="s">
        <v>278</v>
      </c>
      <c r="E61" s="428" t="s">
        <v>279</v>
      </c>
      <c r="F61" s="429">
        <v>54</v>
      </c>
      <c r="G61" s="461"/>
      <c r="H61" s="528">
        <f>IF(E61 = CHAR(37), F61*G61/100,F61*G61)</f>
        <v>0</v>
      </c>
    </row>
    <row r="62" spans="1:8" s="3" customFormat="1" ht="12.75" x14ac:dyDescent="0.25">
      <c r="B62" s="255"/>
      <c r="C62" s="252"/>
      <c r="D62" s="252"/>
      <c r="E62" s="427"/>
      <c r="F62" s="427"/>
      <c r="G62" s="432"/>
      <c r="H62" s="528"/>
    </row>
    <row r="63" spans="1:8" s="3" customFormat="1" ht="12.75" x14ac:dyDescent="0.25">
      <c r="A63" s="3">
        <v>10963</v>
      </c>
      <c r="B63" s="256" t="s">
        <v>323</v>
      </c>
      <c r="C63" s="254"/>
      <c r="D63" s="254" t="s">
        <v>280</v>
      </c>
      <c r="E63" s="428" t="s">
        <v>279</v>
      </c>
      <c r="F63" s="429">
        <v>350</v>
      </c>
      <c r="G63" s="461"/>
      <c r="H63" s="528">
        <f>IF(E63 = CHAR(37), F63*G63/100,F63*G63)</f>
        <v>0</v>
      </c>
    </row>
    <row r="64" spans="1:8" s="3" customFormat="1" ht="12.75" x14ac:dyDescent="0.25">
      <c r="B64" s="255"/>
      <c r="C64" s="252"/>
      <c r="D64" s="252"/>
      <c r="E64" s="427"/>
      <c r="F64" s="427"/>
      <c r="G64" s="432"/>
      <c r="H64" s="528"/>
    </row>
    <row r="65" spans="1:8" s="3" customFormat="1" ht="12.75" x14ac:dyDescent="0.25">
      <c r="A65" s="3">
        <v>10616</v>
      </c>
      <c r="B65" s="256" t="s">
        <v>324</v>
      </c>
      <c r="C65" s="254"/>
      <c r="D65" s="254" t="s">
        <v>325</v>
      </c>
      <c r="E65" s="428" t="s">
        <v>279</v>
      </c>
      <c r="F65" s="429">
        <v>195</v>
      </c>
      <c r="G65" s="461"/>
      <c r="H65" s="528">
        <f>IF(E65 = CHAR(37), F65*G65/100,F65*G65)</f>
        <v>0</v>
      </c>
    </row>
    <row r="66" spans="1:8" s="3" customFormat="1" ht="12.75" x14ac:dyDescent="0.25">
      <c r="B66" s="255"/>
      <c r="C66" s="252"/>
      <c r="D66" s="252"/>
      <c r="E66" s="427"/>
      <c r="F66" s="427"/>
      <c r="G66" s="432"/>
      <c r="H66" s="528"/>
    </row>
    <row r="67" spans="1:8" s="3" customFormat="1" ht="12.75" x14ac:dyDescent="0.25">
      <c r="A67" s="3">
        <v>10666</v>
      </c>
      <c r="B67" s="256" t="s">
        <v>326</v>
      </c>
      <c r="C67" s="254"/>
      <c r="D67" s="254" t="s">
        <v>282</v>
      </c>
      <c r="E67" s="428" t="s">
        <v>279</v>
      </c>
      <c r="F67" s="429">
        <v>1535</v>
      </c>
      <c r="G67" s="461"/>
      <c r="H67" s="528">
        <f>IF(E67 = CHAR(37), F67*G67/100,F67*G67)</f>
        <v>0</v>
      </c>
    </row>
    <row r="68" spans="1:8" s="3" customFormat="1" ht="12.75" x14ac:dyDescent="0.25">
      <c r="B68" s="255"/>
      <c r="C68" s="252"/>
      <c r="D68" s="252"/>
      <c r="E68" s="427"/>
      <c r="F68" s="427"/>
      <c r="G68" s="432"/>
      <c r="H68" s="528"/>
    </row>
    <row r="69" spans="1:8" s="3" customFormat="1" ht="12.75" x14ac:dyDescent="0.25">
      <c r="A69" s="3">
        <v>10667</v>
      </c>
      <c r="B69" s="256" t="s">
        <v>327</v>
      </c>
      <c r="C69" s="254"/>
      <c r="D69" s="254" t="s">
        <v>283</v>
      </c>
      <c r="E69" s="428" t="s">
        <v>279</v>
      </c>
      <c r="F69" s="429">
        <v>15</v>
      </c>
      <c r="G69" s="461"/>
      <c r="H69" s="528">
        <f>IF(E69 = CHAR(37), F69*G69/100,F69*G69)</f>
        <v>0</v>
      </c>
    </row>
    <row r="70" spans="1:8" s="3" customFormat="1" ht="12.75" x14ac:dyDescent="0.25">
      <c r="B70" s="255"/>
      <c r="C70" s="252"/>
      <c r="D70" s="252"/>
      <c r="E70" s="427"/>
      <c r="F70" s="427"/>
      <c r="G70" s="432"/>
      <c r="H70" s="528"/>
    </row>
    <row r="71" spans="1:8" s="3" customFormat="1" ht="12.75" x14ac:dyDescent="0.25">
      <c r="A71" s="3">
        <v>10367</v>
      </c>
      <c r="B71" s="256"/>
      <c r="C71" s="254" t="s">
        <v>328</v>
      </c>
      <c r="D71" s="254" t="s">
        <v>329</v>
      </c>
      <c r="E71" s="428"/>
      <c r="F71" s="429"/>
      <c r="G71" s="432"/>
      <c r="H71" s="528"/>
    </row>
    <row r="72" spans="1:8" s="3" customFormat="1" ht="12.75" x14ac:dyDescent="0.25">
      <c r="B72" s="255"/>
      <c r="C72" s="252"/>
      <c r="D72" s="252"/>
      <c r="E72" s="427"/>
      <c r="F72" s="427"/>
      <c r="G72" s="432"/>
      <c r="H72" s="528"/>
    </row>
    <row r="73" spans="1:8" s="3" customFormat="1" ht="12.75" x14ac:dyDescent="0.25">
      <c r="A73" s="3">
        <v>10370</v>
      </c>
      <c r="B73" s="256" t="s">
        <v>330</v>
      </c>
      <c r="C73" s="254"/>
      <c r="D73" s="254" t="s">
        <v>331</v>
      </c>
      <c r="E73" s="428" t="s">
        <v>292</v>
      </c>
      <c r="F73" s="429">
        <v>5</v>
      </c>
      <c r="G73" s="461"/>
      <c r="H73" s="528">
        <f>IF(E73 = CHAR(37), F73*G73/100,F73*G73)</f>
        <v>0</v>
      </c>
    </row>
    <row r="74" spans="1:8" s="3" customFormat="1" ht="12.75" x14ac:dyDescent="0.25">
      <c r="B74" s="255"/>
      <c r="C74" s="252"/>
      <c r="D74" s="252"/>
      <c r="E74" s="427"/>
      <c r="F74" s="427"/>
      <c r="G74" s="432"/>
      <c r="H74" s="528"/>
    </row>
    <row r="75" spans="1:8" s="3" customFormat="1" ht="12.75" x14ac:dyDescent="0.25">
      <c r="A75" s="3">
        <v>10643</v>
      </c>
      <c r="B75" s="256" t="s">
        <v>332</v>
      </c>
      <c r="C75" s="254"/>
      <c r="D75" s="254" t="s">
        <v>333</v>
      </c>
      <c r="E75" s="428" t="s">
        <v>292</v>
      </c>
      <c r="F75" s="429">
        <v>5</v>
      </c>
      <c r="G75" s="461"/>
      <c r="H75" s="528">
        <f>IF(E75 = CHAR(37), F75*G75/100,F75*G75)</f>
        <v>0</v>
      </c>
    </row>
    <row r="76" spans="1:8" s="3" customFormat="1" ht="12.75" x14ac:dyDescent="0.25">
      <c r="B76" s="255"/>
      <c r="C76" s="252"/>
      <c r="D76" s="252"/>
      <c r="E76" s="427"/>
      <c r="F76" s="427"/>
      <c r="G76" s="432"/>
      <c r="H76" s="528"/>
    </row>
    <row r="77" spans="1:8" s="3" customFormat="1" ht="12.75" x14ac:dyDescent="0.25">
      <c r="A77" s="3">
        <v>10644</v>
      </c>
      <c r="B77" s="256" t="s">
        <v>334</v>
      </c>
      <c r="C77" s="254"/>
      <c r="D77" s="254" t="s">
        <v>335</v>
      </c>
      <c r="E77" s="428" t="s">
        <v>292</v>
      </c>
      <c r="F77" s="429">
        <v>32</v>
      </c>
      <c r="G77" s="461"/>
      <c r="H77" s="528">
        <f>IF(E77 = CHAR(37), F77*G77/100,F77*G77)</f>
        <v>0</v>
      </c>
    </row>
    <row r="78" spans="1:8" s="3" customFormat="1" ht="12.75" x14ac:dyDescent="0.25">
      <c r="B78" s="255"/>
      <c r="C78" s="252"/>
      <c r="D78" s="252"/>
      <c r="E78" s="427"/>
      <c r="F78" s="427"/>
      <c r="G78" s="432"/>
      <c r="H78" s="528"/>
    </row>
    <row r="79" spans="1:8" s="3" customFormat="1" ht="25.5" x14ac:dyDescent="0.25">
      <c r="A79" s="3">
        <v>10371</v>
      </c>
      <c r="B79" s="256"/>
      <c r="C79" s="254" t="s">
        <v>336</v>
      </c>
      <c r="D79" s="254" t="s">
        <v>337</v>
      </c>
      <c r="E79" s="428"/>
      <c r="F79" s="429"/>
      <c r="G79" s="432"/>
      <c r="H79" s="528"/>
    </row>
    <row r="80" spans="1:8" s="3" customFormat="1" ht="12.75" x14ac:dyDescent="0.25">
      <c r="B80" s="255"/>
      <c r="C80" s="252"/>
      <c r="D80" s="252"/>
      <c r="E80" s="427"/>
      <c r="F80" s="427"/>
      <c r="G80" s="432"/>
      <c r="H80" s="528"/>
    </row>
    <row r="81" spans="1:8" s="3" customFormat="1" ht="25.5" x14ac:dyDescent="0.25">
      <c r="A81" s="3">
        <v>10372</v>
      </c>
      <c r="B81" s="256" t="s">
        <v>338</v>
      </c>
      <c r="C81" s="254"/>
      <c r="D81" s="254" t="s">
        <v>339</v>
      </c>
      <c r="E81" s="428" t="s">
        <v>292</v>
      </c>
      <c r="F81" s="429">
        <v>3</v>
      </c>
      <c r="G81" s="461"/>
      <c r="H81" s="528">
        <f>IF(E81 = CHAR(37), F81*G81/100,F81*G81)</f>
        <v>0</v>
      </c>
    </row>
    <row r="82" spans="1:8" s="3" customFormat="1" ht="12.75" x14ac:dyDescent="0.25">
      <c r="B82" s="255"/>
      <c r="C82" s="252"/>
      <c r="D82" s="252"/>
      <c r="E82" s="427"/>
      <c r="F82" s="427"/>
      <c r="G82" s="432"/>
      <c r="H82" s="528"/>
    </row>
    <row r="83" spans="1:8" s="3" customFormat="1" ht="25.5" x14ac:dyDescent="0.25">
      <c r="A83" s="3">
        <v>10373</v>
      </c>
      <c r="B83" s="256" t="s">
        <v>340</v>
      </c>
      <c r="C83" s="254"/>
      <c r="D83" s="254" t="s">
        <v>341</v>
      </c>
      <c r="E83" s="428" t="s">
        <v>190</v>
      </c>
      <c r="F83" s="429">
        <v>1</v>
      </c>
      <c r="G83" s="461"/>
      <c r="H83" s="528">
        <f>IF(E83 = CHAR(37), F83*G83/100,F83*G83)</f>
        <v>0</v>
      </c>
    </row>
    <row r="84" spans="1:8" s="3" customFormat="1" ht="12.75" x14ac:dyDescent="0.25">
      <c r="B84" s="255"/>
      <c r="C84" s="252"/>
      <c r="D84" s="252"/>
      <c r="E84" s="427"/>
      <c r="F84" s="427"/>
      <c r="G84" s="432"/>
      <c r="H84" s="528"/>
    </row>
    <row r="85" spans="1:8" s="3" customFormat="1" ht="25.5" x14ac:dyDescent="0.25">
      <c r="A85" s="3">
        <v>10369</v>
      </c>
      <c r="B85" s="256" t="s">
        <v>342</v>
      </c>
      <c r="C85" s="254"/>
      <c r="D85" s="254" t="s">
        <v>343</v>
      </c>
      <c r="E85" s="428" t="s">
        <v>190</v>
      </c>
      <c r="F85" s="429">
        <v>3</v>
      </c>
      <c r="G85" s="461"/>
      <c r="H85" s="528">
        <f>IF(E85 = CHAR(37), F85*G85/100,F85*G85)</f>
        <v>0</v>
      </c>
    </row>
    <row r="86" spans="1:8" s="3" customFormat="1" ht="12.75" x14ac:dyDescent="0.25">
      <c r="B86" s="255"/>
      <c r="C86" s="252"/>
      <c r="D86" s="252"/>
      <c r="E86" s="427"/>
      <c r="F86" s="427"/>
      <c r="G86" s="432"/>
      <c r="H86" s="528"/>
    </row>
    <row r="87" spans="1:8" s="3" customFormat="1" ht="38.25" x14ac:dyDescent="0.25">
      <c r="A87" s="3">
        <v>10374</v>
      </c>
      <c r="B87" s="256" t="s">
        <v>344</v>
      </c>
      <c r="C87" s="254"/>
      <c r="D87" s="254" t="s">
        <v>345</v>
      </c>
      <c r="E87" s="428" t="s">
        <v>190</v>
      </c>
      <c r="F87" s="429">
        <v>1</v>
      </c>
      <c r="G87" s="461"/>
      <c r="H87" s="528">
        <f>IF(E87 = CHAR(37), F87*G87/100,F87*G87)</f>
        <v>0</v>
      </c>
    </row>
    <row r="88" spans="1:8" s="3" customFormat="1" ht="12.75" x14ac:dyDescent="0.25">
      <c r="B88" s="255"/>
      <c r="C88" s="252"/>
      <c r="D88" s="252"/>
      <c r="E88" s="427"/>
      <c r="F88" s="427"/>
      <c r="G88" s="432"/>
      <c r="H88" s="528"/>
    </row>
    <row r="89" spans="1:8" s="3" customFormat="1" ht="38.25" x14ac:dyDescent="0.25">
      <c r="A89" s="3">
        <v>10375</v>
      </c>
      <c r="B89" s="256" t="s">
        <v>346</v>
      </c>
      <c r="C89" s="254"/>
      <c r="D89" s="254" t="s">
        <v>347</v>
      </c>
      <c r="E89" s="428" t="s">
        <v>190</v>
      </c>
      <c r="F89" s="429">
        <v>1</v>
      </c>
      <c r="G89" s="461"/>
      <c r="H89" s="528">
        <f>IF(E89 = CHAR(37), F89*G89/100,F89*G89)</f>
        <v>0</v>
      </c>
    </row>
    <row r="90" spans="1:8" s="3" customFormat="1" ht="12.75" x14ac:dyDescent="0.25">
      <c r="B90" s="255"/>
      <c r="C90" s="252"/>
      <c r="D90" s="252"/>
      <c r="E90" s="427"/>
      <c r="F90" s="427"/>
      <c r="G90" s="432"/>
      <c r="H90" s="528"/>
    </row>
    <row r="91" spans="1:8" s="3" customFormat="1" ht="12.75" x14ac:dyDescent="0.25">
      <c r="A91" s="3">
        <v>10376</v>
      </c>
      <c r="B91" s="256"/>
      <c r="C91" s="254" t="s">
        <v>348</v>
      </c>
      <c r="D91" s="254" t="s">
        <v>349</v>
      </c>
      <c r="E91" s="428"/>
      <c r="F91" s="429"/>
      <c r="G91" s="432"/>
      <c r="H91" s="528"/>
    </row>
    <row r="92" spans="1:8" s="3" customFormat="1" ht="12.75" x14ac:dyDescent="0.25">
      <c r="B92" s="255"/>
      <c r="C92" s="252"/>
      <c r="D92" s="252"/>
      <c r="E92" s="427"/>
      <c r="F92" s="427"/>
      <c r="G92" s="432"/>
      <c r="H92" s="528"/>
    </row>
    <row r="93" spans="1:8" s="3" customFormat="1" ht="25.5" x14ac:dyDescent="0.25">
      <c r="A93" s="3">
        <v>10377</v>
      </c>
      <c r="B93" s="256"/>
      <c r="C93" s="254"/>
      <c r="D93" s="254" t="s">
        <v>350</v>
      </c>
      <c r="E93" s="428"/>
      <c r="F93" s="429"/>
      <c r="G93" s="432"/>
      <c r="H93" s="528"/>
    </row>
    <row r="94" spans="1:8" s="3" customFormat="1" ht="12.75" x14ac:dyDescent="0.25">
      <c r="B94" s="255"/>
      <c r="C94" s="252"/>
      <c r="D94" s="252"/>
      <c r="E94" s="427"/>
      <c r="F94" s="427"/>
      <c r="G94" s="432"/>
      <c r="H94" s="528"/>
    </row>
    <row r="95" spans="1:8" s="3" customFormat="1" ht="25.5" x14ac:dyDescent="0.25">
      <c r="A95" s="3">
        <v>10378</v>
      </c>
      <c r="B95" s="256" t="s">
        <v>351</v>
      </c>
      <c r="C95" s="254"/>
      <c r="D95" s="254" t="s">
        <v>352</v>
      </c>
      <c r="E95" s="428" t="s">
        <v>19</v>
      </c>
      <c r="F95" s="429">
        <v>1</v>
      </c>
      <c r="G95" s="461"/>
      <c r="H95" s="528">
        <f>IF(E95 = CHAR(37), F95*G95/100,F95*G95)</f>
        <v>0</v>
      </c>
    </row>
    <row r="96" spans="1:8" s="3" customFormat="1" ht="12.75" x14ac:dyDescent="0.25">
      <c r="B96" s="255"/>
      <c r="C96" s="252"/>
      <c r="D96" s="252"/>
      <c r="E96" s="427"/>
      <c r="F96" s="427"/>
      <c r="G96" s="432"/>
      <c r="H96" s="528"/>
    </row>
    <row r="97" spans="1:8" s="3" customFormat="1" ht="25.5" x14ac:dyDescent="0.25">
      <c r="A97" s="3">
        <v>10379</v>
      </c>
      <c r="B97" s="256" t="s">
        <v>353</v>
      </c>
      <c r="C97" s="254"/>
      <c r="D97" s="254" t="s">
        <v>354</v>
      </c>
      <c r="E97" s="428" t="s">
        <v>19</v>
      </c>
      <c r="F97" s="429">
        <v>1</v>
      </c>
      <c r="G97" s="461"/>
      <c r="H97" s="528">
        <f>IF(E97 = CHAR(37), F97*G97/100,F97*G97)</f>
        <v>0</v>
      </c>
    </row>
    <row r="98" spans="1:8" s="3" customFormat="1" ht="12.75" x14ac:dyDescent="0.25">
      <c r="B98" s="255"/>
      <c r="C98" s="252"/>
      <c r="D98" s="252"/>
      <c r="E98" s="427"/>
      <c r="F98" s="427"/>
      <c r="G98" s="432"/>
      <c r="H98" s="528"/>
    </row>
    <row r="99" spans="1:8" s="3" customFormat="1" ht="25.5" x14ac:dyDescent="0.25">
      <c r="A99" s="3">
        <v>10380</v>
      </c>
      <c r="B99" s="256" t="s">
        <v>355</v>
      </c>
      <c r="C99" s="254"/>
      <c r="D99" s="254" t="s">
        <v>356</v>
      </c>
      <c r="E99" s="428" t="s">
        <v>19</v>
      </c>
      <c r="F99" s="429">
        <v>1</v>
      </c>
      <c r="G99" s="461"/>
      <c r="H99" s="528">
        <f>IF(E99 = CHAR(37), F99*G99/100,F99*G99)</f>
        <v>0</v>
      </c>
    </row>
    <row r="100" spans="1:8" s="3" customFormat="1" ht="12.75" x14ac:dyDescent="0.25">
      <c r="B100" s="255"/>
      <c r="C100" s="252"/>
      <c r="D100" s="252"/>
      <c r="E100" s="427"/>
      <c r="F100" s="427"/>
      <c r="G100" s="432"/>
      <c r="H100" s="528"/>
    </row>
    <row r="101" spans="1:8" s="3" customFormat="1" ht="25.5" x14ac:dyDescent="0.25">
      <c r="A101" s="3">
        <v>10381</v>
      </c>
      <c r="B101" s="256" t="s">
        <v>357</v>
      </c>
      <c r="C101" s="254"/>
      <c r="D101" s="254" t="s">
        <v>358</v>
      </c>
      <c r="E101" s="428" t="s">
        <v>19</v>
      </c>
      <c r="F101" s="429">
        <v>1</v>
      </c>
      <c r="G101" s="461"/>
      <c r="H101" s="528">
        <f>IF(E101 = CHAR(37), F101*G101/100,F101*G101)</f>
        <v>0</v>
      </c>
    </row>
    <row r="102" spans="1:8" s="3" customFormat="1" ht="12.75" x14ac:dyDescent="0.25">
      <c r="B102" s="255"/>
      <c r="C102" s="252"/>
      <c r="D102" s="252"/>
      <c r="E102" s="427"/>
      <c r="F102" s="427"/>
      <c r="G102" s="432"/>
      <c r="H102" s="528"/>
    </row>
    <row r="103" spans="1:8" s="3" customFormat="1" ht="12.75" x14ac:dyDescent="0.25">
      <c r="B103" s="255"/>
      <c r="C103" s="252"/>
      <c r="D103" s="252"/>
      <c r="E103" s="427"/>
      <c r="F103" s="427"/>
      <c r="G103" s="432"/>
      <c r="H103" s="528"/>
    </row>
    <row r="104" spans="1:8" s="4" customFormat="1" ht="21.95" customHeight="1" x14ac:dyDescent="0.25">
      <c r="B104" s="257" t="s">
        <v>44</v>
      </c>
      <c r="C104" s="257"/>
      <c r="D104" s="5"/>
      <c r="E104" s="431"/>
      <c r="F104" s="431"/>
      <c r="G104" s="433"/>
      <c r="H104" s="529">
        <f>SUM(H56:H103)</f>
        <v>0</v>
      </c>
    </row>
    <row r="105" spans="1:8" s="2" customFormat="1" ht="12.75" x14ac:dyDescent="0.2">
      <c r="B105" s="15"/>
      <c r="F105" s="15"/>
      <c r="H105" s="526" t="s">
        <v>2021</v>
      </c>
    </row>
    <row r="106" spans="1:8" s="2" customFormat="1" ht="12.75" x14ac:dyDescent="0.2">
      <c r="B106" s="15"/>
      <c r="F106" s="15"/>
      <c r="H106" s="527"/>
    </row>
    <row r="107" spans="1:8" s="3" customFormat="1" ht="25.5" x14ac:dyDescent="0.25">
      <c r="B107" s="253" t="s">
        <v>3</v>
      </c>
      <c r="C107" s="253" t="s">
        <v>4</v>
      </c>
      <c r="D107" s="253" t="s">
        <v>5</v>
      </c>
      <c r="E107" s="253" t="s">
        <v>6</v>
      </c>
      <c r="F107" s="293" t="s">
        <v>7</v>
      </c>
      <c r="G107" s="253" t="s">
        <v>8</v>
      </c>
      <c r="H107" s="515" t="s">
        <v>9</v>
      </c>
    </row>
    <row r="108" spans="1:8" s="4" customFormat="1" ht="21.95" customHeight="1" x14ac:dyDescent="0.25">
      <c r="B108" s="257" t="s">
        <v>45</v>
      </c>
      <c r="C108" s="257"/>
      <c r="D108" s="5"/>
      <c r="E108" s="431"/>
      <c r="F108" s="431"/>
      <c r="G108" s="433"/>
      <c r="H108" s="529">
        <f>H104</f>
        <v>0</v>
      </c>
    </row>
    <row r="109" spans="1:8" s="3" customFormat="1" ht="25.5" x14ac:dyDescent="0.25">
      <c r="A109" s="3">
        <v>10645</v>
      </c>
      <c r="B109" s="256" t="s">
        <v>359</v>
      </c>
      <c r="C109" s="254"/>
      <c r="D109" s="254" t="s">
        <v>360</v>
      </c>
      <c r="E109" s="428" t="s">
        <v>19</v>
      </c>
      <c r="F109" s="429">
        <v>1</v>
      </c>
      <c r="G109" s="461"/>
      <c r="H109" s="528">
        <f>IF(E109 = CHAR(37), F109*G109/100,F109*G109)</f>
        <v>0</v>
      </c>
    </row>
    <row r="110" spans="1:8" s="3" customFormat="1" ht="12.75" x14ac:dyDescent="0.25">
      <c r="B110" s="255"/>
      <c r="C110" s="252"/>
      <c r="D110" s="252"/>
      <c r="E110" s="427"/>
      <c r="F110" s="427"/>
      <c r="G110" s="432"/>
      <c r="H110" s="528"/>
    </row>
    <row r="111" spans="1:8" s="3" customFormat="1" ht="25.5" x14ac:dyDescent="0.25">
      <c r="A111" s="3">
        <v>10382</v>
      </c>
      <c r="B111" s="256"/>
      <c r="C111" s="254"/>
      <c r="D111" s="254" t="s">
        <v>361</v>
      </c>
      <c r="E111" s="428"/>
      <c r="F111" s="429"/>
      <c r="G111" s="432"/>
      <c r="H111" s="528"/>
    </row>
    <row r="112" spans="1:8" s="3" customFormat="1" ht="12.75" x14ac:dyDescent="0.25">
      <c r="B112" s="255"/>
      <c r="C112" s="252"/>
      <c r="D112" s="252"/>
      <c r="E112" s="427"/>
      <c r="F112" s="427"/>
      <c r="G112" s="432"/>
      <c r="H112" s="528"/>
    </row>
    <row r="113" spans="1:12" s="3" customFormat="1" ht="25.5" x14ac:dyDescent="0.25">
      <c r="A113" s="3">
        <v>10383</v>
      </c>
      <c r="B113" s="256" t="s">
        <v>362</v>
      </c>
      <c r="C113" s="254"/>
      <c r="D113" s="254" t="s">
        <v>363</v>
      </c>
      <c r="E113" s="428" t="s">
        <v>19</v>
      </c>
      <c r="F113" s="429">
        <v>1</v>
      </c>
      <c r="G113" s="461"/>
      <c r="H113" s="528">
        <f>IF(E113 = CHAR(37), F113*G113/100,F113*G113)</f>
        <v>0</v>
      </c>
    </row>
    <row r="114" spans="1:12" s="3" customFormat="1" ht="12.75" x14ac:dyDescent="0.25">
      <c r="B114" s="255"/>
      <c r="C114" s="252"/>
      <c r="D114" s="252"/>
      <c r="E114" s="427"/>
      <c r="F114" s="427"/>
      <c r="G114" s="432"/>
      <c r="H114" s="528"/>
    </row>
    <row r="115" spans="1:12" s="3" customFormat="1" ht="12.75" x14ac:dyDescent="0.25">
      <c r="A115" s="3">
        <v>10423</v>
      </c>
      <c r="B115" s="256"/>
      <c r="C115" s="254" t="s">
        <v>364</v>
      </c>
      <c r="D115" s="254" t="s">
        <v>365</v>
      </c>
      <c r="E115" s="428"/>
      <c r="F115" s="429"/>
      <c r="G115" s="432"/>
      <c r="H115" s="528"/>
    </row>
    <row r="116" spans="1:12" s="3" customFormat="1" ht="12.75" x14ac:dyDescent="0.25">
      <c r="B116" s="255"/>
      <c r="C116" s="252"/>
      <c r="D116" s="252"/>
      <c r="E116" s="427"/>
      <c r="F116" s="427"/>
      <c r="G116" s="432"/>
      <c r="H116" s="528"/>
    </row>
    <row r="117" spans="1:12" s="3" customFormat="1" ht="25.5" x14ac:dyDescent="0.25">
      <c r="A117" s="3">
        <v>10424</v>
      </c>
      <c r="B117" s="256" t="s">
        <v>366</v>
      </c>
      <c r="C117" s="254"/>
      <c r="D117" s="254" t="s">
        <v>367</v>
      </c>
      <c r="E117" s="428" t="s">
        <v>19</v>
      </c>
      <c r="F117" s="429">
        <v>1</v>
      </c>
      <c r="G117" s="461"/>
      <c r="H117" s="528">
        <f>IF(E117 = CHAR(37), F117*G117/100,F117*G117)</f>
        <v>0</v>
      </c>
    </row>
    <row r="118" spans="1:12" s="3" customFormat="1" ht="12.75" x14ac:dyDescent="0.25">
      <c r="B118" s="255"/>
      <c r="C118" s="252"/>
      <c r="D118" s="252"/>
      <c r="E118" s="427"/>
      <c r="F118" s="427"/>
      <c r="G118" s="432"/>
      <c r="H118" s="528"/>
    </row>
    <row r="119" spans="1:12" s="3" customFormat="1" ht="12.75" x14ac:dyDescent="0.25">
      <c r="A119" s="3">
        <v>10429</v>
      </c>
      <c r="B119" s="256"/>
      <c r="C119" s="254"/>
      <c r="D119" s="254" t="s">
        <v>368</v>
      </c>
      <c r="E119" s="428"/>
      <c r="F119" s="429"/>
      <c r="G119" s="432"/>
      <c r="H119" s="528"/>
    </row>
    <row r="120" spans="1:12" s="3" customFormat="1" ht="12.75" x14ac:dyDescent="0.25">
      <c r="B120" s="255"/>
      <c r="C120" s="252"/>
      <c r="D120" s="252"/>
      <c r="E120" s="427"/>
      <c r="F120" s="427"/>
      <c r="G120" s="432"/>
      <c r="H120" s="528"/>
      <c r="L120" s="600"/>
    </row>
    <row r="121" spans="1:12" s="3" customFormat="1" ht="38.25" x14ac:dyDescent="0.25">
      <c r="A121" s="3">
        <v>10425</v>
      </c>
      <c r="B121" s="256" t="s">
        <v>369</v>
      </c>
      <c r="C121" s="254"/>
      <c r="D121" s="254" t="s">
        <v>370</v>
      </c>
      <c r="E121" s="428" t="s">
        <v>292</v>
      </c>
      <c r="F121" s="429">
        <v>50</v>
      </c>
      <c r="G121" s="461"/>
      <c r="H121" s="528">
        <f>IF(E121 = CHAR(37), F121*G121/100,F121*G121)</f>
        <v>0</v>
      </c>
    </row>
    <row r="122" spans="1:12" s="3" customFormat="1" ht="12.75" x14ac:dyDescent="0.25">
      <c r="B122" s="255"/>
      <c r="C122" s="252"/>
      <c r="D122" s="252"/>
      <c r="E122" s="427"/>
      <c r="F122" s="427"/>
      <c r="G122" s="432"/>
      <c r="H122" s="528"/>
    </row>
    <row r="123" spans="1:12" s="3" customFormat="1" ht="25.5" x14ac:dyDescent="0.25">
      <c r="A123" s="3">
        <v>10426</v>
      </c>
      <c r="B123" s="256" t="s">
        <v>371</v>
      </c>
      <c r="C123" s="254"/>
      <c r="D123" s="254" t="s">
        <v>372</v>
      </c>
      <c r="E123" s="428" t="s">
        <v>292</v>
      </c>
      <c r="F123" s="429">
        <v>50</v>
      </c>
      <c r="G123" s="461"/>
      <c r="H123" s="528">
        <f>IF(E123 = CHAR(37), F123*G123/100,F123*G123)</f>
        <v>0</v>
      </c>
    </row>
    <row r="124" spans="1:12" s="3" customFormat="1" ht="12.75" x14ac:dyDescent="0.25">
      <c r="B124" s="255"/>
      <c r="C124" s="252"/>
      <c r="D124" s="252"/>
      <c r="E124" s="427"/>
      <c r="F124" s="427"/>
      <c r="G124" s="432"/>
      <c r="H124" s="528"/>
    </row>
    <row r="125" spans="1:12" s="3" customFormat="1" ht="25.5" x14ac:dyDescent="0.25">
      <c r="A125" s="3">
        <v>10427</v>
      </c>
      <c r="B125" s="256"/>
      <c r="C125" s="254" t="s">
        <v>373</v>
      </c>
      <c r="D125" s="254" t="s">
        <v>374</v>
      </c>
      <c r="E125" s="428"/>
      <c r="F125" s="429"/>
      <c r="G125" s="432"/>
      <c r="H125" s="528"/>
    </row>
    <row r="126" spans="1:12" s="3" customFormat="1" ht="12.75" x14ac:dyDescent="0.25">
      <c r="B126" s="255"/>
      <c r="C126" s="252"/>
      <c r="D126" s="252"/>
      <c r="E126" s="427"/>
      <c r="F126" s="427"/>
      <c r="G126" s="432"/>
      <c r="H126" s="528"/>
    </row>
    <row r="127" spans="1:12" s="3" customFormat="1" ht="12.75" x14ac:dyDescent="0.25">
      <c r="A127" s="3">
        <v>10428</v>
      </c>
      <c r="B127" s="256" t="s">
        <v>375</v>
      </c>
      <c r="C127" s="254"/>
      <c r="D127" s="254" t="s">
        <v>376</v>
      </c>
      <c r="E127" s="428" t="s">
        <v>292</v>
      </c>
      <c r="F127" s="429">
        <v>10</v>
      </c>
      <c r="G127" s="461"/>
      <c r="H127" s="528">
        <f>IF(E127 = CHAR(37), F127*G127/100,F127*G127)</f>
        <v>0</v>
      </c>
    </row>
    <row r="128" spans="1:12" s="3" customFormat="1" ht="12.75" x14ac:dyDescent="0.25">
      <c r="B128" s="255"/>
      <c r="C128" s="252"/>
      <c r="D128" s="252"/>
      <c r="E128" s="427"/>
      <c r="F128" s="427"/>
      <c r="G128" s="432"/>
      <c r="H128" s="528"/>
    </row>
    <row r="129" spans="1:8" s="3" customFormat="1" ht="25.5" x14ac:dyDescent="0.25">
      <c r="A129" s="3">
        <v>10384</v>
      </c>
      <c r="B129" s="256"/>
      <c r="C129" s="254" t="s">
        <v>377</v>
      </c>
      <c r="D129" s="254" t="s">
        <v>378</v>
      </c>
      <c r="E129" s="428"/>
      <c r="F129" s="429"/>
      <c r="G129" s="432"/>
      <c r="H129" s="528"/>
    </row>
    <row r="130" spans="1:8" s="3" customFormat="1" ht="12.75" x14ac:dyDescent="0.25">
      <c r="B130" s="255"/>
      <c r="C130" s="252"/>
      <c r="D130" s="252"/>
      <c r="E130" s="427"/>
      <c r="F130" s="427"/>
      <c r="G130" s="432"/>
      <c r="H130" s="528"/>
    </row>
    <row r="131" spans="1:8" s="3" customFormat="1" ht="12.75" x14ac:dyDescent="0.25">
      <c r="A131" s="3">
        <v>10385</v>
      </c>
      <c r="B131" s="256"/>
      <c r="C131" s="254"/>
      <c r="D131" s="254" t="s">
        <v>379</v>
      </c>
      <c r="E131" s="428"/>
      <c r="F131" s="429"/>
      <c r="G131" s="432"/>
      <c r="H131" s="528"/>
    </row>
    <row r="132" spans="1:8" s="3" customFormat="1" ht="12.75" x14ac:dyDescent="0.25">
      <c r="B132" s="255"/>
      <c r="C132" s="252"/>
      <c r="D132" s="252"/>
      <c r="E132" s="427"/>
      <c r="F132" s="427"/>
      <c r="G132" s="432"/>
      <c r="H132" s="528"/>
    </row>
    <row r="133" spans="1:8" s="3" customFormat="1" ht="12.75" x14ac:dyDescent="0.25">
      <c r="A133" s="3">
        <v>10386</v>
      </c>
      <c r="B133" s="256" t="s">
        <v>380</v>
      </c>
      <c r="C133" s="254"/>
      <c r="D133" s="254" t="s">
        <v>381</v>
      </c>
      <c r="E133" s="428" t="s">
        <v>292</v>
      </c>
      <c r="F133" s="429">
        <v>3</v>
      </c>
      <c r="G133" s="461"/>
      <c r="H133" s="528">
        <f>IF(E133 = CHAR(37), F133*G133/100,F133*G133)</f>
        <v>0</v>
      </c>
    </row>
    <row r="134" spans="1:8" s="3" customFormat="1" ht="12.75" x14ac:dyDescent="0.25">
      <c r="B134" s="255"/>
      <c r="C134" s="252"/>
      <c r="D134" s="252"/>
      <c r="E134" s="427"/>
      <c r="F134" s="427"/>
      <c r="G134" s="432"/>
      <c r="H134" s="528"/>
    </row>
    <row r="135" spans="1:8" s="3" customFormat="1" ht="12.75" x14ac:dyDescent="0.25">
      <c r="A135" s="3">
        <v>10387</v>
      </c>
      <c r="B135" s="256" t="s">
        <v>382</v>
      </c>
      <c r="C135" s="254"/>
      <c r="D135" s="254" t="s">
        <v>383</v>
      </c>
      <c r="E135" s="428" t="s">
        <v>292</v>
      </c>
      <c r="F135" s="429">
        <v>5</v>
      </c>
      <c r="G135" s="461"/>
      <c r="H135" s="528">
        <f>IF(E135 = CHAR(37), F135*G135/100,F135*G135)</f>
        <v>0</v>
      </c>
    </row>
    <row r="136" spans="1:8" s="3" customFormat="1" ht="12.75" x14ac:dyDescent="0.25">
      <c r="B136" s="255"/>
      <c r="C136" s="252"/>
      <c r="D136" s="252"/>
      <c r="E136" s="427"/>
      <c r="F136" s="427"/>
      <c r="G136" s="432"/>
      <c r="H136" s="528"/>
    </row>
    <row r="137" spans="1:8" s="3" customFormat="1" ht="12.75" x14ac:dyDescent="0.25">
      <c r="A137" s="3">
        <v>10420</v>
      </c>
      <c r="B137" s="256"/>
      <c r="C137" s="254"/>
      <c r="D137" s="254" t="s">
        <v>384</v>
      </c>
      <c r="E137" s="428"/>
      <c r="F137" s="429"/>
      <c r="G137" s="432"/>
      <c r="H137" s="528"/>
    </row>
    <row r="138" spans="1:8" s="3" customFormat="1" ht="12.75" x14ac:dyDescent="0.25">
      <c r="B138" s="255"/>
      <c r="C138" s="252"/>
      <c r="D138" s="252"/>
      <c r="E138" s="427"/>
      <c r="F138" s="427"/>
      <c r="G138" s="432"/>
      <c r="H138" s="528"/>
    </row>
    <row r="139" spans="1:8" s="3" customFormat="1" ht="12.75" x14ac:dyDescent="0.25">
      <c r="A139" s="3">
        <v>10430</v>
      </c>
      <c r="B139" s="256" t="s">
        <v>385</v>
      </c>
      <c r="C139" s="254"/>
      <c r="D139" s="254" t="s">
        <v>381</v>
      </c>
      <c r="E139" s="428" t="s">
        <v>292</v>
      </c>
      <c r="F139" s="429">
        <v>3</v>
      </c>
      <c r="G139" s="461"/>
      <c r="H139" s="528">
        <f>IF(E139 = CHAR(37), F139*G139/100,F139*G139)</f>
        <v>0</v>
      </c>
    </row>
    <row r="140" spans="1:8" s="3" customFormat="1" ht="12.75" x14ac:dyDescent="0.25">
      <c r="B140" s="255"/>
      <c r="C140" s="252"/>
      <c r="D140" s="252"/>
      <c r="E140" s="427"/>
      <c r="F140" s="427"/>
      <c r="G140" s="432"/>
      <c r="H140" s="528"/>
    </row>
    <row r="141" spans="1:8" s="3" customFormat="1" ht="12.75" x14ac:dyDescent="0.25">
      <c r="A141" s="3">
        <v>10431</v>
      </c>
      <c r="B141" s="256" t="s">
        <v>386</v>
      </c>
      <c r="C141" s="254"/>
      <c r="D141" s="254" t="s">
        <v>383</v>
      </c>
      <c r="E141" s="428" t="s">
        <v>292</v>
      </c>
      <c r="F141" s="429">
        <v>5</v>
      </c>
      <c r="G141" s="461"/>
      <c r="H141" s="528">
        <f>IF(E141 = CHAR(37), F141*G141/100,F141*G141)</f>
        <v>0</v>
      </c>
    </row>
    <row r="142" spans="1:8" s="3" customFormat="1" ht="12.75" x14ac:dyDescent="0.25">
      <c r="B142" s="255"/>
      <c r="C142" s="252"/>
      <c r="D142" s="252"/>
      <c r="E142" s="427"/>
      <c r="F142" s="427"/>
      <c r="G142" s="432"/>
      <c r="H142" s="528"/>
    </row>
    <row r="143" spans="1:8" s="3" customFormat="1" ht="12.75" x14ac:dyDescent="0.25">
      <c r="A143" s="3">
        <v>10421</v>
      </c>
      <c r="B143" s="256"/>
      <c r="C143" s="254" t="s">
        <v>387</v>
      </c>
      <c r="D143" s="254" t="s">
        <v>388</v>
      </c>
      <c r="E143" s="428"/>
      <c r="F143" s="429"/>
      <c r="G143" s="432"/>
      <c r="H143" s="528"/>
    </row>
    <row r="144" spans="1:8" s="3" customFormat="1" ht="12.75" x14ac:dyDescent="0.25">
      <c r="B144" s="255"/>
      <c r="C144" s="252"/>
      <c r="D144" s="252"/>
      <c r="E144" s="427"/>
      <c r="F144" s="427"/>
      <c r="G144" s="432"/>
      <c r="H144" s="528"/>
    </row>
    <row r="145" spans="1:8" s="3" customFormat="1" ht="25.5" x14ac:dyDescent="0.25">
      <c r="A145" s="3">
        <v>10422</v>
      </c>
      <c r="B145" s="256" t="s">
        <v>389</v>
      </c>
      <c r="C145" s="254"/>
      <c r="D145" s="254" t="s">
        <v>390</v>
      </c>
      <c r="E145" s="428" t="s">
        <v>190</v>
      </c>
      <c r="F145" s="429">
        <v>20</v>
      </c>
      <c r="G145" s="461"/>
      <c r="H145" s="528">
        <f>IF(E145 = CHAR(37), F145*G145/100,F145*G145)</f>
        <v>0</v>
      </c>
    </row>
    <row r="146" spans="1:8" s="3" customFormat="1" ht="12.75" x14ac:dyDescent="0.25">
      <c r="B146" s="255"/>
      <c r="C146" s="252"/>
      <c r="D146" s="252"/>
      <c r="E146" s="427"/>
      <c r="F146" s="427"/>
      <c r="G146" s="432"/>
      <c r="H146" s="528"/>
    </row>
    <row r="147" spans="1:8" s="3" customFormat="1" ht="12.75" x14ac:dyDescent="0.25">
      <c r="B147" s="255"/>
      <c r="C147" s="252"/>
      <c r="D147" s="252"/>
      <c r="E147" s="427"/>
      <c r="F147" s="427"/>
      <c r="G147" s="432"/>
      <c r="H147" s="528"/>
    </row>
    <row r="148" spans="1:8" s="3" customFormat="1" ht="12.75" x14ac:dyDescent="0.25">
      <c r="B148" s="255"/>
      <c r="C148" s="252"/>
      <c r="D148" s="252"/>
      <c r="E148" s="427"/>
      <c r="F148" s="427"/>
      <c r="G148" s="432"/>
      <c r="H148" s="528"/>
    </row>
    <row r="149" spans="1:8" s="3" customFormat="1" ht="12.75" x14ac:dyDescent="0.25">
      <c r="B149" s="255"/>
      <c r="C149" s="252"/>
      <c r="D149" s="252"/>
      <c r="E149" s="427"/>
      <c r="F149" s="427"/>
      <c r="G149" s="432"/>
      <c r="H149" s="528"/>
    </row>
    <row r="150" spans="1:8" s="3" customFormat="1" ht="12.75" x14ac:dyDescent="0.25">
      <c r="B150" s="255"/>
      <c r="C150" s="252"/>
      <c r="D150" s="252"/>
      <c r="E150" s="427"/>
      <c r="F150" s="427"/>
      <c r="G150" s="432"/>
      <c r="H150" s="528"/>
    </row>
    <row r="151" spans="1:8" s="3" customFormat="1" ht="12.75" x14ac:dyDescent="0.25">
      <c r="B151" s="255"/>
      <c r="C151" s="252"/>
      <c r="D151" s="252"/>
      <c r="E151" s="427"/>
      <c r="F151" s="427"/>
      <c r="G151" s="432"/>
      <c r="H151" s="528"/>
    </row>
    <row r="152" spans="1:8" s="3" customFormat="1" ht="12.75" x14ac:dyDescent="0.25">
      <c r="B152" s="255"/>
      <c r="C152" s="252"/>
      <c r="D152" s="252"/>
      <c r="E152" s="427"/>
      <c r="F152" s="427"/>
      <c r="G152" s="432"/>
      <c r="H152" s="528"/>
    </row>
    <row r="153" spans="1:8" s="3" customFormat="1" ht="12.75" x14ac:dyDescent="0.25">
      <c r="B153" s="255"/>
      <c r="C153" s="252"/>
      <c r="D153" s="252"/>
      <c r="E153" s="427"/>
      <c r="F153" s="427"/>
      <c r="G153" s="432"/>
      <c r="H153" s="528"/>
    </row>
    <row r="154" spans="1:8" s="3" customFormat="1" ht="12.75" x14ac:dyDescent="0.25">
      <c r="B154" s="255"/>
      <c r="C154" s="252"/>
      <c r="D154" s="252"/>
      <c r="E154" s="427"/>
      <c r="F154" s="427"/>
      <c r="G154" s="432"/>
      <c r="H154" s="528"/>
    </row>
    <row r="155" spans="1:8" s="3" customFormat="1" ht="12.75" x14ac:dyDescent="0.25">
      <c r="B155" s="255"/>
      <c r="C155" s="252"/>
      <c r="D155" s="252"/>
      <c r="E155" s="427"/>
      <c r="F155" s="427"/>
      <c r="G155" s="432"/>
      <c r="H155" s="528"/>
    </row>
    <row r="156" spans="1:8" s="3" customFormat="1" ht="12.75" x14ac:dyDescent="0.25">
      <c r="B156" s="255"/>
      <c r="C156" s="252"/>
      <c r="D156" s="252"/>
      <c r="E156" s="427"/>
      <c r="F156" s="427"/>
      <c r="G156" s="432"/>
      <c r="H156" s="528"/>
    </row>
    <row r="157" spans="1:8" s="3" customFormat="1" ht="12.75" x14ac:dyDescent="0.25">
      <c r="B157" s="255"/>
      <c r="C157" s="252"/>
      <c r="D157" s="252"/>
      <c r="E157" s="427"/>
      <c r="F157" s="427"/>
      <c r="G157" s="432"/>
      <c r="H157" s="528"/>
    </row>
    <row r="158" spans="1:8" s="3" customFormat="1" ht="12.75" x14ac:dyDescent="0.25">
      <c r="B158" s="255"/>
      <c r="C158" s="252"/>
      <c r="D158" s="252"/>
      <c r="E158" s="427"/>
      <c r="F158" s="427"/>
      <c r="G158" s="432"/>
      <c r="H158" s="528"/>
    </row>
    <row r="159" spans="1:8" s="3" customFormat="1" ht="12.75" x14ac:dyDescent="0.25">
      <c r="B159" s="255"/>
      <c r="C159" s="252"/>
      <c r="D159" s="252"/>
      <c r="E159" s="427"/>
      <c r="F159" s="427"/>
      <c r="G159" s="432"/>
      <c r="H159" s="528"/>
    </row>
    <row r="160" spans="1:8" s="3" customFormat="1" ht="12.75" x14ac:dyDescent="0.25">
      <c r="B160" s="255"/>
      <c r="C160" s="252"/>
      <c r="D160" s="252"/>
      <c r="E160" s="427"/>
      <c r="F160" s="427"/>
      <c r="G160" s="432"/>
      <c r="H160" s="528"/>
    </row>
    <row r="161" spans="1:8" s="4" customFormat="1" ht="21.95" customHeight="1" x14ac:dyDescent="0.25">
      <c r="B161" s="257" t="s">
        <v>230</v>
      </c>
      <c r="C161" s="257"/>
      <c r="D161" s="5"/>
      <c r="E161" s="431"/>
      <c r="F161" s="431"/>
      <c r="G161" s="433"/>
      <c r="H161" s="529">
        <f>SUM(H108:H160)</f>
        <v>0</v>
      </c>
    </row>
    <row r="162" spans="1:8" s="2" customFormat="1" ht="12.75" x14ac:dyDescent="0.2">
      <c r="B162" s="15"/>
      <c r="F162" s="15"/>
      <c r="H162" s="526" t="s">
        <v>2021</v>
      </c>
    </row>
    <row r="163" spans="1:8" s="2" customFormat="1" ht="12.75" x14ac:dyDescent="0.2">
      <c r="B163" s="15"/>
      <c r="F163" s="15"/>
      <c r="H163" s="527"/>
    </row>
    <row r="164" spans="1:8" s="3" customFormat="1" ht="25.5" x14ac:dyDescent="0.25">
      <c r="B164" s="253" t="s">
        <v>3</v>
      </c>
      <c r="C164" s="253" t="s">
        <v>4</v>
      </c>
      <c r="D164" s="253" t="s">
        <v>5</v>
      </c>
      <c r="E164" s="253" t="s">
        <v>6</v>
      </c>
      <c r="F164" s="293" t="s">
        <v>7</v>
      </c>
      <c r="G164" s="253" t="s">
        <v>8</v>
      </c>
      <c r="H164" s="515" t="s">
        <v>9</v>
      </c>
    </row>
    <row r="165" spans="1:8" s="3" customFormat="1" ht="25.5" x14ac:dyDescent="0.25">
      <c r="A165" s="3">
        <v>10349</v>
      </c>
      <c r="B165" s="701" t="s">
        <v>232</v>
      </c>
      <c r="C165" s="246" t="s">
        <v>392</v>
      </c>
      <c r="D165" s="246" t="s">
        <v>391</v>
      </c>
      <c r="E165" s="741"/>
      <c r="F165" s="742"/>
      <c r="G165" s="739"/>
      <c r="H165" s="740"/>
    </row>
    <row r="166" spans="1:8" s="3" customFormat="1" ht="12.75" x14ac:dyDescent="0.25">
      <c r="B166" s="255"/>
      <c r="C166" s="252"/>
      <c r="D166" s="252"/>
      <c r="E166" s="427"/>
      <c r="F166" s="427"/>
      <c r="G166" s="432"/>
      <c r="H166" s="528"/>
    </row>
    <row r="167" spans="1:8" s="3" customFormat="1" ht="12.75" x14ac:dyDescent="0.25">
      <c r="A167" s="3">
        <v>10433</v>
      </c>
      <c r="B167" s="256"/>
      <c r="C167" s="254" t="s">
        <v>393</v>
      </c>
      <c r="D167" s="254" t="s">
        <v>394</v>
      </c>
      <c r="E167" s="428"/>
      <c r="F167" s="429"/>
      <c r="G167" s="432"/>
      <c r="H167" s="528"/>
    </row>
    <row r="168" spans="1:8" s="3" customFormat="1" ht="12.75" x14ac:dyDescent="0.25">
      <c r="B168" s="255"/>
      <c r="C168" s="252"/>
      <c r="D168" s="252"/>
      <c r="E168" s="427"/>
      <c r="F168" s="427"/>
      <c r="G168" s="432"/>
      <c r="H168" s="528"/>
    </row>
    <row r="169" spans="1:8" s="3" customFormat="1" ht="25.5" x14ac:dyDescent="0.25">
      <c r="A169" s="3">
        <v>10456</v>
      </c>
      <c r="B169" s="256" t="s">
        <v>234</v>
      </c>
      <c r="C169" s="254"/>
      <c r="D169" s="254" t="s">
        <v>395</v>
      </c>
      <c r="E169" s="428"/>
      <c r="F169" s="429"/>
      <c r="G169" s="432"/>
      <c r="H169" s="528"/>
    </row>
    <row r="170" spans="1:8" s="3" customFormat="1" ht="12.75" x14ac:dyDescent="0.25">
      <c r="B170" s="255"/>
      <c r="C170" s="252"/>
      <c r="D170" s="252"/>
      <c r="E170" s="427"/>
      <c r="F170" s="427"/>
      <c r="G170" s="432"/>
      <c r="H170" s="528"/>
    </row>
    <row r="171" spans="1:8" s="3" customFormat="1" ht="38.25" x14ac:dyDescent="0.25">
      <c r="A171" s="3">
        <v>10434</v>
      </c>
      <c r="B171" s="256"/>
      <c r="C171" s="254"/>
      <c r="D171" s="254" t="s">
        <v>396</v>
      </c>
      <c r="E171" s="428"/>
      <c r="F171" s="429"/>
      <c r="G171" s="432"/>
      <c r="H171" s="528"/>
    </row>
    <row r="172" spans="1:8" s="3" customFormat="1" ht="12.75" x14ac:dyDescent="0.25">
      <c r="B172" s="255"/>
      <c r="C172" s="252"/>
      <c r="D172" s="252"/>
      <c r="E172" s="427"/>
      <c r="F172" s="427"/>
      <c r="G172" s="432"/>
      <c r="H172" s="528"/>
    </row>
    <row r="173" spans="1:8" s="3" customFormat="1" ht="12.75" x14ac:dyDescent="0.25">
      <c r="A173" s="3">
        <v>10964</v>
      </c>
      <c r="B173" s="256" t="s">
        <v>239</v>
      </c>
      <c r="C173" s="254"/>
      <c r="D173" s="254" t="s">
        <v>397</v>
      </c>
      <c r="E173" s="428" t="s">
        <v>190</v>
      </c>
      <c r="F173" s="429">
        <v>10</v>
      </c>
      <c r="G173" s="461"/>
      <c r="H173" s="528">
        <f>IF(E173 = CHAR(37), F173*G173/100,F173*G173)</f>
        <v>0</v>
      </c>
    </row>
    <row r="174" spans="1:8" s="3" customFormat="1" ht="12.75" x14ac:dyDescent="0.25">
      <c r="B174" s="255"/>
      <c r="C174" s="252"/>
      <c r="D174" s="252"/>
      <c r="E174" s="427"/>
      <c r="F174" s="427"/>
      <c r="G174" s="432"/>
      <c r="H174" s="528"/>
    </row>
    <row r="175" spans="1:8" s="3" customFormat="1" ht="25.5" x14ac:dyDescent="0.25">
      <c r="A175" s="3">
        <v>10965</v>
      </c>
      <c r="B175" s="256" t="s">
        <v>240</v>
      </c>
      <c r="C175" s="254"/>
      <c r="D175" s="254" t="s">
        <v>398</v>
      </c>
      <c r="E175" s="428" t="s">
        <v>190</v>
      </c>
      <c r="F175" s="429">
        <v>1550</v>
      </c>
      <c r="G175" s="461"/>
      <c r="H175" s="528">
        <f>IF(E175 = CHAR(37), F175*G175/100,F175*G175)</f>
        <v>0</v>
      </c>
    </row>
    <row r="176" spans="1:8" s="3" customFormat="1" ht="12.75" x14ac:dyDescent="0.25">
      <c r="B176" s="255"/>
      <c r="C176" s="252"/>
      <c r="D176" s="252"/>
      <c r="E176" s="427"/>
      <c r="F176" s="427"/>
      <c r="G176" s="432"/>
      <c r="H176" s="528"/>
    </row>
    <row r="177" spans="1:8" s="3" customFormat="1" ht="12.75" x14ac:dyDescent="0.25">
      <c r="A177" s="3">
        <v>10620</v>
      </c>
      <c r="B177" s="256" t="s">
        <v>243</v>
      </c>
      <c r="C177" s="254"/>
      <c r="D177" s="254" t="s">
        <v>399</v>
      </c>
      <c r="E177" s="428" t="s">
        <v>190</v>
      </c>
      <c r="F177" s="429">
        <v>680</v>
      </c>
      <c r="G177" s="461"/>
      <c r="H177" s="528">
        <f>IF(E177 = CHAR(37), F177*G177/100,F177*G177)</f>
        <v>0</v>
      </c>
    </row>
    <row r="178" spans="1:8" s="3" customFormat="1" ht="12.75" x14ac:dyDescent="0.25">
      <c r="B178" s="255"/>
      <c r="C178" s="252"/>
      <c r="D178" s="252"/>
      <c r="E178" s="427"/>
      <c r="F178" s="427"/>
      <c r="G178" s="432"/>
      <c r="H178" s="528"/>
    </row>
    <row r="179" spans="1:8" s="3" customFormat="1" ht="12.75" x14ac:dyDescent="0.25">
      <c r="A179" s="3">
        <v>10435</v>
      </c>
      <c r="B179" s="256"/>
      <c r="C179" s="254"/>
      <c r="D179" s="254" t="s">
        <v>400</v>
      </c>
      <c r="E179" s="428"/>
      <c r="F179" s="429"/>
      <c r="G179" s="432"/>
      <c r="H179" s="528"/>
    </row>
    <row r="180" spans="1:8" s="3" customFormat="1" ht="12.75" x14ac:dyDescent="0.25">
      <c r="B180" s="255"/>
      <c r="C180" s="252"/>
      <c r="D180" s="252"/>
      <c r="E180" s="427"/>
      <c r="F180" s="427"/>
      <c r="G180" s="432"/>
      <c r="H180" s="528"/>
    </row>
    <row r="181" spans="1:8" s="3" customFormat="1" ht="12.75" x14ac:dyDescent="0.25">
      <c r="A181" s="3">
        <v>10436</v>
      </c>
      <c r="B181" s="256" t="s">
        <v>245</v>
      </c>
      <c r="C181" s="254"/>
      <c r="D181" s="254" t="s">
        <v>401</v>
      </c>
      <c r="E181" s="428" t="s">
        <v>190</v>
      </c>
      <c r="F181" s="429">
        <v>10</v>
      </c>
      <c r="G181" s="461"/>
      <c r="H181" s="528">
        <f>IF(E181 = CHAR(37), F181*G181/100,F181*G181)</f>
        <v>0</v>
      </c>
    </row>
    <row r="182" spans="1:8" s="3" customFormat="1" ht="12.75" x14ac:dyDescent="0.25">
      <c r="B182" s="255"/>
      <c r="C182" s="252"/>
      <c r="D182" s="252"/>
      <c r="E182" s="427"/>
      <c r="F182" s="427"/>
      <c r="G182" s="432"/>
      <c r="H182" s="528"/>
    </row>
    <row r="183" spans="1:8" s="3" customFormat="1" ht="38.25" x14ac:dyDescent="0.25">
      <c r="A183" s="3">
        <v>10437</v>
      </c>
      <c r="B183" s="256" t="s">
        <v>247</v>
      </c>
      <c r="C183" s="254"/>
      <c r="D183" s="254" t="s">
        <v>402</v>
      </c>
      <c r="E183" s="428" t="s">
        <v>190</v>
      </c>
      <c r="F183" s="429">
        <v>10</v>
      </c>
      <c r="G183" s="461"/>
      <c r="H183" s="528">
        <f>IF(E183 = CHAR(37), F183*G183/100,F183*G183)</f>
        <v>0</v>
      </c>
    </row>
    <row r="184" spans="1:8" s="3" customFormat="1" ht="12.75" x14ac:dyDescent="0.25">
      <c r="B184" s="255"/>
      <c r="C184" s="252"/>
      <c r="D184" s="252"/>
      <c r="E184" s="427"/>
      <c r="F184" s="427"/>
      <c r="G184" s="432"/>
      <c r="H184" s="528"/>
    </row>
    <row r="185" spans="1:8" s="3" customFormat="1" ht="25.5" x14ac:dyDescent="0.25">
      <c r="A185" s="3">
        <v>10438</v>
      </c>
      <c r="B185" s="256" t="s">
        <v>251</v>
      </c>
      <c r="C185" s="254"/>
      <c r="D185" s="254" t="s">
        <v>403</v>
      </c>
      <c r="E185" s="428" t="s">
        <v>190</v>
      </c>
      <c r="F185" s="429">
        <v>10</v>
      </c>
      <c r="G185" s="461"/>
      <c r="H185" s="528">
        <f>IF(E185 = CHAR(37), F185*G185/100,F185*G185)</f>
        <v>0</v>
      </c>
    </row>
    <row r="186" spans="1:8" s="3" customFormat="1" ht="12.75" x14ac:dyDescent="0.25">
      <c r="B186" s="255"/>
      <c r="C186" s="252"/>
      <c r="D186" s="252"/>
      <c r="E186" s="427"/>
      <c r="F186" s="427"/>
      <c r="G186" s="432"/>
      <c r="H186" s="528"/>
    </row>
    <row r="187" spans="1:8" s="3" customFormat="1" ht="25.5" x14ac:dyDescent="0.25">
      <c r="A187" s="3">
        <v>10439</v>
      </c>
      <c r="B187" s="256" t="s">
        <v>252</v>
      </c>
      <c r="C187" s="254"/>
      <c r="D187" s="254" t="s">
        <v>404</v>
      </c>
      <c r="E187" s="428" t="s">
        <v>190</v>
      </c>
      <c r="F187" s="429">
        <v>20</v>
      </c>
      <c r="G187" s="461"/>
      <c r="H187" s="528">
        <f>IF(E187 = CHAR(37), F187*G187/100,F187*G187)</f>
        <v>0</v>
      </c>
    </row>
    <row r="188" spans="1:8" s="3" customFormat="1" ht="12.75" x14ac:dyDescent="0.25">
      <c r="B188" s="255"/>
      <c r="C188" s="252"/>
      <c r="D188" s="252"/>
      <c r="E188" s="427"/>
      <c r="F188" s="427"/>
      <c r="G188" s="432"/>
      <c r="H188" s="528"/>
    </row>
    <row r="189" spans="1:8" s="3" customFormat="1" ht="12.75" x14ac:dyDescent="0.25">
      <c r="A189" s="3">
        <v>10440</v>
      </c>
      <c r="B189" s="256"/>
      <c r="C189" s="254" t="s">
        <v>405</v>
      </c>
      <c r="D189" s="254" t="s">
        <v>406</v>
      </c>
      <c r="E189" s="428"/>
      <c r="F189" s="429"/>
      <c r="G189" s="432"/>
      <c r="H189" s="528"/>
    </row>
    <row r="190" spans="1:8" s="3" customFormat="1" ht="12.75" x14ac:dyDescent="0.25">
      <c r="B190" s="255"/>
      <c r="C190" s="252"/>
      <c r="D190" s="252"/>
      <c r="E190" s="427"/>
      <c r="F190" s="427"/>
      <c r="G190" s="432"/>
      <c r="H190" s="528"/>
    </row>
    <row r="191" spans="1:8" s="3" customFormat="1" ht="38.25" x14ac:dyDescent="0.25">
      <c r="A191" s="3">
        <v>10441</v>
      </c>
      <c r="B191" s="256"/>
      <c r="C191" s="254"/>
      <c r="D191" s="254" t="s">
        <v>407</v>
      </c>
      <c r="E191" s="428"/>
      <c r="F191" s="429"/>
      <c r="G191" s="432"/>
      <c r="H191" s="528"/>
    </row>
    <row r="192" spans="1:8" s="3" customFormat="1" ht="12.75" x14ac:dyDescent="0.25">
      <c r="B192" s="255"/>
      <c r="C192" s="252"/>
      <c r="D192" s="252"/>
      <c r="E192" s="427"/>
      <c r="F192" s="427"/>
      <c r="G192" s="432"/>
      <c r="H192" s="528"/>
    </row>
    <row r="193" spans="1:8" s="3" customFormat="1" ht="25.5" x14ac:dyDescent="0.25">
      <c r="A193" s="3">
        <v>10621</v>
      </c>
      <c r="B193" s="256"/>
      <c r="C193" s="254"/>
      <c r="D193" s="254" t="s">
        <v>408</v>
      </c>
      <c r="E193" s="428"/>
      <c r="F193" s="429"/>
      <c r="G193" s="432"/>
      <c r="H193" s="528"/>
    </row>
    <row r="194" spans="1:8" s="3" customFormat="1" ht="12.75" x14ac:dyDescent="0.25">
      <c r="B194" s="255"/>
      <c r="C194" s="252"/>
      <c r="D194" s="252"/>
      <c r="E194" s="427"/>
      <c r="F194" s="427"/>
      <c r="G194" s="432"/>
      <c r="H194" s="528"/>
    </row>
    <row r="195" spans="1:8" s="3" customFormat="1" ht="12.75" x14ac:dyDescent="0.25">
      <c r="A195" s="3">
        <v>10617</v>
      </c>
      <c r="B195" s="256" t="s">
        <v>253</v>
      </c>
      <c r="C195" s="254"/>
      <c r="D195" s="254" t="s">
        <v>409</v>
      </c>
      <c r="E195" s="428" t="s">
        <v>190</v>
      </c>
      <c r="F195" s="429">
        <v>18</v>
      </c>
      <c r="G195" s="461"/>
      <c r="H195" s="528">
        <f>IF(E195 = CHAR(37), F195*G195/100,F195*G195)</f>
        <v>0</v>
      </c>
    </row>
    <row r="196" spans="1:8" s="3" customFormat="1" ht="12.75" x14ac:dyDescent="0.25">
      <c r="B196" s="255"/>
      <c r="C196" s="252"/>
      <c r="D196" s="252"/>
      <c r="E196" s="427"/>
      <c r="F196" s="427"/>
      <c r="G196" s="432"/>
      <c r="H196" s="528"/>
    </row>
    <row r="197" spans="1:8" s="3" customFormat="1" ht="12.75" x14ac:dyDescent="0.25">
      <c r="A197" s="3">
        <v>10618</v>
      </c>
      <c r="B197" s="256" t="s">
        <v>254</v>
      </c>
      <c r="C197" s="254"/>
      <c r="D197" s="254" t="s">
        <v>410</v>
      </c>
      <c r="E197" s="428" t="s">
        <v>190</v>
      </c>
      <c r="F197" s="429">
        <v>36</v>
      </c>
      <c r="G197" s="461"/>
      <c r="H197" s="528">
        <f>IF(E197 = CHAR(37), F197*G197/100,F197*G197)</f>
        <v>0</v>
      </c>
    </row>
    <row r="198" spans="1:8" s="3" customFormat="1" ht="12.75" x14ac:dyDescent="0.25">
      <c r="B198" s="255"/>
      <c r="C198" s="252"/>
      <c r="D198" s="252"/>
      <c r="E198" s="427"/>
      <c r="F198" s="427"/>
      <c r="G198" s="432"/>
      <c r="H198" s="528"/>
    </row>
    <row r="199" spans="1:8" s="3" customFormat="1" ht="12.75" x14ac:dyDescent="0.25">
      <c r="A199" s="3">
        <v>10619</v>
      </c>
      <c r="B199" s="256" t="s">
        <v>256</v>
      </c>
      <c r="C199" s="254"/>
      <c r="D199" s="254" t="s">
        <v>411</v>
      </c>
      <c r="E199" s="428" t="s">
        <v>190</v>
      </c>
      <c r="F199" s="429">
        <v>60</v>
      </c>
      <c r="G199" s="461"/>
      <c r="H199" s="528">
        <f>IF(E199 = CHAR(37), F199*G199/100,F199*G199)</f>
        <v>0</v>
      </c>
    </row>
    <row r="200" spans="1:8" s="3" customFormat="1" ht="12.75" x14ac:dyDescent="0.25">
      <c r="B200" s="255"/>
      <c r="C200" s="252"/>
      <c r="D200" s="252"/>
      <c r="E200" s="427"/>
      <c r="F200" s="427"/>
      <c r="G200" s="432"/>
      <c r="H200" s="528"/>
    </row>
    <row r="201" spans="1:8" s="3" customFormat="1" ht="25.5" x14ac:dyDescent="0.25">
      <c r="A201" s="3">
        <v>10669</v>
      </c>
      <c r="B201" s="256" t="s">
        <v>259</v>
      </c>
      <c r="C201" s="254"/>
      <c r="D201" s="254" t="s">
        <v>412</v>
      </c>
      <c r="E201" s="428" t="s">
        <v>190</v>
      </c>
      <c r="F201" s="429">
        <v>3</v>
      </c>
      <c r="G201" s="461"/>
      <c r="H201" s="528">
        <f>IF(E201 = CHAR(37), F201*G201/100,F201*G201)</f>
        <v>0</v>
      </c>
    </row>
    <row r="202" spans="1:8" s="3" customFormat="1" ht="12.75" x14ac:dyDescent="0.25">
      <c r="B202" s="255"/>
      <c r="C202" s="252"/>
      <c r="D202" s="252"/>
      <c r="E202" s="427"/>
      <c r="F202" s="427"/>
      <c r="G202" s="432"/>
      <c r="H202" s="528"/>
    </row>
    <row r="203" spans="1:8" s="3" customFormat="1" ht="25.5" x14ac:dyDescent="0.25">
      <c r="A203" s="3">
        <v>10646</v>
      </c>
      <c r="B203" s="256" t="s">
        <v>262</v>
      </c>
      <c r="C203" s="254"/>
      <c r="D203" s="254" t="s">
        <v>413</v>
      </c>
      <c r="E203" s="428" t="s">
        <v>190</v>
      </c>
      <c r="F203" s="429">
        <v>2</v>
      </c>
      <c r="G203" s="461"/>
      <c r="H203" s="528">
        <f>IF(E203 = CHAR(37), F203*G203/100,F203*G203)</f>
        <v>0</v>
      </c>
    </row>
    <row r="204" spans="1:8" s="3" customFormat="1" ht="12.75" x14ac:dyDescent="0.25">
      <c r="B204" s="255"/>
      <c r="C204" s="252"/>
      <c r="D204" s="252"/>
      <c r="E204" s="427"/>
      <c r="F204" s="427"/>
      <c r="G204" s="432"/>
      <c r="H204" s="528"/>
    </row>
    <row r="205" spans="1:8" s="3" customFormat="1" ht="25.5" x14ac:dyDescent="0.25">
      <c r="A205" s="3">
        <v>10457</v>
      </c>
      <c r="B205" s="256"/>
      <c r="C205" s="254"/>
      <c r="D205" s="254" t="s">
        <v>414</v>
      </c>
      <c r="E205" s="428"/>
      <c r="F205" s="429"/>
      <c r="G205" s="432"/>
      <c r="H205" s="528"/>
    </row>
    <row r="206" spans="1:8" s="3" customFormat="1" ht="12.75" x14ac:dyDescent="0.25">
      <c r="B206" s="255"/>
      <c r="C206" s="252"/>
      <c r="D206" s="252"/>
      <c r="E206" s="427"/>
      <c r="F206" s="427"/>
      <c r="G206" s="432"/>
      <c r="H206" s="528"/>
    </row>
    <row r="207" spans="1:8" s="3" customFormat="1" ht="38.25" x14ac:dyDescent="0.25">
      <c r="A207" s="3">
        <v>10622</v>
      </c>
      <c r="B207" s="256" t="s">
        <v>415</v>
      </c>
      <c r="C207" s="254"/>
      <c r="D207" s="254" t="s">
        <v>416</v>
      </c>
      <c r="E207" s="428" t="s">
        <v>190</v>
      </c>
      <c r="F207" s="429">
        <v>120</v>
      </c>
      <c r="G207" s="461"/>
      <c r="H207" s="528">
        <f>IF(E207 = CHAR(37), F207*G207/100,F207*G207)</f>
        <v>0</v>
      </c>
    </row>
    <row r="208" spans="1:8" s="3" customFormat="1" ht="12.75" x14ac:dyDescent="0.25">
      <c r="B208" s="255"/>
      <c r="C208" s="252"/>
      <c r="D208" s="252"/>
      <c r="E208" s="427"/>
      <c r="F208" s="427"/>
      <c r="G208" s="432"/>
      <c r="H208" s="528"/>
    </row>
    <row r="209" spans="1:8" s="3" customFormat="1" ht="25.5" x14ac:dyDescent="0.25">
      <c r="A209" s="3">
        <v>10623</v>
      </c>
      <c r="B209" s="256" t="s">
        <v>417</v>
      </c>
      <c r="C209" s="254"/>
      <c r="D209" s="254" t="s">
        <v>418</v>
      </c>
      <c r="E209" s="428" t="s">
        <v>190</v>
      </c>
      <c r="F209" s="429">
        <v>120</v>
      </c>
      <c r="G209" s="461"/>
      <c r="H209" s="528">
        <f>IF(E209 = CHAR(37), F209*G209/100,F209*G209)</f>
        <v>0</v>
      </c>
    </row>
    <row r="210" spans="1:8" s="3" customFormat="1" ht="12.75" x14ac:dyDescent="0.25">
      <c r="B210" s="255"/>
      <c r="C210" s="252"/>
      <c r="D210" s="252"/>
      <c r="E210" s="427"/>
      <c r="F210" s="427"/>
      <c r="G210" s="432"/>
      <c r="H210" s="528"/>
    </row>
    <row r="211" spans="1:8" s="3" customFormat="1" ht="12.75" x14ac:dyDescent="0.25">
      <c r="A211" s="3">
        <v>10442</v>
      </c>
      <c r="B211" s="256"/>
      <c r="C211" s="254" t="s">
        <v>419</v>
      </c>
      <c r="D211" s="254" t="s">
        <v>420</v>
      </c>
      <c r="E211" s="428"/>
      <c r="F211" s="429"/>
      <c r="G211" s="432"/>
      <c r="H211" s="528"/>
    </row>
    <row r="212" spans="1:8" s="4" customFormat="1" ht="21.95" customHeight="1" x14ac:dyDescent="0.25">
      <c r="B212" s="257" t="s">
        <v>44</v>
      </c>
      <c r="C212" s="257"/>
      <c r="D212" s="5"/>
      <c r="E212" s="431"/>
      <c r="F212" s="431"/>
      <c r="G212" s="433"/>
      <c r="H212" s="529">
        <f>SUM(H165:H211)</f>
        <v>0</v>
      </c>
    </row>
    <row r="213" spans="1:8" s="2" customFormat="1" ht="12.75" x14ac:dyDescent="0.2">
      <c r="B213" s="15"/>
      <c r="F213" s="15"/>
      <c r="H213" s="526" t="s">
        <v>2021</v>
      </c>
    </row>
    <row r="214" spans="1:8" s="2" customFormat="1" ht="12.75" x14ac:dyDescent="0.2">
      <c r="B214" s="15"/>
      <c r="F214" s="15"/>
      <c r="H214" s="527"/>
    </row>
    <row r="215" spans="1:8" s="3" customFormat="1" ht="25.5" x14ac:dyDescent="0.25">
      <c r="B215" s="253" t="s">
        <v>3</v>
      </c>
      <c r="C215" s="253" t="s">
        <v>4</v>
      </c>
      <c r="D215" s="253" t="s">
        <v>5</v>
      </c>
      <c r="E215" s="253" t="s">
        <v>6</v>
      </c>
      <c r="F215" s="293" t="s">
        <v>7</v>
      </c>
      <c r="G215" s="253" t="s">
        <v>8</v>
      </c>
      <c r="H215" s="515" t="s">
        <v>9</v>
      </c>
    </row>
    <row r="216" spans="1:8" s="4" customFormat="1" ht="21.95" customHeight="1" x14ac:dyDescent="0.25">
      <c r="B216" s="257" t="s">
        <v>45</v>
      </c>
      <c r="C216" s="257"/>
      <c r="D216" s="5"/>
      <c r="E216" s="431"/>
      <c r="F216" s="431"/>
      <c r="G216" s="433"/>
      <c r="H216" s="529">
        <f>H212</f>
        <v>0</v>
      </c>
    </row>
    <row r="217" spans="1:8" s="3" customFormat="1" ht="12.75" x14ac:dyDescent="0.25">
      <c r="A217" s="3">
        <v>10443</v>
      </c>
      <c r="B217" s="256" t="s">
        <v>421</v>
      </c>
      <c r="C217" s="254" t="s">
        <v>422</v>
      </c>
      <c r="D217" s="254" t="s">
        <v>423</v>
      </c>
      <c r="E217" s="428" t="s">
        <v>19</v>
      </c>
      <c r="F217" s="429">
        <v>1</v>
      </c>
      <c r="G217" s="461"/>
      <c r="H217" s="528">
        <f>IF(E217 = CHAR(37), F217*G217/100,F217*G217)</f>
        <v>0</v>
      </c>
    </row>
    <row r="218" spans="1:8" s="3" customFormat="1" ht="12.75" x14ac:dyDescent="0.25">
      <c r="B218" s="255"/>
      <c r="C218" s="252"/>
      <c r="D218" s="252"/>
      <c r="E218" s="427"/>
      <c r="F218" s="427"/>
      <c r="G218" s="432"/>
      <c r="H218" s="528"/>
    </row>
    <row r="219" spans="1:8" s="3" customFormat="1" ht="25.5" x14ac:dyDescent="0.25">
      <c r="A219" s="3">
        <v>10444</v>
      </c>
      <c r="B219" s="256" t="s">
        <v>424</v>
      </c>
      <c r="C219" s="254"/>
      <c r="D219" s="254" t="s">
        <v>425</v>
      </c>
      <c r="E219" s="428" t="s">
        <v>426</v>
      </c>
      <c r="F219" s="429">
        <v>8</v>
      </c>
      <c r="G219" s="461"/>
      <c r="H219" s="528">
        <f>IF(E219 = CHAR(37), F219*G219/100,F219*G219)</f>
        <v>0</v>
      </c>
    </row>
    <row r="220" spans="1:8" s="3" customFormat="1" ht="12.75" x14ac:dyDescent="0.25">
      <c r="B220" s="255"/>
      <c r="C220" s="252"/>
      <c r="D220" s="252"/>
      <c r="E220" s="427"/>
      <c r="F220" s="427"/>
      <c r="G220" s="432"/>
      <c r="H220" s="528"/>
    </row>
    <row r="221" spans="1:8" s="3" customFormat="1" ht="25.5" x14ac:dyDescent="0.25">
      <c r="A221" s="3">
        <v>10445</v>
      </c>
      <c r="B221" s="256"/>
      <c r="C221" s="254" t="s">
        <v>427</v>
      </c>
      <c r="D221" s="254" t="s">
        <v>428</v>
      </c>
      <c r="E221" s="428"/>
      <c r="F221" s="429"/>
      <c r="G221" s="432"/>
      <c r="H221" s="528"/>
    </row>
    <row r="222" spans="1:8" s="3" customFormat="1" ht="12.75" x14ac:dyDescent="0.25">
      <c r="B222" s="255"/>
      <c r="C222" s="252"/>
      <c r="D222" s="252"/>
      <c r="E222" s="427"/>
      <c r="F222" s="427"/>
      <c r="G222" s="432"/>
      <c r="H222" s="528"/>
    </row>
    <row r="223" spans="1:8" s="3" customFormat="1" ht="12.75" x14ac:dyDescent="0.25">
      <c r="A223" s="3">
        <v>10446</v>
      </c>
      <c r="B223" s="256" t="s">
        <v>429</v>
      </c>
      <c r="C223" s="254"/>
      <c r="D223" s="254" t="s">
        <v>3817</v>
      </c>
      <c r="E223" s="428" t="s">
        <v>190</v>
      </c>
      <c r="F223" s="429">
        <v>10</v>
      </c>
      <c r="G223" s="461"/>
      <c r="H223" s="528">
        <f>IF(E223 = CHAR(37), F223*G223/100,F223*G223)</f>
        <v>0</v>
      </c>
    </row>
    <row r="224" spans="1:8" s="3" customFormat="1" ht="12.75" x14ac:dyDescent="0.25">
      <c r="B224" s="255"/>
      <c r="C224" s="252"/>
      <c r="D224" s="252"/>
      <c r="E224" s="427"/>
      <c r="F224" s="427"/>
      <c r="G224" s="432"/>
      <c r="H224" s="528"/>
    </row>
    <row r="225" spans="1:8" s="3" customFormat="1" ht="25.5" x14ac:dyDescent="0.25">
      <c r="A225" s="3">
        <v>10447</v>
      </c>
      <c r="B225" s="256" t="s">
        <v>430</v>
      </c>
      <c r="C225" s="254"/>
      <c r="D225" s="254" t="s">
        <v>431</v>
      </c>
      <c r="E225" s="428" t="s">
        <v>190</v>
      </c>
      <c r="F225" s="429">
        <v>10</v>
      </c>
      <c r="G225" s="461"/>
      <c r="H225" s="528">
        <f>IF(E225 = CHAR(37), F225*G225/100,F225*G225)</f>
        <v>0</v>
      </c>
    </row>
    <row r="226" spans="1:8" s="3" customFormat="1" ht="12.75" x14ac:dyDescent="0.25">
      <c r="B226" s="255"/>
      <c r="C226" s="252"/>
      <c r="D226" s="252"/>
      <c r="E226" s="427"/>
      <c r="F226" s="427"/>
      <c r="G226" s="432"/>
      <c r="H226" s="528"/>
    </row>
    <row r="227" spans="1:8" s="3" customFormat="1" ht="12.75" x14ac:dyDescent="0.25">
      <c r="A227" s="3">
        <v>10458</v>
      </c>
      <c r="B227" s="256" t="s">
        <v>432</v>
      </c>
      <c r="C227" s="254"/>
      <c r="D227" s="254" t="s">
        <v>433</v>
      </c>
      <c r="E227" s="428" t="s">
        <v>190</v>
      </c>
      <c r="F227" s="429">
        <v>5</v>
      </c>
      <c r="G227" s="461"/>
      <c r="H227" s="528">
        <f>IF(E227 = CHAR(37), F227*G227/100,F227*G227)</f>
        <v>0</v>
      </c>
    </row>
    <row r="228" spans="1:8" s="3" customFormat="1" ht="12.75" x14ac:dyDescent="0.25">
      <c r="B228" s="255"/>
      <c r="C228" s="252"/>
      <c r="D228" s="252"/>
      <c r="E228" s="427"/>
      <c r="F228" s="427"/>
      <c r="G228" s="432"/>
      <c r="H228" s="528"/>
    </row>
    <row r="229" spans="1:8" s="3" customFormat="1" ht="12.75" x14ac:dyDescent="0.25">
      <c r="A229" s="3">
        <v>10459</v>
      </c>
      <c r="B229" s="256" t="s">
        <v>434</v>
      </c>
      <c r="C229" s="254"/>
      <c r="D229" s="254" t="s">
        <v>435</v>
      </c>
      <c r="E229" s="428" t="s">
        <v>190</v>
      </c>
      <c r="F229" s="429">
        <v>5</v>
      </c>
      <c r="G229" s="461"/>
      <c r="H229" s="528">
        <f>IF(E229 = CHAR(37), F229*G229/100,F229*G229)</f>
        <v>0</v>
      </c>
    </row>
    <row r="230" spans="1:8" s="3" customFormat="1" ht="12.75" x14ac:dyDescent="0.25">
      <c r="B230" s="255"/>
      <c r="C230" s="252"/>
      <c r="D230" s="252"/>
      <c r="E230" s="427"/>
      <c r="F230" s="427"/>
      <c r="G230" s="432"/>
      <c r="H230" s="528"/>
    </row>
    <row r="231" spans="1:8" s="3" customFormat="1" ht="12.75" x14ac:dyDescent="0.25">
      <c r="A231" s="3">
        <v>10460</v>
      </c>
      <c r="B231" s="256" t="s">
        <v>436</v>
      </c>
      <c r="C231" s="254"/>
      <c r="D231" s="254" t="s">
        <v>437</v>
      </c>
      <c r="E231" s="428" t="s">
        <v>190</v>
      </c>
      <c r="F231" s="429">
        <v>10</v>
      </c>
      <c r="G231" s="461"/>
      <c r="H231" s="528">
        <f>IF(E231 = CHAR(37), F231*G231/100,F231*G231)</f>
        <v>0</v>
      </c>
    </row>
    <row r="232" spans="1:8" s="3" customFormat="1" ht="12.75" x14ac:dyDescent="0.25">
      <c r="B232" s="255"/>
      <c r="C232" s="252"/>
      <c r="D232" s="252"/>
      <c r="E232" s="427"/>
      <c r="F232" s="427"/>
      <c r="G232" s="432"/>
      <c r="H232" s="528"/>
    </row>
    <row r="233" spans="1:8" s="3" customFormat="1" ht="12.75" x14ac:dyDescent="0.25">
      <c r="A233" s="3">
        <v>10461</v>
      </c>
      <c r="B233" s="256" t="s">
        <v>438</v>
      </c>
      <c r="C233" s="254"/>
      <c r="D233" s="254" t="s">
        <v>439</v>
      </c>
      <c r="E233" s="428" t="s">
        <v>190</v>
      </c>
      <c r="F233" s="429">
        <v>10</v>
      </c>
      <c r="G233" s="461"/>
      <c r="H233" s="528">
        <f>IF(E233 = CHAR(37), F233*G233/100,F233*G233)</f>
        <v>0</v>
      </c>
    </row>
    <row r="234" spans="1:8" s="3" customFormat="1" ht="12.75" x14ac:dyDescent="0.25">
      <c r="B234" s="255"/>
      <c r="C234" s="252"/>
      <c r="D234" s="252"/>
      <c r="E234" s="427"/>
      <c r="F234" s="427"/>
      <c r="G234" s="432"/>
      <c r="H234" s="528"/>
    </row>
    <row r="235" spans="1:8" s="3" customFormat="1" ht="25.5" x14ac:dyDescent="0.25">
      <c r="A235" s="3">
        <v>10448</v>
      </c>
      <c r="B235" s="256"/>
      <c r="C235" s="254" t="s">
        <v>440</v>
      </c>
      <c r="D235" s="254" t="s">
        <v>441</v>
      </c>
      <c r="E235" s="428"/>
      <c r="F235" s="429"/>
      <c r="G235" s="432"/>
      <c r="H235" s="528"/>
    </row>
    <row r="236" spans="1:8" s="3" customFormat="1" ht="12.75" x14ac:dyDescent="0.25">
      <c r="B236" s="255"/>
      <c r="C236" s="252"/>
      <c r="D236" s="252"/>
      <c r="E236" s="427"/>
      <c r="F236" s="427"/>
      <c r="G236" s="432"/>
      <c r="H236" s="528"/>
    </row>
    <row r="237" spans="1:8" s="3" customFormat="1" ht="12.75" x14ac:dyDescent="0.25">
      <c r="A237" s="3">
        <v>10462</v>
      </c>
      <c r="B237" s="256"/>
      <c r="C237" s="254"/>
      <c r="D237" s="254" t="s">
        <v>442</v>
      </c>
      <c r="E237" s="428"/>
      <c r="F237" s="429"/>
      <c r="G237" s="432"/>
      <c r="H237" s="528"/>
    </row>
    <row r="238" spans="1:8" s="3" customFormat="1" ht="12.75" x14ac:dyDescent="0.25">
      <c r="B238" s="255"/>
      <c r="C238" s="252"/>
      <c r="D238" s="252"/>
      <c r="E238" s="427"/>
      <c r="F238" s="427"/>
      <c r="G238" s="432"/>
      <c r="H238" s="528"/>
    </row>
    <row r="239" spans="1:8" s="3" customFormat="1" ht="12.75" x14ac:dyDescent="0.25">
      <c r="A239" s="3">
        <v>10463</v>
      </c>
      <c r="B239" s="256" t="s">
        <v>443</v>
      </c>
      <c r="C239" s="254"/>
      <c r="D239" s="254" t="s">
        <v>444</v>
      </c>
      <c r="E239" s="428" t="s">
        <v>287</v>
      </c>
      <c r="F239" s="429">
        <v>10</v>
      </c>
      <c r="G239" s="461"/>
      <c r="H239" s="528">
        <f>IF(E239 = CHAR(37), F239*G239/100,F239*G239)</f>
        <v>0</v>
      </c>
    </row>
    <row r="240" spans="1:8" s="3" customFormat="1" ht="12.75" x14ac:dyDescent="0.25">
      <c r="B240" s="255"/>
      <c r="C240" s="252"/>
      <c r="D240" s="252"/>
      <c r="E240" s="427"/>
      <c r="F240" s="427"/>
      <c r="G240" s="432"/>
      <c r="H240" s="528"/>
    </row>
    <row r="241" spans="1:8" s="3" customFormat="1" ht="12.75" x14ac:dyDescent="0.25">
      <c r="A241" s="3">
        <v>10449</v>
      </c>
      <c r="B241" s="256"/>
      <c r="C241" s="254"/>
      <c r="D241" s="254" t="s">
        <v>445</v>
      </c>
      <c r="E241" s="428"/>
      <c r="F241" s="429"/>
      <c r="G241" s="432"/>
      <c r="H241" s="528"/>
    </row>
    <row r="242" spans="1:8" s="3" customFormat="1" ht="12.75" x14ac:dyDescent="0.25">
      <c r="B242" s="255"/>
      <c r="C242" s="252"/>
      <c r="D242" s="252"/>
      <c r="E242" s="427"/>
      <c r="F242" s="427"/>
      <c r="G242" s="432"/>
      <c r="H242" s="528"/>
    </row>
    <row r="243" spans="1:8" s="3" customFormat="1" ht="12.75" x14ac:dyDescent="0.25">
      <c r="A243" s="3">
        <v>10450</v>
      </c>
      <c r="B243" s="256" t="s">
        <v>446</v>
      </c>
      <c r="C243" s="254"/>
      <c r="D243" s="254" t="s">
        <v>447</v>
      </c>
      <c r="E243" s="428" t="s">
        <v>287</v>
      </c>
      <c r="F243" s="429">
        <v>10</v>
      </c>
      <c r="G243" s="461"/>
      <c r="H243" s="528">
        <f>IF(E243 = CHAR(37), F243*G243/100,F243*G243)</f>
        <v>0</v>
      </c>
    </row>
    <row r="244" spans="1:8" s="3" customFormat="1" ht="12.75" x14ac:dyDescent="0.25">
      <c r="B244" s="255"/>
      <c r="C244" s="252"/>
      <c r="D244" s="252"/>
      <c r="E244" s="427"/>
      <c r="F244" s="427"/>
      <c r="G244" s="432"/>
      <c r="H244" s="528"/>
    </row>
    <row r="245" spans="1:8" s="3" customFormat="1" ht="25.5" x14ac:dyDescent="0.25">
      <c r="A245" s="3">
        <v>10451</v>
      </c>
      <c r="B245" s="256" t="s">
        <v>448</v>
      </c>
      <c r="C245" s="254"/>
      <c r="D245" s="254" t="s">
        <v>449</v>
      </c>
      <c r="E245" s="428" t="s">
        <v>287</v>
      </c>
      <c r="F245" s="429">
        <v>2</v>
      </c>
      <c r="G245" s="461"/>
      <c r="H245" s="528">
        <f>IF(E245 = CHAR(37), F245*G245/100,F245*G245)</f>
        <v>0</v>
      </c>
    </row>
    <row r="246" spans="1:8" s="3" customFormat="1" ht="12.75" x14ac:dyDescent="0.25">
      <c r="B246" s="255"/>
      <c r="C246" s="252"/>
      <c r="D246" s="252"/>
      <c r="E246" s="427"/>
      <c r="F246" s="427"/>
      <c r="G246" s="432"/>
      <c r="H246" s="528"/>
    </row>
    <row r="247" spans="1:8" s="3" customFormat="1" ht="12.75" x14ac:dyDescent="0.25">
      <c r="A247" s="3">
        <v>10452</v>
      </c>
      <c r="B247" s="256" t="s">
        <v>450</v>
      </c>
      <c r="C247" s="254"/>
      <c r="D247" s="254" t="s">
        <v>451</v>
      </c>
      <c r="E247" s="428" t="s">
        <v>287</v>
      </c>
      <c r="F247" s="429">
        <v>2</v>
      </c>
      <c r="G247" s="461"/>
      <c r="H247" s="528">
        <f>IF(E247 = CHAR(37), F247*G247/100,F247*G247)</f>
        <v>0</v>
      </c>
    </row>
    <row r="248" spans="1:8" s="3" customFormat="1" ht="12.75" x14ac:dyDescent="0.25">
      <c r="B248" s="255"/>
      <c r="C248" s="252"/>
      <c r="D248" s="252"/>
      <c r="E248" s="427"/>
      <c r="F248" s="427"/>
      <c r="G248" s="432"/>
      <c r="H248" s="528"/>
    </row>
    <row r="249" spans="1:8" s="3" customFormat="1" ht="12.75" x14ac:dyDescent="0.25">
      <c r="A249" s="3">
        <v>10464</v>
      </c>
      <c r="B249" s="256" t="s">
        <v>452</v>
      </c>
      <c r="C249" s="254"/>
      <c r="D249" s="254" t="s">
        <v>453</v>
      </c>
      <c r="E249" s="428" t="s">
        <v>287</v>
      </c>
      <c r="F249" s="429">
        <v>1</v>
      </c>
      <c r="G249" s="461"/>
      <c r="H249" s="528">
        <f>IF(E249 = CHAR(37), F249*G249/100,F249*G249)</f>
        <v>0</v>
      </c>
    </row>
    <row r="250" spans="1:8" s="3" customFormat="1" ht="12.75" x14ac:dyDescent="0.25">
      <c r="B250" s="255"/>
      <c r="C250" s="252"/>
      <c r="D250" s="252"/>
      <c r="E250" s="427"/>
      <c r="F250" s="427"/>
      <c r="G250" s="432"/>
      <c r="H250" s="528"/>
    </row>
    <row r="251" spans="1:8" s="3" customFormat="1" ht="25.5" x14ac:dyDescent="0.25">
      <c r="A251" s="3">
        <v>10647</v>
      </c>
      <c r="B251" s="256" t="s">
        <v>454</v>
      </c>
      <c r="C251" s="254"/>
      <c r="D251" s="254" t="s">
        <v>455</v>
      </c>
      <c r="E251" s="428" t="s">
        <v>287</v>
      </c>
      <c r="F251" s="429">
        <v>3</v>
      </c>
      <c r="G251" s="461"/>
      <c r="H251" s="528">
        <f>IF(E251 = CHAR(37), F251*G251/100,F251*G251)</f>
        <v>0</v>
      </c>
    </row>
    <row r="252" spans="1:8" s="3" customFormat="1" ht="12.75" x14ac:dyDescent="0.25">
      <c r="B252" s="255"/>
      <c r="C252" s="252"/>
      <c r="D252" s="252"/>
      <c r="E252" s="427"/>
      <c r="F252" s="427"/>
      <c r="G252" s="432"/>
      <c r="H252" s="528"/>
    </row>
    <row r="253" spans="1:8" s="3" customFormat="1" ht="12.75" x14ac:dyDescent="0.25">
      <c r="A253" s="3">
        <v>10468</v>
      </c>
      <c r="B253" s="256" t="s">
        <v>456</v>
      </c>
      <c r="C253" s="254" t="s">
        <v>457</v>
      </c>
      <c r="D253" s="254" t="s">
        <v>458</v>
      </c>
      <c r="E253" s="428" t="s">
        <v>279</v>
      </c>
      <c r="F253" s="429">
        <v>500</v>
      </c>
      <c r="G253" s="461"/>
      <c r="H253" s="528">
        <f>IF(E253 = CHAR(37), F253*G253/100,F253*G253)</f>
        <v>0</v>
      </c>
    </row>
    <row r="254" spans="1:8" s="3" customFormat="1" ht="12.75" x14ac:dyDescent="0.25">
      <c r="B254" s="255"/>
      <c r="C254" s="252"/>
      <c r="D254" s="252"/>
      <c r="E254" s="427"/>
      <c r="F254" s="427"/>
      <c r="G254" s="432"/>
      <c r="H254" s="528"/>
    </row>
    <row r="255" spans="1:8" s="3" customFormat="1" ht="12.75" x14ac:dyDescent="0.25">
      <c r="A255" s="3">
        <v>10453</v>
      </c>
      <c r="B255" s="256"/>
      <c r="C255" s="254" t="s">
        <v>459</v>
      </c>
      <c r="D255" s="254" t="s">
        <v>460</v>
      </c>
      <c r="E255" s="428"/>
      <c r="F255" s="429"/>
      <c r="G255" s="432"/>
      <c r="H255" s="528"/>
    </row>
    <row r="256" spans="1:8" s="3" customFormat="1" ht="12.75" x14ac:dyDescent="0.25">
      <c r="B256" s="255"/>
      <c r="C256" s="252"/>
      <c r="D256" s="252"/>
      <c r="E256" s="427"/>
      <c r="F256" s="427"/>
      <c r="G256" s="432"/>
      <c r="H256" s="528"/>
    </row>
    <row r="257" spans="1:8" s="3" customFormat="1" ht="12.75" x14ac:dyDescent="0.25">
      <c r="A257" s="3">
        <v>10454</v>
      </c>
      <c r="B257" s="256"/>
      <c r="C257" s="254"/>
      <c r="D257" s="254" t="s">
        <v>461</v>
      </c>
      <c r="E257" s="428"/>
      <c r="F257" s="429"/>
      <c r="G257" s="432"/>
      <c r="H257" s="528"/>
    </row>
    <row r="258" spans="1:8" s="3" customFormat="1" ht="12.75" x14ac:dyDescent="0.25">
      <c r="B258" s="255"/>
      <c r="C258" s="252"/>
      <c r="D258" s="252"/>
      <c r="E258" s="427"/>
      <c r="F258" s="427"/>
      <c r="G258" s="432"/>
      <c r="H258" s="528"/>
    </row>
    <row r="259" spans="1:8" s="3" customFormat="1" ht="12.75" x14ac:dyDescent="0.25">
      <c r="A259" s="3">
        <v>10952</v>
      </c>
      <c r="B259" s="256" t="s">
        <v>462</v>
      </c>
      <c r="C259" s="254"/>
      <c r="D259" s="254" t="s">
        <v>463</v>
      </c>
      <c r="E259" s="428" t="s">
        <v>279</v>
      </c>
      <c r="F259" s="429">
        <v>190</v>
      </c>
      <c r="G259" s="461"/>
      <c r="H259" s="528">
        <f>IF(E259 = CHAR(37), F259*G259/100,F259*G259)</f>
        <v>0</v>
      </c>
    </row>
    <row r="260" spans="1:8" s="3" customFormat="1" ht="12.75" x14ac:dyDescent="0.25">
      <c r="B260" s="255"/>
      <c r="C260" s="252"/>
      <c r="D260" s="252"/>
      <c r="E260" s="427"/>
      <c r="F260" s="427"/>
      <c r="G260" s="432"/>
      <c r="H260" s="528"/>
    </row>
    <row r="261" spans="1:8" s="3" customFormat="1" ht="25.5" x14ac:dyDescent="0.25">
      <c r="A261" s="3">
        <v>10954</v>
      </c>
      <c r="B261" s="256" t="s">
        <v>464</v>
      </c>
      <c r="C261" s="254"/>
      <c r="D261" s="254" t="s">
        <v>465</v>
      </c>
      <c r="E261" s="428" t="s">
        <v>279</v>
      </c>
      <c r="F261" s="429">
        <v>25</v>
      </c>
      <c r="G261" s="461"/>
      <c r="H261" s="528">
        <f>IF(E261 = CHAR(37), F261*G261/100,F261*G261)</f>
        <v>0</v>
      </c>
    </row>
    <row r="262" spans="1:8" s="3" customFormat="1" ht="12.75" x14ac:dyDescent="0.25">
      <c r="B262" s="255"/>
      <c r="C262" s="252"/>
      <c r="D262" s="252"/>
      <c r="E262" s="427"/>
      <c r="F262" s="427"/>
      <c r="G262" s="432"/>
      <c r="H262" s="528"/>
    </row>
    <row r="263" spans="1:8" s="3" customFormat="1" ht="25.5" x14ac:dyDescent="0.25">
      <c r="A263" s="3">
        <v>10956</v>
      </c>
      <c r="B263" s="256" t="s">
        <v>466</v>
      </c>
      <c r="C263" s="254"/>
      <c r="D263" s="254" t="s">
        <v>467</v>
      </c>
      <c r="E263" s="428" t="s">
        <v>279</v>
      </c>
      <c r="F263" s="429">
        <v>25</v>
      </c>
      <c r="G263" s="461"/>
      <c r="H263" s="528">
        <f>IF(E263 = CHAR(37), F263*G263/100,F263*G263)</f>
        <v>0</v>
      </c>
    </row>
    <row r="264" spans="1:8" s="3" customFormat="1" ht="12.75" x14ac:dyDescent="0.25">
      <c r="B264" s="255"/>
      <c r="C264" s="252"/>
      <c r="D264" s="252"/>
      <c r="E264" s="427"/>
      <c r="F264" s="427"/>
      <c r="G264" s="432"/>
      <c r="H264" s="528"/>
    </row>
    <row r="265" spans="1:8" s="3" customFormat="1" ht="12.75" x14ac:dyDescent="0.25">
      <c r="A265" s="3">
        <v>10957</v>
      </c>
      <c r="B265" s="256"/>
      <c r="C265" s="254"/>
      <c r="D265" s="254" t="s">
        <v>468</v>
      </c>
      <c r="E265" s="428"/>
      <c r="F265" s="429"/>
      <c r="G265" s="432"/>
      <c r="H265" s="528"/>
    </row>
    <row r="266" spans="1:8" s="3" customFormat="1" ht="12.75" x14ac:dyDescent="0.25">
      <c r="B266" s="255"/>
      <c r="C266" s="252"/>
      <c r="D266" s="252"/>
      <c r="E266" s="427"/>
      <c r="F266" s="427"/>
      <c r="G266" s="432"/>
      <c r="H266" s="528"/>
    </row>
    <row r="267" spans="1:8" s="3" customFormat="1" ht="25.5" x14ac:dyDescent="0.25">
      <c r="A267" s="3">
        <v>10955</v>
      </c>
      <c r="B267" s="256" t="s">
        <v>469</v>
      </c>
      <c r="C267" s="254"/>
      <c r="D267" s="254" t="s">
        <v>470</v>
      </c>
      <c r="E267" s="428" t="s">
        <v>279</v>
      </c>
      <c r="F267" s="429">
        <v>25</v>
      </c>
      <c r="G267" s="461"/>
      <c r="H267" s="528">
        <f>IF(E267 = CHAR(37), F267*G267/100,F267*G267)</f>
        <v>0</v>
      </c>
    </row>
    <row r="268" spans="1:8" s="3" customFormat="1" ht="12.75" x14ac:dyDescent="0.25">
      <c r="B268" s="255"/>
      <c r="C268" s="252"/>
      <c r="D268" s="252"/>
      <c r="E268" s="427"/>
      <c r="F268" s="427"/>
      <c r="G268" s="432"/>
      <c r="H268" s="528"/>
    </row>
    <row r="269" spans="1:8" s="3" customFormat="1" ht="12.75" x14ac:dyDescent="0.25">
      <c r="A269" s="3">
        <v>10953</v>
      </c>
      <c r="B269" s="256"/>
      <c r="C269" s="254"/>
      <c r="D269" s="254" t="s">
        <v>471</v>
      </c>
      <c r="E269" s="428"/>
      <c r="F269" s="429"/>
      <c r="G269" s="432"/>
      <c r="H269" s="528"/>
    </row>
    <row r="270" spans="1:8" s="3" customFormat="1" ht="12.75" x14ac:dyDescent="0.25">
      <c r="B270" s="255"/>
      <c r="C270" s="252"/>
      <c r="D270" s="252"/>
      <c r="E270" s="427"/>
      <c r="F270" s="427"/>
      <c r="G270" s="432"/>
      <c r="H270" s="528"/>
    </row>
    <row r="271" spans="1:8" s="4" customFormat="1" ht="21.95" customHeight="1" x14ac:dyDescent="0.25">
      <c r="B271" s="257" t="s">
        <v>44</v>
      </c>
      <c r="C271" s="257"/>
      <c r="D271" s="5"/>
      <c r="E271" s="431"/>
      <c r="F271" s="431"/>
      <c r="G271" s="433"/>
      <c r="H271" s="529">
        <f>SUM(H216:H270)</f>
        <v>0</v>
      </c>
    </row>
    <row r="272" spans="1:8" s="2" customFormat="1" ht="12.75" x14ac:dyDescent="0.2">
      <c r="B272" s="15"/>
      <c r="F272" s="15"/>
      <c r="H272" s="526" t="s">
        <v>2021</v>
      </c>
    </row>
    <row r="273" spans="1:8" s="2" customFormat="1" ht="12.75" x14ac:dyDescent="0.2">
      <c r="B273" s="15"/>
      <c r="F273" s="15"/>
      <c r="H273" s="527"/>
    </row>
    <row r="274" spans="1:8" s="3" customFormat="1" ht="25.5" x14ac:dyDescent="0.25">
      <c r="B274" s="253" t="s">
        <v>3</v>
      </c>
      <c r="C274" s="253" t="s">
        <v>4</v>
      </c>
      <c r="D274" s="253" t="s">
        <v>5</v>
      </c>
      <c r="E274" s="253" t="s">
        <v>6</v>
      </c>
      <c r="F274" s="293" t="s">
        <v>7</v>
      </c>
      <c r="G274" s="253" t="s">
        <v>8</v>
      </c>
      <c r="H274" s="515" t="s">
        <v>9</v>
      </c>
    </row>
    <row r="275" spans="1:8" s="4" customFormat="1" ht="21.95" customHeight="1" x14ac:dyDescent="0.25">
      <c r="B275" s="257" t="s">
        <v>45</v>
      </c>
      <c r="C275" s="257"/>
      <c r="D275" s="5"/>
      <c r="E275" s="431"/>
      <c r="F275" s="431"/>
      <c r="G275" s="433"/>
      <c r="H275" s="529">
        <f>H271</f>
        <v>0</v>
      </c>
    </row>
    <row r="276" spans="1:8" s="3" customFormat="1" ht="25.5" x14ac:dyDescent="0.25">
      <c r="A276" s="3">
        <v>10951</v>
      </c>
      <c r="B276" s="256" t="s">
        <v>472</v>
      </c>
      <c r="C276" s="254"/>
      <c r="D276" s="254" t="s">
        <v>473</v>
      </c>
      <c r="E276" s="428" t="s">
        <v>279</v>
      </c>
      <c r="F276" s="429">
        <v>180</v>
      </c>
      <c r="G276" s="461"/>
      <c r="H276" s="528">
        <f>IF(E276 = CHAR(37), F276*G276/100,F276*G276)</f>
        <v>0</v>
      </c>
    </row>
    <row r="277" spans="1:8" s="3" customFormat="1" ht="12.75" x14ac:dyDescent="0.25">
      <c r="B277" s="255"/>
      <c r="C277" s="252"/>
      <c r="D277" s="252"/>
      <c r="E277" s="427"/>
      <c r="F277" s="427"/>
      <c r="G277" s="432"/>
      <c r="H277" s="528"/>
    </row>
    <row r="278" spans="1:8" s="3" customFormat="1" ht="12.75" x14ac:dyDescent="0.25">
      <c r="A278" s="3">
        <v>10465</v>
      </c>
      <c r="B278" s="256"/>
      <c r="C278" s="254" t="s">
        <v>474</v>
      </c>
      <c r="D278" s="254" t="s">
        <v>475</v>
      </c>
      <c r="E278" s="428"/>
      <c r="F278" s="429"/>
      <c r="G278" s="432"/>
      <c r="H278" s="528"/>
    </row>
    <row r="279" spans="1:8" s="3" customFormat="1" ht="12.75" x14ac:dyDescent="0.25">
      <c r="B279" s="255"/>
      <c r="C279" s="252"/>
      <c r="D279" s="252"/>
      <c r="E279" s="427"/>
      <c r="F279" s="427"/>
      <c r="G279" s="432"/>
      <c r="H279" s="528"/>
    </row>
    <row r="280" spans="1:8" s="3" customFormat="1" ht="12.75" x14ac:dyDescent="0.25">
      <c r="A280" s="3">
        <v>10466</v>
      </c>
      <c r="B280" s="256" t="s">
        <v>476</v>
      </c>
      <c r="C280" s="254"/>
      <c r="D280" s="254" t="s">
        <v>477</v>
      </c>
      <c r="E280" s="428" t="s">
        <v>279</v>
      </c>
      <c r="F280" s="429">
        <v>65</v>
      </c>
      <c r="G280" s="461"/>
      <c r="H280" s="528">
        <f>IF(E280 = CHAR(37), F280*G280/100,F280*G280)</f>
        <v>0</v>
      </c>
    </row>
    <row r="281" spans="1:8" s="3" customFormat="1" ht="12.75" x14ac:dyDescent="0.25">
      <c r="B281" s="255"/>
      <c r="C281" s="252"/>
      <c r="D281" s="252"/>
      <c r="E281" s="427"/>
      <c r="F281" s="427"/>
      <c r="G281" s="432"/>
      <c r="H281" s="528"/>
    </row>
    <row r="282" spans="1:8" s="3" customFormat="1" ht="12.75" x14ac:dyDescent="0.25">
      <c r="A282" s="3">
        <v>10467</v>
      </c>
      <c r="B282" s="256"/>
      <c r="C282" s="254"/>
      <c r="D282" s="254" t="s">
        <v>478</v>
      </c>
      <c r="E282" s="428"/>
      <c r="F282" s="429"/>
      <c r="G282" s="432"/>
      <c r="H282" s="528"/>
    </row>
    <row r="283" spans="1:8" s="3" customFormat="1" ht="12.75" x14ac:dyDescent="0.25">
      <c r="B283" s="255"/>
      <c r="C283" s="252"/>
      <c r="D283" s="252"/>
      <c r="E283" s="427"/>
      <c r="F283" s="427"/>
      <c r="G283" s="432"/>
      <c r="H283" s="528"/>
    </row>
    <row r="284" spans="1:8" s="3" customFormat="1" ht="12.75" x14ac:dyDescent="0.25">
      <c r="A284" s="3">
        <v>10409</v>
      </c>
      <c r="B284" s="256" t="s">
        <v>479</v>
      </c>
      <c r="C284" s="254"/>
      <c r="D284" s="254" t="s">
        <v>480</v>
      </c>
      <c r="E284" s="428" t="s">
        <v>279</v>
      </c>
      <c r="F284" s="429">
        <v>30</v>
      </c>
      <c r="G284" s="461"/>
      <c r="H284" s="528">
        <f>IF(E284 = CHAR(37), F284*G284/100,F284*G284)</f>
        <v>0</v>
      </c>
    </row>
    <row r="285" spans="1:8" s="3" customFormat="1" ht="12.75" x14ac:dyDescent="0.25">
      <c r="B285" s="255"/>
      <c r="C285" s="252"/>
      <c r="D285" s="252"/>
      <c r="E285" s="427"/>
      <c r="F285" s="427"/>
      <c r="G285" s="432"/>
      <c r="H285" s="528"/>
    </row>
    <row r="286" spans="1:8" s="3" customFormat="1" ht="25.5" x14ac:dyDescent="0.25">
      <c r="A286" s="3">
        <v>10948</v>
      </c>
      <c r="B286" s="256" t="s">
        <v>481</v>
      </c>
      <c r="C286" s="254"/>
      <c r="D286" s="254" t="s">
        <v>482</v>
      </c>
      <c r="E286" s="428" t="s">
        <v>279</v>
      </c>
      <c r="F286" s="429">
        <v>30</v>
      </c>
      <c r="G286" s="461"/>
      <c r="H286" s="528">
        <f>IF(E286 = CHAR(37), F286*G286/100,F286*G286)</f>
        <v>0</v>
      </c>
    </row>
    <row r="287" spans="1:8" s="3" customFormat="1" ht="12.75" x14ac:dyDescent="0.25">
      <c r="B287" s="255"/>
      <c r="C287" s="252"/>
      <c r="D287" s="252"/>
      <c r="E287" s="427"/>
      <c r="F287" s="427"/>
      <c r="G287" s="432"/>
      <c r="H287" s="528"/>
    </row>
    <row r="288" spans="1:8" s="3" customFormat="1" ht="12.75" x14ac:dyDescent="0.25">
      <c r="B288" s="255"/>
      <c r="C288" s="252"/>
      <c r="D288" s="252"/>
      <c r="E288" s="427"/>
      <c r="F288" s="427"/>
      <c r="G288" s="432"/>
      <c r="H288" s="528"/>
    </row>
    <row r="289" spans="2:8" s="3" customFormat="1" ht="12.75" x14ac:dyDescent="0.25">
      <c r="B289" s="255"/>
      <c r="C289" s="252"/>
      <c r="D289" s="252"/>
      <c r="E289" s="427"/>
      <c r="F289" s="427"/>
      <c r="G289" s="432"/>
      <c r="H289" s="528"/>
    </row>
    <row r="290" spans="2:8" s="3" customFormat="1" ht="12.75" x14ac:dyDescent="0.25">
      <c r="B290" s="255"/>
      <c r="C290" s="252"/>
      <c r="D290" s="252"/>
      <c r="E290" s="427"/>
      <c r="F290" s="427"/>
      <c r="G290" s="432"/>
      <c r="H290" s="528"/>
    </row>
    <row r="291" spans="2:8" s="3" customFormat="1" ht="12.75" x14ac:dyDescent="0.25">
      <c r="B291" s="255"/>
      <c r="C291" s="252"/>
      <c r="D291" s="252"/>
      <c r="E291" s="427"/>
      <c r="F291" s="427"/>
      <c r="G291" s="432"/>
      <c r="H291" s="528"/>
    </row>
    <row r="292" spans="2:8" s="3" customFormat="1" ht="12.75" x14ac:dyDescent="0.25">
      <c r="B292" s="255"/>
      <c r="C292" s="252"/>
      <c r="D292" s="252"/>
      <c r="E292" s="427"/>
      <c r="F292" s="427"/>
      <c r="G292" s="432"/>
      <c r="H292" s="528"/>
    </row>
    <row r="293" spans="2:8" s="3" customFormat="1" ht="12.75" x14ac:dyDescent="0.25">
      <c r="B293" s="255"/>
      <c r="C293" s="252"/>
      <c r="D293" s="252"/>
      <c r="E293" s="427"/>
      <c r="F293" s="427"/>
      <c r="G293" s="432"/>
      <c r="H293" s="528"/>
    </row>
    <row r="294" spans="2:8" s="3" customFormat="1" ht="12.75" x14ac:dyDescent="0.25">
      <c r="B294" s="255"/>
      <c r="C294" s="252"/>
      <c r="D294" s="252"/>
      <c r="E294" s="427"/>
      <c r="F294" s="427"/>
      <c r="G294" s="432"/>
      <c r="H294" s="528"/>
    </row>
    <row r="295" spans="2:8" s="3" customFormat="1" ht="12.75" x14ac:dyDescent="0.25">
      <c r="B295" s="255"/>
      <c r="C295" s="252"/>
      <c r="D295" s="252"/>
      <c r="E295" s="427"/>
      <c r="F295" s="427"/>
      <c r="G295" s="432"/>
      <c r="H295" s="528"/>
    </row>
    <row r="296" spans="2:8" s="3" customFormat="1" ht="12.75" x14ac:dyDescent="0.25">
      <c r="B296" s="255"/>
      <c r="C296" s="252"/>
      <c r="D296" s="252"/>
      <c r="E296" s="427"/>
      <c r="F296" s="427"/>
      <c r="G296" s="432"/>
      <c r="H296" s="528"/>
    </row>
    <row r="297" spans="2:8" s="3" customFormat="1" ht="12.75" x14ac:dyDescent="0.25">
      <c r="B297" s="255"/>
      <c r="C297" s="252"/>
      <c r="D297" s="252"/>
      <c r="E297" s="427"/>
      <c r="F297" s="427"/>
      <c r="G297" s="432"/>
      <c r="H297" s="528"/>
    </row>
    <row r="298" spans="2:8" s="3" customFormat="1" ht="12.75" x14ac:dyDescent="0.25">
      <c r="B298" s="255"/>
      <c r="C298" s="252"/>
      <c r="D298" s="252"/>
      <c r="E298" s="427"/>
      <c r="F298" s="427"/>
      <c r="G298" s="432"/>
      <c r="H298" s="528"/>
    </row>
    <row r="299" spans="2:8" s="3" customFormat="1" ht="12.75" x14ac:dyDescent="0.25">
      <c r="B299" s="255"/>
      <c r="C299" s="252"/>
      <c r="D299" s="252"/>
      <c r="E299" s="427"/>
      <c r="F299" s="427"/>
      <c r="G299" s="432"/>
      <c r="H299" s="528"/>
    </row>
    <row r="300" spans="2:8" s="3" customFormat="1" ht="12.75" x14ac:dyDescent="0.25">
      <c r="B300" s="255"/>
      <c r="C300" s="252"/>
      <c r="D300" s="252"/>
      <c r="E300" s="427"/>
      <c r="F300" s="427"/>
      <c r="G300" s="432"/>
      <c r="H300" s="528"/>
    </row>
    <row r="301" spans="2:8" s="3" customFormat="1" ht="12.75" x14ac:dyDescent="0.25">
      <c r="B301" s="255"/>
      <c r="C301" s="252"/>
      <c r="D301" s="252"/>
      <c r="E301" s="427"/>
      <c r="F301" s="427"/>
      <c r="G301" s="432"/>
      <c r="H301" s="528"/>
    </row>
    <row r="302" spans="2:8" s="3" customFormat="1" ht="12.75" x14ac:dyDescent="0.25">
      <c r="B302" s="255"/>
      <c r="C302" s="252"/>
      <c r="D302" s="252"/>
      <c r="E302" s="427"/>
      <c r="F302" s="427"/>
      <c r="G302" s="432"/>
      <c r="H302" s="528"/>
    </row>
    <row r="303" spans="2:8" s="3" customFormat="1" ht="12.75" x14ac:dyDescent="0.25">
      <c r="B303" s="255"/>
      <c r="C303" s="252"/>
      <c r="D303" s="252"/>
      <c r="E303" s="427"/>
      <c r="F303" s="427"/>
      <c r="G303" s="432"/>
      <c r="H303" s="528"/>
    </row>
    <row r="304" spans="2:8" s="3" customFormat="1" ht="12.75" x14ac:dyDescent="0.25">
      <c r="B304" s="255"/>
      <c r="C304" s="252"/>
      <c r="D304" s="252"/>
      <c r="E304" s="427"/>
      <c r="F304" s="427"/>
      <c r="G304" s="432"/>
      <c r="H304" s="528"/>
    </row>
    <row r="305" spans="2:8" s="3" customFormat="1" ht="12.75" x14ac:dyDescent="0.25">
      <c r="B305" s="255"/>
      <c r="C305" s="252"/>
      <c r="D305" s="252"/>
      <c r="E305" s="427"/>
      <c r="F305" s="427"/>
      <c r="G305" s="432"/>
      <c r="H305" s="528"/>
    </row>
    <row r="306" spans="2:8" s="3" customFormat="1" ht="12.75" x14ac:dyDescent="0.25">
      <c r="B306" s="255"/>
      <c r="C306" s="252"/>
      <c r="D306" s="252"/>
      <c r="E306" s="427"/>
      <c r="F306" s="427"/>
      <c r="G306" s="432"/>
      <c r="H306" s="528"/>
    </row>
    <row r="307" spans="2:8" s="3" customFormat="1" ht="12.75" x14ac:dyDescent="0.25">
      <c r="B307" s="255"/>
      <c r="C307" s="252"/>
      <c r="D307" s="252"/>
      <c r="E307" s="427"/>
      <c r="F307" s="427"/>
      <c r="G307" s="432"/>
      <c r="H307" s="528"/>
    </row>
    <row r="308" spans="2:8" s="3" customFormat="1" ht="12.75" x14ac:dyDescent="0.25">
      <c r="B308" s="255"/>
      <c r="C308" s="252"/>
      <c r="D308" s="252"/>
      <c r="E308" s="427"/>
      <c r="F308" s="427"/>
      <c r="G308" s="432"/>
      <c r="H308" s="528"/>
    </row>
    <row r="309" spans="2:8" s="3" customFormat="1" ht="12.75" x14ac:dyDescent="0.25">
      <c r="B309" s="255"/>
      <c r="C309" s="252"/>
      <c r="D309" s="252"/>
      <c r="E309" s="427"/>
      <c r="F309" s="427"/>
      <c r="G309" s="432"/>
      <c r="H309" s="528"/>
    </row>
    <row r="310" spans="2:8" s="3" customFormat="1" ht="12.75" x14ac:dyDescent="0.25">
      <c r="B310" s="255"/>
      <c r="C310" s="252"/>
      <c r="D310" s="252"/>
      <c r="E310" s="427"/>
      <c r="F310" s="427"/>
      <c r="G310" s="432"/>
      <c r="H310" s="528"/>
    </row>
    <row r="311" spans="2:8" s="3" customFormat="1" ht="12.75" x14ac:dyDescent="0.25">
      <c r="B311" s="255"/>
      <c r="C311" s="252"/>
      <c r="D311" s="252"/>
      <c r="E311" s="427"/>
      <c r="F311" s="427"/>
      <c r="G311" s="432"/>
      <c r="H311" s="528"/>
    </row>
    <row r="312" spans="2:8" s="3" customFormat="1" ht="12.75" x14ac:dyDescent="0.25">
      <c r="B312" s="255"/>
      <c r="C312" s="252"/>
      <c r="D312" s="252"/>
      <c r="E312" s="427"/>
      <c r="F312" s="427"/>
      <c r="G312" s="432"/>
      <c r="H312" s="528"/>
    </row>
    <row r="313" spans="2:8" s="3" customFormat="1" ht="12.75" x14ac:dyDescent="0.25">
      <c r="B313" s="255"/>
      <c r="C313" s="252"/>
      <c r="D313" s="252"/>
      <c r="E313" s="427"/>
      <c r="F313" s="427"/>
      <c r="G313" s="432"/>
      <c r="H313" s="528"/>
    </row>
    <row r="314" spans="2:8" s="3" customFormat="1" ht="12.75" x14ac:dyDescent="0.25">
      <c r="B314" s="255"/>
      <c r="C314" s="252"/>
      <c r="D314" s="252"/>
      <c r="E314" s="427"/>
      <c r="F314" s="427"/>
      <c r="G314" s="432"/>
      <c r="H314" s="528"/>
    </row>
    <row r="315" spans="2:8" s="3" customFormat="1" ht="12.75" x14ac:dyDescent="0.25">
      <c r="B315" s="255"/>
      <c r="C315" s="252"/>
      <c r="D315" s="252"/>
      <c r="E315" s="427"/>
      <c r="F315" s="427"/>
      <c r="G315" s="432"/>
      <c r="H315" s="528"/>
    </row>
    <row r="316" spans="2:8" s="3" customFormat="1" ht="12.75" x14ac:dyDescent="0.25">
      <c r="B316" s="255"/>
      <c r="C316" s="252"/>
      <c r="D316" s="252"/>
      <c r="E316" s="427"/>
      <c r="F316" s="427"/>
      <c r="G316" s="432"/>
      <c r="H316" s="528"/>
    </row>
    <row r="317" spans="2:8" s="3" customFormat="1" ht="12.75" x14ac:dyDescent="0.25">
      <c r="B317" s="255"/>
      <c r="C317" s="252"/>
      <c r="D317" s="252"/>
      <c r="E317" s="427"/>
      <c r="F317" s="427"/>
      <c r="G317" s="432"/>
      <c r="H317" s="528"/>
    </row>
    <row r="318" spans="2:8" s="3" customFormat="1" ht="12.75" x14ac:dyDescent="0.25">
      <c r="B318" s="255"/>
      <c r="C318" s="252"/>
      <c r="D318" s="252"/>
      <c r="E318" s="427"/>
      <c r="F318" s="427"/>
      <c r="G318" s="432"/>
      <c r="H318" s="528"/>
    </row>
    <row r="319" spans="2:8" s="3" customFormat="1" ht="12.75" x14ac:dyDescent="0.25">
      <c r="B319" s="255"/>
      <c r="C319" s="252"/>
      <c r="D319" s="252"/>
      <c r="E319" s="427"/>
      <c r="F319" s="427"/>
      <c r="G319" s="432"/>
      <c r="H319" s="528"/>
    </row>
    <row r="320" spans="2:8" s="3" customFormat="1" ht="12.75" x14ac:dyDescent="0.25">
      <c r="B320" s="255"/>
      <c r="C320" s="252"/>
      <c r="D320" s="252"/>
      <c r="E320" s="427"/>
      <c r="F320" s="427"/>
      <c r="G320" s="432"/>
      <c r="H320" s="528"/>
    </row>
    <row r="321" spans="2:8" s="3" customFormat="1" ht="12.75" x14ac:dyDescent="0.25">
      <c r="B321" s="255"/>
      <c r="C321" s="252"/>
      <c r="D321" s="252"/>
      <c r="E321" s="427"/>
      <c r="F321" s="427"/>
      <c r="G321" s="432"/>
      <c r="H321" s="528"/>
    </row>
    <row r="322" spans="2:8" s="3" customFormat="1" ht="12.75" x14ac:dyDescent="0.25">
      <c r="B322" s="255"/>
      <c r="C322" s="252"/>
      <c r="D322" s="252"/>
      <c r="E322" s="427"/>
      <c r="F322" s="427"/>
      <c r="G322" s="432"/>
      <c r="H322" s="528"/>
    </row>
    <row r="323" spans="2:8" s="3" customFormat="1" ht="12.75" x14ac:dyDescent="0.25">
      <c r="B323" s="255"/>
      <c r="C323" s="252"/>
      <c r="D323" s="252"/>
      <c r="E323" s="427"/>
      <c r="F323" s="427"/>
      <c r="G323" s="432"/>
      <c r="H323" s="528"/>
    </row>
    <row r="324" spans="2:8" s="3" customFormat="1" ht="12.75" x14ac:dyDescent="0.25">
      <c r="B324" s="255"/>
      <c r="C324" s="252"/>
      <c r="D324" s="252"/>
      <c r="E324" s="427"/>
      <c r="F324" s="427"/>
      <c r="G324" s="432"/>
      <c r="H324" s="528"/>
    </row>
    <row r="325" spans="2:8" s="3" customFormat="1" ht="12.75" x14ac:dyDescent="0.25">
      <c r="B325" s="255"/>
      <c r="C325" s="252"/>
      <c r="D325" s="252"/>
      <c r="E325" s="427"/>
      <c r="F325" s="427"/>
      <c r="G325" s="432"/>
      <c r="H325" s="528"/>
    </row>
    <row r="326" spans="2:8" s="3" customFormat="1" ht="12.75" x14ac:dyDescent="0.25">
      <c r="B326" s="255"/>
      <c r="C326" s="252"/>
      <c r="D326" s="252"/>
      <c r="E326" s="427"/>
      <c r="F326" s="427"/>
      <c r="G326" s="432"/>
      <c r="H326" s="528"/>
    </row>
    <row r="327" spans="2:8" s="3" customFormat="1" ht="12.75" x14ac:dyDescent="0.25">
      <c r="B327" s="255"/>
      <c r="C327" s="252"/>
      <c r="D327" s="252"/>
      <c r="E327" s="427"/>
      <c r="F327" s="427"/>
      <c r="G327" s="432"/>
      <c r="H327" s="528"/>
    </row>
    <row r="328" spans="2:8" s="3" customFormat="1" ht="12.75" x14ac:dyDescent="0.25">
      <c r="B328" s="255"/>
      <c r="C328" s="252"/>
      <c r="D328" s="252"/>
      <c r="E328" s="427"/>
      <c r="F328" s="427"/>
      <c r="G328" s="432"/>
      <c r="H328" s="528"/>
    </row>
    <row r="329" spans="2:8" s="3" customFormat="1" ht="12.75" x14ac:dyDescent="0.25">
      <c r="B329" s="255"/>
      <c r="C329" s="252"/>
      <c r="D329" s="252"/>
      <c r="E329" s="427"/>
      <c r="F329" s="427"/>
      <c r="G329" s="432"/>
      <c r="H329" s="528"/>
    </row>
    <row r="330" spans="2:8" s="3" customFormat="1" ht="12.75" x14ac:dyDescent="0.25">
      <c r="B330" s="255"/>
      <c r="C330" s="252"/>
      <c r="D330" s="252"/>
      <c r="E330" s="427"/>
      <c r="F330" s="427"/>
      <c r="G330" s="432"/>
      <c r="H330" s="528"/>
    </row>
    <row r="331" spans="2:8" s="3" customFormat="1" ht="12.75" x14ac:dyDescent="0.25">
      <c r="B331" s="255"/>
      <c r="C331" s="252"/>
      <c r="D331" s="252"/>
      <c r="E331" s="427"/>
      <c r="F331" s="427"/>
      <c r="G331" s="432"/>
      <c r="H331" s="528"/>
    </row>
    <row r="332" spans="2:8" s="3" customFormat="1" ht="12.75" x14ac:dyDescent="0.25">
      <c r="B332" s="255"/>
      <c r="C332" s="252"/>
      <c r="D332" s="252"/>
      <c r="E332" s="427"/>
      <c r="F332" s="427"/>
      <c r="G332" s="432"/>
      <c r="H332" s="528"/>
    </row>
    <row r="333" spans="2:8" s="3" customFormat="1" ht="12.75" x14ac:dyDescent="0.25">
      <c r="B333" s="255"/>
      <c r="C333" s="252"/>
      <c r="D333" s="252"/>
      <c r="E333" s="427"/>
      <c r="F333" s="427"/>
      <c r="G333" s="432"/>
      <c r="H333" s="528"/>
    </row>
    <row r="334" spans="2:8" s="3" customFormat="1" ht="12.75" x14ac:dyDescent="0.25">
      <c r="B334" s="255"/>
      <c r="C334" s="252"/>
      <c r="D334" s="252"/>
      <c r="E334" s="427"/>
      <c r="F334" s="427"/>
      <c r="G334" s="432"/>
      <c r="H334" s="528"/>
    </row>
    <row r="335" spans="2:8" s="3" customFormat="1" ht="12.75" x14ac:dyDescent="0.25">
      <c r="B335" s="255"/>
      <c r="C335" s="252"/>
      <c r="D335" s="252"/>
      <c r="E335" s="427"/>
      <c r="F335" s="427"/>
      <c r="G335" s="432"/>
      <c r="H335" s="528"/>
    </row>
    <row r="336" spans="2:8" s="3" customFormat="1" ht="12.75" x14ac:dyDescent="0.25">
      <c r="B336" s="255"/>
      <c r="C336" s="252"/>
      <c r="D336" s="252"/>
      <c r="E336" s="427"/>
      <c r="F336" s="427"/>
      <c r="G336" s="432"/>
      <c r="H336" s="528"/>
    </row>
    <row r="337" spans="1:8" s="4" customFormat="1" ht="21.95" customHeight="1" x14ac:dyDescent="0.25">
      <c r="B337" s="257" t="s">
        <v>230</v>
      </c>
      <c r="C337" s="257"/>
      <c r="D337" s="5"/>
      <c r="E337" s="431"/>
      <c r="F337" s="431"/>
      <c r="G337" s="433"/>
      <c r="H337" s="529">
        <f>SUM(H275:H336)</f>
        <v>0</v>
      </c>
    </row>
    <row r="338" spans="1:8" s="2" customFormat="1" ht="12.75" x14ac:dyDescent="0.2">
      <c r="B338" s="15"/>
      <c r="F338" s="15"/>
      <c r="H338" s="526" t="s">
        <v>2021</v>
      </c>
    </row>
    <row r="339" spans="1:8" s="2" customFormat="1" ht="12.75" x14ac:dyDescent="0.2">
      <c r="B339" s="15"/>
      <c r="F339" s="15"/>
      <c r="H339" s="527"/>
    </row>
    <row r="340" spans="1:8" s="3" customFormat="1" ht="25.5" x14ac:dyDescent="0.25">
      <c r="B340" s="253" t="s">
        <v>3</v>
      </c>
      <c r="C340" s="253" t="s">
        <v>4</v>
      </c>
      <c r="D340" s="253" t="s">
        <v>5</v>
      </c>
      <c r="E340" s="334" t="s">
        <v>6</v>
      </c>
      <c r="F340" s="334" t="s">
        <v>7</v>
      </c>
      <c r="G340" s="334" t="s">
        <v>8</v>
      </c>
      <c r="H340" s="515" t="s">
        <v>9</v>
      </c>
    </row>
    <row r="341" spans="1:8" s="3" customFormat="1" ht="25.5" x14ac:dyDescent="0.25">
      <c r="A341" s="3">
        <v>10324</v>
      </c>
      <c r="B341" s="701" t="s">
        <v>484</v>
      </c>
      <c r="C341" s="246" t="s">
        <v>485</v>
      </c>
      <c r="D341" s="246" t="s">
        <v>486</v>
      </c>
      <c r="E341" s="741"/>
      <c r="F341" s="742"/>
      <c r="G341" s="739"/>
      <c r="H341" s="740"/>
    </row>
    <row r="342" spans="1:8" s="3" customFormat="1" ht="12.75" x14ac:dyDescent="0.25">
      <c r="B342" s="255"/>
      <c r="C342" s="252"/>
      <c r="D342" s="252"/>
      <c r="E342" s="427"/>
      <c r="F342" s="427"/>
      <c r="G342" s="432"/>
      <c r="H342" s="528"/>
    </row>
    <row r="343" spans="1:8" s="3" customFormat="1" ht="12.75" x14ac:dyDescent="0.25">
      <c r="A343" s="3">
        <v>10469</v>
      </c>
      <c r="B343" s="256" t="s">
        <v>487</v>
      </c>
      <c r="C343" s="254" t="s">
        <v>488</v>
      </c>
      <c r="D343" s="254" t="s">
        <v>489</v>
      </c>
      <c r="E343" s="428"/>
      <c r="F343" s="429"/>
      <c r="G343" s="432"/>
      <c r="H343" s="528"/>
    </row>
    <row r="344" spans="1:8" s="3" customFormat="1" ht="12.75" x14ac:dyDescent="0.25">
      <c r="B344" s="255"/>
      <c r="C344" s="252"/>
      <c r="D344" s="252"/>
      <c r="E344" s="427"/>
      <c r="F344" s="427"/>
      <c r="G344" s="432"/>
      <c r="H344" s="528"/>
    </row>
    <row r="345" spans="1:8" s="3" customFormat="1" ht="25.5" x14ac:dyDescent="0.25">
      <c r="A345" s="3">
        <v>10509</v>
      </c>
      <c r="B345" s="256"/>
      <c r="C345" s="254" t="s">
        <v>490</v>
      </c>
      <c r="D345" s="254" t="s">
        <v>491</v>
      </c>
      <c r="E345" s="428"/>
      <c r="F345" s="429"/>
      <c r="G345" s="432"/>
      <c r="H345" s="528"/>
    </row>
    <row r="346" spans="1:8" s="3" customFormat="1" ht="12.75" x14ac:dyDescent="0.25">
      <c r="B346" s="255"/>
      <c r="C346" s="252"/>
      <c r="D346" s="252"/>
      <c r="E346" s="427"/>
      <c r="F346" s="427"/>
      <c r="G346" s="432"/>
      <c r="H346" s="528"/>
    </row>
    <row r="347" spans="1:8" s="3" customFormat="1" ht="38.25" x14ac:dyDescent="0.25">
      <c r="A347" s="3">
        <v>10470</v>
      </c>
      <c r="B347" s="256"/>
      <c r="C347" s="254"/>
      <c r="D347" s="254" t="s">
        <v>492</v>
      </c>
      <c r="E347" s="428"/>
      <c r="F347" s="429"/>
      <c r="G347" s="432"/>
      <c r="H347" s="528"/>
    </row>
    <row r="348" spans="1:8" s="3" customFormat="1" ht="12.75" x14ac:dyDescent="0.25">
      <c r="B348" s="255"/>
      <c r="C348" s="252"/>
      <c r="D348" s="252"/>
      <c r="E348" s="427"/>
      <c r="F348" s="427"/>
      <c r="G348" s="432"/>
      <c r="H348" s="528"/>
    </row>
    <row r="349" spans="1:8" s="3" customFormat="1" ht="25.5" x14ac:dyDescent="0.25">
      <c r="A349" s="3">
        <v>10505</v>
      </c>
      <c r="B349" s="256"/>
      <c r="C349" s="254"/>
      <c r="D349" s="254" t="s">
        <v>493</v>
      </c>
      <c r="E349" s="428"/>
      <c r="F349" s="429"/>
      <c r="G349" s="432"/>
      <c r="H349" s="528"/>
    </row>
    <row r="350" spans="1:8" s="3" customFormat="1" ht="12.75" x14ac:dyDescent="0.25">
      <c r="B350" s="255"/>
      <c r="C350" s="252"/>
      <c r="D350" s="252"/>
      <c r="E350" s="427"/>
      <c r="F350" s="427"/>
      <c r="G350" s="432"/>
      <c r="H350" s="528"/>
    </row>
    <row r="351" spans="1:8" s="3" customFormat="1" ht="12.75" x14ac:dyDescent="0.25">
      <c r="A351" s="3">
        <v>10506</v>
      </c>
      <c r="B351" s="256" t="s">
        <v>494</v>
      </c>
      <c r="C351" s="254"/>
      <c r="D351" s="254" t="s">
        <v>495</v>
      </c>
      <c r="E351" s="428" t="s">
        <v>292</v>
      </c>
      <c r="F351" s="429">
        <v>20</v>
      </c>
      <c r="G351" s="461"/>
      <c r="H351" s="528">
        <f>IF(E351 = CHAR(37), F351*G351/100,F351*G351)</f>
        <v>0</v>
      </c>
    </row>
    <row r="352" spans="1:8" s="3" customFormat="1" ht="12.75" x14ac:dyDescent="0.25">
      <c r="B352" s="255"/>
      <c r="C352" s="252"/>
      <c r="D352" s="252"/>
      <c r="E352" s="427"/>
      <c r="F352" s="427"/>
      <c r="G352" s="432"/>
      <c r="H352" s="528"/>
    </row>
    <row r="353" spans="1:8" s="3" customFormat="1" ht="12.75" x14ac:dyDescent="0.25">
      <c r="A353" s="3">
        <v>10507</v>
      </c>
      <c r="B353" s="256" t="s">
        <v>496</v>
      </c>
      <c r="C353" s="254"/>
      <c r="D353" s="254" t="s">
        <v>497</v>
      </c>
      <c r="E353" s="428" t="s">
        <v>292</v>
      </c>
      <c r="F353" s="429">
        <v>20</v>
      </c>
      <c r="G353" s="461"/>
      <c r="H353" s="528">
        <f>IF(E353 = CHAR(37), F353*G353/100,F353*G353)</f>
        <v>0</v>
      </c>
    </row>
    <row r="354" spans="1:8" s="3" customFormat="1" ht="12.75" x14ac:dyDescent="0.25">
      <c r="B354" s="255"/>
      <c r="C354" s="252"/>
      <c r="D354" s="252"/>
      <c r="E354" s="427"/>
      <c r="F354" s="427"/>
      <c r="G354" s="432"/>
      <c r="H354" s="528"/>
    </row>
    <row r="355" spans="1:8" s="3" customFormat="1" ht="12.75" x14ac:dyDescent="0.25">
      <c r="A355" s="3">
        <v>10508</v>
      </c>
      <c r="B355" s="256" t="s">
        <v>498</v>
      </c>
      <c r="C355" s="254"/>
      <c r="D355" s="254" t="s">
        <v>499</v>
      </c>
      <c r="E355" s="428" t="s">
        <v>292</v>
      </c>
      <c r="F355" s="429">
        <v>5</v>
      </c>
      <c r="G355" s="461"/>
      <c r="H355" s="528">
        <f>IF(E355 = CHAR(37), F355*G355/100,F355*G355)</f>
        <v>0</v>
      </c>
    </row>
    <row r="356" spans="1:8" s="3" customFormat="1" ht="12.75" x14ac:dyDescent="0.25">
      <c r="B356" s="255"/>
      <c r="C356" s="252"/>
      <c r="D356" s="252"/>
      <c r="E356" s="427"/>
      <c r="F356" s="427"/>
      <c r="G356" s="432"/>
      <c r="H356" s="528"/>
    </row>
    <row r="357" spans="1:8" s="3" customFormat="1" ht="25.5" x14ac:dyDescent="0.25">
      <c r="A357" s="3">
        <v>10471</v>
      </c>
      <c r="B357" s="256"/>
      <c r="C357" s="254"/>
      <c r="D357" s="254" t="s">
        <v>500</v>
      </c>
      <c r="E357" s="428"/>
      <c r="F357" s="429"/>
      <c r="G357" s="432"/>
      <c r="H357" s="528"/>
    </row>
    <row r="358" spans="1:8" s="3" customFormat="1" ht="12.75" x14ac:dyDescent="0.25">
      <c r="B358" s="255"/>
      <c r="C358" s="252"/>
      <c r="D358" s="252"/>
      <c r="E358" s="427"/>
      <c r="F358" s="427"/>
      <c r="G358" s="432"/>
      <c r="H358" s="528"/>
    </row>
    <row r="359" spans="1:8" s="3" customFormat="1" ht="12.75" x14ac:dyDescent="0.25">
      <c r="A359" s="3">
        <v>10472</v>
      </c>
      <c r="B359" s="256" t="s">
        <v>501</v>
      </c>
      <c r="C359" s="254"/>
      <c r="D359" s="254" t="s">
        <v>495</v>
      </c>
      <c r="E359" s="428" t="s">
        <v>292</v>
      </c>
      <c r="F359" s="429">
        <v>10</v>
      </c>
      <c r="G359" s="461"/>
      <c r="H359" s="528">
        <f>IF(E359 = CHAR(37), F359*G359/100,F359*G359)</f>
        <v>0</v>
      </c>
    </row>
    <row r="360" spans="1:8" s="3" customFormat="1" ht="12.75" x14ac:dyDescent="0.25">
      <c r="B360" s="255"/>
      <c r="C360" s="252"/>
      <c r="D360" s="252"/>
      <c r="E360" s="427"/>
      <c r="F360" s="427"/>
      <c r="G360" s="432"/>
      <c r="H360" s="528"/>
    </row>
    <row r="361" spans="1:8" s="3" customFormat="1" ht="12.75" x14ac:dyDescent="0.25">
      <c r="A361" s="3">
        <v>10473</v>
      </c>
      <c r="B361" s="256" t="s">
        <v>502</v>
      </c>
      <c r="C361" s="254"/>
      <c r="D361" s="254" t="s">
        <v>497</v>
      </c>
      <c r="E361" s="428" t="s">
        <v>292</v>
      </c>
      <c r="F361" s="429">
        <v>400</v>
      </c>
      <c r="G361" s="461"/>
      <c r="H361" s="528">
        <f>IF(E361 = CHAR(37), F361*G361/100,F361*G361)</f>
        <v>0</v>
      </c>
    </row>
    <row r="362" spans="1:8" s="3" customFormat="1" ht="12.75" x14ac:dyDescent="0.25">
      <c r="B362" s="255"/>
      <c r="C362" s="252"/>
      <c r="D362" s="252"/>
      <c r="E362" s="427"/>
      <c r="F362" s="427"/>
      <c r="G362" s="432"/>
      <c r="H362" s="528"/>
    </row>
    <row r="363" spans="1:8" s="3" customFormat="1" ht="12.75" x14ac:dyDescent="0.25">
      <c r="A363" s="3">
        <v>10474</v>
      </c>
      <c r="B363" s="256" t="s">
        <v>503</v>
      </c>
      <c r="C363" s="254"/>
      <c r="D363" s="254" t="s">
        <v>499</v>
      </c>
      <c r="E363" s="428" t="s">
        <v>292</v>
      </c>
      <c r="F363" s="429">
        <v>130</v>
      </c>
      <c r="G363" s="461"/>
      <c r="H363" s="528">
        <f>IF(E363 = CHAR(37), F363*G363/100,F363*G363)</f>
        <v>0</v>
      </c>
    </row>
    <row r="364" spans="1:8" s="3" customFormat="1" ht="12.75" x14ac:dyDescent="0.25">
      <c r="B364" s="255"/>
      <c r="C364" s="252"/>
      <c r="D364" s="252"/>
      <c r="E364" s="427"/>
      <c r="F364" s="427"/>
      <c r="G364" s="432"/>
      <c r="H364" s="528"/>
    </row>
    <row r="365" spans="1:8" s="3" customFormat="1" ht="25.5" x14ac:dyDescent="0.25">
      <c r="A365" s="3">
        <v>10475</v>
      </c>
      <c r="B365" s="256"/>
      <c r="C365" s="254"/>
      <c r="D365" s="254" t="s">
        <v>504</v>
      </c>
      <c r="E365" s="428"/>
      <c r="F365" s="429"/>
      <c r="G365" s="432"/>
      <c r="H365" s="528"/>
    </row>
    <row r="366" spans="1:8" s="3" customFormat="1" ht="12.75" x14ac:dyDescent="0.25">
      <c r="B366" s="255"/>
      <c r="C366" s="252"/>
      <c r="D366" s="252"/>
      <c r="E366" s="427"/>
      <c r="F366" s="427"/>
      <c r="G366" s="432"/>
      <c r="H366" s="528"/>
    </row>
    <row r="367" spans="1:8" s="3" customFormat="1" ht="12.75" x14ac:dyDescent="0.25">
      <c r="A367" s="3">
        <v>10476</v>
      </c>
      <c r="B367" s="256" t="s">
        <v>505</v>
      </c>
      <c r="C367" s="254"/>
      <c r="D367" s="254" t="s">
        <v>495</v>
      </c>
      <c r="E367" s="428" t="s">
        <v>292</v>
      </c>
      <c r="F367" s="429">
        <v>5</v>
      </c>
      <c r="G367" s="461"/>
      <c r="H367" s="528">
        <f>IF(E367 = CHAR(37), F367*G367/100,F367*G367)</f>
        <v>0</v>
      </c>
    </row>
    <row r="368" spans="1:8" s="3" customFormat="1" ht="12.75" x14ac:dyDescent="0.25">
      <c r="B368" s="255"/>
      <c r="C368" s="252"/>
      <c r="D368" s="252"/>
      <c r="E368" s="427"/>
      <c r="F368" s="427"/>
      <c r="G368" s="432"/>
      <c r="H368" s="528"/>
    </row>
    <row r="369" spans="1:8" s="3" customFormat="1" ht="12.75" x14ac:dyDescent="0.25">
      <c r="A369" s="3">
        <v>10477</v>
      </c>
      <c r="B369" s="256" t="s">
        <v>506</v>
      </c>
      <c r="C369" s="254"/>
      <c r="D369" s="254" t="s">
        <v>507</v>
      </c>
      <c r="E369" s="428" t="s">
        <v>292</v>
      </c>
      <c r="F369" s="429">
        <v>15</v>
      </c>
      <c r="G369" s="461"/>
      <c r="H369" s="528">
        <f>IF(E369 = CHAR(37), F369*G369/100,F369*G369)</f>
        <v>0</v>
      </c>
    </row>
    <row r="370" spans="1:8" s="3" customFormat="1" ht="12.75" x14ac:dyDescent="0.25">
      <c r="B370" s="255"/>
      <c r="C370" s="252"/>
      <c r="D370" s="252"/>
      <c r="E370" s="427"/>
      <c r="F370" s="427"/>
      <c r="G370" s="432"/>
      <c r="H370" s="528"/>
    </row>
    <row r="371" spans="1:8" s="3" customFormat="1" ht="12.75" x14ac:dyDescent="0.25">
      <c r="A371" s="3">
        <v>10478</v>
      </c>
      <c r="B371" s="256" t="s">
        <v>508</v>
      </c>
      <c r="C371" s="254"/>
      <c r="D371" s="254" t="s">
        <v>509</v>
      </c>
      <c r="E371" s="428" t="s">
        <v>292</v>
      </c>
      <c r="F371" s="429">
        <v>57</v>
      </c>
      <c r="G371" s="461"/>
      <c r="H371" s="528">
        <f>IF(E371 = CHAR(37), F371*G371/100,F371*G371)</f>
        <v>0</v>
      </c>
    </row>
    <row r="372" spans="1:8" s="3" customFormat="1" ht="12.75" x14ac:dyDescent="0.25">
      <c r="B372" s="255"/>
      <c r="C372" s="252"/>
      <c r="D372" s="252"/>
      <c r="E372" s="427"/>
      <c r="F372" s="427"/>
      <c r="G372" s="432"/>
      <c r="H372" s="528"/>
    </row>
    <row r="373" spans="1:8" s="3" customFormat="1" ht="25.5" x14ac:dyDescent="0.25">
      <c r="A373" s="3">
        <v>10479</v>
      </c>
      <c r="B373" s="256"/>
      <c r="C373" s="254" t="s">
        <v>510</v>
      </c>
      <c r="D373" s="254" t="s">
        <v>511</v>
      </c>
      <c r="E373" s="428"/>
      <c r="F373" s="429"/>
      <c r="G373" s="432"/>
      <c r="H373" s="528"/>
    </row>
    <row r="374" spans="1:8" s="3" customFormat="1" ht="12.75" x14ac:dyDescent="0.25">
      <c r="B374" s="255"/>
      <c r="C374" s="252"/>
      <c r="D374" s="252"/>
      <c r="E374" s="427"/>
      <c r="F374" s="427"/>
      <c r="G374" s="432"/>
      <c r="H374" s="528"/>
    </row>
    <row r="375" spans="1:8" s="3" customFormat="1" ht="12.75" x14ac:dyDescent="0.25">
      <c r="A375" s="3">
        <v>10480</v>
      </c>
      <c r="B375" s="256" t="s">
        <v>512</v>
      </c>
      <c r="C375" s="254"/>
      <c r="D375" s="254" t="s">
        <v>513</v>
      </c>
      <c r="E375" s="428" t="s">
        <v>190</v>
      </c>
      <c r="F375" s="429">
        <v>35</v>
      </c>
      <c r="G375" s="461"/>
      <c r="H375" s="528">
        <f>IF(E375 = CHAR(37), F375*G375/100,F375*G375)</f>
        <v>0</v>
      </c>
    </row>
    <row r="376" spans="1:8" s="3" customFormat="1" ht="12.75" x14ac:dyDescent="0.25">
      <c r="B376" s="255"/>
      <c r="C376" s="252"/>
      <c r="D376" s="252"/>
      <c r="E376" s="427"/>
      <c r="F376" s="427"/>
      <c r="G376" s="432"/>
      <c r="H376" s="528"/>
    </row>
    <row r="377" spans="1:8" s="3" customFormat="1" ht="12.75" x14ac:dyDescent="0.25">
      <c r="A377" s="3">
        <v>10481</v>
      </c>
      <c r="B377" s="256" t="s">
        <v>514</v>
      </c>
      <c r="C377" s="254"/>
      <c r="D377" s="254" t="s">
        <v>515</v>
      </c>
      <c r="E377" s="428" t="s">
        <v>190</v>
      </c>
      <c r="F377" s="429">
        <v>293</v>
      </c>
      <c r="G377" s="461"/>
      <c r="H377" s="528">
        <f>IF(E377 = CHAR(37), F377*G377/100,F377*G377)</f>
        <v>0</v>
      </c>
    </row>
    <row r="378" spans="1:8" s="3" customFormat="1" ht="12.75" x14ac:dyDescent="0.25">
      <c r="B378" s="255"/>
      <c r="C378" s="252"/>
      <c r="D378" s="252"/>
      <c r="E378" s="427"/>
      <c r="F378" s="427"/>
      <c r="G378" s="432"/>
      <c r="H378" s="528"/>
    </row>
    <row r="379" spans="1:8" s="3" customFormat="1" ht="25.5" x14ac:dyDescent="0.25">
      <c r="A379" s="3">
        <v>10482</v>
      </c>
      <c r="B379" s="256" t="s">
        <v>516</v>
      </c>
      <c r="C379" s="254" t="s">
        <v>517</v>
      </c>
      <c r="D379" s="254" t="s">
        <v>518</v>
      </c>
      <c r="E379" s="428" t="s">
        <v>190</v>
      </c>
      <c r="F379" s="429">
        <v>10</v>
      </c>
      <c r="G379" s="461"/>
      <c r="H379" s="528">
        <f>IF(E379 = CHAR(37), F379*G379/100,F379*G379)</f>
        <v>0</v>
      </c>
    </row>
    <row r="380" spans="1:8" s="3" customFormat="1" ht="12.75" x14ac:dyDescent="0.25">
      <c r="B380" s="255"/>
      <c r="C380" s="252"/>
      <c r="D380" s="252"/>
      <c r="E380" s="427"/>
      <c r="F380" s="427"/>
      <c r="G380" s="432"/>
      <c r="H380" s="528"/>
    </row>
    <row r="381" spans="1:8" s="3" customFormat="1" ht="12.75" x14ac:dyDescent="0.25">
      <c r="A381" s="3">
        <v>10483</v>
      </c>
      <c r="B381" s="256"/>
      <c r="C381" s="254" t="s">
        <v>519</v>
      </c>
      <c r="D381" s="254" t="s">
        <v>520</v>
      </c>
      <c r="E381" s="428"/>
      <c r="F381" s="429"/>
      <c r="G381" s="432"/>
      <c r="H381" s="528"/>
    </row>
    <row r="382" spans="1:8" s="3" customFormat="1" ht="12.75" x14ac:dyDescent="0.25">
      <c r="B382" s="255"/>
      <c r="C382" s="252"/>
      <c r="D382" s="252"/>
      <c r="E382" s="427"/>
      <c r="F382" s="427"/>
      <c r="G382" s="432"/>
      <c r="H382" s="528"/>
    </row>
    <row r="383" spans="1:8" s="3" customFormat="1" ht="25.5" x14ac:dyDescent="0.25">
      <c r="A383" s="3">
        <v>10484</v>
      </c>
      <c r="B383" s="256"/>
      <c r="C383" s="254" t="s">
        <v>521</v>
      </c>
      <c r="D383" s="254" t="s">
        <v>522</v>
      </c>
      <c r="E383" s="428"/>
      <c r="F383" s="429"/>
      <c r="G383" s="432"/>
      <c r="H383" s="528"/>
    </row>
    <row r="384" spans="1:8" s="3" customFormat="1" ht="12.75" x14ac:dyDescent="0.25">
      <c r="B384" s="255"/>
      <c r="C384" s="252"/>
      <c r="D384" s="252"/>
      <c r="E384" s="427"/>
      <c r="F384" s="427"/>
      <c r="G384" s="432"/>
      <c r="H384" s="528"/>
    </row>
    <row r="385" spans="1:8" s="3" customFormat="1" ht="12.75" x14ac:dyDescent="0.25">
      <c r="A385" s="3">
        <v>10510</v>
      </c>
      <c r="B385" s="256" t="s">
        <v>523</v>
      </c>
      <c r="C385" s="254"/>
      <c r="D385" s="254" t="s">
        <v>524</v>
      </c>
      <c r="E385" s="428" t="s">
        <v>190</v>
      </c>
      <c r="F385" s="429">
        <v>80</v>
      </c>
      <c r="G385" s="461"/>
      <c r="H385" s="528">
        <f>IF(E385 = CHAR(37), F385*G385/100,F385*G385)</f>
        <v>0</v>
      </c>
    </row>
    <row r="386" spans="1:8" s="3" customFormat="1" ht="12.75" x14ac:dyDescent="0.25">
      <c r="B386" s="255"/>
      <c r="C386" s="252"/>
      <c r="D386" s="252"/>
      <c r="E386" s="427"/>
      <c r="F386" s="427"/>
      <c r="G386" s="432"/>
      <c r="H386" s="528"/>
    </row>
    <row r="387" spans="1:8" s="3" customFormat="1" ht="12.75" x14ac:dyDescent="0.25">
      <c r="A387" s="3">
        <v>10485</v>
      </c>
      <c r="B387" s="256" t="s">
        <v>525</v>
      </c>
      <c r="C387" s="254"/>
      <c r="D387" s="254" t="s">
        <v>526</v>
      </c>
      <c r="E387" s="428" t="s">
        <v>190</v>
      </c>
      <c r="F387" s="429">
        <v>80</v>
      </c>
      <c r="G387" s="461"/>
      <c r="H387" s="528">
        <f>IF(E387 = CHAR(37), F387*G387/100,F387*G387)</f>
        <v>0</v>
      </c>
    </row>
    <row r="388" spans="1:8" s="3" customFormat="1" ht="12.75" x14ac:dyDescent="0.25">
      <c r="B388" s="255"/>
      <c r="C388" s="252"/>
      <c r="D388" s="252"/>
      <c r="E388" s="427"/>
      <c r="F388" s="427"/>
      <c r="G388" s="432"/>
      <c r="H388" s="528"/>
    </row>
    <row r="389" spans="1:8" s="3" customFormat="1" ht="12.75" x14ac:dyDescent="0.25">
      <c r="A389" s="3">
        <v>10511</v>
      </c>
      <c r="B389" s="256" t="s">
        <v>527</v>
      </c>
      <c r="C389" s="254" t="s">
        <v>528</v>
      </c>
      <c r="D389" s="254" t="s">
        <v>529</v>
      </c>
      <c r="E389" s="428" t="s">
        <v>190</v>
      </c>
      <c r="F389" s="429">
        <v>5</v>
      </c>
      <c r="G389" s="461"/>
      <c r="H389" s="528">
        <f>IF(E389 = CHAR(37), F389*G389/100,F389*G389)</f>
        <v>0</v>
      </c>
    </row>
    <row r="390" spans="1:8" s="3" customFormat="1" ht="12.75" x14ac:dyDescent="0.25">
      <c r="B390" s="255"/>
      <c r="C390" s="252"/>
      <c r="D390" s="252"/>
      <c r="E390" s="427"/>
      <c r="F390" s="427"/>
      <c r="G390" s="432"/>
      <c r="H390" s="528"/>
    </row>
    <row r="391" spans="1:8" s="3" customFormat="1" ht="12.75" x14ac:dyDescent="0.25">
      <c r="A391" s="3">
        <v>10486</v>
      </c>
      <c r="B391" s="256" t="s">
        <v>530</v>
      </c>
      <c r="C391" s="254" t="s">
        <v>405</v>
      </c>
      <c r="D391" s="254" t="s">
        <v>531</v>
      </c>
      <c r="E391" s="428"/>
      <c r="F391" s="429"/>
      <c r="G391" s="432"/>
      <c r="H391" s="528"/>
    </row>
    <row r="392" spans="1:8" s="3" customFormat="1" ht="12.75" x14ac:dyDescent="0.25">
      <c r="B392" s="255"/>
      <c r="C392" s="252"/>
      <c r="D392" s="252"/>
      <c r="E392" s="427"/>
      <c r="F392" s="427"/>
      <c r="G392" s="432"/>
      <c r="H392" s="528"/>
    </row>
    <row r="393" spans="1:8" s="3" customFormat="1" ht="25.5" x14ac:dyDescent="0.25">
      <c r="A393" s="3">
        <v>10512</v>
      </c>
      <c r="B393" s="256"/>
      <c r="C393" s="254" t="s">
        <v>532</v>
      </c>
      <c r="D393" s="254" t="s">
        <v>533</v>
      </c>
      <c r="E393" s="428"/>
      <c r="F393" s="429"/>
      <c r="G393" s="432"/>
      <c r="H393" s="528"/>
    </row>
    <row r="394" spans="1:8" s="4" customFormat="1" ht="21.95" customHeight="1" x14ac:dyDescent="0.25">
      <c r="B394" s="257" t="s">
        <v>44</v>
      </c>
      <c r="C394" s="257"/>
      <c r="D394" s="5"/>
      <c r="E394" s="431"/>
      <c r="F394" s="431"/>
      <c r="G394" s="433"/>
      <c r="H394" s="529">
        <f>SUM(H341:H393)</f>
        <v>0</v>
      </c>
    </row>
    <row r="395" spans="1:8" s="2" customFormat="1" ht="12.75" x14ac:dyDescent="0.2">
      <c r="B395" s="15"/>
      <c r="F395" s="15"/>
      <c r="H395" s="526" t="s">
        <v>2021</v>
      </c>
    </row>
    <row r="396" spans="1:8" s="2" customFormat="1" ht="12.75" x14ac:dyDescent="0.2">
      <c r="B396" s="15"/>
      <c r="F396" s="15"/>
      <c r="H396" s="527"/>
    </row>
    <row r="397" spans="1:8" s="3" customFormat="1" ht="25.5" x14ac:dyDescent="0.25">
      <c r="B397" s="253" t="s">
        <v>3</v>
      </c>
      <c r="C397" s="253" t="s">
        <v>4</v>
      </c>
      <c r="D397" s="253" t="s">
        <v>5</v>
      </c>
      <c r="E397" s="253" t="s">
        <v>6</v>
      </c>
      <c r="F397" s="293" t="s">
        <v>7</v>
      </c>
      <c r="G397" s="253" t="s">
        <v>8</v>
      </c>
      <c r="H397" s="515" t="s">
        <v>9</v>
      </c>
    </row>
    <row r="398" spans="1:8" s="4" customFormat="1" ht="21.95" customHeight="1" x14ac:dyDescent="0.25">
      <c r="B398" s="257" t="s">
        <v>45</v>
      </c>
      <c r="C398" s="257"/>
      <c r="D398" s="5"/>
      <c r="E398" s="431"/>
      <c r="F398" s="431"/>
      <c r="G398" s="433"/>
      <c r="H398" s="529">
        <f>H394</f>
        <v>0</v>
      </c>
    </row>
    <row r="399" spans="1:8" s="3" customFormat="1" ht="12.75" x14ac:dyDescent="0.25">
      <c r="A399" s="3">
        <v>10513</v>
      </c>
      <c r="B399" s="256" t="s">
        <v>534</v>
      </c>
      <c r="C399" s="254"/>
      <c r="D399" s="254" t="s">
        <v>535</v>
      </c>
      <c r="E399" s="428" t="s">
        <v>190</v>
      </c>
      <c r="F399" s="429">
        <v>10</v>
      </c>
      <c r="G399" s="461"/>
      <c r="H399" s="528">
        <f>IF(E399 = CHAR(37), F399*G399/100,F399*G399)</f>
        <v>0</v>
      </c>
    </row>
    <row r="400" spans="1:8" s="3" customFormat="1" ht="12.75" x14ac:dyDescent="0.25">
      <c r="B400" s="255"/>
      <c r="C400" s="252"/>
      <c r="D400" s="252"/>
      <c r="E400" s="427"/>
      <c r="F400" s="427"/>
      <c r="G400" s="432"/>
      <c r="H400" s="528"/>
    </row>
    <row r="401" spans="1:8" s="3" customFormat="1" ht="25.5" x14ac:dyDescent="0.25">
      <c r="A401" s="3">
        <v>10626</v>
      </c>
      <c r="B401" s="256" t="s">
        <v>536</v>
      </c>
      <c r="C401" s="254"/>
      <c r="D401" s="254" t="s">
        <v>537</v>
      </c>
      <c r="E401" s="428" t="s">
        <v>190</v>
      </c>
      <c r="F401" s="429">
        <v>10</v>
      </c>
      <c r="G401" s="461"/>
      <c r="H401" s="528">
        <f>IF(E401 = CHAR(37), F401*G401/100,F401*G401)</f>
        <v>0</v>
      </c>
    </row>
    <row r="402" spans="1:8" s="3" customFormat="1" ht="12.75" x14ac:dyDescent="0.25">
      <c r="B402" s="255"/>
      <c r="C402" s="252"/>
      <c r="D402" s="252"/>
      <c r="E402" s="427"/>
      <c r="F402" s="427"/>
      <c r="G402" s="432"/>
      <c r="H402" s="528"/>
    </row>
    <row r="403" spans="1:8" s="3" customFormat="1" ht="12.75" x14ac:dyDescent="0.25">
      <c r="A403" s="3">
        <v>10514</v>
      </c>
      <c r="B403" s="256" t="s">
        <v>538</v>
      </c>
      <c r="C403" s="254"/>
      <c r="D403" s="254" t="s">
        <v>539</v>
      </c>
      <c r="E403" s="428" t="s">
        <v>190</v>
      </c>
      <c r="F403" s="429">
        <v>30</v>
      </c>
      <c r="G403" s="461"/>
      <c r="H403" s="528">
        <f>IF(E403 = CHAR(37), F403*G403/100,F403*G403)</f>
        <v>0</v>
      </c>
    </row>
    <row r="404" spans="1:8" s="3" customFormat="1" ht="12.75" x14ac:dyDescent="0.25">
      <c r="B404" s="255"/>
      <c r="C404" s="252"/>
      <c r="D404" s="252"/>
      <c r="E404" s="427"/>
      <c r="F404" s="427"/>
      <c r="G404" s="432"/>
      <c r="H404" s="528"/>
    </row>
    <row r="405" spans="1:8" s="3" customFormat="1" ht="25.5" x14ac:dyDescent="0.25">
      <c r="A405" s="3">
        <v>10487</v>
      </c>
      <c r="B405" s="256"/>
      <c r="C405" s="254" t="s">
        <v>540</v>
      </c>
      <c r="D405" s="254" t="s">
        <v>541</v>
      </c>
      <c r="E405" s="428"/>
      <c r="F405" s="429"/>
      <c r="G405" s="432"/>
      <c r="H405" s="528"/>
    </row>
    <row r="406" spans="1:8" s="3" customFormat="1" ht="12.75" x14ac:dyDescent="0.25">
      <c r="B406" s="255"/>
      <c r="C406" s="252"/>
      <c r="D406" s="252"/>
      <c r="E406" s="427"/>
      <c r="F406" s="427"/>
      <c r="G406" s="432"/>
      <c r="H406" s="528"/>
    </row>
    <row r="407" spans="1:8" s="3" customFormat="1" ht="12.75" x14ac:dyDescent="0.25">
      <c r="A407" s="3">
        <v>10488</v>
      </c>
      <c r="B407" s="256"/>
      <c r="C407" s="254" t="s">
        <v>542</v>
      </c>
      <c r="D407" s="254" t="s">
        <v>543</v>
      </c>
      <c r="E407" s="428"/>
      <c r="F407" s="429"/>
      <c r="G407" s="432"/>
      <c r="H407" s="528"/>
    </row>
    <row r="408" spans="1:8" s="3" customFormat="1" ht="12.75" x14ac:dyDescent="0.25">
      <c r="B408" s="255"/>
      <c r="C408" s="252"/>
      <c r="D408" s="252"/>
      <c r="E408" s="427"/>
      <c r="F408" s="427"/>
      <c r="G408" s="432"/>
      <c r="H408" s="528"/>
    </row>
    <row r="409" spans="1:8" s="3" customFormat="1" ht="12.75" x14ac:dyDescent="0.25">
      <c r="A409" s="3">
        <v>10489</v>
      </c>
      <c r="B409" s="256"/>
      <c r="C409" s="254"/>
      <c r="D409" s="254" t="s">
        <v>544</v>
      </c>
      <c r="E409" s="428"/>
      <c r="F409" s="429"/>
      <c r="G409" s="432"/>
      <c r="H409" s="528"/>
    </row>
    <row r="410" spans="1:8" s="3" customFormat="1" ht="12.75" x14ac:dyDescent="0.25">
      <c r="B410" s="255"/>
      <c r="C410" s="252"/>
      <c r="D410" s="252"/>
      <c r="E410" s="427"/>
      <c r="F410" s="427"/>
      <c r="G410" s="432"/>
      <c r="H410" s="528"/>
    </row>
    <row r="411" spans="1:8" s="3" customFormat="1" ht="12.75" x14ac:dyDescent="0.25">
      <c r="A411" s="3">
        <v>10490</v>
      </c>
      <c r="B411" s="256" t="s">
        <v>545</v>
      </c>
      <c r="C411" s="254"/>
      <c r="D411" s="254" t="s">
        <v>546</v>
      </c>
      <c r="E411" s="428" t="s">
        <v>287</v>
      </c>
      <c r="F411" s="429">
        <v>10</v>
      </c>
      <c r="G411" s="461"/>
      <c r="H411" s="528">
        <f>IF(E411 = CHAR(37), F411*G411/100,F411*G411)</f>
        <v>0</v>
      </c>
    </row>
    <row r="412" spans="1:8" s="3" customFormat="1" ht="12.75" x14ac:dyDescent="0.25">
      <c r="B412" s="255"/>
      <c r="C412" s="252"/>
      <c r="D412" s="252"/>
      <c r="E412" s="427"/>
      <c r="F412" s="427"/>
      <c r="G412" s="432"/>
      <c r="H412" s="528"/>
    </row>
    <row r="413" spans="1:8" s="3" customFormat="1" ht="12.75" x14ac:dyDescent="0.25">
      <c r="A413" s="3">
        <v>10491</v>
      </c>
      <c r="B413" s="256" t="s">
        <v>547</v>
      </c>
      <c r="C413" s="254"/>
      <c r="D413" s="254" t="s">
        <v>548</v>
      </c>
      <c r="E413" s="428" t="s">
        <v>287</v>
      </c>
      <c r="F413" s="429">
        <v>10</v>
      </c>
      <c r="G413" s="461"/>
      <c r="H413" s="528">
        <f>IF(E413 = CHAR(37), F413*G413/100,F413*G413)</f>
        <v>0</v>
      </c>
    </row>
    <row r="414" spans="1:8" s="3" customFormat="1" ht="12.75" x14ac:dyDescent="0.25">
      <c r="B414" s="255"/>
      <c r="C414" s="252"/>
      <c r="D414" s="252"/>
      <c r="E414" s="427"/>
      <c r="F414" s="427"/>
      <c r="G414" s="432"/>
      <c r="H414" s="528"/>
    </row>
    <row r="415" spans="1:8" s="3" customFormat="1" ht="12.75" x14ac:dyDescent="0.25">
      <c r="A415" s="3">
        <v>10492</v>
      </c>
      <c r="B415" s="256" t="s">
        <v>549</v>
      </c>
      <c r="C415" s="254"/>
      <c r="D415" s="254" t="s">
        <v>550</v>
      </c>
      <c r="E415" s="428" t="s">
        <v>287</v>
      </c>
      <c r="F415" s="429">
        <v>3</v>
      </c>
      <c r="G415" s="461"/>
      <c r="H415" s="528">
        <f>IF(E415 = CHAR(37), F415*G415/100,F415*G415)</f>
        <v>0</v>
      </c>
    </row>
    <row r="416" spans="1:8" s="3" customFormat="1" ht="12.75" x14ac:dyDescent="0.25">
      <c r="B416" s="255"/>
      <c r="C416" s="252"/>
      <c r="D416" s="252"/>
      <c r="E416" s="427"/>
      <c r="F416" s="427"/>
      <c r="G416" s="432"/>
      <c r="H416" s="528"/>
    </row>
    <row r="417" spans="1:8" s="3" customFormat="1" ht="12.75" x14ac:dyDescent="0.25">
      <c r="A417" s="3">
        <v>10493</v>
      </c>
      <c r="B417" s="256" t="s">
        <v>551</v>
      </c>
      <c r="C417" s="254"/>
      <c r="D417" s="254" t="s">
        <v>552</v>
      </c>
      <c r="E417" s="428" t="s">
        <v>287</v>
      </c>
      <c r="F417" s="429">
        <v>3</v>
      </c>
      <c r="G417" s="461"/>
      <c r="H417" s="528">
        <f>IF(E417 = CHAR(37), F417*G417/100,F417*G417)</f>
        <v>0</v>
      </c>
    </row>
    <row r="418" spans="1:8" s="3" customFormat="1" ht="12.75" x14ac:dyDescent="0.25">
      <c r="B418" s="255"/>
      <c r="C418" s="252"/>
      <c r="D418" s="252"/>
      <c r="E418" s="427"/>
      <c r="F418" s="427"/>
      <c r="G418" s="432"/>
      <c r="H418" s="528"/>
    </row>
    <row r="419" spans="1:8" s="3" customFormat="1" ht="12.75" x14ac:dyDescent="0.25">
      <c r="A419" s="3">
        <v>10494</v>
      </c>
      <c r="B419" s="256" t="s">
        <v>553</v>
      </c>
      <c r="C419" s="254"/>
      <c r="D419" s="254" t="s">
        <v>554</v>
      </c>
      <c r="E419" s="428" t="s">
        <v>287</v>
      </c>
      <c r="F419" s="429">
        <v>5</v>
      </c>
      <c r="G419" s="461"/>
      <c r="H419" s="528">
        <f>IF(E419 = CHAR(37), F419*G419/100,F419*G419)</f>
        <v>0</v>
      </c>
    </row>
    <row r="420" spans="1:8" s="3" customFormat="1" ht="12.75" x14ac:dyDescent="0.25">
      <c r="B420" s="255"/>
      <c r="C420" s="252"/>
      <c r="D420" s="252"/>
      <c r="E420" s="427"/>
      <c r="F420" s="427"/>
      <c r="G420" s="432"/>
      <c r="H420" s="528"/>
    </row>
    <row r="421" spans="1:8" s="3" customFormat="1" ht="12.75" x14ac:dyDescent="0.25">
      <c r="A421" s="3">
        <v>10648</v>
      </c>
      <c r="B421" s="256" t="s">
        <v>555</v>
      </c>
      <c r="C421" s="254"/>
      <c r="D421" s="254" t="s">
        <v>556</v>
      </c>
      <c r="E421" s="428" t="s">
        <v>242</v>
      </c>
      <c r="F421" s="429">
        <v>5</v>
      </c>
      <c r="G421" s="461"/>
      <c r="H421" s="528">
        <f>IF(E421 = CHAR(37), F421*G421/100,F421*G421)</f>
        <v>0</v>
      </c>
    </row>
    <row r="422" spans="1:8" s="3" customFormat="1" ht="12.75" x14ac:dyDescent="0.25">
      <c r="B422" s="255"/>
      <c r="C422" s="252"/>
      <c r="D422" s="252"/>
      <c r="E422" s="427"/>
      <c r="F422" s="427"/>
      <c r="G422" s="432"/>
      <c r="H422" s="528"/>
    </row>
    <row r="423" spans="1:8" s="3" customFormat="1" ht="12.75" x14ac:dyDescent="0.25">
      <c r="A423" s="3">
        <v>10515</v>
      </c>
      <c r="B423" s="256" t="s">
        <v>557</v>
      </c>
      <c r="C423" s="254"/>
      <c r="D423" s="254" t="s">
        <v>558</v>
      </c>
      <c r="E423" s="428" t="s">
        <v>287</v>
      </c>
      <c r="F423" s="429">
        <v>3</v>
      </c>
      <c r="G423" s="461"/>
      <c r="H423" s="528">
        <f>IF(E423 = CHAR(37), F423*G423/100,F423*G423)</f>
        <v>0</v>
      </c>
    </row>
    <row r="424" spans="1:8" s="3" customFormat="1" ht="12.75" x14ac:dyDescent="0.25">
      <c r="B424" s="255"/>
      <c r="C424" s="252"/>
      <c r="D424" s="252"/>
      <c r="E424" s="427"/>
      <c r="F424" s="427"/>
      <c r="G424" s="432"/>
      <c r="H424" s="528"/>
    </row>
    <row r="425" spans="1:8" s="3" customFormat="1" ht="12.75" x14ac:dyDescent="0.25">
      <c r="A425" s="3">
        <v>10495</v>
      </c>
      <c r="B425" s="256"/>
      <c r="C425" s="254" t="s">
        <v>542</v>
      </c>
      <c r="D425" s="254" t="s">
        <v>559</v>
      </c>
      <c r="E425" s="428"/>
      <c r="F425" s="429"/>
      <c r="G425" s="432"/>
      <c r="H425" s="528"/>
    </row>
    <row r="426" spans="1:8" s="3" customFormat="1" ht="12.75" x14ac:dyDescent="0.25">
      <c r="B426" s="255"/>
      <c r="C426" s="252"/>
      <c r="D426" s="252"/>
      <c r="E426" s="427"/>
      <c r="F426" s="427"/>
      <c r="G426" s="432"/>
      <c r="H426" s="528"/>
    </row>
    <row r="427" spans="1:8" s="3" customFormat="1" ht="12.75" x14ac:dyDescent="0.25">
      <c r="A427" s="3">
        <v>10516</v>
      </c>
      <c r="B427" s="256"/>
      <c r="C427" s="254"/>
      <c r="D427" s="254" t="s">
        <v>560</v>
      </c>
      <c r="E427" s="428"/>
      <c r="F427" s="429"/>
      <c r="G427" s="432"/>
      <c r="H427" s="528"/>
    </row>
    <row r="428" spans="1:8" s="3" customFormat="1" ht="12.75" x14ac:dyDescent="0.25">
      <c r="B428" s="255"/>
      <c r="C428" s="252"/>
      <c r="D428" s="252"/>
      <c r="E428" s="427"/>
      <c r="F428" s="427"/>
      <c r="G428" s="432"/>
      <c r="H428" s="528"/>
    </row>
    <row r="429" spans="1:8" s="3" customFormat="1" ht="12.75" x14ac:dyDescent="0.25">
      <c r="A429" s="3">
        <v>10517</v>
      </c>
      <c r="B429" s="256" t="s">
        <v>561</v>
      </c>
      <c r="C429" s="254"/>
      <c r="D429" s="254" t="s">
        <v>546</v>
      </c>
      <c r="E429" s="428" t="s">
        <v>287</v>
      </c>
      <c r="F429" s="429">
        <v>15</v>
      </c>
      <c r="G429" s="461"/>
      <c r="H429" s="528">
        <f>IF(E429 = CHAR(37), F429*G429/100,F429*G429)</f>
        <v>0</v>
      </c>
    </row>
    <row r="430" spans="1:8" s="3" customFormat="1" ht="12.75" x14ac:dyDescent="0.25">
      <c r="B430" s="255"/>
      <c r="C430" s="252"/>
      <c r="D430" s="252"/>
      <c r="E430" s="427"/>
      <c r="F430" s="427"/>
      <c r="G430" s="432"/>
      <c r="H430" s="528"/>
    </row>
    <row r="431" spans="1:8" s="3" customFormat="1" ht="12.75" x14ac:dyDescent="0.25">
      <c r="A431" s="3">
        <v>10518</v>
      </c>
      <c r="B431" s="256" t="s">
        <v>562</v>
      </c>
      <c r="C431" s="254"/>
      <c r="D431" s="254" t="s">
        <v>548</v>
      </c>
      <c r="E431" s="428" t="s">
        <v>287</v>
      </c>
      <c r="F431" s="429">
        <v>10</v>
      </c>
      <c r="G431" s="461"/>
      <c r="H431" s="528">
        <f>IF(E431 = CHAR(37), F431*G431/100,F431*G431)</f>
        <v>0</v>
      </c>
    </row>
    <row r="432" spans="1:8" s="3" customFormat="1" ht="12.75" x14ac:dyDescent="0.25">
      <c r="B432" s="255"/>
      <c r="C432" s="252"/>
      <c r="D432" s="252"/>
      <c r="E432" s="427"/>
      <c r="F432" s="427"/>
      <c r="G432" s="432"/>
      <c r="H432" s="528"/>
    </row>
    <row r="433" spans="1:8" s="3" customFormat="1" ht="12.75" x14ac:dyDescent="0.25">
      <c r="A433" s="3">
        <v>10519</v>
      </c>
      <c r="B433" s="256" t="s">
        <v>563</v>
      </c>
      <c r="C433" s="254"/>
      <c r="D433" s="254" t="s">
        <v>550</v>
      </c>
      <c r="E433" s="428" t="s">
        <v>287</v>
      </c>
      <c r="F433" s="429">
        <v>3</v>
      </c>
      <c r="G433" s="461"/>
      <c r="H433" s="528">
        <f>IF(E433 = CHAR(37), F433*G433/100,F433*G433)</f>
        <v>0</v>
      </c>
    </row>
    <row r="434" spans="1:8" s="3" customFormat="1" ht="12.75" x14ac:dyDescent="0.25">
      <c r="B434" s="255"/>
      <c r="C434" s="252"/>
      <c r="D434" s="252"/>
      <c r="E434" s="427"/>
      <c r="F434" s="427"/>
      <c r="G434" s="432"/>
      <c r="H434" s="528"/>
    </row>
    <row r="435" spans="1:8" s="3" customFormat="1" ht="12.75" x14ac:dyDescent="0.25">
      <c r="A435" s="3">
        <v>10520</v>
      </c>
      <c r="B435" s="256" t="s">
        <v>564</v>
      </c>
      <c r="C435" s="254"/>
      <c r="D435" s="254" t="s">
        <v>552</v>
      </c>
      <c r="E435" s="428" t="s">
        <v>287</v>
      </c>
      <c r="F435" s="429">
        <v>5</v>
      </c>
      <c r="G435" s="461"/>
      <c r="H435" s="528">
        <f>IF(E435 = CHAR(37), F435*G435/100,F435*G435)</f>
        <v>0</v>
      </c>
    </row>
    <row r="436" spans="1:8" s="3" customFormat="1" ht="12.75" x14ac:dyDescent="0.25">
      <c r="B436" s="255"/>
      <c r="C436" s="252"/>
      <c r="D436" s="252"/>
      <c r="E436" s="427"/>
      <c r="F436" s="427"/>
      <c r="G436" s="432"/>
      <c r="H436" s="528"/>
    </row>
    <row r="437" spans="1:8" s="3" customFormat="1" ht="12.75" x14ac:dyDescent="0.25">
      <c r="A437" s="3">
        <v>10388</v>
      </c>
      <c r="B437" s="256" t="s">
        <v>565</v>
      </c>
      <c r="C437" s="254"/>
      <c r="D437" s="254" t="s">
        <v>554</v>
      </c>
      <c r="E437" s="428" t="s">
        <v>242</v>
      </c>
      <c r="F437" s="429">
        <v>5</v>
      </c>
      <c r="G437" s="461"/>
      <c r="H437" s="528">
        <f>IF(E437 = CHAR(37), F437*G437/100,F437*G437)</f>
        <v>0</v>
      </c>
    </row>
    <row r="438" spans="1:8" s="3" customFormat="1" ht="12.75" x14ac:dyDescent="0.25">
      <c r="B438" s="255"/>
      <c r="C438" s="252"/>
      <c r="D438" s="252"/>
      <c r="E438" s="427"/>
      <c r="F438" s="427"/>
      <c r="G438" s="432"/>
      <c r="H438" s="528"/>
    </row>
    <row r="439" spans="1:8" s="3" customFormat="1" ht="12.75" x14ac:dyDescent="0.25">
      <c r="A439" s="3">
        <v>10389</v>
      </c>
      <c r="B439" s="256" t="s">
        <v>566</v>
      </c>
      <c r="C439" s="254"/>
      <c r="D439" s="254" t="s">
        <v>556</v>
      </c>
      <c r="E439" s="428" t="s">
        <v>242</v>
      </c>
      <c r="F439" s="429">
        <v>5</v>
      </c>
      <c r="G439" s="461"/>
      <c r="H439" s="528">
        <f>IF(E439 = CHAR(37), F439*G439/100,F439*G439)</f>
        <v>0</v>
      </c>
    </row>
    <row r="440" spans="1:8" s="3" customFormat="1" ht="12.75" x14ac:dyDescent="0.25">
      <c r="B440" s="255"/>
      <c r="C440" s="252"/>
      <c r="D440" s="252"/>
      <c r="E440" s="427"/>
      <c r="F440" s="427"/>
      <c r="G440" s="432"/>
      <c r="H440" s="528"/>
    </row>
    <row r="441" spans="1:8" s="3" customFormat="1" ht="12.75" x14ac:dyDescent="0.25">
      <c r="A441" s="3">
        <v>10496</v>
      </c>
      <c r="B441" s="256" t="s">
        <v>567</v>
      </c>
      <c r="C441" s="254"/>
      <c r="D441" s="254" t="s">
        <v>568</v>
      </c>
      <c r="E441" s="428"/>
      <c r="F441" s="429"/>
      <c r="G441" s="432"/>
      <c r="H441" s="528"/>
    </row>
    <row r="442" spans="1:8" s="3" customFormat="1" ht="12.75" x14ac:dyDescent="0.25">
      <c r="B442" s="255"/>
      <c r="C442" s="252"/>
      <c r="D442" s="252"/>
      <c r="E442" s="427"/>
      <c r="F442" s="427"/>
      <c r="G442" s="432"/>
      <c r="H442" s="528"/>
    </row>
    <row r="443" spans="1:8" s="3" customFormat="1" ht="25.5" x14ac:dyDescent="0.25">
      <c r="A443" s="3">
        <v>10497</v>
      </c>
      <c r="B443" s="256"/>
      <c r="C443" s="254" t="s">
        <v>569</v>
      </c>
      <c r="D443" s="254" t="s">
        <v>570</v>
      </c>
      <c r="E443" s="428"/>
      <c r="F443" s="429"/>
      <c r="G443" s="432"/>
      <c r="H443" s="528"/>
    </row>
    <row r="444" spans="1:8" s="3" customFormat="1" ht="12.75" x14ac:dyDescent="0.25">
      <c r="B444" s="255"/>
      <c r="C444" s="252"/>
      <c r="D444" s="252"/>
      <c r="E444" s="427"/>
      <c r="F444" s="427"/>
      <c r="G444" s="432"/>
      <c r="H444" s="528"/>
    </row>
    <row r="445" spans="1:8" s="3" customFormat="1" ht="25.5" x14ac:dyDescent="0.25">
      <c r="A445" s="3">
        <v>10498</v>
      </c>
      <c r="B445" s="256" t="s">
        <v>571</v>
      </c>
      <c r="C445" s="254"/>
      <c r="D445" s="254" t="s">
        <v>572</v>
      </c>
      <c r="E445" s="428" t="s">
        <v>279</v>
      </c>
      <c r="F445" s="429">
        <v>10</v>
      </c>
      <c r="G445" s="461"/>
      <c r="H445" s="528">
        <f>IF(E445 = CHAR(37), F445*G445/100,F445*G445)</f>
        <v>0</v>
      </c>
    </row>
    <row r="446" spans="1:8" s="3" customFormat="1" ht="12.75" x14ac:dyDescent="0.25">
      <c r="B446" s="255"/>
      <c r="C446" s="252"/>
      <c r="D446" s="252"/>
      <c r="E446" s="427"/>
      <c r="F446" s="427"/>
      <c r="G446" s="432"/>
      <c r="H446" s="528"/>
    </row>
    <row r="447" spans="1:8" s="3" customFormat="1" ht="38.25" x14ac:dyDescent="0.25">
      <c r="A447" s="3">
        <v>10499</v>
      </c>
      <c r="B447" s="256" t="s">
        <v>573</v>
      </c>
      <c r="C447" s="254"/>
      <c r="D447" s="254" t="s">
        <v>574</v>
      </c>
      <c r="E447" s="428" t="s">
        <v>279</v>
      </c>
      <c r="F447" s="429">
        <v>10</v>
      </c>
      <c r="G447" s="461"/>
      <c r="H447" s="528">
        <f>IF(E447 = CHAR(37), F447*G447/100,F447*G447)</f>
        <v>0</v>
      </c>
    </row>
    <row r="448" spans="1:8" s="3" customFormat="1" ht="12.75" x14ac:dyDescent="0.25">
      <c r="B448" s="255"/>
      <c r="C448" s="252"/>
      <c r="D448" s="252"/>
      <c r="E448" s="427"/>
      <c r="F448" s="427"/>
      <c r="G448" s="432"/>
      <c r="H448" s="528"/>
    </row>
    <row r="449" spans="1:8" s="3" customFormat="1" ht="25.5" x14ac:dyDescent="0.25">
      <c r="A449" s="3">
        <v>10500</v>
      </c>
      <c r="B449" s="256" t="s">
        <v>575</v>
      </c>
      <c r="C449" s="254"/>
      <c r="D449" s="254" t="s">
        <v>576</v>
      </c>
      <c r="E449" s="428" t="s">
        <v>279</v>
      </c>
      <c r="F449" s="429">
        <v>10</v>
      </c>
      <c r="G449" s="461"/>
      <c r="H449" s="528">
        <f>IF(E449 = CHAR(37), F449*G449/100,F449*G449)</f>
        <v>0</v>
      </c>
    </row>
    <row r="450" spans="1:8" s="3" customFormat="1" ht="12.75" x14ac:dyDescent="0.25">
      <c r="B450" s="255"/>
      <c r="C450" s="252"/>
      <c r="D450" s="252"/>
      <c r="E450" s="427"/>
      <c r="F450" s="427"/>
      <c r="G450" s="432"/>
      <c r="H450" s="528"/>
    </row>
    <row r="451" spans="1:8" s="3" customFormat="1" ht="25.5" x14ac:dyDescent="0.25">
      <c r="A451" s="3">
        <v>10522</v>
      </c>
      <c r="B451" s="256" t="s">
        <v>577</v>
      </c>
      <c r="C451" s="254"/>
      <c r="D451" s="254" t="s">
        <v>578</v>
      </c>
      <c r="E451" s="428" t="s">
        <v>279</v>
      </c>
      <c r="F451" s="429">
        <v>10</v>
      </c>
      <c r="G451" s="461"/>
      <c r="H451" s="528">
        <f>IF(E451 = CHAR(37), F451*G451/100,F451*G451)</f>
        <v>0</v>
      </c>
    </row>
    <row r="452" spans="1:8" s="3" customFormat="1" ht="12.75" x14ac:dyDescent="0.25">
      <c r="B452" s="255"/>
      <c r="C452" s="252"/>
      <c r="D452" s="252"/>
      <c r="E452" s="427"/>
      <c r="F452" s="427"/>
      <c r="G452" s="432"/>
      <c r="H452" s="528"/>
    </row>
    <row r="453" spans="1:8" s="3" customFormat="1" ht="12.75" x14ac:dyDescent="0.25">
      <c r="A453" s="3">
        <v>10501</v>
      </c>
      <c r="B453" s="256" t="s">
        <v>579</v>
      </c>
      <c r="C453" s="254"/>
      <c r="D453" s="254" t="s">
        <v>580</v>
      </c>
      <c r="E453" s="428" t="s">
        <v>292</v>
      </c>
      <c r="F453" s="429">
        <v>2</v>
      </c>
      <c r="G453" s="461"/>
      <c r="H453" s="528">
        <f>IF(E453 = CHAR(37), F453*G453/100,F453*G453)</f>
        <v>0</v>
      </c>
    </row>
    <row r="454" spans="1:8" s="4" customFormat="1" ht="21.95" customHeight="1" x14ac:dyDescent="0.25">
      <c r="B454" s="257" t="s">
        <v>44</v>
      </c>
      <c r="C454" s="257"/>
      <c r="D454" s="5"/>
      <c r="E454" s="431"/>
      <c r="F454" s="431"/>
      <c r="G454" s="433"/>
      <c r="H454" s="529">
        <f>SUM(H398:H453)</f>
        <v>0</v>
      </c>
    </row>
    <row r="455" spans="1:8" s="2" customFormat="1" ht="12.75" x14ac:dyDescent="0.2">
      <c r="B455" s="15"/>
      <c r="F455" s="15"/>
      <c r="H455" s="526" t="s">
        <v>2021</v>
      </c>
    </row>
    <row r="456" spans="1:8" s="2" customFormat="1" ht="12.75" x14ac:dyDescent="0.2">
      <c r="B456" s="15"/>
      <c r="F456" s="15"/>
      <c r="H456" s="527"/>
    </row>
    <row r="457" spans="1:8" s="3" customFormat="1" ht="25.5" x14ac:dyDescent="0.25">
      <c r="B457" s="253" t="s">
        <v>3</v>
      </c>
      <c r="C457" s="253" t="s">
        <v>4</v>
      </c>
      <c r="D457" s="253" t="s">
        <v>5</v>
      </c>
      <c r="E457" s="253" t="s">
        <v>6</v>
      </c>
      <c r="F457" s="293" t="s">
        <v>7</v>
      </c>
      <c r="G457" s="253" t="s">
        <v>8</v>
      </c>
      <c r="H457" s="515" t="s">
        <v>9</v>
      </c>
    </row>
    <row r="458" spans="1:8" s="4" customFormat="1" ht="21.95" customHeight="1" x14ac:dyDescent="0.25">
      <c r="B458" s="257" t="s">
        <v>45</v>
      </c>
      <c r="C458" s="257"/>
      <c r="D458" s="5"/>
      <c r="E458" s="431"/>
      <c r="F458" s="431"/>
      <c r="G458" s="433"/>
      <c r="H458" s="529">
        <f>H454</f>
        <v>0</v>
      </c>
    </row>
    <row r="459" spans="1:8" s="3" customFormat="1" ht="25.5" x14ac:dyDescent="0.25">
      <c r="A459" s="3">
        <v>10649</v>
      </c>
      <c r="B459" s="256" t="s">
        <v>581</v>
      </c>
      <c r="C459" s="254"/>
      <c r="D459" s="254" t="s">
        <v>582</v>
      </c>
      <c r="E459" s="428" t="s">
        <v>279</v>
      </c>
      <c r="F459" s="429">
        <v>4</v>
      </c>
      <c r="G459" s="461"/>
      <c r="H459" s="528">
        <f>IF(E459 = CHAR(37), F459*G459/100,F459*G459)</f>
        <v>0</v>
      </c>
    </row>
    <row r="460" spans="1:8" s="3" customFormat="1" ht="12.75" x14ac:dyDescent="0.25">
      <c r="B460" s="255"/>
      <c r="C460" s="252"/>
      <c r="D460" s="252"/>
      <c r="E460" s="427"/>
      <c r="F460" s="427"/>
      <c r="G460" s="432"/>
      <c r="H460" s="528"/>
    </row>
    <row r="461" spans="1:8" s="3" customFormat="1" ht="12.75" x14ac:dyDescent="0.25">
      <c r="A461" s="3">
        <v>10521</v>
      </c>
      <c r="B461" s="256" t="s">
        <v>583</v>
      </c>
      <c r="C461" s="254" t="s">
        <v>419</v>
      </c>
      <c r="D461" s="254" t="s">
        <v>584</v>
      </c>
      <c r="E461" s="428" t="s">
        <v>279</v>
      </c>
      <c r="F461" s="429">
        <v>10</v>
      </c>
      <c r="G461" s="461"/>
      <c r="H461" s="528">
        <f>IF(E461 = CHAR(37), F461*G461/100,F461*G461)</f>
        <v>0</v>
      </c>
    </row>
    <row r="462" spans="1:8" s="3" customFormat="1" ht="12.75" x14ac:dyDescent="0.25">
      <c r="B462" s="255"/>
      <c r="C462" s="252"/>
      <c r="D462" s="252"/>
      <c r="E462" s="427"/>
      <c r="F462" s="427"/>
      <c r="G462" s="432"/>
      <c r="H462" s="528"/>
    </row>
    <row r="463" spans="1:8" s="3" customFormat="1" ht="12.75" x14ac:dyDescent="0.25">
      <c r="A463" s="3">
        <v>10502</v>
      </c>
      <c r="B463" s="256"/>
      <c r="C463" s="254" t="s">
        <v>585</v>
      </c>
      <c r="D463" s="254" t="s">
        <v>586</v>
      </c>
      <c r="E463" s="428"/>
      <c r="F463" s="429"/>
      <c r="G463" s="432"/>
      <c r="H463" s="528"/>
    </row>
    <row r="464" spans="1:8" s="3" customFormat="1" ht="12.75" x14ac:dyDescent="0.25">
      <c r="B464" s="255"/>
      <c r="C464" s="252"/>
      <c r="D464" s="252"/>
      <c r="E464" s="427"/>
      <c r="F464" s="427"/>
      <c r="G464" s="432"/>
      <c r="H464" s="528"/>
    </row>
    <row r="465" spans="1:8" s="3" customFormat="1" ht="12.75" x14ac:dyDescent="0.25">
      <c r="A465" s="3">
        <v>10503</v>
      </c>
      <c r="B465" s="256" t="s">
        <v>587</v>
      </c>
      <c r="C465" s="254"/>
      <c r="D465" s="254" t="s">
        <v>588</v>
      </c>
      <c r="E465" s="428" t="s">
        <v>292</v>
      </c>
      <c r="F465" s="429">
        <v>10</v>
      </c>
      <c r="G465" s="461"/>
      <c r="H465" s="528">
        <f>IF(E465 = CHAR(37), F465*G465/100,F465*G465)</f>
        <v>0</v>
      </c>
    </row>
    <row r="466" spans="1:8" s="3" customFormat="1" ht="12.75" x14ac:dyDescent="0.25">
      <c r="B466" s="255"/>
      <c r="C466" s="252"/>
      <c r="D466" s="252"/>
      <c r="E466" s="427"/>
      <c r="F466" s="427"/>
      <c r="G466" s="432"/>
      <c r="H466" s="528"/>
    </row>
    <row r="467" spans="1:8" s="3" customFormat="1" ht="12.75" x14ac:dyDescent="0.25">
      <c r="A467" s="3">
        <v>10504</v>
      </c>
      <c r="B467" s="256" t="s">
        <v>589</v>
      </c>
      <c r="C467" s="254"/>
      <c r="D467" s="254" t="s">
        <v>590</v>
      </c>
      <c r="E467" s="428" t="s">
        <v>292</v>
      </c>
      <c r="F467" s="429">
        <v>10</v>
      </c>
      <c r="G467" s="461"/>
      <c r="H467" s="528">
        <f>IF(E467 = CHAR(37), F467*G467/100,F467*G467)</f>
        <v>0</v>
      </c>
    </row>
    <row r="468" spans="1:8" s="3" customFormat="1" ht="12.75" x14ac:dyDescent="0.25">
      <c r="B468" s="255"/>
      <c r="C468" s="252"/>
      <c r="D468" s="252"/>
      <c r="E468" s="427"/>
      <c r="F468" s="427"/>
      <c r="G468" s="427"/>
      <c r="H468" s="532"/>
    </row>
    <row r="469" spans="1:8" s="3" customFormat="1" ht="12.75" x14ac:dyDescent="0.25">
      <c r="B469" s="255"/>
      <c r="C469" s="252"/>
      <c r="D469" s="252"/>
      <c r="E469" s="427"/>
      <c r="F469" s="427"/>
      <c r="G469" s="427"/>
      <c r="H469" s="532"/>
    </row>
    <row r="470" spans="1:8" s="3" customFormat="1" ht="12.75" x14ac:dyDescent="0.25">
      <c r="B470" s="255"/>
      <c r="C470" s="252"/>
      <c r="D470" s="252"/>
      <c r="E470" s="427"/>
      <c r="F470" s="427"/>
      <c r="G470" s="427"/>
      <c r="H470" s="532"/>
    </row>
    <row r="471" spans="1:8" s="3" customFormat="1" ht="12.75" x14ac:dyDescent="0.25">
      <c r="B471" s="255"/>
      <c r="C471" s="252"/>
      <c r="D471" s="252"/>
      <c r="E471" s="427"/>
      <c r="F471" s="427"/>
      <c r="G471" s="427"/>
      <c r="H471" s="532"/>
    </row>
    <row r="472" spans="1:8" s="3" customFormat="1" ht="12.75" x14ac:dyDescent="0.25">
      <c r="B472" s="255"/>
      <c r="C472" s="252"/>
      <c r="D472" s="252"/>
      <c r="E472" s="427"/>
      <c r="F472" s="427"/>
      <c r="G472" s="427"/>
      <c r="H472" s="532"/>
    </row>
    <row r="473" spans="1:8" s="3" customFormat="1" ht="12.75" x14ac:dyDescent="0.25">
      <c r="B473" s="255"/>
      <c r="C473" s="252"/>
      <c r="D473" s="252"/>
      <c r="E473" s="427"/>
      <c r="F473" s="427"/>
      <c r="G473" s="427"/>
      <c r="H473" s="532"/>
    </row>
    <row r="474" spans="1:8" s="3" customFormat="1" ht="12.75" x14ac:dyDescent="0.25">
      <c r="B474" s="255"/>
      <c r="C474" s="252"/>
      <c r="D474" s="252"/>
      <c r="E474" s="427"/>
      <c r="F474" s="427"/>
      <c r="G474" s="427"/>
      <c r="H474" s="532"/>
    </row>
    <row r="475" spans="1:8" s="3" customFormat="1" ht="12.75" x14ac:dyDescent="0.25">
      <c r="B475" s="255"/>
      <c r="C475" s="252"/>
      <c r="D475" s="252"/>
      <c r="E475" s="252"/>
      <c r="F475" s="294"/>
      <c r="G475" s="252"/>
      <c r="H475" s="533"/>
    </row>
    <row r="476" spans="1:8" s="3" customFormat="1" ht="12.75" x14ac:dyDescent="0.25">
      <c r="B476" s="255"/>
      <c r="C476" s="252"/>
      <c r="D476" s="252"/>
      <c r="E476" s="252"/>
      <c r="F476" s="294"/>
      <c r="G476" s="252"/>
      <c r="H476" s="533"/>
    </row>
    <row r="477" spans="1:8" s="3" customFormat="1" ht="12.75" x14ac:dyDescent="0.25">
      <c r="B477" s="255"/>
      <c r="C477" s="252"/>
      <c r="D477" s="252"/>
      <c r="E477" s="252"/>
      <c r="F477" s="294"/>
      <c r="G477" s="252"/>
      <c r="H477" s="533"/>
    </row>
    <row r="478" spans="1:8" s="3" customFormat="1" ht="12.75" x14ac:dyDescent="0.25">
      <c r="B478" s="255"/>
      <c r="C478" s="252"/>
      <c r="D478" s="252"/>
      <c r="E478" s="252"/>
      <c r="F478" s="294"/>
      <c r="G478" s="252"/>
      <c r="H478" s="533"/>
    </row>
    <row r="479" spans="1:8" s="3" customFormat="1" ht="12.75" x14ac:dyDescent="0.25">
      <c r="B479" s="255"/>
      <c r="C479" s="252"/>
      <c r="D479" s="252"/>
      <c r="E479" s="252"/>
      <c r="F479" s="294"/>
      <c r="G479" s="252"/>
      <c r="H479" s="533"/>
    </row>
    <row r="480" spans="1:8" s="3" customFormat="1" ht="12.75" x14ac:dyDescent="0.25">
      <c r="B480" s="255"/>
      <c r="C480" s="252"/>
      <c r="D480" s="252"/>
      <c r="E480" s="252"/>
      <c r="F480" s="294"/>
      <c r="G480" s="252"/>
      <c r="H480" s="533"/>
    </row>
    <row r="481" spans="2:8" s="3" customFormat="1" ht="12.75" x14ac:dyDescent="0.25">
      <c r="B481" s="255"/>
      <c r="C481" s="252"/>
      <c r="D481" s="252"/>
      <c r="E481" s="252"/>
      <c r="F481" s="294"/>
      <c r="G481" s="252"/>
      <c r="H481" s="533"/>
    </row>
    <row r="482" spans="2:8" s="3" customFormat="1" ht="12.75" x14ac:dyDescent="0.25">
      <c r="B482" s="255"/>
      <c r="C482" s="252"/>
      <c r="D482" s="252"/>
      <c r="E482" s="252"/>
      <c r="F482" s="294"/>
      <c r="G482" s="252"/>
      <c r="H482" s="533"/>
    </row>
    <row r="483" spans="2:8" s="3" customFormat="1" ht="12.75" x14ac:dyDescent="0.25">
      <c r="B483" s="255"/>
      <c r="C483" s="252"/>
      <c r="D483" s="252"/>
      <c r="E483" s="252"/>
      <c r="F483" s="294"/>
      <c r="G483" s="252"/>
      <c r="H483" s="533"/>
    </row>
    <row r="484" spans="2:8" s="3" customFormat="1" ht="12.75" x14ac:dyDescent="0.25">
      <c r="B484" s="255"/>
      <c r="C484" s="252"/>
      <c r="D484" s="252"/>
      <c r="E484" s="252"/>
      <c r="F484" s="294"/>
      <c r="G484" s="252"/>
      <c r="H484" s="533"/>
    </row>
    <row r="485" spans="2:8" s="3" customFormat="1" ht="12.75" x14ac:dyDescent="0.25">
      <c r="B485" s="255"/>
      <c r="C485" s="252"/>
      <c r="D485" s="252"/>
      <c r="E485" s="252"/>
      <c r="F485" s="294"/>
      <c r="G485" s="252"/>
      <c r="H485" s="533"/>
    </row>
    <row r="486" spans="2:8" s="3" customFormat="1" ht="12.75" x14ac:dyDescent="0.25">
      <c r="B486" s="255"/>
      <c r="C486" s="252"/>
      <c r="D486" s="252"/>
      <c r="E486" s="252"/>
      <c r="F486" s="294"/>
      <c r="G486" s="252"/>
      <c r="H486" s="533"/>
    </row>
    <row r="487" spans="2:8" s="3" customFormat="1" ht="12.75" x14ac:dyDescent="0.25">
      <c r="B487" s="255"/>
      <c r="C487" s="252"/>
      <c r="D487" s="252"/>
      <c r="E487" s="252"/>
      <c r="F487" s="294"/>
      <c r="G487" s="252"/>
      <c r="H487" s="533"/>
    </row>
    <row r="488" spans="2:8" s="3" customFormat="1" ht="12.75" x14ac:dyDescent="0.25">
      <c r="B488" s="255"/>
      <c r="C488" s="252"/>
      <c r="D488" s="252"/>
      <c r="E488" s="252"/>
      <c r="F488" s="294"/>
      <c r="G488" s="252"/>
      <c r="H488" s="533"/>
    </row>
    <row r="489" spans="2:8" s="3" customFormat="1" ht="12.75" x14ac:dyDescent="0.25">
      <c r="B489" s="255"/>
      <c r="C489" s="252"/>
      <c r="D489" s="252"/>
      <c r="E489" s="252"/>
      <c r="F489" s="294"/>
      <c r="G489" s="252"/>
      <c r="H489" s="533"/>
    </row>
    <row r="490" spans="2:8" s="3" customFormat="1" ht="12.75" x14ac:dyDescent="0.25">
      <c r="B490" s="255"/>
      <c r="C490" s="252"/>
      <c r="D490" s="252"/>
      <c r="E490" s="252"/>
      <c r="F490" s="294"/>
      <c r="G490" s="252"/>
      <c r="H490" s="533"/>
    </row>
    <row r="491" spans="2:8" s="3" customFormat="1" ht="12.75" x14ac:dyDescent="0.25">
      <c r="B491" s="255"/>
      <c r="C491" s="252"/>
      <c r="D491" s="252"/>
      <c r="E491" s="252"/>
      <c r="F491" s="294"/>
      <c r="G491" s="252"/>
      <c r="H491" s="533"/>
    </row>
    <row r="492" spans="2:8" s="3" customFormat="1" ht="12.75" x14ac:dyDescent="0.25">
      <c r="B492" s="255"/>
      <c r="C492" s="252"/>
      <c r="D492" s="252"/>
      <c r="E492" s="252"/>
      <c r="F492" s="294"/>
      <c r="G492" s="252"/>
      <c r="H492" s="533"/>
    </row>
    <row r="493" spans="2:8" s="3" customFormat="1" ht="12.75" x14ac:dyDescent="0.25">
      <c r="B493" s="255"/>
      <c r="C493" s="252"/>
      <c r="D493" s="252"/>
      <c r="E493" s="252"/>
      <c r="F493" s="294"/>
      <c r="G493" s="252"/>
      <c r="H493" s="533"/>
    </row>
    <row r="494" spans="2:8" s="3" customFormat="1" ht="12.75" x14ac:dyDescent="0.25">
      <c r="B494" s="255"/>
      <c r="C494" s="252"/>
      <c r="D494" s="252"/>
      <c r="E494" s="252"/>
      <c r="F494" s="294"/>
      <c r="G494" s="252"/>
      <c r="H494" s="533"/>
    </row>
    <row r="495" spans="2:8" s="3" customFormat="1" ht="12.75" x14ac:dyDescent="0.25">
      <c r="B495" s="255"/>
      <c r="C495" s="252"/>
      <c r="D495" s="252"/>
      <c r="E495" s="252"/>
      <c r="F495" s="294"/>
      <c r="G495" s="252"/>
      <c r="H495" s="533"/>
    </row>
    <row r="496" spans="2:8" s="3" customFormat="1" ht="12.75" x14ac:dyDescent="0.25">
      <c r="B496" s="255"/>
      <c r="C496" s="252"/>
      <c r="D496" s="252"/>
      <c r="E496" s="252"/>
      <c r="F496" s="294"/>
      <c r="G496" s="252"/>
      <c r="H496" s="533"/>
    </row>
    <row r="497" spans="2:8" s="3" customFormat="1" ht="12.75" x14ac:dyDescent="0.25">
      <c r="B497" s="255"/>
      <c r="C497" s="252"/>
      <c r="D497" s="252"/>
      <c r="E497" s="252"/>
      <c r="F497" s="294"/>
      <c r="G497" s="252"/>
      <c r="H497" s="533"/>
    </row>
    <row r="498" spans="2:8" s="3" customFormat="1" ht="12.75" x14ac:dyDescent="0.25">
      <c r="B498" s="255"/>
      <c r="C498" s="252"/>
      <c r="D498" s="252"/>
      <c r="E498" s="252"/>
      <c r="F498" s="294"/>
      <c r="G498" s="252"/>
      <c r="H498" s="533"/>
    </row>
    <row r="499" spans="2:8" s="3" customFormat="1" ht="12.75" x14ac:dyDescent="0.25">
      <c r="B499" s="255"/>
      <c r="C499" s="252"/>
      <c r="D499" s="252"/>
      <c r="E499" s="252"/>
      <c r="F499" s="294"/>
      <c r="G499" s="252"/>
      <c r="H499" s="533"/>
    </row>
    <row r="500" spans="2:8" s="3" customFormat="1" ht="12.75" x14ac:dyDescent="0.25">
      <c r="B500" s="255"/>
      <c r="C500" s="252"/>
      <c r="D500" s="252"/>
      <c r="E500" s="252"/>
      <c r="F500" s="294"/>
      <c r="G500" s="252"/>
      <c r="H500" s="533"/>
    </row>
    <row r="501" spans="2:8" s="3" customFormat="1" ht="12.75" x14ac:dyDescent="0.25">
      <c r="B501" s="255"/>
      <c r="C501" s="252"/>
      <c r="D501" s="252"/>
      <c r="E501" s="252"/>
      <c r="F501" s="294"/>
      <c r="G501" s="252"/>
      <c r="H501" s="533"/>
    </row>
    <row r="502" spans="2:8" s="3" customFormat="1" ht="12.75" x14ac:dyDescent="0.25">
      <c r="B502" s="255"/>
      <c r="C502" s="252"/>
      <c r="D502" s="252"/>
      <c r="E502" s="252"/>
      <c r="F502" s="294"/>
      <c r="G502" s="252"/>
      <c r="H502" s="533"/>
    </row>
    <row r="503" spans="2:8" s="3" customFormat="1" ht="12.75" x14ac:dyDescent="0.25">
      <c r="B503" s="255"/>
      <c r="C503" s="252"/>
      <c r="D503" s="252"/>
      <c r="E503" s="252"/>
      <c r="F503" s="294"/>
      <c r="G503" s="252"/>
      <c r="H503" s="533"/>
    </row>
    <row r="504" spans="2:8" s="3" customFormat="1" ht="12.75" x14ac:dyDescent="0.25">
      <c r="B504" s="255"/>
      <c r="C504" s="252"/>
      <c r="D504" s="252"/>
      <c r="E504" s="252"/>
      <c r="F504" s="294"/>
      <c r="G504" s="252"/>
      <c r="H504" s="533"/>
    </row>
    <row r="505" spans="2:8" s="3" customFormat="1" ht="12.75" x14ac:dyDescent="0.25">
      <c r="B505" s="255"/>
      <c r="C505" s="252"/>
      <c r="D505" s="252"/>
      <c r="E505" s="252"/>
      <c r="F505" s="294"/>
      <c r="G505" s="252"/>
      <c r="H505" s="533"/>
    </row>
    <row r="506" spans="2:8" s="3" customFormat="1" ht="12.75" x14ac:dyDescent="0.25">
      <c r="B506" s="255"/>
      <c r="C506" s="252"/>
      <c r="D506" s="252"/>
      <c r="E506" s="252"/>
      <c r="F506" s="294"/>
      <c r="G506" s="252"/>
      <c r="H506" s="533"/>
    </row>
    <row r="507" spans="2:8" s="3" customFormat="1" ht="12.75" x14ac:dyDescent="0.25">
      <c r="B507" s="255"/>
      <c r="C507" s="252"/>
      <c r="D507" s="252"/>
      <c r="E507" s="252"/>
      <c r="F507" s="294"/>
      <c r="G507" s="252"/>
      <c r="H507" s="533"/>
    </row>
    <row r="508" spans="2:8" s="3" customFormat="1" ht="12.75" x14ac:dyDescent="0.25">
      <c r="B508" s="255"/>
      <c r="C508" s="252"/>
      <c r="D508" s="252"/>
      <c r="E508" s="252"/>
      <c r="F508" s="294"/>
      <c r="G508" s="252"/>
      <c r="H508" s="533"/>
    </row>
    <row r="509" spans="2:8" s="3" customFormat="1" ht="12.75" x14ac:dyDescent="0.25">
      <c r="B509" s="255"/>
      <c r="C509" s="252"/>
      <c r="D509" s="252"/>
      <c r="E509" s="252"/>
      <c r="F509" s="294"/>
      <c r="G509" s="252"/>
      <c r="H509" s="533"/>
    </row>
    <row r="510" spans="2:8" s="3" customFormat="1" ht="12.75" x14ac:dyDescent="0.25">
      <c r="B510" s="255"/>
      <c r="C510" s="252"/>
      <c r="D510" s="252"/>
      <c r="E510" s="252"/>
      <c r="F510" s="294"/>
      <c r="G510" s="252"/>
      <c r="H510" s="533"/>
    </row>
    <row r="511" spans="2:8" s="3" customFormat="1" ht="12.75" x14ac:dyDescent="0.25">
      <c r="B511" s="255"/>
      <c r="C511" s="252"/>
      <c r="D511" s="252"/>
      <c r="E511" s="252"/>
      <c r="F511" s="294"/>
      <c r="G511" s="252"/>
      <c r="H511" s="533"/>
    </row>
    <row r="512" spans="2:8" s="3" customFormat="1" ht="12.75" x14ac:dyDescent="0.25">
      <c r="B512" s="255"/>
      <c r="C512" s="252"/>
      <c r="D512" s="252"/>
      <c r="E512" s="252"/>
      <c r="F512" s="294"/>
      <c r="G512" s="252"/>
      <c r="H512" s="533"/>
    </row>
    <row r="513" spans="1:8" s="3" customFormat="1" ht="12.75" x14ac:dyDescent="0.25">
      <c r="B513" s="255"/>
      <c r="C513" s="252"/>
      <c r="D513" s="252"/>
      <c r="E513" s="252"/>
      <c r="F513" s="294"/>
      <c r="G513" s="252"/>
      <c r="H513" s="533"/>
    </row>
    <row r="514" spans="1:8" s="3" customFormat="1" ht="12.75" x14ac:dyDescent="0.25">
      <c r="B514" s="255"/>
      <c r="C514" s="252"/>
      <c r="D514" s="252"/>
      <c r="E514" s="252"/>
      <c r="F514" s="294"/>
      <c r="G514" s="252"/>
      <c r="H514" s="533"/>
    </row>
    <row r="515" spans="1:8" s="3" customFormat="1" ht="12.75" x14ac:dyDescent="0.25">
      <c r="B515" s="255"/>
      <c r="C515" s="252"/>
      <c r="D515" s="252"/>
      <c r="E515" s="252"/>
      <c r="F515" s="294"/>
      <c r="G515" s="252"/>
      <c r="H515" s="533"/>
    </row>
    <row r="516" spans="1:8" s="3" customFormat="1" ht="12.75" x14ac:dyDescent="0.25">
      <c r="B516" s="255"/>
      <c r="C516" s="252"/>
      <c r="D516" s="252"/>
      <c r="E516" s="252"/>
      <c r="F516" s="294"/>
      <c r="G516" s="252"/>
      <c r="H516" s="533"/>
    </row>
    <row r="517" spans="1:8" s="3" customFormat="1" ht="12.75" x14ac:dyDescent="0.25">
      <c r="B517" s="255"/>
      <c r="C517" s="252"/>
      <c r="D517" s="252"/>
      <c r="E517" s="252"/>
      <c r="F517" s="294"/>
      <c r="G517" s="252"/>
      <c r="H517" s="533"/>
    </row>
    <row r="518" spans="1:8" s="3" customFormat="1" ht="12.75" x14ac:dyDescent="0.25">
      <c r="B518" s="255"/>
      <c r="C518" s="252"/>
      <c r="D518" s="252"/>
      <c r="E518" s="252"/>
      <c r="F518" s="294"/>
      <c r="G518" s="252"/>
      <c r="H518" s="533"/>
    </row>
    <row r="519" spans="1:8" s="3" customFormat="1" ht="12.75" x14ac:dyDescent="0.25">
      <c r="B519" s="255"/>
      <c r="C519" s="252"/>
      <c r="D519" s="252"/>
      <c r="E519" s="252"/>
      <c r="F519" s="294"/>
      <c r="G519" s="252"/>
      <c r="H519" s="533"/>
    </row>
    <row r="520" spans="1:8" s="4" customFormat="1" ht="21.95" customHeight="1" x14ac:dyDescent="0.25">
      <c r="B520" s="257" t="s">
        <v>230</v>
      </c>
      <c r="C520" s="257"/>
      <c r="D520" s="5"/>
      <c r="E520" s="6"/>
      <c r="F520" s="292"/>
      <c r="G520" s="7"/>
      <c r="H520" s="529">
        <f>SUM(H458:H519)</f>
        <v>0</v>
      </c>
    </row>
    <row r="521" spans="1:8" s="2" customFormat="1" ht="12.75" x14ac:dyDescent="0.2">
      <c r="B521" s="15"/>
      <c r="F521" s="15"/>
      <c r="H521" s="526" t="s">
        <v>2021</v>
      </c>
    </row>
    <row r="522" spans="1:8" s="2" customFormat="1" ht="12.75" x14ac:dyDescent="0.2">
      <c r="B522" s="15"/>
      <c r="F522" s="15"/>
      <c r="H522" s="527"/>
    </row>
    <row r="523" spans="1:8" s="3" customFormat="1" ht="25.5" x14ac:dyDescent="0.25">
      <c r="B523" s="253" t="s">
        <v>3</v>
      </c>
      <c r="C523" s="253" t="s">
        <v>4</v>
      </c>
      <c r="D523" s="253" t="s">
        <v>5</v>
      </c>
      <c r="E523" s="253" t="s">
        <v>6</v>
      </c>
      <c r="F523" s="293" t="s">
        <v>7</v>
      </c>
      <c r="G523" s="253" t="s">
        <v>8</v>
      </c>
      <c r="H523" s="515" t="s">
        <v>9</v>
      </c>
    </row>
    <row r="524" spans="1:8" s="3" customFormat="1" ht="25.5" x14ac:dyDescent="0.25">
      <c r="A524" s="3">
        <v>10523</v>
      </c>
      <c r="B524" s="701" t="s">
        <v>592</v>
      </c>
      <c r="C524" s="246" t="s">
        <v>593</v>
      </c>
      <c r="D524" s="246" t="s">
        <v>591</v>
      </c>
      <c r="E524" s="741"/>
      <c r="F524" s="742"/>
      <c r="G524" s="739"/>
      <c r="H524" s="740"/>
    </row>
    <row r="525" spans="1:8" s="3" customFormat="1" ht="12.75" x14ac:dyDescent="0.25">
      <c r="B525" s="255"/>
      <c r="C525" s="252"/>
      <c r="D525" s="252"/>
      <c r="E525" s="427"/>
      <c r="F525" s="427"/>
      <c r="G525" s="432"/>
      <c r="H525" s="528"/>
    </row>
    <row r="526" spans="1:8" s="3" customFormat="1" ht="12.75" x14ac:dyDescent="0.25">
      <c r="A526" s="3">
        <v>10663</v>
      </c>
      <c r="B526" s="256"/>
      <c r="C526" s="254" t="s">
        <v>594</v>
      </c>
      <c r="D526" s="254" t="s">
        <v>595</v>
      </c>
      <c r="E526" s="428"/>
      <c r="F526" s="429"/>
      <c r="G526" s="432"/>
      <c r="H526" s="528"/>
    </row>
    <row r="527" spans="1:8" s="3" customFormat="1" ht="12.75" x14ac:dyDescent="0.25">
      <c r="B527" s="255"/>
      <c r="C527" s="252"/>
      <c r="D527" s="252"/>
      <c r="E527" s="427"/>
      <c r="F527" s="427"/>
      <c r="G527" s="432"/>
      <c r="H527" s="528"/>
    </row>
    <row r="528" spans="1:8" s="3" customFormat="1" ht="25.5" x14ac:dyDescent="0.25">
      <c r="A528" s="3">
        <v>10664</v>
      </c>
      <c r="B528" s="256" t="s">
        <v>596</v>
      </c>
      <c r="C528" s="254"/>
      <c r="D528" s="254" t="s">
        <v>597</v>
      </c>
      <c r="E528" s="428" t="s">
        <v>279</v>
      </c>
      <c r="F528" s="429">
        <v>15</v>
      </c>
      <c r="G528" s="461"/>
      <c r="H528" s="528">
        <f>IF(E528 = CHAR(37), F528*G528/100,F528*G528)</f>
        <v>0</v>
      </c>
    </row>
    <row r="529" spans="1:8" s="3" customFormat="1" ht="12.75" x14ac:dyDescent="0.25">
      <c r="B529" s="255"/>
      <c r="C529" s="252"/>
      <c r="D529" s="252"/>
      <c r="E529" s="427"/>
      <c r="F529" s="427"/>
      <c r="G529" s="432"/>
      <c r="H529" s="528"/>
    </row>
    <row r="530" spans="1:8" s="3" customFormat="1" ht="12.75" x14ac:dyDescent="0.25">
      <c r="A530" s="3">
        <v>10661</v>
      </c>
      <c r="B530" s="256"/>
      <c r="C530" s="254" t="s">
        <v>598</v>
      </c>
      <c r="D530" s="254" t="s">
        <v>599</v>
      </c>
      <c r="E530" s="428"/>
      <c r="F530" s="429"/>
      <c r="G530" s="432"/>
      <c r="H530" s="528"/>
    </row>
    <row r="531" spans="1:8" s="3" customFormat="1" ht="12.75" x14ac:dyDescent="0.25">
      <c r="B531" s="255"/>
      <c r="C531" s="252"/>
      <c r="D531" s="252"/>
      <c r="E531" s="427"/>
      <c r="F531" s="427"/>
      <c r="G531" s="432"/>
      <c r="H531" s="528"/>
    </row>
    <row r="532" spans="1:8" s="3" customFormat="1" ht="25.5" x14ac:dyDescent="0.25">
      <c r="A532" s="3">
        <v>10662</v>
      </c>
      <c r="B532" s="256" t="s">
        <v>600</v>
      </c>
      <c r="C532" s="254"/>
      <c r="D532" s="254" t="s">
        <v>601</v>
      </c>
      <c r="E532" s="428" t="s">
        <v>279</v>
      </c>
      <c r="F532" s="429">
        <v>15</v>
      </c>
      <c r="G532" s="461"/>
      <c r="H532" s="528">
        <f>IF(E532 = CHAR(37), F532*G532/100,F532*G532)</f>
        <v>0</v>
      </c>
    </row>
    <row r="533" spans="1:8" s="3" customFormat="1" ht="12.75" x14ac:dyDescent="0.25">
      <c r="B533" s="255"/>
      <c r="C533" s="252"/>
      <c r="D533" s="252"/>
      <c r="E533" s="427"/>
      <c r="F533" s="427"/>
      <c r="G533" s="432"/>
      <c r="H533" s="528"/>
    </row>
    <row r="534" spans="1:8" s="3" customFormat="1" ht="12.75" x14ac:dyDescent="0.25">
      <c r="B534" s="255"/>
      <c r="C534" s="252"/>
      <c r="D534" s="252"/>
      <c r="E534" s="427"/>
      <c r="F534" s="427"/>
      <c r="G534" s="432"/>
      <c r="H534" s="528"/>
    </row>
    <row r="535" spans="1:8" s="3" customFormat="1" ht="12.75" x14ac:dyDescent="0.25">
      <c r="B535" s="255"/>
      <c r="C535" s="252"/>
      <c r="D535" s="252"/>
      <c r="E535" s="427"/>
      <c r="F535" s="427"/>
      <c r="G535" s="432"/>
      <c r="H535" s="528"/>
    </row>
    <row r="536" spans="1:8" s="3" customFormat="1" ht="12.75" x14ac:dyDescent="0.25">
      <c r="B536" s="255"/>
      <c r="C536" s="252"/>
      <c r="D536" s="252"/>
      <c r="E536" s="427"/>
      <c r="F536" s="427"/>
      <c r="G536" s="432"/>
      <c r="H536" s="528"/>
    </row>
    <row r="537" spans="1:8" s="3" customFormat="1" ht="12.75" x14ac:dyDescent="0.25">
      <c r="B537" s="255"/>
      <c r="C537" s="252"/>
      <c r="D537" s="252"/>
      <c r="E537" s="427"/>
      <c r="F537" s="427"/>
      <c r="G537" s="432"/>
      <c r="H537" s="528"/>
    </row>
    <row r="538" spans="1:8" s="3" customFormat="1" ht="12.75" x14ac:dyDescent="0.25">
      <c r="B538" s="255"/>
      <c r="C538" s="252"/>
      <c r="D538" s="252"/>
      <c r="E538" s="427"/>
      <c r="F538" s="427"/>
      <c r="G538" s="432"/>
      <c r="H538" s="528"/>
    </row>
    <row r="539" spans="1:8" s="3" customFormat="1" ht="12.75" x14ac:dyDescent="0.25">
      <c r="B539" s="255"/>
      <c r="C539" s="252"/>
      <c r="D539" s="252"/>
      <c r="E539" s="427"/>
      <c r="F539" s="427"/>
      <c r="G539" s="432"/>
      <c r="H539" s="528"/>
    </row>
    <row r="540" spans="1:8" s="3" customFormat="1" ht="12.75" x14ac:dyDescent="0.25">
      <c r="B540" s="255"/>
      <c r="C540" s="252"/>
      <c r="D540" s="252"/>
      <c r="E540" s="427"/>
      <c r="F540" s="427"/>
      <c r="G540" s="432"/>
      <c r="H540" s="528"/>
    </row>
    <row r="541" spans="1:8" s="3" customFormat="1" ht="12.75" x14ac:dyDescent="0.25">
      <c r="B541" s="255"/>
      <c r="C541" s="252"/>
      <c r="D541" s="252"/>
      <c r="E541" s="427"/>
      <c r="F541" s="427"/>
      <c r="G541" s="432"/>
      <c r="H541" s="528"/>
    </row>
    <row r="542" spans="1:8" s="3" customFormat="1" ht="12.75" x14ac:dyDescent="0.25">
      <c r="B542" s="255"/>
      <c r="C542" s="252"/>
      <c r="D542" s="252"/>
      <c r="E542" s="427"/>
      <c r="F542" s="427"/>
      <c r="G542" s="432"/>
      <c r="H542" s="528"/>
    </row>
    <row r="543" spans="1:8" s="3" customFormat="1" ht="12.75" x14ac:dyDescent="0.25">
      <c r="B543" s="255"/>
      <c r="C543" s="252"/>
      <c r="D543" s="252"/>
      <c r="E543" s="427"/>
      <c r="F543" s="427"/>
      <c r="G543" s="432"/>
      <c r="H543" s="528"/>
    </row>
    <row r="544" spans="1:8" s="3" customFormat="1" ht="12.75" x14ac:dyDescent="0.25">
      <c r="B544" s="255"/>
      <c r="C544" s="252"/>
      <c r="D544" s="252"/>
      <c r="E544" s="427"/>
      <c r="F544" s="427"/>
      <c r="G544" s="432"/>
      <c r="H544" s="528"/>
    </row>
    <row r="545" spans="2:8" s="3" customFormat="1" ht="12.75" x14ac:dyDescent="0.25">
      <c r="B545" s="255"/>
      <c r="C545" s="252"/>
      <c r="D545" s="252"/>
      <c r="E545" s="427"/>
      <c r="F545" s="427"/>
      <c r="G545" s="432"/>
      <c r="H545" s="528"/>
    </row>
    <row r="546" spans="2:8" s="3" customFormat="1" ht="12.75" x14ac:dyDescent="0.25">
      <c r="B546" s="255"/>
      <c r="C546" s="252"/>
      <c r="D546" s="252"/>
      <c r="E546" s="427"/>
      <c r="F546" s="427"/>
      <c r="G546" s="432"/>
      <c r="H546" s="528"/>
    </row>
    <row r="547" spans="2:8" s="3" customFormat="1" ht="12.75" x14ac:dyDescent="0.25">
      <c r="B547" s="255"/>
      <c r="C547" s="252"/>
      <c r="D547" s="252"/>
      <c r="E547" s="427"/>
      <c r="F547" s="427"/>
      <c r="G547" s="432"/>
      <c r="H547" s="528"/>
    </row>
    <row r="548" spans="2:8" s="3" customFormat="1" ht="12.75" x14ac:dyDescent="0.25">
      <c r="B548" s="255"/>
      <c r="C548" s="252"/>
      <c r="D548" s="252"/>
      <c r="E548" s="427"/>
      <c r="F548" s="427"/>
      <c r="G548" s="432"/>
      <c r="H548" s="528"/>
    </row>
    <row r="549" spans="2:8" s="3" customFormat="1" ht="12.75" x14ac:dyDescent="0.25">
      <c r="B549" s="255"/>
      <c r="C549" s="252"/>
      <c r="D549" s="252"/>
      <c r="E549" s="427"/>
      <c r="F549" s="427"/>
      <c r="G549" s="432"/>
      <c r="H549" s="528"/>
    </row>
    <row r="550" spans="2:8" s="3" customFormat="1" ht="12.75" x14ac:dyDescent="0.25">
      <c r="B550" s="255"/>
      <c r="C550" s="252"/>
      <c r="D550" s="252"/>
      <c r="E550" s="427"/>
      <c r="F550" s="427"/>
      <c r="G550" s="432"/>
      <c r="H550" s="528"/>
    </row>
    <row r="551" spans="2:8" s="3" customFormat="1" ht="12.75" x14ac:dyDescent="0.25">
      <c r="B551" s="255"/>
      <c r="C551" s="252"/>
      <c r="D551" s="252"/>
      <c r="E551" s="427"/>
      <c r="F551" s="427"/>
      <c r="G551" s="432"/>
      <c r="H551" s="528"/>
    </row>
    <row r="552" spans="2:8" s="3" customFormat="1" ht="12.75" x14ac:dyDescent="0.25">
      <c r="B552" s="255"/>
      <c r="C552" s="252"/>
      <c r="D552" s="252"/>
      <c r="E552" s="427"/>
      <c r="F552" s="427"/>
      <c r="G552" s="432"/>
      <c r="H552" s="528"/>
    </row>
    <row r="553" spans="2:8" s="3" customFormat="1" ht="12.75" x14ac:dyDescent="0.25">
      <c r="B553" s="255"/>
      <c r="C553" s="252"/>
      <c r="D553" s="252"/>
      <c r="E553" s="427"/>
      <c r="F553" s="427"/>
      <c r="G553" s="432"/>
      <c r="H553" s="528"/>
    </row>
    <row r="554" spans="2:8" s="3" customFormat="1" ht="12.75" x14ac:dyDescent="0.25">
      <c r="B554" s="255"/>
      <c r="C554" s="252"/>
      <c r="D554" s="252"/>
      <c r="E554" s="427"/>
      <c r="F554" s="427"/>
      <c r="G554" s="432"/>
      <c r="H554" s="528"/>
    </row>
    <row r="555" spans="2:8" s="3" customFormat="1" ht="12.75" x14ac:dyDescent="0.25">
      <c r="B555" s="255"/>
      <c r="C555" s="252"/>
      <c r="D555" s="252"/>
      <c r="E555" s="427"/>
      <c r="F555" s="427"/>
      <c r="G555" s="432"/>
      <c r="H555" s="528"/>
    </row>
    <row r="556" spans="2:8" s="3" customFormat="1" ht="12.75" x14ac:dyDescent="0.25">
      <c r="B556" s="255"/>
      <c r="C556" s="252"/>
      <c r="D556" s="252"/>
      <c r="E556" s="427"/>
      <c r="F556" s="427"/>
      <c r="G556" s="432"/>
      <c r="H556" s="528"/>
    </row>
    <row r="557" spans="2:8" s="3" customFormat="1" ht="12.75" x14ac:dyDescent="0.25">
      <c r="B557" s="255"/>
      <c r="C557" s="252"/>
      <c r="D557" s="252"/>
      <c r="E557" s="427"/>
      <c r="F557" s="427"/>
      <c r="G557" s="432"/>
      <c r="H557" s="528"/>
    </row>
    <row r="558" spans="2:8" s="3" customFormat="1" ht="12.75" x14ac:dyDescent="0.25">
      <c r="B558" s="255"/>
      <c r="C558" s="252"/>
      <c r="D558" s="252"/>
      <c r="E558" s="427"/>
      <c r="F558" s="427"/>
      <c r="G558" s="432"/>
      <c r="H558" s="528"/>
    </row>
    <row r="559" spans="2:8" s="3" customFormat="1" ht="12.75" x14ac:dyDescent="0.25">
      <c r="B559" s="255"/>
      <c r="C559" s="252"/>
      <c r="D559" s="252"/>
      <c r="E559" s="427"/>
      <c r="F559" s="427"/>
      <c r="G559" s="432"/>
      <c r="H559" s="528"/>
    </row>
    <row r="560" spans="2:8" s="3" customFormat="1" ht="12.75" x14ac:dyDescent="0.25">
      <c r="B560" s="255"/>
      <c r="C560" s="252"/>
      <c r="D560" s="252"/>
      <c r="E560" s="427"/>
      <c r="F560" s="427"/>
      <c r="G560" s="432"/>
      <c r="H560" s="528"/>
    </row>
    <row r="561" spans="2:8" s="3" customFormat="1" ht="12.75" x14ac:dyDescent="0.25">
      <c r="B561" s="255"/>
      <c r="C561" s="252"/>
      <c r="D561" s="252"/>
      <c r="E561" s="427"/>
      <c r="F561" s="427"/>
      <c r="G561" s="432"/>
      <c r="H561" s="528"/>
    </row>
    <row r="562" spans="2:8" s="3" customFormat="1" ht="12.75" x14ac:dyDescent="0.25">
      <c r="B562" s="255"/>
      <c r="C562" s="252"/>
      <c r="D562" s="252"/>
      <c r="E562" s="427"/>
      <c r="F562" s="427"/>
      <c r="G562" s="432"/>
      <c r="H562" s="528"/>
    </row>
    <row r="563" spans="2:8" s="3" customFormat="1" ht="12.75" x14ac:dyDescent="0.25">
      <c r="B563" s="255"/>
      <c r="C563" s="252"/>
      <c r="D563" s="252"/>
      <c r="E563" s="427"/>
      <c r="F563" s="427"/>
      <c r="G563" s="432"/>
      <c r="H563" s="528"/>
    </row>
    <row r="564" spans="2:8" s="3" customFormat="1" ht="12.75" x14ac:dyDescent="0.25">
      <c r="B564" s="255"/>
      <c r="C564" s="252"/>
      <c r="D564" s="252"/>
      <c r="E564" s="427"/>
      <c r="F564" s="427"/>
      <c r="G564" s="432"/>
      <c r="H564" s="528"/>
    </row>
    <row r="565" spans="2:8" s="3" customFormat="1" ht="12.75" x14ac:dyDescent="0.25">
      <c r="B565" s="255"/>
      <c r="C565" s="252"/>
      <c r="D565" s="252"/>
      <c r="E565" s="427"/>
      <c r="F565" s="427"/>
      <c r="G565" s="432"/>
      <c r="H565" s="528"/>
    </row>
    <row r="566" spans="2:8" s="3" customFormat="1" ht="12.75" x14ac:dyDescent="0.25">
      <c r="B566" s="255"/>
      <c r="C566" s="252"/>
      <c r="D566" s="252"/>
      <c r="E566" s="427"/>
      <c r="F566" s="427"/>
      <c r="G566" s="432"/>
      <c r="H566" s="528"/>
    </row>
    <row r="567" spans="2:8" s="3" customFormat="1" ht="12.75" x14ac:dyDescent="0.25">
      <c r="B567" s="255"/>
      <c r="C567" s="252"/>
      <c r="D567" s="252"/>
      <c r="E567" s="427"/>
      <c r="F567" s="427"/>
      <c r="G567" s="432"/>
      <c r="H567" s="528"/>
    </row>
    <row r="568" spans="2:8" s="3" customFormat="1" ht="12.75" x14ac:dyDescent="0.25">
      <c r="B568" s="255"/>
      <c r="C568" s="252"/>
      <c r="D568" s="252"/>
      <c r="E568" s="427"/>
      <c r="F568" s="427"/>
      <c r="G568" s="432"/>
      <c r="H568" s="528"/>
    </row>
    <row r="569" spans="2:8" s="3" customFormat="1" ht="12.75" x14ac:dyDescent="0.25">
      <c r="B569" s="255"/>
      <c r="C569" s="252"/>
      <c r="D569" s="252"/>
      <c r="E569" s="427"/>
      <c r="F569" s="427"/>
      <c r="G569" s="432"/>
      <c r="H569" s="528"/>
    </row>
    <row r="570" spans="2:8" s="3" customFormat="1" ht="12.75" x14ac:dyDescent="0.25">
      <c r="B570" s="255"/>
      <c r="C570" s="252"/>
      <c r="D570" s="252"/>
      <c r="E570" s="427"/>
      <c r="F570" s="427"/>
      <c r="G570" s="432"/>
      <c r="H570" s="528"/>
    </row>
    <row r="571" spans="2:8" s="3" customFormat="1" ht="12.75" x14ac:dyDescent="0.25">
      <c r="B571" s="255"/>
      <c r="C571" s="252"/>
      <c r="D571" s="252"/>
      <c r="E571" s="427"/>
      <c r="F571" s="427"/>
      <c r="G571" s="432"/>
      <c r="H571" s="528"/>
    </row>
    <row r="572" spans="2:8" s="3" customFormat="1" ht="12.75" x14ac:dyDescent="0.25">
      <c r="B572" s="255"/>
      <c r="C572" s="252"/>
      <c r="D572" s="252"/>
      <c r="E572" s="427"/>
      <c r="F572" s="427"/>
      <c r="G572" s="432"/>
      <c r="H572" s="528"/>
    </row>
    <row r="573" spans="2:8" s="3" customFormat="1" ht="12.75" x14ac:dyDescent="0.25">
      <c r="B573" s="255"/>
      <c r="C573" s="252"/>
      <c r="D573" s="252"/>
      <c r="E573" s="427"/>
      <c r="F573" s="427"/>
      <c r="G573" s="432"/>
      <c r="H573" s="528"/>
    </row>
    <row r="574" spans="2:8" s="3" customFormat="1" ht="12.75" x14ac:dyDescent="0.25">
      <c r="B574" s="255"/>
      <c r="C574" s="252"/>
      <c r="D574" s="252"/>
      <c r="E574" s="427"/>
      <c r="F574" s="427"/>
      <c r="G574" s="432"/>
      <c r="H574" s="528"/>
    </row>
    <row r="575" spans="2:8" s="3" customFormat="1" ht="12.75" x14ac:dyDescent="0.25">
      <c r="B575" s="255"/>
      <c r="C575" s="252"/>
      <c r="D575" s="252"/>
      <c r="E575" s="427"/>
      <c r="F575" s="427"/>
      <c r="G575" s="432"/>
      <c r="H575" s="528"/>
    </row>
    <row r="576" spans="2:8" s="3" customFormat="1" ht="12.75" x14ac:dyDescent="0.25">
      <c r="B576" s="255"/>
      <c r="C576" s="252"/>
      <c r="D576" s="252"/>
      <c r="E576" s="427"/>
      <c r="F576" s="427"/>
      <c r="G576" s="432"/>
      <c r="H576" s="528"/>
    </row>
    <row r="577" spans="1:8" s="3" customFormat="1" ht="12.75" x14ac:dyDescent="0.25">
      <c r="B577" s="255"/>
      <c r="C577" s="252"/>
      <c r="D577" s="252"/>
      <c r="E577" s="427"/>
      <c r="F577" s="427"/>
      <c r="G577" s="432"/>
      <c r="H577" s="528"/>
    </row>
    <row r="578" spans="1:8" s="3" customFormat="1" ht="12.75" x14ac:dyDescent="0.25">
      <c r="B578" s="255"/>
      <c r="C578" s="252"/>
      <c r="D578" s="252"/>
      <c r="E578" s="427"/>
      <c r="F578" s="427"/>
      <c r="G578" s="432"/>
      <c r="H578" s="528"/>
    </row>
    <row r="579" spans="1:8" s="3" customFormat="1" ht="12.75" x14ac:dyDescent="0.25">
      <c r="B579" s="255"/>
      <c r="C579" s="252"/>
      <c r="D579" s="252"/>
      <c r="E579" s="427"/>
      <c r="F579" s="427"/>
      <c r="G579" s="432"/>
      <c r="H579" s="528"/>
    </row>
    <row r="580" spans="1:8" s="3" customFormat="1" ht="12.75" x14ac:dyDescent="0.25">
      <c r="B580" s="255"/>
      <c r="C580" s="252"/>
      <c r="D580" s="252"/>
      <c r="E580" s="427"/>
      <c r="F580" s="427"/>
      <c r="G580" s="432"/>
      <c r="H580" s="528"/>
    </row>
    <row r="581" spans="1:8" s="3" customFormat="1" ht="12.75" x14ac:dyDescent="0.25">
      <c r="B581" s="255"/>
      <c r="C581" s="252"/>
      <c r="D581" s="252"/>
      <c r="E581" s="427"/>
      <c r="F581" s="427"/>
      <c r="G581" s="432"/>
      <c r="H581" s="528"/>
    </row>
    <row r="582" spans="1:8" s="3" customFormat="1" ht="12.75" x14ac:dyDescent="0.25">
      <c r="B582" s="255"/>
      <c r="C582" s="252"/>
      <c r="D582" s="252"/>
      <c r="E582" s="427"/>
      <c r="F582" s="427"/>
      <c r="G582" s="432"/>
      <c r="H582" s="528"/>
    </row>
    <row r="583" spans="1:8" s="3" customFormat="1" ht="12.75" x14ac:dyDescent="0.25">
      <c r="B583" s="255"/>
      <c r="C583" s="252"/>
      <c r="D583" s="252"/>
      <c r="E583" s="427"/>
      <c r="F583" s="427"/>
      <c r="G583" s="432"/>
      <c r="H583" s="528"/>
    </row>
    <row r="584" spans="1:8" s="3" customFormat="1" ht="12.75" x14ac:dyDescent="0.25">
      <c r="B584" s="255"/>
      <c r="C584" s="252"/>
      <c r="D584" s="252"/>
      <c r="E584" s="427"/>
      <c r="F584" s="427"/>
      <c r="G584" s="432"/>
      <c r="H584" s="528"/>
    </row>
    <row r="585" spans="1:8" s="3" customFormat="1" ht="12.75" x14ac:dyDescent="0.25">
      <c r="B585" s="255"/>
      <c r="C585" s="252"/>
      <c r="D585" s="252"/>
      <c r="E585" s="427"/>
      <c r="F585" s="427"/>
      <c r="G585" s="432"/>
      <c r="H585" s="528"/>
    </row>
    <row r="586" spans="1:8" s="4" customFormat="1" ht="21.95" customHeight="1" x14ac:dyDescent="0.25">
      <c r="B586" s="257" t="s">
        <v>230</v>
      </c>
      <c r="C586" s="257"/>
      <c r="D586" s="5"/>
      <c r="E586" s="431"/>
      <c r="F586" s="431"/>
      <c r="G586" s="433"/>
      <c r="H586" s="529">
        <f>SUM(H524:H585)</f>
        <v>0</v>
      </c>
    </row>
    <row r="587" spans="1:8" s="2" customFormat="1" ht="12.75" x14ac:dyDescent="0.2">
      <c r="B587" s="15"/>
      <c r="F587" s="15"/>
      <c r="H587" s="526" t="s">
        <v>2021</v>
      </c>
    </row>
    <row r="588" spans="1:8" s="2" customFormat="1" ht="12.75" x14ac:dyDescent="0.2">
      <c r="B588" s="15"/>
      <c r="F588" s="15"/>
      <c r="H588" s="527"/>
    </row>
    <row r="589" spans="1:8" s="3" customFormat="1" ht="25.5" x14ac:dyDescent="0.25">
      <c r="B589" s="253" t="s">
        <v>3</v>
      </c>
      <c r="C589" s="253" t="s">
        <v>4</v>
      </c>
      <c r="D589" s="253" t="s">
        <v>5</v>
      </c>
      <c r="E589" s="253" t="s">
        <v>6</v>
      </c>
      <c r="F589" s="293" t="s">
        <v>7</v>
      </c>
      <c r="G589" s="253" t="s">
        <v>8</v>
      </c>
      <c r="H589" s="515" t="s">
        <v>9</v>
      </c>
    </row>
    <row r="590" spans="1:8" s="3" customFormat="1" ht="25.5" x14ac:dyDescent="0.25">
      <c r="A590" s="3">
        <v>10325</v>
      </c>
      <c r="B590" s="701" t="s">
        <v>603</v>
      </c>
      <c r="C590" s="246" t="s">
        <v>604</v>
      </c>
      <c r="D590" s="246" t="s">
        <v>602</v>
      </c>
      <c r="E590" s="741"/>
      <c r="F590" s="742"/>
      <c r="G590" s="739"/>
      <c r="H590" s="740"/>
    </row>
    <row r="591" spans="1:8" s="3" customFormat="1" ht="12.75" x14ac:dyDescent="0.25">
      <c r="B591" s="255"/>
      <c r="C591" s="252"/>
      <c r="D591" s="252"/>
      <c r="E591" s="427"/>
      <c r="F591" s="427"/>
      <c r="G591" s="432"/>
      <c r="H591" s="528"/>
    </row>
    <row r="592" spans="1:8" s="3" customFormat="1" ht="12.75" x14ac:dyDescent="0.25">
      <c r="A592" s="3">
        <v>10525</v>
      </c>
      <c r="B592" s="256"/>
      <c r="C592" s="254" t="s">
        <v>519</v>
      </c>
      <c r="D592" s="254" t="s">
        <v>605</v>
      </c>
      <c r="E592" s="428"/>
      <c r="F592" s="429"/>
      <c r="G592" s="432"/>
      <c r="H592" s="528"/>
    </row>
    <row r="593" spans="1:8" s="3" customFormat="1" ht="12.75" x14ac:dyDescent="0.25">
      <c r="B593" s="255"/>
      <c r="C593" s="252"/>
      <c r="D593" s="252"/>
      <c r="E593" s="427"/>
      <c r="F593" s="427"/>
      <c r="G593" s="432"/>
      <c r="H593" s="528"/>
    </row>
    <row r="594" spans="1:8" s="3" customFormat="1" ht="38.25" x14ac:dyDescent="0.25">
      <c r="A594" s="3">
        <v>10526</v>
      </c>
      <c r="B594" s="256"/>
      <c r="C594" s="254"/>
      <c r="D594" s="254" t="s">
        <v>606</v>
      </c>
      <c r="E594" s="428"/>
      <c r="F594" s="429"/>
      <c r="G594" s="432"/>
      <c r="H594" s="528"/>
    </row>
    <row r="595" spans="1:8" s="3" customFormat="1" ht="12.75" x14ac:dyDescent="0.25">
      <c r="B595" s="255"/>
      <c r="C595" s="252"/>
      <c r="D595" s="252"/>
      <c r="E595" s="427"/>
      <c r="F595" s="427"/>
      <c r="G595" s="432"/>
      <c r="H595" s="528"/>
    </row>
    <row r="596" spans="1:8" s="3" customFormat="1" ht="12.75" x14ac:dyDescent="0.25">
      <c r="A596" s="3">
        <v>10672</v>
      </c>
      <c r="B596" s="256" t="s">
        <v>607</v>
      </c>
      <c r="C596" s="254"/>
      <c r="D596" s="254" t="s">
        <v>608</v>
      </c>
      <c r="E596" s="428" t="s">
        <v>190</v>
      </c>
      <c r="F596" s="429">
        <v>350</v>
      </c>
      <c r="G596" s="461"/>
      <c r="H596" s="528">
        <f>IF(E596 = CHAR(37), F596*G596/100,F596*G596)</f>
        <v>0</v>
      </c>
    </row>
    <row r="597" spans="1:8" s="3" customFormat="1" ht="12.75" x14ac:dyDescent="0.25">
      <c r="B597" s="255"/>
      <c r="C597" s="252"/>
      <c r="D597" s="252"/>
      <c r="E597" s="427"/>
      <c r="F597" s="427"/>
      <c r="G597" s="432"/>
      <c r="H597" s="528"/>
    </row>
    <row r="598" spans="1:8" s="3" customFormat="1" ht="12.75" x14ac:dyDescent="0.25">
      <c r="A598" s="3">
        <v>10410</v>
      </c>
      <c r="B598" s="256"/>
      <c r="C598" s="254"/>
      <c r="D598" s="254" t="s">
        <v>609</v>
      </c>
      <c r="E598" s="428"/>
      <c r="F598" s="429"/>
      <c r="G598" s="432"/>
      <c r="H598" s="528"/>
    </row>
    <row r="599" spans="1:8" s="3" customFormat="1" ht="12.75" x14ac:dyDescent="0.25">
      <c r="B599" s="255"/>
      <c r="C599" s="252"/>
      <c r="D599" s="252"/>
      <c r="E599" s="427"/>
      <c r="F599" s="427"/>
      <c r="G599" s="432"/>
      <c r="H599" s="528"/>
    </row>
    <row r="600" spans="1:8" s="3" customFormat="1" ht="38.25" x14ac:dyDescent="0.25">
      <c r="A600" s="3">
        <v>10411</v>
      </c>
      <c r="B600" s="256" t="s">
        <v>610</v>
      </c>
      <c r="C600" s="254"/>
      <c r="D600" s="254" t="s">
        <v>611</v>
      </c>
      <c r="E600" s="428" t="s">
        <v>279</v>
      </c>
      <c r="F600" s="429">
        <v>800</v>
      </c>
      <c r="G600" s="461"/>
      <c r="H600" s="528">
        <f>IF(E600 = CHAR(37), F600*G600/100,F600*G600)</f>
        <v>0</v>
      </c>
    </row>
    <row r="601" spans="1:8" s="3" customFormat="1" ht="12.75" x14ac:dyDescent="0.25">
      <c r="B601" s="255"/>
      <c r="C601" s="252"/>
      <c r="D601" s="252"/>
      <c r="E601" s="427"/>
      <c r="F601" s="427"/>
      <c r="G601" s="432"/>
      <c r="H601" s="528"/>
    </row>
    <row r="602" spans="1:8" s="3" customFormat="1" ht="38.25" x14ac:dyDescent="0.25">
      <c r="A602" s="3">
        <v>10412</v>
      </c>
      <c r="B602" s="256" t="s">
        <v>612</v>
      </c>
      <c r="C602" s="254"/>
      <c r="D602" s="254" t="s">
        <v>613</v>
      </c>
      <c r="E602" s="428" t="s">
        <v>279</v>
      </c>
      <c r="F602" s="429">
        <v>50</v>
      </c>
      <c r="G602" s="461"/>
      <c r="H602" s="528">
        <f>IF(E602 = CHAR(37), F602*G602/100,F602*G602)</f>
        <v>0</v>
      </c>
    </row>
    <row r="603" spans="1:8" s="3" customFormat="1" ht="12.75" x14ac:dyDescent="0.25">
      <c r="B603" s="255"/>
      <c r="C603" s="252"/>
      <c r="D603" s="252"/>
      <c r="E603" s="427"/>
      <c r="F603" s="427"/>
      <c r="G603" s="432"/>
      <c r="H603" s="528"/>
    </row>
    <row r="604" spans="1:8" s="3" customFormat="1" ht="12.75" x14ac:dyDescent="0.25">
      <c r="A604" s="3">
        <v>10671</v>
      </c>
      <c r="B604" s="256" t="s">
        <v>607</v>
      </c>
      <c r="C604" s="254" t="s">
        <v>405</v>
      </c>
      <c r="D604" s="254" t="s">
        <v>614</v>
      </c>
      <c r="E604" s="428"/>
      <c r="F604" s="429"/>
      <c r="G604" s="432"/>
      <c r="H604" s="528"/>
    </row>
    <row r="605" spans="1:8" s="3" customFormat="1" ht="12.75" x14ac:dyDescent="0.25">
      <c r="B605" s="255"/>
      <c r="C605" s="252"/>
      <c r="D605" s="252"/>
      <c r="E605" s="427"/>
      <c r="F605" s="427"/>
      <c r="G605" s="432"/>
      <c r="H605" s="528"/>
    </row>
    <row r="606" spans="1:8" s="3" customFormat="1" ht="25.5" x14ac:dyDescent="0.25">
      <c r="A606" s="3">
        <v>10673</v>
      </c>
      <c r="B606" s="256"/>
      <c r="C606" s="254"/>
      <c r="D606" s="254" t="s">
        <v>615</v>
      </c>
      <c r="E606" s="428"/>
      <c r="F606" s="429"/>
      <c r="G606" s="432"/>
      <c r="H606" s="528"/>
    </row>
    <row r="607" spans="1:8" s="3" customFormat="1" ht="12.75" x14ac:dyDescent="0.25">
      <c r="B607" s="255"/>
      <c r="C607" s="252"/>
      <c r="D607" s="252"/>
      <c r="E607" s="427"/>
      <c r="F607" s="427"/>
      <c r="G607" s="432"/>
      <c r="H607" s="528"/>
    </row>
    <row r="608" spans="1:8" s="3" customFormat="1" ht="12.75" x14ac:dyDescent="0.25">
      <c r="A608" s="3">
        <v>10674</v>
      </c>
      <c r="B608" s="256" t="s">
        <v>616</v>
      </c>
      <c r="C608" s="254"/>
      <c r="D608" s="254" t="s">
        <v>608</v>
      </c>
      <c r="E608" s="428" t="s">
        <v>190</v>
      </c>
      <c r="F608" s="429">
        <v>90</v>
      </c>
      <c r="G608" s="461"/>
      <c r="H608" s="528">
        <f>IF(E608 = CHAR(37), F608*G608/100,F608*G608)</f>
        <v>0</v>
      </c>
    </row>
    <row r="609" spans="1:8" s="3" customFormat="1" ht="12.75" x14ac:dyDescent="0.25">
      <c r="B609" s="255"/>
      <c r="C609" s="252"/>
      <c r="D609" s="252"/>
      <c r="E609" s="427"/>
      <c r="F609" s="427"/>
      <c r="G609" s="432"/>
      <c r="H609" s="528"/>
    </row>
    <row r="610" spans="1:8" s="3" customFormat="1" ht="12.75" x14ac:dyDescent="0.25">
      <c r="A610" s="3">
        <v>10675</v>
      </c>
      <c r="B610" s="256" t="s">
        <v>610</v>
      </c>
      <c r="C610" s="254" t="s">
        <v>542</v>
      </c>
      <c r="D610" s="254" t="s">
        <v>617</v>
      </c>
      <c r="E610" s="428"/>
      <c r="F610" s="429"/>
      <c r="G610" s="432"/>
      <c r="H610" s="528"/>
    </row>
    <row r="611" spans="1:8" s="3" customFormat="1" ht="12.75" x14ac:dyDescent="0.25">
      <c r="B611" s="255"/>
      <c r="C611" s="252"/>
      <c r="D611" s="252"/>
      <c r="E611" s="427"/>
      <c r="F611" s="427"/>
      <c r="G611" s="432"/>
      <c r="H611" s="528"/>
    </row>
    <row r="612" spans="1:8" s="3" customFormat="1" ht="38.25" x14ac:dyDescent="0.25">
      <c r="A612" s="3">
        <v>10677</v>
      </c>
      <c r="B612" s="256"/>
      <c r="C612" s="254"/>
      <c r="D612" s="254" t="s">
        <v>618</v>
      </c>
      <c r="E612" s="428"/>
      <c r="F612" s="429"/>
      <c r="G612" s="432"/>
      <c r="H612" s="528"/>
    </row>
    <row r="613" spans="1:8" s="3" customFormat="1" ht="12.75" x14ac:dyDescent="0.25">
      <c r="B613" s="255"/>
      <c r="C613" s="252"/>
      <c r="D613" s="252"/>
      <c r="E613" s="427"/>
      <c r="F613" s="427"/>
      <c r="G613" s="432"/>
      <c r="H613" s="528"/>
    </row>
    <row r="614" spans="1:8" s="3" customFormat="1" ht="25.5" x14ac:dyDescent="0.25">
      <c r="A614" s="3">
        <v>10678</v>
      </c>
      <c r="B614" s="256" t="s">
        <v>619</v>
      </c>
      <c r="C614" s="254"/>
      <c r="D614" s="254" t="s">
        <v>620</v>
      </c>
      <c r="E614" s="428" t="s">
        <v>190</v>
      </c>
      <c r="F614" s="429">
        <v>50</v>
      </c>
      <c r="G614" s="461"/>
      <c r="H614" s="528">
        <f>IF(E614 = CHAR(37), F614*G614/100,F614*G614)</f>
        <v>0</v>
      </c>
    </row>
    <row r="615" spans="1:8" s="3" customFormat="1" ht="12.75" x14ac:dyDescent="0.25">
      <c r="B615" s="255"/>
      <c r="C615" s="252"/>
      <c r="D615" s="252"/>
      <c r="E615" s="427"/>
      <c r="F615" s="427"/>
      <c r="G615" s="432"/>
      <c r="H615" s="528"/>
    </row>
    <row r="616" spans="1:8" s="3" customFormat="1" ht="25.5" x14ac:dyDescent="0.25">
      <c r="A616" s="3">
        <v>10676</v>
      </c>
      <c r="B616" s="256"/>
      <c r="C616" s="254"/>
      <c r="D616" s="254" t="s">
        <v>621</v>
      </c>
      <c r="E616" s="428"/>
      <c r="F616" s="429"/>
      <c r="G616" s="432"/>
      <c r="H616" s="528"/>
    </row>
    <row r="617" spans="1:8" s="3" customFormat="1" ht="12.75" x14ac:dyDescent="0.25">
      <c r="B617" s="255"/>
      <c r="C617" s="252"/>
      <c r="D617" s="252"/>
      <c r="E617" s="427"/>
      <c r="F617" s="427"/>
      <c r="G617" s="432"/>
      <c r="H617" s="528"/>
    </row>
    <row r="618" spans="1:8" s="3" customFormat="1" ht="12.75" x14ac:dyDescent="0.25">
      <c r="A618" s="3">
        <v>10679</v>
      </c>
      <c r="B618" s="256" t="s">
        <v>622</v>
      </c>
      <c r="C618" s="254"/>
      <c r="D618" s="254" t="s">
        <v>623</v>
      </c>
      <c r="E618" s="428" t="s">
        <v>190</v>
      </c>
      <c r="F618" s="429">
        <v>100</v>
      </c>
      <c r="G618" s="461"/>
      <c r="H618" s="528">
        <f>IF(E618 = CHAR(37), F618*G618/100,F618*G618)</f>
        <v>0</v>
      </c>
    </row>
    <row r="619" spans="1:8" s="3" customFormat="1" ht="12.75" x14ac:dyDescent="0.25">
      <c r="B619" s="255"/>
      <c r="C619" s="252"/>
      <c r="D619" s="252"/>
      <c r="E619" s="427"/>
      <c r="F619" s="427"/>
      <c r="G619" s="432"/>
      <c r="H619" s="528"/>
    </row>
    <row r="620" spans="1:8" s="3" customFormat="1" ht="25.5" x14ac:dyDescent="0.25">
      <c r="A620" s="3">
        <v>10934</v>
      </c>
      <c r="B620" s="256" t="s">
        <v>624</v>
      </c>
      <c r="C620" s="254" t="s">
        <v>625</v>
      </c>
      <c r="D620" s="254" t="s">
        <v>626</v>
      </c>
      <c r="E620" s="428" t="s">
        <v>292</v>
      </c>
      <c r="F620" s="429">
        <v>10</v>
      </c>
      <c r="G620" s="461"/>
      <c r="H620" s="528">
        <f>IF(E620 = CHAR(37), F620*G620/100,F620*G620)</f>
        <v>0</v>
      </c>
    </row>
    <row r="621" spans="1:8" s="3" customFormat="1" ht="12.75" x14ac:dyDescent="0.25">
      <c r="B621" s="255"/>
      <c r="C621" s="252"/>
      <c r="D621" s="252"/>
      <c r="E621" s="427"/>
      <c r="F621" s="427"/>
      <c r="G621" s="432"/>
      <c r="H621" s="528"/>
    </row>
    <row r="622" spans="1:8" s="3" customFormat="1" ht="12.75" x14ac:dyDescent="0.25">
      <c r="B622" s="255"/>
      <c r="C622" s="252"/>
      <c r="D622" s="252"/>
      <c r="E622" s="427"/>
      <c r="F622" s="427"/>
      <c r="G622" s="432"/>
      <c r="H622" s="528"/>
    </row>
    <row r="623" spans="1:8" s="3" customFormat="1" ht="12.75" x14ac:dyDescent="0.25">
      <c r="B623" s="255"/>
      <c r="C623" s="252"/>
      <c r="D623" s="252"/>
      <c r="E623" s="427"/>
      <c r="F623" s="427"/>
      <c r="G623" s="432"/>
      <c r="H623" s="528"/>
    </row>
    <row r="624" spans="1:8" s="3" customFormat="1" ht="12.75" x14ac:dyDescent="0.25">
      <c r="B624" s="255"/>
      <c r="C624" s="252"/>
      <c r="D624" s="252"/>
      <c r="E624" s="427"/>
      <c r="F624" s="427"/>
      <c r="G624" s="432"/>
      <c r="H624" s="528"/>
    </row>
    <row r="625" spans="2:8" s="3" customFormat="1" ht="12.75" x14ac:dyDescent="0.25">
      <c r="B625" s="255"/>
      <c r="C625" s="252"/>
      <c r="D625" s="252"/>
      <c r="E625" s="427"/>
      <c r="F625" s="427"/>
      <c r="G625" s="432"/>
      <c r="H625" s="528"/>
    </row>
    <row r="626" spans="2:8" s="3" customFormat="1" ht="12.75" x14ac:dyDescent="0.25">
      <c r="B626" s="255"/>
      <c r="C626" s="252"/>
      <c r="D626" s="252"/>
      <c r="E626" s="427"/>
      <c r="F626" s="427"/>
      <c r="G626" s="432"/>
      <c r="H626" s="528"/>
    </row>
    <row r="627" spans="2:8" s="3" customFormat="1" ht="12.75" x14ac:dyDescent="0.25">
      <c r="B627" s="255"/>
      <c r="C627" s="252"/>
      <c r="D627" s="252"/>
      <c r="E627" s="427"/>
      <c r="F627" s="427"/>
      <c r="G627" s="432"/>
      <c r="H627" s="528"/>
    </row>
    <row r="628" spans="2:8" s="3" customFormat="1" ht="12.75" x14ac:dyDescent="0.25">
      <c r="B628" s="255"/>
      <c r="C628" s="252"/>
      <c r="D628" s="252"/>
      <c r="E628" s="427"/>
      <c r="F628" s="427"/>
      <c r="G628" s="432"/>
      <c r="H628" s="528"/>
    </row>
    <row r="629" spans="2:8" s="3" customFormat="1" ht="12.75" x14ac:dyDescent="0.25">
      <c r="B629" s="255"/>
      <c r="C629" s="252"/>
      <c r="D629" s="252"/>
      <c r="E629" s="427"/>
      <c r="F629" s="427"/>
      <c r="G629" s="432"/>
      <c r="H629" s="528"/>
    </row>
    <row r="630" spans="2:8" s="3" customFormat="1" ht="12.75" x14ac:dyDescent="0.25">
      <c r="B630" s="255"/>
      <c r="C630" s="252"/>
      <c r="D630" s="252"/>
      <c r="E630" s="427"/>
      <c r="F630" s="427"/>
      <c r="G630" s="432"/>
      <c r="H630" s="528"/>
    </row>
    <row r="631" spans="2:8" s="3" customFormat="1" ht="12.75" x14ac:dyDescent="0.25">
      <c r="B631" s="255"/>
      <c r="C631" s="252"/>
      <c r="D631" s="252"/>
      <c r="E631" s="427"/>
      <c r="F631" s="427"/>
      <c r="G631" s="432"/>
      <c r="H631" s="528"/>
    </row>
    <row r="632" spans="2:8" s="3" customFormat="1" ht="12.75" x14ac:dyDescent="0.25">
      <c r="B632" s="255"/>
      <c r="C632" s="252"/>
      <c r="D632" s="252"/>
      <c r="E632" s="427"/>
      <c r="F632" s="427"/>
      <c r="G632" s="432"/>
      <c r="H632" s="528"/>
    </row>
    <row r="633" spans="2:8" s="3" customFormat="1" ht="12.75" x14ac:dyDescent="0.25">
      <c r="B633" s="255"/>
      <c r="C633" s="252"/>
      <c r="D633" s="252"/>
      <c r="E633" s="427"/>
      <c r="F633" s="427"/>
      <c r="G633" s="432"/>
      <c r="H633" s="528"/>
    </row>
    <row r="634" spans="2:8" s="3" customFormat="1" ht="12.75" x14ac:dyDescent="0.25">
      <c r="B634" s="255"/>
      <c r="C634" s="252"/>
      <c r="D634" s="252"/>
      <c r="E634" s="427"/>
      <c r="F634" s="427"/>
      <c r="G634" s="432"/>
      <c r="H634" s="528"/>
    </row>
    <row r="635" spans="2:8" s="3" customFormat="1" ht="12.75" x14ac:dyDescent="0.25">
      <c r="B635" s="255"/>
      <c r="C635" s="252"/>
      <c r="D635" s="252"/>
      <c r="E635" s="427"/>
      <c r="F635" s="427"/>
      <c r="G635" s="432"/>
      <c r="H635" s="528"/>
    </row>
    <row r="636" spans="2:8" s="3" customFormat="1" ht="12.75" x14ac:dyDescent="0.25">
      <c r="B636" s="255"/>
      <c r="C636" s="252"/>
      <c r="D636" s="252"/>
      <c r="E636" s="427"/>
      <c r="F636" s="427"/>
      <c r="G636" s="432"/>
      <c r="H636" s="528"/>
    </row>
    <row r="637" spans="2:8" s="3" customFormat="1" ht="12.75" x14ac:dyDescent="0.25">
      <c r="B637" s="255"/>
      <c r="C637" s="252"/>
      <c r="D637" s="252"/>
      <c r="E637" s="427"/>
      <c r="F637" s="427"/>
      <c r="G637" s="432"/>
      <c r="H637" s="528"/>
    </row>
    <row r="638" spans="2:8" s="3" customFormat="1" ht="12.75" x14ac:dyDescent="0.25">
      <c r="B638" s="255"/>
      <c r="C638" s="252"/>
      <c r="D638" s="252"/>
      <c r="E638" s="427"/>
      <c r="F638" s="427"/>
      <c r="G638" s="432"/>
      <c r="H638" s="528"/>
    </row>
    <row r="639" spans="2:8" s="3" customFormat="1" ht="12.75" x14ac:dyDescent="0.25">
      <c r="B639" s="255"/>
      <c r="C639" s="252"/>
      <c r="D639" s="252"/>
      <c r="E639" s="427"/>
      <c r="F639" s="427"/>
      <c r="G639" s="432"/>
      <c r="H639" s="528"/>
    </row>
    <row r="640" spans="2:8" s="3" customFormat="1" ht="12.75" x14ac:dyDescent="0.25">
      <c r="B640" s="255"/>
      <c r="C640" s="252"/>
      <c r="D640" s="252"/>
      <c r="E640" s="427"/>
      <c r="F640" s="427"/>
      <c r="G640" s="432"/>
      <c r="H640" s="528"/>
    </row>
    <row r="641" spans="1:8" s="3" customFormat="1" ht="12.75" x14ac:dyDescent="0.25">
      <c r="B641" s="255"/>
      <c r="C641" s="252"/>
      <c r="D641" s="252"/>
      <c r="E641" s="427"/>
      <c r="F641" s="427"/>
      <c r="G641" s="432"/>
      <c r="H641" s="528"/>
    </row>
    <row r="642" spans="1:8" s="4" customFormat="1" ht="21.95" customHeight="1" x14ac:dyDescent="0.25">
      <c r="B642" s="257" t="s">
        <v>230</v>
      </c>
      <c r="C642" s="257"/>
      <c r="D642" s="5"/>
      <c r="E642" s="431"/>
      <c r="F642" s="431"/>
      <c r="G642" s="433"/>
      <c r="H642" s="529">
        <f>SUM(H590:H641)</f>
        <v>0</v>
      </c>
    </row>
    <row r="643" spans="1:8" s="2" customFormat="1" ht="12.75" x14ac:dyDescent="0.2">
      <c r="B643" s="15"/>
      <c r="F643" s="15"/>
      <c r="H643" s="526" t="s">
        <v>2021</v>
      </c>
    </row>
    <row r="644" spans="1:8" s="2" customFormat="1" ht="12.75" x14ac:dyDescent="0.2">
      <c r="B644" s="15"/>
      <c r="F644" s="15"/>
      <c r="H644" s="527"/>
    </row>
    <row r="645" spans="1:8" s="3" customFormat="1" ht="25.5" x14ac:dyDescent="0.25">
      <c r="B645" s="253" t="s">
        <v>3</v>
      </c>
      <c r="C645" s="253" t="s">
        <v>4</v>
      </c>
      <c r="D645" s="253" t="s">
        <v>5</v>
      </c>
      <c r="E645" s="253" t="s">
        <v>6</v>
      </c>
      <c r="F645" s="293" t="s">
        <v>7</v>
      </c>
      <c r="G645" s="253" t="s">
        <v>8</v>
      </c>
      <c r="H645" s="515" t="s">
        <v>9</v>
      </c>
    </row>
    <row r="646" spans="1:8" s="3" customFormat="1" ht="25.5" x14ac:dyDescent="0.25">
      <c r="A646" s="3">
        <v>10326</v>
      </c>
      <c r="B646" s="701" t="s">
        <v>628</v>
      </c>
      <c r="C646" s="246" t="s">
        <v>629</v>
      </c>
      <c r="D646" s="246" t="s">
        <v>627</v>
      </c>
      <c r="E646" s="741"/>
      <c r="F646" s="742"/>
      <c r="G646" s="739"/>
      <c r="H646" s="740"/>
    </row>
    <row r="647" spans="1:8" s="3" customFormat="1" ht="12.75" x14ac:dyDescent="0.25">
      <c r="B647" s="255"/>
      <c r="C647" s="252"/>
      <c r="D647" s="252"/>
      <c r="E647" s="427"/>
      <c r="F647" s="427"/>
      <c r="G647" s="432"/>
      <c r="H647" s="528"/>
    </row>
    <row r="648" spans="1:8" s="3" customFormat="1" ht="27.75" customHeight="1" x14ac:dyDescent="0.25">
      <c r="A648" s="3">
        <v>10799</v>
      </c>
      <c r="B648" s="256" t="s">
        <v>630</v>
      </c>
      <c r="C648" s="254"/>
      <c r="D648" s="254" t="s">
        <v>4512</v>
      </c>
      <c r="E648" s="428"/>
      <c r="F648" s="429"/>
      <c r="G648" s="432"/>
      <c r="H648" s="528"/>
    </row>
    <row r="649" spans="1:8" s="3" customFormat="1" ht="12.75" x14ac:dyDescent="0.25">
      <c r="B649" s="255"/>
      <c r="C649" s="252"/>
      <c r="D649" s="252"/>
      <c r="E649" s="427"/>
      <c r="F649" s="427"/>
      <c r="G649" s="432"/>
      <c r="H649" s="528"/>
    </row>
    <row r="650" spans="1:8" s="3" customFormat="1" ht="38.25" x14ac:dyDescent="0.25">
      <c r="A650" s="3">
        <v>10800</v>
      </c>
      <c r="B650" s="256"/>
      <c r="C650" s="254"/>
      <c r="D650" s="254" t="s">
        <v>631</v>
      </c>
      <c r="E650" s="428"/>
      <c r="F650" s="429"/>
      <c r="G650" s="432"/>
      <c r="H650" s="528"/>
    </row>
    <row r="651" spans="1:8" s="3" customFormat="1" ht="12.75" x14ac:dyDescent="0.25">
      <c r="B651" s="255"/>
      <c r="C651" s="252"/>
      <c r="D651" s="252"/>
      <c r="E651" s="427"/>
      <c r="F651" s="427"/>
      <c r="G651" s="432"/>
      <c r="H651" s="528"/>
    </row>
    <row r="652" spans="1:8" s="3" customFormat="1" ht="12.75" x14ac:dyDescent="0.25">
      <c r="A652" s="3">
        <v>10848</v>
      </c>
      <c r="B652" s="256"/>
      <c r="C652" s="254" t="s">
        <v>632</v>
      </c>
      <c r="D652" s="254" t="s">
        <v>633</v>
      </c>
      <c r="E652" s="428"/>
      <c r="F652" s="429"/>
      <c r="G652" s="432"/>
      <c r="H652" s="528"/>
    </row>
    <row r="653" spans="1:8" s="3" customFormat="1" ht="12.75" x14ac:dyDescent="0.25">
      <c r="B653" s="255"/>
      <c r="C653" s="252"/>
      <c r="D653" s="252"/>
      <c r="E653" s="427"/>
      <c r="F653" s="427"/>
      <c r="G653" s="432"/>
      <c r="H653" s="528"/>
    </row>
    <row r="654" spans="1:8" s="3" customFormat="1" ht="12.75" x14ac:dyDescent="0.25">
      <c r="A654" s="3">
        <v>10801</v>
      </c>
      <c r="B654" s="256"/>
      <c r="C654" s="254" t="s">
        <v>276</v>
      </c>
      <c r="D654" s="254" t="s">
        <v>634</v>
      </c>
      <c r="E654" s="428"/>
      <c r="F654" s="429"/>
      <c r="G654" s="432"/>
      <c r="H654" s="528"/>
    </row>
    <row r="655" spans="1:8" s="3" customFormat="1" ht="12.75" x14ac:dyDescent="0.25">
      <c r="B655" s="255"/>
      <c r="C655" s="252"/>
      <c r="D655" s="252"/>
      <c r="E655" s="427"/>
      <c r="F655" s="427"/>
      <c r="G655" s="432"/>
      <c r="H655" s="528"/>
    </row>
    <row r="656" spans="1:8" s="3" customFormat="1" ht="12.75" x14ac:dyDescent="0.25">
      <c r="A656" s="3">
        <v>10802</v>
      </c>
      <c r="B656" s="256" t="s">
        <v>635</v>
      </c>
      <c r="C656" s="254"/>
      <c r="D656" s="254" t="s">
        <v>636</v>
      </c>
      <c r="E656" s="428" t="s">
        <v>292</v>
      </c>
      <c r="F656" s="429">
        <v>228</v>
      </c>
      <c r="G656" s="461"/>
      <c r="H656" s="528">
        <f>IF(E656 = CHAR(37), F656*G656/100,F656*G656)</f>
        <v>0</v>
      </c>
    </row>
    <row r="657" spans="1:8" s="3" customFormat="1" ht="12.75" x14ac:dyDescent="0.25">
      <c r="B657" s="255"/>
      <c r="C657" s="252"/>
      <c r="D657" s="252"/>
      <c r="E657" s="427"/>
      <c r="F657" s="427"/>
      <c r="G657" s="432"/>
      <c r="H657" s="528"/>
    </row>
    <row r="658" spans="1:8" s="3" customFormat="1" ht="12.75" x14ac:dyDescent="0.25">
      <c r="A658" s="3">
        <v>10803</v>
      </c>
      <c r="B658" s="256" t="s">
        <v>637</v>
      </c>
      <c r="C658" s="254"/>
      <c r="D658" s="254" t="s">
        <v>638</v>
      </c>
      <c r="E658" s="428" t="s">
        <v>279</v>
      </c>
      <c r="F658" s="429">
        <v>120</v>
      </c>
      <c r="G658" s="461"/>
      <c r="H658" s="528">
        <f>IF(E658 = CHAR(37), F658*G658/100,F658*G658)</f>
        <v>0</v>
      </c>
    </row>
    <row r="659" spans="1:8" s="3" customFormat="1" ht="12.75" x14ac:dyDescent="0.25">
      <c r="B659" s="255"/>
      <c r="C659" s="252"/>
      <c r="D659" s="252"/>
      <c r="E659" s="427"/>
      <c r="F659" s="427"/>
      <c r="G659" s="432"/>
      <c r="H659" s="528"/>
    </row>
    <row r="660" spans="1:8" s="3" customFormat="1" ht="12.75" x14ac:dyDescent="0.25">
      <c r="A660" s="3">
        <v>10804</v>
      </c>
      <c r="B660" s="256" t="s">
        <v>639</v>
      </c>
      <c r="C660" s="254"/>
      <c r="D660" s="254" t="s">
        <v>640</v>
      </c>
      <c r="E660" s="428" t="s">
        <v>279</v>
      </c>
      <c r="F660" s="429">
        <v>460</v>
      </c>
      <c r="G660" s="461"/>
      <c r="H660" s="528">
        <f>IF(E660 = CHAR(37), F660*G660/100,F660*G660)</f>
        <v>0</v>
      </c>
    </row>
    <row r="661" spans="1:8" s="3" customFormat="1" ht="12.75" x14ac:dyDescent="0.25">
      <c r="B661" s="255"/>
      <c r="C661" s="252"/>
      <c r="D661" s="252"/>
      <c r="E661" s="427"/>
      <c r="F661" s="427"/>
      <c r="G661" s="432"/>
      <c r="H661" s="528"/>
    </row>
    <row r="662" spans="1:8" s="3" customFormat="1" ht="12.75" x14ac:dyDescent="0.25">
      <c r="A662" s="3">
        <v>10805</v>
      </c>
      <c r="B662" s="256" t="s">
        <v>641</v>
      </c>
      <c r="C662" s="254"/>
      <c r="D662" s="254" t="s">
        <v>642</v>
      </c>
      <c r="E662" s="428" t="s">
        <v>279</v>
      </c>
      <c r="F662" s="429">
        <v>75</v>
      </c>
      <c r="G662" s="461"/>
      <c r="H662" s="528">
        <f>IF(E662 = CHAR(37), F662*G662/100,F662*G662)</f>
        <v>0</v>
      </c>
    </row>
    <row r="663" spans="1:8" s="3" customFormat="1" ht="12.75" x14ac:dyDescent="0.25">
      <c r="B663" s="255"/>
      <c r="C663" s="252"/>
      <c r="D663" s="252"/>
      <c r="E663" s="427"/>
      <c r="F663" s="427"/>
      <c r="G663" s="432"/>
      <c r="H663" s="528"/>
    </row>
    <row r="664" spans="1:8" s="3" customFormat="1" ht="12.75" x14ac:dyDescent="0.25">
      <c r="A664" s="3">
        <v>10806</v>
      </c>
      <c r="B664" s="256"/>
      <c r="C664" s="254" t="s">
        <v>276</v>
      </c>
      <c r="D664" s="254" t="s">
        <v>643</v>
      </c>
      <c r="E664" s="428"/>
      <c r="F664" s="429"/>
      <c r="G664" s="432"/>
      <c r="H664" s="528"/>
    </row>
    <row r="665" spans="1:8" s="3" customFormat="1" ht="12.75" x14ac:dyDescent="0.25">
      <c r="B665" s="255"/>
      <c r="C665" s="252"/>
      <c r="D665" s="252"/>
      <c r="E665" s="427"/>
      <c r="F665" s="427"/>
      <c r="G665" s="432"/>
      <c r="H665" s="528"/>
    </row>
    <row r="666" spans="1:8" s="3" customFormat="1" ht="12.75" x14ac:dyDescent="0.25">
      <c r="A666" s="3">
        <v>10807</v>
      </c>
      <c r="B666" s="256" t="s">
        <v>644</v>
      </c>
      <c r="C666" s="254"/>
      <c r="D666" s="254" t="s">
        <v>636</v>
      </c>
      <c r="E666" s="428" t="s">
        <v>292</v>
      </c>
      <c r="F666" s="429">
        <v>10</v>
      </c>
      <c r="G666" s="461"/>
      <c r="H666" s="528">
        <f>IF(E666 = CHAR(37), F666*G666/100,F666*G666)</f>
        <v>0</v>
      </c>
    </row>
    <row r="667" spans="1:8" s="3" customFormat="1" ht="12.75" x14ac:dyDescent="0.25">
      <c r="B667" s="255"/>
      <c r="C667" s="252"/>
      <c r="D667" s="252"/>
      <c r="E667" s="427"/>
      <c r="F667" s="427"/>
      <c r="G667" s="432"/>
      <c r="H667" s="528"/>
    </row>
    <row r="668" spans="1:8" s="3" customFormat="1" ht="12.75" x14ac:dyDescent="0.25">
      <c r="A668" s="3">
        <v>10808</v>
      </c>
      <c r="B668" s="256" t="s">
        <v>645</v>
      </c>
      <c r="C668" s="254"/>
      <c r="D668" s="254" t="s">
        <v>646</v>
      </c>
      <c r="E668" s="428" t="s">
        <v>279</v>
      </c>
      <c r="F668" s="429">
        <v>55</v>
      </c>
      <c r="G668" s="461"/>
      <c r="H668" s="528">
        <f>IF(E668 = CHAR(37), F668*G668/100,F668*G668)</f>
        <v>0</v>
      </c>
    </row>
    <row r="669" spans="1:8" s="3" customFormat="1" ht="12.75" x14ac:dyDescent="0.25">
      <c r="B669" s="255"/>
      <c r="C669" s="252"/>
      <c r="D669" s="252"/>
      <c r="E669" s="427"/>
      <c r="F669" s="427"/>
      <c r="G669" s="432"/>
      <c r="H669" s="528"/>
    </row>
    <row r="670" spans="1:8" s="3" customFormat="1" ht="12.75" x14ac:dyDescent="0.25">
      <c r="A670" s="3">
        <v>10809</v>
      </c>
      <c r="B670" s="256" t="s">
        <v>647</v>
      </c>
      <c r="C670" s="254"/>
      <c r="D670" s="254" t="s">
        <v>648</v>
      </c>
      <c r="E670" s="428" t="s">
        <v>279</v>
      </c>
      <c r="F670" s="429">
        <v>100</v>
      </c>
      <c r="G670" s="461"/>
      <c r="H670" s="528">
        <f>IF(E670 = CHAR(37), F670*G670/100,F670*G670)</f>
        <v>0</v>
      </c>
    </row>
    <row r="671" spans="1:8" s="3" customFormat="1" ht="12.75" x14ac:dyDescent="0.25">
      <c r="B671" s="255"/>
      <c r="C671" s="252"/>
      <c r="D671" s="252"/>
      <c r="E671" s="427"/>
      <c r="F671" s="427"/>
      <c r="G671" s="432"/>
      <c r="H671" s="528"/>
    </row>
    <row r="672" spans="1:8" s="3" customFormat="1" ht="25.5" x14ac:dyDescent="0.25">
      <c r="A672" s="3">
        <v>10810</v>
      </c>
      <c r="B672" s="256" t="s">
        <v>649</v>
      </c>
      <c r="C672" s="254"/>
      <c r="D672" s="254" t="s">
        <v>650</v>
      </c>
      <c r="E672" s="428" t="s">
        <v>279</v>
      </c>
      <c r="F672" s="429">
        <v>22</v>
      </c>
      <c r="G672" s="461"/>
      <c r="H672" s="528">
        <f>IF(E672 = CHAR(37), F672*G672/100,F672*G672)</f>
        <v>0</v>
      </c>
    </row>
    <row r="673" spans="1:8" s="3" customFormat="1" ht="12.75" x14ac:dyDescent="0.25">
      <c r="B673" s="255"/>
      <c r="C673" s="252"/>
      <c r="D673" s="252"/>
      <c r="E673" s="427"/>
      <c r="F673" s="427"/>
      <c r="G673" s="432"/>
      <c r="H673" s="528"/>
    </row>
    <row r="674" spans="1:8" s="3" customFormat="1" ht="12.75" x14ac:dyDescent="0.25">
      <c r="A674" s="3">
        <v>10811</v>
      </c>
      <c r="B674" s="256"/>
      <c r="C674" s="254" t="s">
        <v>651</v>
      </c>
      <c r="D674" s="254" t="s">
        <v>652</v>
      </c>
      <c r="E674" s="428"/>
      <c r="F674" s="429"/>
      <c r="G674" s="432"/>
      <c r="H674" s="528"/>
    </row>
    <row r="675" spans="1:8" s="3" customFormat="1" ht="12.75" x14ac:dyDescent="0.25">
      <c r="B675" s="255"/>
      <c r="C675" s="252"/>
      <c r="D675" s="252"/>
      <c r="E675" s="427"/>
      <c r="F675" s="427"/>
      <c r="G675" s="432"/>
      <c r="H675" s="528"/>
    </row>
    <row r="676" spans="1:8" s="3" customFormat="1" ht="12.75" x14ac:dyDescent="0.25">
      <c r="A676" s="3">
        <v>10812</v>
      </c>
      <c r="B676" s="256" t="s">
        <v>653</v>
      </c>
      <c r="C676" s="254"/>
      <c r="D676" s="254" t="s">
        <v>654</v>
      </c>
      <c r="E676" s="428" t="s">
        <v>292</v>
      </c>
      <c r="F676" s="429">
        <v>910</v>
      </c>
      <c r="G676" s="461"/>
      <c r="H676" s="528">
        <f>IF(E676 = CHAR(37), F676*G676/100,F676*G676)</f>
        <v>0</v>
      </c>
    </row>
    <row r="677" spans="1:8" s="3" customFormat="1" ht="12.75" x14ac:dyDescent="0.25">
      <c r="B677" s="255"/>
      <c r="C677" s="252"/>
      <c r="D677" s="252"/>
      <c r="E677" s="427"/>
      <c r="F677" s="427"/>
      <c r="G677" s="432"/>
      <c r="H677" s="528"/>
    </row>
    <row r="678" spans="1:8" s="3" customFormat="1" ht="12.75" x14ac:dyDescent="0.25">
      <c r="A678" s="3">
        <v>10813</v>
      </c>
      <c r="B678" s="256" t="s">
        <v>655</v>
      </c>
      <c r="C678" s="254"/>
      <c r="D678" s="254" t="s">
        <v>656</v>
      </c>
      <c r="E678" s="428" t="s">
        <v>292</v>
      </c>
      <c r="F678" s="429">
        <v>5</v>
      </c>
      <c r="G678" s="461"/>
      <c r="H678" s="528">
        <f>IF(E678 = CHAR(37), F678*G678/100,F678*G678)</f>
        <v>0</v>
      </c>
    </row>
    <row r="679" spans="1:8" s="3" customFormat="1" ht="12.75" x14ac:dyDescent="0.25">
      <c r="B679" s="255"/>
      <c r="C679" s="252"/>
      <c r="D679" s="252"/>
      <c r="E679" s="427"/>
      <c r="F679" s="427"/>
      <c r="G679" s="432"/>
      <c r="H679" s="528"/>
    </row>
    <row r="680" spans="1:8" s="3" customFormat="1" ht="12.75" x14ac:dyDescent="0.25">
      <c r="A680" s="3">
        <v>10814</v>
      </c>
      <c r="B680" s="256" t="s">
        <v>657</v>
      </c>
      <c r="C680" s="254"/>
      <c r="D680" s="254" t="s">
        <v>658</v>
      </c>
      <c r="E680" s="428" t="s">
        <v>279</v>
      </c>
      <c r="F680" s="429">
        <v>110</v>
      </c>
      <c r="G680" s="461"/>
      <c r="H680" s="528">
        <f>IF(E680 = CHAR(37), F680*G680/100,F680*G680)</f>
        <v>0</v>
      </c>
    </row>
    <row r="681" spans="1:8" s="3" customFormat="1" ht="12.75" x14ac:dyDescent="0.25">
      <c r="B681" s="255"/>
      <c r="C681" s="252"/>
      <c r="D681" s="252"/>
      <c r="E681" s="427"/>
      <c r="F681" s="427"/>
      <c r="G681" s="432"/>
      <c r="H681" s="528"/>
    </row>
    <row r="682" spans="1:8" s="3" customFormat="1" ht="12.75" x14ac:dyDescent="0.25">
      <c r="A682" s="3">
        <v>10815</v>
      </c>
      <c r="B682" s="256" t="s">
        <v>659</v>
      </c>
      <c r="C682" s="254"/>
      <c r="D682" s="254" t="s">
        <v>660</v>
      </c>
      <c r="E682" s="428" t="s">
        <v>279</v>
      </c>
      <c r="F682" s="429">
        <v>709</v>
      </c>
      <c r="G682" s="461"/>
      <c r="H682" s="528">
        <f>IF(E682 = CHAR(37), F682*G682/100,F682*G682)</f>
        <v>0</v>
      </c>
    </row>
    <row r="683" spans="1:8" s="3" customFormat="1" ht="12.75" x14ac:dyDescent="0.25">
      <c r="B683" s="255"/>
      <c r="C683" s="252"/>
      <c r="D683" s="252"/>
      <c r="E683" s="427"/>
      <c r="F683" s="427"/>
      <c r="G683" s="432"/>
      <c r="H683" s="528"/>
    </row>
    <row r="684" spans="1:8" s="3" customFormat="1" ht="25.5" x14ac:dyDescent="0.25">
      <c r="A684" s="3">
        <v>10987</v>
      </c>
      <c r="B684" s="256" t="s">
        <v>661</v>
      </c>
      <c r="C684" s="254"/>
      <c r="D684" s="254" t="s">
        <v>662</v>
      </c>
      <c r="E684" s="428" t="s">
        <v>279</v>
      </c>
      <c r="F684" s="429">
        <v>108</v>
      </c>
      <c r="G684" s="461"/>
      <c r="H684" s="528">
        <f>IF(E684 = CHAR(37), F684*G684/100,F684*G684)</f>
        <v>0</v>
      </c>
    </row>
    <row r="685" spans="1:8" s="3" customFormat="1" ht="12.75" x14ac:dyDescent="0.25">
      <c r="B685" s="255"/>
      <c r="C685" s="252"/>
      <c r="D685" s="252"/>
      <c r="E685" s="427"/>
      <c r="F685" s="427"/>
      <c r="G685" s="432"/>
      <c r="H685" s="528"/>
    </row>
    <row r="686" spans="1:8" s="3" customFormat="1" ht="12.75" x14ac:dyDescent="0.25">
      <c r="A686" s="3">
        <v>10816</v>
      </c>
      <c r="B686" s="256" t="s">
        <v>663</v>
      </c>
      <c r="C686" s="254"/>
      <c r="D686" s="254" t="s">
        <v>664</v>
      </c>
      <c r="E686" s="428" t="s">
        <v>279</v>
      </c>
      <c r="F686" s="429">
        <v>125</v>
      </c>
      <c r="G686" s="461"/>
      <c r="H686" s="528">
        <f>IF(E686 = CHAR(37), F686*G686/100,F686*G686)</f>
        <v>0</v>
      </c>
    </row>
    <row r="687" spans="1:8" s="3" customFormat="1" ht="12.75" x14ac:dyDescent="0.25">
      <c r="B687" s="255"/>
      <c r="C687" s="252"/>
      <c r="D687" s="252"/>
      <c r="E687" s="427"/>
      <c r="F687" s="427"/>
      <c r="G687" s="432"/>
      <c r="H687" s="528"/>
    </row>
    <row r="688" spans="1:8" s="3" customFormat="1" ht="12.75" x14ac:dyDescent="0.25">
      <c r="A688" s="3">
        <v>10988</v>
      </c>
      <c r="B688" s="256" t="s">
        <v>665</v>
      </c>
      <c r="C688" s="254"/>
      <c r="D688" s="254" t="s">
        <v>666</v>
      </c>
      <c r="E688" s="428" t="s">
        <v>279</v>
      </c>
      <c r="F688" s="429">
        <v>76</v>
      </c>
      <c r="G688" s="461"/>
      <c r="H688" s="528">
        <f>IF(E688 = CHAR(37), F688*G688/100,F688*G688)</f>
        <v>0</v>
      </c>
    </row>
    <row r="689" spans="1:8" s="3" customFormat="1" ht="12.75" x14ac:dyDescent="0.25">
      <c r="B689" s="255"/>
      <c r="C689" s="252"/>
      <c r="D689" s="252"/>
      <c r="E689" s="427"/>
      <c r="F689" s="427"/>
      <c r="G689" s="432"/>
      <c r="H689" s="528"/>
    </row>
    <row r="690" spans="1:8" s="3" customFormat="1" ht="12.75" x14ac:dyDescent="0.25">
      <c r="A690" s="3">
        <v>10817</v>
      </c>
      <c r="B690" s="256"/>
      <c r="C690" s="254" t="s">
        <v>651</v>
      </c>
      <c r="D690" s="254" t="s">
        <v>667</v>
      </c>
      <c r="E690" s="428"/>
      <c r="F690" s="429"/>
      <c r="G690" s="432"/>
      <c r="H690" s="528"/>
    </row>
    <row r="691" spans="1:8" s="3" customFormat="1" ht="12.75" x14ac:dyDescent="0.25">
      <c r="B691" s="255"/>
      <c r="C691" s="252"/>
      <c r="D691" s="252"/>
      <c r="E691" s="427"/>
      <c r="F691" s="427"/>
      <c r="G691" s="432"/>
      <c r="H691" s="528"/>
    </row>
    <row r="692" spans="1:8" s="3" customFormat="1" ht="12.75" x14ac:dyDescent="0.25">
      <c r="A692" s="3">
        <v>10818</v>
      </c>
      <c r="B692" s="256" t="s">
        <v>668</v>
      </c>
      <c r="C692" s="254"/>
      <c r="D692" s="254" t="s">
        <v>669</v>
      </c>
      <c r="E692" s="428" t="s">
        <v>279</v>
      </c>
      <c r="F692" s="429">
        <v>0</v>
      </c>
      <c r="G692" s="461"/>
      <c r="H692" s="528">
        <f>IF(E692 = CHAR(37), F692*G692/100,F692*G692)</f>
        <v>0</v>
      </c>
    </row>
    <row r="693" spans="1:8" s="3" customFormat="1" ht="12.75" x14ac:dyDescent="0.25">
      <c r="B693" s="255"/>
      <c r="C693" s="252"/>
      <c r="D693" s="252"/>
      <c r="E693" s="427"/>
      <c r="F693" s="427"/>
      <c r="G693" s="432"/>
      <c r="H693" s="528"/>
    </row>
    <row r="694" spans="1:8" s="3" customFormat="1" ht="12.75" x14ac:dyDescent="0.25">
      <c r="A694" s="3">
        <v>10819</v>
      </c>
      <c r="B694" s="256" t="s">
        <v>670</v>
      </c>
      <c r="C694" s="254"/>
      <c r="D694" s="254" t="s">
        <v>671</v>
      </c>
      <c r="E694" s="428" t="s">
        <v>279</v>
      </c>
      <c r="F694" s="429">
        <v>150</v>
      </c>
      <c r="G694" s="461"/>
      <c r="H694" s="528">
        <f>IF(E694 = CHAR(37), F694*G694/100,F694*G694)</f>
        <v>0</v>
      </c>
    </row>
    <row r="695" spans="1:8" s="3" customFormat="1" ht="12.75" x14ac:dyDescent="0.25">
      <c r="B695" s="255"/>
      <c r="C695" s="252"/>
      <c r="D695" s="252"/>
      <c r="E695" s="427"/>
      <c r="F695" s="427"/>
      <c r="G695" s="432"/>
      <c r="H695" s="528"/>
    </row>
    <row r="696" spans="1:8" s="3" customFormat="1" ht="25.5" x14ac:dyDescent="0.25">
      <c r="A696" s="3">
        <v>10820</v>
      </c>
      <c r="B696" s="256" t="s">
        <v>672</v>
      </c>
      <c r="C696" s="254"/>
      <c r="D696" s="254" t="s">
        <v>673</v>
      </c>
      <c r="E696" s="428" t="s">
        <v>279</v>
      </c>
      <c r="F696" s="429">
        <v>4</v>
      </c>
      <c r="G696" s="461"/>
      <c r="H696" s="528">
        <f>IF(E696 = CHAR(37), F696*G696/100,F696*G696)</f>
        <v>0</v>
      </c>
    </row>
    <row r="697" spans="1:8" s="3" customFormat="1" ht="12.75" x14ac:dyDescent="0.25">
      <c r="B697" s="255"/>
      <c r="C697" s="252"/>
      <c r="D697" s="252"/>
      <c r="E697" s="427"/>
      <c r="F697" s="427"/>
      <c r="G697" s="432"/>
      <c r="H697" s="528"/>
    </row>
    <row r="698" spans="1:8" s="3" customFormat="1" ht="12.75" x14ac:dyDescent="0.25">
      <c r="A698" s="3">
        <v>10821</v>
      </c>
      <c r="B698" s="256"/>
      <c r="C698" s="254" t="s">
        <v>674</v>
      </c>
      <c r="D698" s="254" t="s">
        <v>675</v>
      </c>
      <c r="E698" s="428"/>
      <c r="F698" s="429"/>
      <c r="G698" s="432"/>
      <c r="H698" s="528"/>
    </row>
    <row r="699" spans="1:8" s="3" customFormat="1" ht="12.75" x14ac:dyDescent="0.25">
      <c r="B699" s="255"/>
      <c r="C699" s="252"/>
      <c r="D699" s="252"/>
      <c r="E699" s="427"/>
      <c r="F699" s="427"/>
      <c r="G699" s="432"/>
      <c r="H699" s="528"/>
    </row>
    <row r="700" spans="1:8" s="3" customFormat="1" ht="12.75" x14ac:dyDescent="0.25">
      <c r="A700" s="3">
        <v>10822</v>
      </c>
      <c r="B700" s="256"/>
      <c r="C700" s="254"/>
      <c r="D700" s="254" t="s">
        <v>676</v>
      </c>
      <c r="E700" s="428"/>
      <c r="F700" s="429"/>
      <c r="G700" s="432"/>
      <c r="H700" s="528"/>
    </row>
    <row r="701" spans="1:8" s="3" customFormat="1" ht="12.75" x14ac:dyDescent="0.25">
      <c r="B701" s="255"/>
      <c r="C701" s="252"/>
      <c r="D701" s="252"/>
      <c r="E701" s="427"/>
      <c r="F701" s="427"/>
      <c r="G701" s="432"/>
      <c r="H701" s="528"/>
    </row>
    <row r="702" spans="1:8" s="3" customFormat="1" ht="25.5" x14ac:dyDescent="0.25">
      <c r="A702" s="3">
        <v>10823</v>
      </c>
      <c r="B702" s="256" t="s">
        <v>677</v>
      </c>
      <c r="C702" s="254"/>
      <c r="D702" s="254" t="s">
        <v>678</v>
      </c>
      <c r="E702" s="428" t="s">
        <v>287</v>
      </c>
      <c r="F702" s="429">
        <v>1</v>
      </c>
      <c r="G702" s="461"/>
      <c r="H702" s="528">
        <f>IF(E702 = CHAR(37), F702*G702/100,F702*G702)</f>
        <v>0</v>
      </c>
    </row>
    <row r="703" spans="1:8" s="4" customFormat="1" ht="21.95" customHeight="1" x14ac:dyDescent="0.25">
      <c r="B703" s="257" t="s">
        <v>44</v>
      </c>
      <c r="C703" s="257"/>
      <c r="D703" s="5"/>
      <c r="E703" s="431"/>
      <c r="F703" s="431"/>
      <c r="G703" s="433"/>
      <c r="H703" s="529">
        <f>SUM(H646:H702)</f>
        <v>0</v>
      </c>
    </row>
    <row r="704" spans="1:8" s="2" customFormat="1" ht="12.75" x14ac:dyDescent="0.2">
      <c r="B704" s="15"/>
      <c r="F704" s="15"/>
      <c r="H704" s="526" t="s">
        <v>2021</v>
      </c>
    </row>
    <row r="705" spans="1:8" s="2" customFormat="1" ht="12.75" x14ac:dyDescent="0.2">
      <c r="B705" s="15"/>
      <c r="F705" s="15"/>
      <c r="H705" s="527"/>
    </row>
    <row r="706" spans="1:8" s="3" customFormat="1" ht="25.5" x14ac:dyDescent="0.25">
      <c r="B706" s="253" t="s">
        <v>3</v>
      </c>
      <c r="C706" s="253" t="s">
        <v>4</v>
      </c>
      <c r="D706" s="253" t="s">
        <v>5</v>
      </c>
      <c r="E706" s="253" t="s">
        <v>6</v>
      </c>
      <c r="F706" s="293" t="s">
        <v>7</v>
      </c>
      <c r="G706" s="253" t="s">
        <v>8</v>
      </c>
      <c r="H706" s="515" t="s">
        <v>9</v>
      </c>
    </row>
    <row r="707" spans="1:8" s="4" customFormat="1" ht="21.95" customHeight="1" x14ac:dyDescent="0.25">
      <c r="B707" s="257" t="s">
        <v>45</v>
      </c>
      <c r="C707" s="257"/>
      <c r="D707" s="5"/>
      <c r="E707" s="431"/>
      <c r="F707" s="431"/>
      <c r="G707" s="433"/>
      <c r="H707" s="529">
        <f>H703</f>
        <v>0</v>
      </c>
    </row>
    <row r="708" spans="1:8" s="3" customFormat="1" ht="12.75" x14ac:dyDescent="0.25">
      <c r="A708" s="3">
        <v>10824</v>
      </c>
      <c r="B708" s="256" t="s">
        <v>679</v>
      </c>
      <c r="C708" s="254"/>
      <c r="D708" s="254" t="s">
        <v>680</v>
      </c>
      <c r="E708" s="428" t="s">
        <v>287</v>
      </c>
      <c r="F708" s="429">
        <v>1</v>
      </c>
      <c r="G708" s="461"/>
      <c r="H708" s="528">
        <f>IF(E708 = CHAR(37), F708*G708/100,F708*G708)</f>
        <v>0</v>
      </c>
    </row>
    <row r="709" spans="1:8" s="3" customFormat="1" ht="12.75" x14ac:dyDescent="0.25">
      <c r="B709" s="255"/>
      <c r="C709" s="252"/>
      <c r="D709" s="252"/>
      <c r="E709" s="427"/>
      <c r="F709" s="427"/>
      <c r="G709" s="432"/>
      <c r="H709" s="528"/>
    </row>
    <row r="710" spans="1:8" s="3" customFormat="1" ht="12.75" x14ac:dyDescent="0.25">
      <c r="A710" s="3">
        <v>10998</v>
      </c>
      <c r="B710" s="256" t="s">
        <v>681</v>
      </c>
      <c r="C710" s="254"/>
      <c r="D710" s="254" t="s">
        <v>682</v>
      </c>
      <c r="E710" s="428" t="s">
        <v>287</v>
      </c>
      <c r="F710" s="429">
        <v>1</v>
      </c>
      <c r="G710" s="461"/>
      <c r="H710" s="528">
        <f>IF(E710 = CHAR(37), F710*G710/100,F710*G710)</f>
        <v>0</v>
      </c>
    </row>
    <row r="711" spans="1:8" s="3" customFormat="1" ht="12.75" x14ac:dyDescent="0.25">
      <c r="B711" s="255"/>
      <c r="C711" s="252"/>
      <c r="D711" s="252"/>
      <c r="E711" s="427"/>
      <c r="F711" s="427"/>
      <c r="G711" s="432"/>
      <c r="H711" s="528"/>
    </row>
    <row r="712" spans="1:8" s="3" customFormat="1" ht="12.75" x14ac:dyDescent="0.25">
      <c r="A712" s="3">
        <v>10825</v>
      </c>
      <c r="B712" s="256"/>
      <c r="C712" s="254" t="s">
        <v>683</v>
      </c>
      <c r="D712" s="254" t="s">
        <v>684</v>
      </c>
      <c r="E712" s="428"/>
      <c r="F712" s="429"/>
      <c r="G712" s="432"/>
      <c r="H712" s="528"/>
    </row>
    <row r="713" spans="1:8" s="3" customFormat="1" ht="12.75" x14ac:dyDescent="0.25">
      <c r="B713" s="255"/>
      <c r="C713" s="252"/>
      <c r="D713" s="252"/>
      <c r="E713" s="427"/>
      <c r="F713" s="427"/>
      <c r="G713" s="432"/>
      <c r="H713" s="528"/>
    </row>
    <row r="714" spans="1:8" s="3" customFormat="1" ht="12.75" x14ac:dyDescent="0.25">
      <c r="A714" s="3">
        <v>10826</v>
      </c>
      <c r="B714" s="256"/>
      <c r="C714" s="254" t="s">
        <v>685</v>
      </c>
      <c r="D714" s="254" t="s">
        <v>686</v>
      </c>
      <c r="E714" s="428"/>
      <c r="F714" s="429"/>
      <c r="G714" s="432"/>
      <c r="H714" s="528"/>
    </row>
    <row r="715" spans="1:8" s="3" customFormat="1" ht="12.75" x14ac:dyDescent="0.25">
      <c r="B715" s="255"/>
      <c r="C715" s="252"/>
      <c r="D715" s="252"/>
      <c r="E715" s="427"/>
      <c r="F715" s="427"/>
      <c r="G715" s="432"/>
      <c r="H715" s="528"/>
    </row>
    <row r="716" spans="1:8" s="3" customFormat="1" ht="12.75" x14ac:dyDescent="0.25">
      <c r="A716" s="3">
        <v>10827</v>
      </c>
      <c r="B716" s="256"/>
      <c r="C716" s="254"/>
      <c r="D716" s="254" t="s">
        <v>687</v>
      </c>
      <c r="E716" s="428"/>
      <c r="F716" s="429"/>
      <c r="G716" s="432"/>
      <c r="H716" s="528"/>
    </row>
    <row r="717" spans="1:8" s="3" customFormat="1" ht="12.75" x14ac:dyDescent="0.25">
      <c r="B717" s="255"/>
      <c r="C717" s="252"/>
      <c r="D717" s="252"/>
      <c r="E717" s="427"/>
      <c r="F717" s="427"/>
      <c r="G717" s="432"/>
      <c r="H717" s="528"/>
    </row>
    <row r="718" spans="1:8" s="3" customFormat="1" ht="12.75" x14ac:dyDescent="0.25">
      <c r="A718" s="3">
        <v>10828</v>
      </c>
      <c r="B718" s="256" t="s">
        <v>688</v>
      </c>
      <c r="C718" s="254"/>
      <c r="D718" s="254" t="s">
        <v>689</v>
      </c>
      <c r="E718" s="428" t="s">
        <v>690</v>
      </c>
      <c r="F718" s="429">
        <v>32</v>
      </c>
      <c r="G718" s="461"/>
      <c r="H718" s="528">
        <f>IF(E718 = CHAR(37), F718*G718/100,F718*G718)</f>
        <v>0</v>
      </c>
    </row>
    <row r="719" spans="1:8" s="3" customFormat="1" ht="12.75" x14ac:dyDescent="0.25">
      <c r="B719" s="255"/>
      <c r="C719" s="252"/>
      <c r="D719" s="252"/>
      <c r="E719" s="427"/>
      <c r="F719" s="427"/>
      <c r="G719" s="432"/>
      <c r="H719" s="528"/>
    </row>
    <row r="720" spans="1:8" s="3" customFormat="1" ht="12.75" x14ac:dyDescent="0.25">
      <c r="A720" s="3">
        <v>10829</v>
      </c>
      <c r="B720" s="256" t="s">
        <v>691</v>
      </c>
      <c r="C720" s="254"/>
      <c r="D720" s="254" t="s">
        <v>692</v>
      </c>
      <c r="E720" s="428" t="s">
        <v>690</v>
      </c>
      <c r="F720" s="429">
        <v>6</v>
      </c>
      <c r="G720" s="461"/>
      <c r="H720" s="528">
        <f>IF(E720 = CHAR(37), F720*G720/100,F720*G720)</f>
        <v>0</v>
      </c>
    </row>
    <row r="721" spans="1:8" s="3" customFormat="1" ht="12.75" x14ac:dyDescent="0.25">
      <c r="B721" s="255"/>
      <c r="C721" s="252"/>
      <c r="D721" s="252"/>
      <c r="E721" s="427"/>
      <c r="F721" s="427"/>
      <c r="G721" s="432"/>
      <c r="H721" s="528"/>
    </row>
    <row r="722" spans="1:8" s="3" customFormat="1" ht="12.75" x14ac:dyDescent="0.25">
      <c r="A722" s="3">
        <v>10830</v>
      </c>
      <c r="B722" s="256"/>
      <c r="C722" s="254" t="s">
        <v>693</v>
      </c>
      <c r="D722" s="254" t="s">
        <v>694</v>
      </c>
      <c r="E722" s="428"/>
      <c r="F722" s="429"/>
      <c r="G722" s="432"/>
      <c r="H722" s="528"/>
    </row>
    <row r="723" spans="1:8" s="3" customFormat="1" ht="12.75" x14ac:dyDescent="0.25">
      <c r="B723" s="255"/>
      <c r="C723" s="252"/>
      <c r="D723" s="252"/>
      <c r="E723" s="427"/>
      <c r="F723" s="427"/>
      <c r="G723" s="432"/>
      <c r="H723" s="528"/>
    </row>
    <row r="724" spans="1:8" s="3" customFormat="1" ht="12.75" x14ac:dyDescent="0.25">
      <c r="A724" s="3">
        <v>10831</v>
      </c>
      <c r="B724" s="256"/>
      <c r="C724" s="254"/>
      <c r="D724" s="254" t="s">
        <v>695</v>
      </c>
      <c r="E724" s="428"/>
      <c r="F724" s="429"/>
      <c r="G724" s="432"/>
      <c r="H724" s="528"/>
    </row>
    <row r="725" spans="1:8" s="3" customFormat="1" ht="12.75" x14ac:dyDescent="0.25">
      <c r="B725" s="255"/>
      <c r="C725" s="252"/>
      <c r="D725" s="252"/>
      <c r="E725" s="427"/>
      <c r="F725" s="427"/>
      <c r="G725" s="432"/>
      <c r="H725" s="528"/>
    </row>
    <row r="726" spans="1:8" s="3" customFormat="1" ht="12.75" x14ac:dyDescent="0.25">
      <c r="A726" s="3">
        <v>10832</v>
      </c>
      <c r="B726" s="256" t="s">
        <v>696</v>
      </c>
      <c r="C726" s="254"/>
      <c r="D726" s="254" t="s">
        <v>697</v>
      </c>
      <c r="E726" s="428" t="s">
        <v>190</v>
      </c>
      <c r="F726" s="429">
        <v>19</v>
      </c>
      <c r="G726" s="461"/>
      <c r="H726" s="528">
        <f>IF(E726 = CHAR(37), F726*G726/100,F726*G726)</f>
        <v>0</v>
      </c>
    </row>
    <row r="727" spans="1:8" s="3" customFormat="1" ht="12.75" x14ac:dyDescent="0.25">
      <c r="B727" s="255"/>
      <c r="C727" s="252"/>
      <c r="D727" s="252"/>
      <c r="E727" s="427"/>
      <c r="F727" s="427"/>
      <c r="G727" s="432"/>
      <c r="H727" s="528"/>
    </row>
    <row r="728" spans="1:8" s="3" customFormat="1" ht="12.75" x14ac:dyDescent="0.25">
      <c r="A728" s="3">
        <v>10833</v>
      </c>
      <c r="B728" s="256"/>
      <c r="C728" s="254" t="s">
        <v>698</v>
      </c>
      <c r="D728" s="254" t="s">
        <v>699</v>
      </c>
      <c r="E728" s="428"/>
      <c r="F728" s="429"/>
      <c r="G728" s="432"/>
      <c r="H728" s="528"/>
    </row>
    <row r="729" spans="1:8" s="3" customFormat="1" ht="12.75" x14ac:dyDescent="0.25">
      <c r="B729" s="255"/>
      <c r="C729" s="252"/>
      <c r="D729" s="252"/>
      <c r="E729" s="427"/>
      <c r="F729" s="427"/>
      <c r="G729" s="432"/>
      <c r="H729" s="528"/>
    </row>
    <row r="730" spans="1:8" s="3" customFormat="1" ht="12.75" x14ac:dyDescent="0.25">
      <c r="A730" s="3">
        <v>10834</v>
      </c>
      <c r="B730" s="256" t="s">
        <v>700</v>
      </c>
      <c r="C730" s="254"/>
      <c r="D730" s="254" t="s">
        <v>701</v>
      </c>
      <c r="E730" s="428" t="s">
        <v>190</v>
      </c>
      <c r="F730" s="429">
        <v>177</v>
      </c>
      <c r="G730" s="461"/>
      <c r="H730" s="528">
        <f>IF(E730 = CHAR(37), F730*G730/100,F730*G730)</f>
        <v>0</v>
      </c>
    </row>
    <row r="731" spans="1:8" s="3" customFormat="1" ht="12.75" x14ac:dyDescent="0.25">
      <c r="B731" s="255"/>
      <c r="C731" s="252"/>
      <c r="D731" s="252"/>
      <c r="E731" s="427"/>
      <c r="F731" s="427"/>
      <c r="G731" s="432"/>
      <c r="H731" s="528"/>
    </row>
    <row r="732" spans="1:8" s="3" customFormat="1" ht="12.75" x14ac:dyDescent="0.25">
      <c r="A732" s="3">
        <v>10835</v>
      </c>
      <c r="B732" s="256" t="s">
        <v>702</v>
      </c>
      <c r="C732" s="254"/>
      <c r="D732" s="254" t="s">
        <v>703</v>
      </c>
      <c r="E732" s="428" t="s">
        <v>190</v>
      </c>
      <c r="F732" s="429">
        <v>41</v>
      </c>
      <c r="G732" s="461"/>
      <c r="H732" s="528">
        <f>IF(E732 = CHAR(37), F732*G732/100,F732*G732)</f>
        <v>0</v>
      </c>
    </row>
    <row r="733" spans="1:8" s="3" customFormat="1" ht="12.75" x14ac:dyDescent="0.25">
      <c r="B733" s="255"/>
      <c r="C733" s="252"/>
      <c r="D733" s="252"/>
      <c r="E733" s="427"/>
      <c r="F733" s="427"/>
      <c r="G733" s="432"/>
      <c r="H733" s="528"/>
    </row>
    <row r="734" spans="1:8" s="3" customFormat="1" ht="12.75" x14ac:dyDescent="0.25">
      <c r="A734" s="3">
        <v>10836</v>
      </c>
      <c r="B734" s="256" t="s">
        <v>704</v>
      </c>
      <c r="C734" s="254"/>
      <c r="D734" s="254" t="s">
        <v>705</v>
      </c>
      <c r="E734" s="428" t="s">
        <v>190</v>
      </c>
      <c r="F734" s="429">
        <v>15</v>
      </c>
      <c r="G734" s="461"/>
      <c r="H734" s="528">
        <f>IF(E734 = CHAR(37), F734*G734/100,F734*G734)</f>
        <v>0</v>
      </c>
    </row>
    <row r="735" spans="1:8" s="3" customFormat="1" ht="12.75" x14ac:dyDescent="0.25">
      <c r="B735" s="255"/>
      <c r="C735" s="252"/>
      <c r="D735" s="252"/>
      <c r="E735" s="427"/>
      <c r="F735" s="427"/>
      <c r="G735" s="432"/>
      <c r="H735" s="528"/>
    </row>
    <row r="736" spans="1:8" s="3" customFormat="1" ht="12.75" x14ac:dyDescent="0.25">
      <c r="A736" s="3">
        <v>10989</v>
      </c>
      <c r="B736" s="256" t="s">
        <v>706</v>
      </c>
      <c r="C736" s="254"/>
      <c r="D736" s="254" t="s">
        <v>707</v>
      </c>
      <c r="E736" s="428" t="s">
        <v>190</v>
      </c>
      <c r="F736" s="429">
        <v>27</v>
      </c>
      <c r="G736" s="461"/>
      <c r="H736" s="528">
        <f>IF(E736 = CHAR(37), F736*G736/100,F736*G736)</f>
        <v>0</v>
      </c>
    </row>
    <row r="737" spans="1:8" s="3" customFormat="1" ht="12.75" x14ac:dyDescent="0.25">
      <c r="B737" s="255"/>
      <c r="C737" s="252"/>
      <c r="D737" s="252"/>
      <c r="E737" s="427"/>
      <c r="F737" s="427"/>
      <c r="G737" s="432"/>
      <c r="H737" s="528"/>
    </row>
    <row r="738" spans="1:8" s="3" customFormat="1" ht="12.75" x14ac:dyDescent="0.25">
      <c r="A738" s="3">
        <v>10990</v>
      </c>
      <c r="B738" s="256" t="s">
        <v>708</v>
      </c>
      <c r="C738" s="254"/>
      <c r="D738" s="254" t="s">
        <v>709</v>
      </c>
      <c r="E738" s="428" t="s">
        <v>190</v>
      </c>
      <c r="F738" s="429">
        <v>17</v>
      </c>
      <c r="G738" s="461"/>
      <c r="H738" s="528">
        <f>IF(E738 = CHAR(37), F738*G738/100,F738*G738)</f>
        <v>0</v>
      </c>
    </row>
    <row r="739" spans="1:8" s="3" customFormat="1" ht="12.75" x14ac:dyDescent="0.25">
      <c r="B739" s="255"/>
      <c r="C739" s="252"/>
      <c r="D739" s="252"/>
      <c r="E739" s="427"/>
      <c r="F739" s="427"/>
      <c r="G739" s="432"/>
      <c r="H739" s="528"/>
    </row>
    <row r="740" spans="1:8" s="3" customFormat="1" ht="12.75" x14ac:dyDescent="0.25">
      <c r="A740" s="3">
        <v>11015</v>
      </c>
      <c r="B740" s="256" t="s">
        <v>710</v>
      </c>
      <c r="C740" s="254"/>
      <c r="D740" s="254" t="s">
        <v>711</v>
      </c>
      <c r="E740" s="428" t="s">
        <v>190</v>
      </c>
      <c r="F740" s="429">
        <v>10</v>
      </c>
      <c r="G740" s="461"/>
      <c r="H740" s="528">
        <f>IF(E740 = CHAR(37), F740*G740/100,F740*G740)</f>
        <v>0</v>
      </c>
    </row>
    <row r="741" spans="1:8" s="3" customFormat="1" ht="12.75" x14ac:dyDescent="0.25">
      <c r="B741" s="255"/>
      <c r="C741" s="252"/>
      <c r="D741" s="252"/>
      <c r="E741" s="427"/>
      <c r="F741" s="427"/>
      <c r="G741" s="432"/>
      <c r="H741" s="528"/>
    </row>
    <row r="742" spans="1:8" s="3" customFormat="1" ht="12.75" x14ac:dyDescent="0.25">
      <c r="A742" s="3">
        <v>10837</v>
      </c>
      <c r="B742" s="256" t="s">
        <v>712</v>
      </c>
      <c r="C742" s="254"/>
      <c r="D742" s="254" t="s">
        <v>713</v>
      </c>
      <c r="E742" s="428" t="s">
        <v>190</v>
      </c>
      <c r="F742" s="429">
        <v>11</v>
      </c>
      <c r="G742" s="461"/>
      <c r="H742" s="528">
        <f>IF(E742 = CHAR(37), F742*G742/100,F742*G742)</f>
        <v>0</v>
      </c>
    </row>
    <row r="743" spans="1:8" s="3" customFormat="1" ht="12.75" x14ac:dyDescent="0.25">
      <c r="B743" s="255"/>
      <c r="C743" s="252"/>
      <c r="D743" s="252"/>
      <c r="E743" s="427"/>
      <c r="F743" s="427"/>
      <c r="G743" s="432"/>
      <c r="H743" s="528"/>
    </row>
    <row r="744" spans="1:8" s="3" customFormat="1" ht="12.75" x14ac:dyDescent="0.25">
      <c r="A744" s="3">
        <v>10838</v>
      </c>
      <c r="B744" s="256"/>
      <c r="C744" s="254" t="s">
        <v>714</v>
      </c>
      <c r="D744" s="254" t="s">
        <v>715</v>
      </c>
      <c r="E744" s="428"/>
      <c r="F744" s="429"/>
      <c r="G744" s="432"/>
      <c r="H744" s="528"/>
    </row>
    <row r="745" spans="1:8" s="3" customFormat="1" ht="12.75" x14ac:dyDescent="0.25">
      <c r="B745" s="255"/>
      <c r="C745" s="252"/>
      <c r="D745" s="252"/>
      <c r="E745" s="427"/>
      <c r="F745" s="427"/>
      <c r="G745" s="432"/>
      <c r="H745" s="528"/>
    </row>
    <row r="746" spans="1:8" s="3" customFormat="1" ht="12.75" x14ac:dyDescent="0.25">
      <c r="A746" s="3">
        <v>10839</v>
      </c>
      <c r="B746" s="256" t="s">
        <v>716</v>
      </c>
      <c r="C746" s="254"/>
      <c r="D746" s="254" t="s">
        <v>717</v>
      </c>
      <c r="E746" s="428" t="s">
        <v>279</v>
      </c>
      <c r="F746" s="429">
        <v>206</v>
      </c>
      <c r="G746" s="461"/>
      <c r="H746" s="528">
        <f>IF(E746 = CHAR(37), F746*G746/100,F746*G746)</f>
        <v>0</v>
      </c>
    </row>
    <row r="747" spans="1:8" s="3" customFormat="1" ht="12.75" x14ac:dyDescent="0.25">
      <c r="B747" s="255"/>
      <c r="C747" s="252"/>
      <c r="D747" s="252"/>
      <c r="E747" s="427"/>
      <c r="F747" s="427"/>
      <c r="G747" s="432"/>
      <c r="H747" s="528"/>
    </row>
    <row r="748" spans="1:8" s="3" customFormat="1" ht="12.75" x14ac:dyDescent="0.25">
      <c r="A748" s="3">
        <v>10840</v>
      </c>
      <c r="B748" s="256"/>
      <c r="C748" s="254"/>
      <c r="D748" s="254" t="s">
        <v>718</v>
      </c>
      <c r="E748" s="428"/>
      <c r="F748" s="429"/>
      <c r="G748" s="432"/>
      <c r="H748" s="528"/>
    </row>
    <row r="749" spans="1:8" s="3" customFormat="1" ht="12.75" x14ac:dyDescent="0.25">
      <c r="B749" s="255"/>
      <c r="C749" s="252"/>
      <c r="D749" s="252"/>
      <c r="E749" s="427"/>
      <c r="F749" s="427"/>
      <c r="G749" s="432"/>
      <c r="H749" s="528"/>
    </row>
    <row r="750" spans="1:8" s="3" customFormat="1" ht="12.75" x14ac:dyDescent="0.25">
      <c r="A750" s="3">
        <v>10841</v>
      </c>
      <c r="B750" s="256" t="s">
        <v>719</v>
      </c>
      <c r="C750" s="254"/>
      <c r="D750" s="254" t="s">
        <v>720</v>
      </c>
      <c r="E750" s="428" t="s">
        <v>279</v>
      </c>
      <c r="F750" s="429">
        <v>70</v>
      </c>
      <c r="G750" s="461"/>
      <c r="H750" s="528">
        <f>IF(E750 = CHAR(37), F750*G750/100,F750*G750)</f>
        <v>0</v>
      </c>
    </row>
    <row r="751" spans="1:8" s="3" customFormat="1" ht="12.75" x14ac:dyDescent="0.25">
      <c r="B751" s="255"/>
      <c r="C751" s="252"/>
      <c r="D751" s="252"/>
      <c r="E751" s="427"/>
      <c r="F751" s="427"/>
      <c r="G751" s="432"/>
      <c r="H751" s="528"/>
    </row>
    <row r="752" spans="1:8" s="3" customFormat="1" ht="12.75" x14ac:dyDescent="0.25">
      <c r="A752" s="3">
        <v>10842</v>
      </c>
      <c r="B752" s="256" t="s">
        <v>721</v>
      </c>
      <c r="C752" s="254"/>
      <c r="D752" s="254" t="s">
        <v>722</v>
      </c>
      <c r="E752" s="428" t="s">
        <v>279</v>
      </c>
      <c r="F752" s="429">
        <v>122</v>
      </c>
      <c r="G752" s="461"/>
      <c r="H752" s="528">
        <f>IF(E752 = CHAR(37), F752*G752/100,F752*G752)</f>
        <v>0</v>
      </c>
    </row>
    <row r="753" spans="1:8" s="3" customFormat="1" ht="12.75" x14ac:dyDescent="0.25">
      <c r="B753" s="255"/>
      <c r="C753" s="252"/>
      <c r="D753" s="252"/>
      <c r="E753" s="427"/>
      <c r="F753" s="427"/>
      <c r="G753" s="432"/>
      <c r="H753" s="528"/>
    </row>
    <row r="754" spans="1:8" s="3" customFormat="1" ht="12.75" x14ac:dyDescent="0.25">
      <c r="A754" s="3">
        <v>10843</v>
      </c>
      <c r="B754" s="256"/>
      <c r="C754" s="254" t="s">
        <v>723</v>
      </c>
      <c r="D754" s="254" t="s">
        <v>724</v>
      </c>
      <c r="E754" s="428"/>
      <c r="F754" s="429"/>
      <c r="G754" s="432"/>
      <c r="H754" s="528"/>
    </row>
    <row r="755" spans="1:8" s="3" customFormat="1" ht="12.75" x14ac:dyDescent="0.25">
      <c r="B755" s="255"/>
      <c r="C755" s="252"/>
      <c r="D755" s="252"/>
      <c r="E755" s="427"/>
      <c r="F755" s="427"/>
      <c r="G755" s="432"/>
      <c r="H755" s="528"/>
    </row>
    <row r="756" spans="1:8" s="3" customFormat="1" ht="25.5" x14ac:dyDescent="0.25">
      <c r="A756" s="3">
        <v>10844</v>
      </c>
      <c r="B756" s="256" t="s">
        <v>725</v>
      </c>
      <c r="C756" s="254"/>
      <c r="D756" s="254" t="s">
        <v>726</v>
      </c>
      <c r="E756" s="428" t="s">
        <v>292</v>
      </c>
      <c r="F756" s="429">
        <v>15</v>
      </c>
      <c r="G756" s="461"/>
      <c r="H756" s="528">
        <f>IF(E756 = CHAR(37), F756*G756/100,F756*G756)</f>
        <v>0</v>
      </c>
    </row>
    <row r="757" spans="1:8" s="3" customFormat="1" ht="12.75" x14ac:dyDescent="0.25">
      <c r="B757" s="255"/>
      <c r="C757" s="252"/>
      <c r="D757" s="252"/>
      <c r="E757" s="427"/>
      <c r="F757" s="427"/>
      <c r="G757" s="432"/>
      <c r="H757" s="528"/>
    </row>
    <row r="758" spans="1:8" s="3" customFormat="1" ht="25.5" x14ac:dyDescent="0.25">
      <c r="A758" s="3">
        <v>10845</v>
      </c>
      <c r="B758" s="256" t="s">
        <v>727</v>
      </c>
      <c r="C758" s="254"/>
      <c r="D758" s="254" t="s">
        <v>728</v>
      </c>
      <c r="E758" s="428" t="s">
        <v>292</v>
      </c>
      <c r="F758" s="429">
        <v>40</v>
      </c>
      <c r="G758" s="461"/>
      <c r="H758" s="528">
        <f>IF(E758 = CHAR(37), F758*G758/100,F758*G758)</f>
        <v>0</v>
      </c>
    </row>
    <row r="759" spans="1:8" s="3" customFormat="1" ht="12.75" x14ac:dyDescent="0.25">
      <c r="B759" s="255"/>
      <c r="C759" s="252"/>
      <c r="D759" s="252"/>
      <c r="E759" s="427"/>
      <c r="F759" s="427"/>
      <c r="G759" s="432"/>
      <c r="H759" s="528"/>
    </row>
    <row r="760" spans="1:8" s="3" customFormat="1" ht="25.5" x14ac:dyDescent="0.25">
      <c r="A760" s="3">
        <v>10846</v>
      </c>
      <c r="B760" s="256" t="s">
        <v>729</v>
      </c>
      <c r="C760" s="254"/>
      <c r="D760" s="254" t="s">
        <v>730</v>
      </c>
      <c r="E760" s="428" t="s">
        <v>292</v>
      </c>
      <c r="F760" s="429">
        <v>180</v>
      </c>
      <c r="G760" s="461"/>
      <c r="H760" s="528">
        <f>IF(E760 = CHAR(37), F760*G760/100,F760*G760)</f>
        <v>0</v>
      </c>
    </row>
    <row r="761" spans="1:8" s="3" customFormat="1" ht="12.75" x14ac:dyDescent="0.25">
      <c r="B761" s="255"/>
      <c r="C761" s="252"/>
      <c r="D761" s="252"/>
      <c r="E761" s="427"/>
      <c r="F761" s="427"/>
      <c r="G761" s="432"/>
      <c r="H761" s="528"/>
    </row>
    <row r="762" spans="1:8" s="3" customFormat="1" ht="12.75" x14ac:dyDescent="0.25">
      <c r="A762" s="3">
        <v>10847</v>
      </c>
      <c r="B762" s="256"/>
      <c r="C762" s="254" t="s">
        <v>731</v>
      </c>
      <c r="D762" s="254" t="s">
        <v>732</v>
      </c>
      <c r="E762" s="428"/>
      <c r="F762" s="429"/>
      <c r="G762" s="432"/>
      <c r="H762" s="528"/>
    </row>
    <row r="763" spans="1:8" s="3" customFormat="1" ht="12.75" x14ac:dyDescent="0.25">
      <c r="B763" s="255"/>
      <c r="C763" s="252"/>
      <c r="D763" s="252"/>
      <c r="E763" s="427"/>
      <c r="F763" s="427"/>
      <c r="G763" s="432"/>
      <c r="H763" s="528"/>
    </row>
    <row r="764" spans="1:8" s="3" customFormat="1" ht="12.75" x14ac:dyDescent="0.25">
      <c r="A764" s="3">
        <v>10797</v>
      </c>
      <c r="B764" s="256"/>
      <c r="C764" s="254" t="s">
        <v>733</v>
      </c>
      <c r="D764" s="254" t="s">
        <v>734</v>
      </c>
      <c r="E764" s="428"/>
      <c r="F764" s="429"/>
      <c r="G764" s="432"/>
      <c r="H764" s="528"/>
    </row>
    <row r="765" spans="1:8" s="3" customFormat="1" ht="12.75" x14ac:dyDescent="0.25">
      <c r="B765" s="255"/>
      <c r="C765" s="252"/>
      <c r="D765" s="252"/>
      <c r="E765" s="427"/>
      <c r="F765" s="427"/>
      <c r="G765" s="432"/>
      <c r="H765" s="528"/>
    </row>
    <row r="766" spans="1:8" s="3" customFormat="1" ht="25.5" x14ac:dyDescent="0.25">
      <c r="A766" s="3">
        <v>10798</v>
      </c>
      <c r="B766" s="256" t="s">
        <v>735</v>
      </c>
      <c r="C766" s="254"/>
      <c r="D766" s="254" t="s">
        <v>736</v>
      </c>
      <c r="E766" s="428" t="s">
        <v>287</v>
      </c>
      <c r="F766" s="429">
        <v>1</v>
      </c>
      <c r="G766" s="461"/>
      <c r="H766" s="528">
        <f>IF(E766 = CHAR(37), F766*G766/100,F766*G766)</f>
        <v>0</v>
      </c>
    </row>
    <row r="767" spans="1:8" s="4" customFormat="1" ht="21.95" customHeight="1" x14ac:dyDescent="0.25">
      <c r="B767" s="257" t="s">
        <v>44</v>
      </c>
      <c r="C767" s="257"/>
      <c r="D767" s="5"/>
      <c r="E767" s="431"/>
      <c r="F767" s="431"/>
      <c r="G767" s="433"/>
      <c r="H767" s="529">
        <f>SUM(H707:H766)</f>
        <v>0</v>
      </c>
    </row>
    <row r="768" spans="1:8" s="2" customFormat="1" ht="12.75" x14ac:dyDescent="0.2">
      <c r="B768" s="15"/>
      <c r="F768" s="15"/>
      <c r="H768" s="526" t="s">
        <v>2021</v>
      </c>
    </row>
    <row r="769" spans="1:8" s="2" customFormat="1" ht="12.75" x14ac:dyDescent="0.2">
      <c r="B769" s="15"/>
      <c r="F769" s="15"/>
      <c r="H769" s="527"/>
    </row>
    <row r="770" spans="1:8" s="3" customFormat="1" ht="25.5" x14ac:dyDescent="0.25">
      <c r="B770" s="253" t="s">
        <v>3</v>
      </c>
      <c r="C770" s="253" t="s">
        <v>4</v>
      </c>
      <c r="D770" s="253" t="s">
        <v>5</v>
      </c>
      <c r="E770" s="253" t="s">
        <v>6</v>
      </c>
      <c r="F770" s="293" t="s">
        <v>7</v>
      </c>
      <c r="G770" s="253" t="s">
        <v>8</v>
      </c>
      <c r="H770" s="515" t="s">
        <v>9</v>
      </c>
    </row>
    <row r="771" spans="1:8" s="4" customFormat="1" ht="21.95" customHeight="1" x14ac:dyDescent="0.25">
      <c r="B771" s="257" t="s">
        <v>45</v>
      </c>
      <c r="C771" s="257"/>
      <c r="D771" s="5"/>
      <c r="E771" s="431"/>
      <c r="F771" s="431"/>
      <c r="G771" s="425"/>
      <c r="H771" s="534">
        <f>H767</f>
        <v>0</v>
      </c>
    </row>
    <row r="772" spans="1:8" s="3" customFormat="1" ht="12.75" x14ac:dyDescent="0.25">
      <c r="A772" s="3">
        <v>10938</v>
      </c>
      <c r="B772" s="256"/>
      <c r="C772" s="254" t="s">
        <v>737</v>
      </c>
      <c r="D772" s="254" t="s">
        <v>738</v>
      </c>
      <c r="E772" s="428"/>
      <c r="F772" s="429"/>
      <c r="G772" s="437"/>
      <c r="H772" s="535"/>
    </row>
    <row r="773" spans="1:8" s="3" customFormat="1" ht="12.75" x14ac:dyDescent="0.25">
      <c r="B773" s="255"/>
      <c r="C773" s="252"/>
      <c r="D773" s="252"/>
      <c r="E773" s="427"/>
      <c r="F773" s="427"/>
      <c r="G773" s="437"/>
      <c r="H773" s="535"/>
    </row>
    <row r="774" spans="1:8" s="3" customFormat="1" ht="12.75" x14ac:dyDescent="0.25">
      <c r="A774" s="3">
        <v>10940</v>
      </c>
      <c r="B774" s="256" t="s">
        <v>739</v>
      </c>
      <c r="C774" s="254"/>
      <c r="D774" s="254" t="s">
        <v>740</v>
      </c>
      <c r="E774" s="428" t="s">
        <v>292</v>
      </c>
      <c r="F774" s="429">
        <v>10</v>
      </c>
      <c r="G774" s="461"/>
      <c r="H774" s="535">
        <f>IF(E774 = CHAR(37), F774*G774/100,F774*G774)</f>
        <v>0</v>
      </c>
    </row>
    <row r="775" spans="1:8" s="3" customFormat="1" ht="12.75" x14ac:dyDescent="0.25">
      <c r="B775" s="255"/>
      <c r="C775" s="252"/>
      <c r="D775" s="252"/>
      <c r="E775" s="427"/>
      <c r="F775" s="427"/>
      <c r="G775" s="437"/>
      <c r="H775" s="535"/>
    </row>
    <row r="776" spans="1:8" s="3" customFormat="1" ht="12.75" x14ac:dyDescent="0.25">
      <c r="A776" s="3">
        <v>10939</v>
      </c>
      <c r="B776" s="256" t="s">
        <v>741</v>
      </c>
      <c r="C776" s="254"/>
      <c r="D776" s="254" t="s">
        <v>742</v>
      </c>
      <c r="E776" s="428" t="s">
        <v>292</v>
      </c>
      <c r="F776" s="429">
        <v>10</v>
      </c>
      <c r="G776" s="461"/>
      <c r="H776" s="535">
        <f>IF(E776 = CHAR(37), F776*G776/100,F776*G776)</f>
        <v>0</v>
      </c>
    </row>
    <row r="777" spans="1:8" s="3" customFormat="1" ht="12.75" x14ac:dyDescent="0.25">
      <c r="B777" s="255"/>
      <c r="C777" s="252"/>
      <c r="D777" s="252"/>
      <c r="E777" s="427"/>
      <c r="F777" s="427"/>
      <c r="G777" s="437"/>
      <c r="H777" s="535"/>
    </row>
    <row r="778" spans="1:8" s="3" customFormat="1" ht="38.25" x14ac:dyDescent="0.25">
      <c r="A778" s="3">
        <v>10980</v>
      </c>
      <c r="B778" s="256"/>
      <c r="C778" s="254" t="s">
        <v>743</v>
      </c>
      <c r="D778" s="254" t="s">
        <v>744</v>
      </c>
      <c r="E778" s="428"/>
      <c r="F778" s="429"/>
      <c r="G778" s="437"/>
      <c r="H778" s="535"/>
    </row>
    <row r="779" spans="1:8" s="3" customFormat="1" ht="12.75" x14ac:dyDescent="0.25">
      <c r="B779" s="255"/>
      <c r="C779" s="252"/>
      <c r="D779" s="252"/>
      <c r="E779" s="427"/>
      <c r="F779" s="427"/>
      <c r="G779" s="437"/>
      <c r="H779" s="535"/>
    </row>
    <row r="780" spans="1:8" s="3" customFormat="1" ht="12.75" x14ac:dyDescent="0.25">
      <c r="A780" s="3">
        <v>10981</v>
      </c>
      <c r="B780" s="256" t="s">
        <v>745</v>
      </c>
      <c r="C780" s="254"/>
      <c r="D780" s="254" t="s">
        <v>701</v>
      </c>
      <c r="E780" s="428" t="s">
        <v>279</v>
      </c>
      <c r="F780" s="429">
        <v>720</v>
      </c>
      <c r="G780" s="461"/>
      <c r="H780" s="535">
        <f>IF(E780 = CHAR(37), F780*G780/100,F780*G780)</f>
        <v>0</v>
      </c>
    </row>
    <row r="781" spans="1:8" s="3" customFormat="1" ht="12.75" x14ac:dyDescent="0.25">
      <c r="B781" s="255"/>
      <c r="C781" s="252"/>
      <c r="D781" s="252"/>
      <c r="E781" s="427"/>
      <c r="F781" s="427"/>
      <c r="G781" s="437"/>
      <c r="H781" s="535"/>
    </row>
    <row r="782" spans="1:8" s="3" customFormat="1" ht="12.75" x14ac:dyDescent="0.25">
      <c r="A782" s="3">
        <v>10982</v>
      </c>
      <c r="B782" s="256" t="s">
        <v>746</v>
      </c>
      <c r="C782" s="254"/>
      <c r="D782" s="254" t="s">
        <v>747</v>
      </c>
      <c r="E782" s="428" t="s">
        <v>279</v>
      </c>
      <c r="F782" s="429">
        <v>243</v>
      </c>
      <c r="G782" s="461"/>
      <c r="H782" s="535">
        <f>IF(E782 = CHAR(37), F782*G782/100,F782*G782)</f>
        <v>0</v>
      </c>
    </row>
    <row r="783" spans="1:8" s="3" customFormat="1" ht="12.75" x14ac:dyDescent="0.25">
      <c r="B783" s="255"/>
      <c r="C783" s="252"/>
      <c r="D783" s="252"/>
      <c r="E783" s="427"/>
      <c r="F783" s="427"/>
      <c r="G783" s="437"/>
      <c r="H783" s="535"/>
    </row>
    <row r="784" spans="1:8" s="3" customFormat="1" ht="12.75" x14ac:dyDescent="0.25">
      <c r="A784" s="3">
        <v>10976</v>
      </c>
      <c r="B784" s="256" t="s">
        <v>748</v>
      </c>
      <c r="C784" s="254"/>
      <c r="D784" s="254" t="s">
        <v>749</v>
      </c>
      <c r="E784" s="428" t="s">
        <v>279</v>
      </c>
      <c r="F784" s="429">
        <v>15</v>
      </c>
      <c r="G784" s="461"/>
      <c r="H784" s="535">
        <f>IF(E784 = CHAR(37), F784*G784/100,F784*G784)</f>
        <v>0</v>
      </c>
    </row>
    <row r="785" spans="1:8" s="3" customFormat="1" ht="12.75" x14ac:dyDescent="0.25">
      <c r="B785" s="255"/>
      <c r="C785" s="252"/>
      <c r="D785" s="252"/>
      <c r="E785" s="427"/>
      <c r="F785" s="427"/>
      <c r="G785" s="437"/>
      <c r="H785" s="535"/>
    </row>
    <row r="786" spans="1:8" s="3" customFormat="1" ht="25.5" x14ac:dyDescent="0.25">
      <c r="A786" s="3">
        <v>10419</v>
      </c>
      <c r="B786" s="256" t="s">
        <v>750</v>
      </c>
      <c r="C786" s="254"/>
      <c r="D786" s="254" t="s">
        <v>751</v>
      </c>
      <c r="E786" s="428"/>
      <c r="F786" s="429"/>
      <c r="G786" s="437"/>
      <c r="H786" s="535"/>
    </row>
    <row r="787" spans="1:8" s="3" customFormat="1" ht="12.75" x14ac:dyDescent="0.25">
      <c r="B787" s="255"/>
      <c r="C787" s="252"/>
      <c r="D787" s="252"/>
      <c r="E787" s="427"/>
      <c r="F787" s="427"/>
      <c r="G787" s="437"/>
      <c r="H787" s="535"/>
    </row>
    <row r="788" spans="1:8" s="3" customFormat="1" ht="38.25" x14ac:dyDescent="0.25">
      <c r="A788" s="3">
        <v>10726</v>
      </c>
      <c r="B788" s="256"/>
      <c r="C788" s="254"/>
      <c r="D788" s="254" t="s">
        <v>631</v>
      </c>
      <c r="E788" s="428"/>
      <c r="F788" s="429"/>
      <c r="G788" s="437"/>
      <c r="H788" s="535"/>
    </row>
    <row r="789" spans="1:8" s="3" customFormat="1" ht="12.75" x14ac:dyDescent="0.25">
      <c r="B789" s="255"/>
      <c r="C789" s="252"/>
      <c r="D789" s="252"/>
      <c r="E789" s="427"/>
      <c r="F789" s="427"/>
      <c r="G789" s="437"/>
      <c r="H789" s="535"/>
    </row>
    <row r="790" spans="1:8" s="3" customFormat="1" ht="12.75" x14ac:dyDescent="0.25">
      <c r="A790" s="3">
        <v>10727</v>
      </c>
      <c r="B790" s="256"/>
      <c r="C790" s="254" t="s">
        <v>632</v>
      </c>
      <c r="D790" s="254" t="s">
        <v>633</v>
      </c>
      <c r="E790" s="428"/>
      <c r="F790" s="429"/>
      <c r="G790" s="437"/>
      <c r="H790" s="535"/>
    </row>
    <row r="791" spans="1:8" s="3" customFormat="1" ht="12.75" x14ac:dyDescent="0.25">
      <c r="B791" s="255"/>
      <c r="C791" s="252"/>
      <c r="D791" s="252"/>
      <c r="E791" s="427"/>
      <c r="F791" s="427"/>
      <c r="G791" s="437"/>
      <c r="H791" s="535"/>
    </row>
    <row r="792" spans="1:8" s="3" customFormat="1" ht="12.75" x14ac:dyDescent="0.25">
      <c r="A792" s="3">
        <v>10728</v>
      </c>
      <c r="B792" s="256"/>
      <c r="C792" s="254" t="s">
        <v>276</v>
      </c>
      <c r="D792" s="254" t="s">
        <v>634</v>
      </c>
      <c r="E792" s="428"/>
      <c r="F792" s="429"/>
      <c r="G792" s="437"/>
      <c r="H792" s="535"/>
    </row>
    <row r="793" spans="1:8" s="3" customFormat="1" ht="12.75" x14ac:dyDescent="0.25">
      <c r="B793" s="255"/>
      <c r="C793" s="252"/>
      <c r="D793" s="252"/>
      <c r="E793" s="427"/>
      <c r="F793" s="427"/>
      <c r="G793" s="437"/>
      <c r="H793" s="535"/>
    </row>
    <row r="794" spans="1:8" s="3" customFormat="1" ht="12.75" x14ac:dyDescent="0.25">
      <c r="A794" s="3">
        <v>10729</v>
      </c>
      <c r="B794" s="256"/>
      <c r="C794" s="254"/>
      <c r="D794" s="254" t="s">
        <v>752</v>
      </c>
      <c r="E794" s="428"/>
      <c r="F794" s="429"/>
      <c r="G794" s="437"/>
      <c r="H794" s="535"/>
    </row>
    <row r="795" spans="1:8" s="3" customFormat="1" ht="12.75" x14ac:dyDescent="0.25">
      <c r="B795" s="255"/>
      <c r="C795" s="252"/>
      <c r="D795" s="252"/>
      <c r="E795" s="427"/>
      <c r="F795" s="427"/>
      <c r="G795" s="437"/>
      <c r="H795" s="535"/>
    </row>
    <row r="796" spans="1:8" s="3" customFormat="1" ht="25.5" x14ac:dyDescent="0.25">
      <c r="A796" s="3">
        <v>10730</v>
      </c>
      <c r="B796" s="256" t="s">
        <v>753</v>
      </c>
      <c r="C796" s="254"/>
      <c r="D796" s="254" t="s">
        <v>754</v>
      </c>
      <c r="E796" s="428" t="s">
        <v>292</v>
      </c>
      <c r="F796" s="429">
        <v>95</v>
      </c>
      <c r="G796" s="461"/>
      <c r="H796" s="535">
        <f>IF(E796 = CHAR(37), F796*G796/100,F796*G796)</f>
        <v>0</v>
      </c>
    </row>
    <row r="797" spans="1:8" s="3" customFormat="1" ht="12.75" x14ac:dyDescent="0.25">
      <c r="B797" s="255"/>
      <c r="C797" s="252"/>
      <c r="D797" s="252"/>
      <c r="E797" s="427"/>
      <c r="F797" s="427"/>
      <c r="G797" s="437"/>
      <c r="H797" s="535"/>
    </row>
    <row r="798" spans="1:8" s="3" customFormat="1" ht="25.5" x14ac:dyDescent="0.25">
      <c r="A798" s="3">
        <v>10761</v>
      </c>
      <c r="B798" s="256" t="s">
        <v>755</v>
      </c>
      <c r="C798" s="254"/>
      <c r="D798" s="254" t="s">
        <v>756</v>
      </c>
      <c r="E798" s="428" t="s">
        <v>279</v>
      </c>
      <c r="F798" s="429">
        <v>45</v>
      </c>
      <c r="G798" s="461"/>
      <c r="H798" s="535">
        <f>IF(E798 = CHAR(37), F798*G798/100,F798*G798)</f>
        <v>0</v>
      </c>
    </row>
    <row r="799" spans="1:8" s="3" customFormat="1" ht="12.75" x14ac:dyDescent="0.25">
      <c r="B799" s="255"/>
      <c r="C799" s="252"/>
      <c r="D799" s="252"/>
      <c r="E799" s="427"/>
      <c r="F799" s="427"/>
      <c r="G799" s="437"/>
      <c r="H799" s="535"/>
    </row>
    <row r="800" spans="1:8" s="3" customFormat="1" ht="25.5" x14ac:dyDescent="0.25">
      <c r="A800" s="3">
        <v>10731</v>
      </c>
      <c r="B800" s="256" t="s">
        <v>757</v>
      </c>
      <c r="C800" s="254"/>
      <c r="D800" s="254" t="s">
        <v>758</v>
      </c>
      <c r="E800" s="428" t="s">
        <v>279</v>
      </c>
      <c r="F800" s="429">
        <v>145</v>
      </c>
      <c r="G800" s="461"/>
      <c r="H800" s="535">
        <f>IF(E800 = CHAR(37), F800*G800/100,F800*G800)</f>
        <v>0</v>
      </c>
    </row>
    <row r="801" spans="1:8" s="3" customFormat="1" ht="12.75" x14ac:dyDescent="0.25">
      <c r="B801" s="255"/>
      <c r="C801" s="252"/>
      <c r="D801" s="252"/>
      <c r="E801" s="427"/>
      <c r="F801" s="427"/>
      <c r="G801" s="437"/>
      <c r="H801" s="535"/>
    </row>
    <row r="802" spans="1:8" s="3" customFormat="1" ht="25.5" x14ac:dyDescent="0.25">
      <c r="A802" s="3">
        <v>10764</v>
      </c>
      <c r="B802" s="256" t="s">
        <v>759</v>
      </c>
      <c r="C802" s="254"/>
      <c r="D802" s="254" t="s">
        <v>760</v>
      </c>
      <c r="E802" s="428" t="s">
        <v>279</v>
      </c>
      <c r="F802" s="429">
        <v>62</v>
      </c>
      <c r="G802" s="461"/>
      <c r="H802" s="535">
        <f>IF(E802 = CHAR(37), F802*G802/100,F802*G802)</f>
        <v>0</v>
      </c>
    </row>
    <row r="803" spans="1:8" s="3" customFormat="1" ht="12.75" x14ac:dyDescent="0.25">
      <c r="B803" s="255"/>
      <c r="C803" s="252"/>
      <c r="D803" s="252"/>
      <c r="E803" s="427"/>
      <c r="F803" s="427"/>
      <c r="G803" s="437"/>
      <c r="H803" s="535"/>
    </row>
    <row r="804" spans="1:8" s="3" customFormat="1" ht="12.75" x14ac:dyDescent="0.25">
      <c r="A804" s="3">
        <v>10768</v>
      </c>
      <c r="B804" s="256" t="s">
        <v>761</v>
      </c>
      <c r="C804" s="254"/>
      <c r="D804" s="254" t="s">
        <v>762</v>
      </c>
      <c r="E804" s="428" t="s">
        <v>279</v>
      </c>
      <c r="F804" s="429">
        <v>10</v>
      </c>
      <c r="G804" s="461"/>
      <c r="H804" s="535">
        <f>IF(E804 = CHAR(37), F804*G804/100,F804*G804)</f>
        <v>0</v>
      </c>
    </row>
    <row r="805" spans="1:8" s="3" customFormat="1" ht="12.75" x14ac:dyDescent="0.25">
      <c r="B805" s="255"/>
      <c r="C805" s="252"/>
      <c r="D805" s="252"/>
      <c r="E805" s="427"/>
      <c r="F805" s="427"/>
      <c r="G805" s="437"/>
      <c r="H805" s="535"/>
    </row>
    <row r="806" spans="1:8" s="3" customFormat="1" ht="12.75" x14ac:dyDescent="0.25">
      <c r="A806" s="3">
        <v>10732</v>
      </c>
      <c r="B806" s="256"/>
      <c r="C806" s="254" t="s">
        <v>651</v>
      </c>
      <c r="D806" s="254" t="s">
        <v>763</v>
      </c>
      <c r="E806" s="428"/>
      <c r="F806" s="429"/>
      <c r="G806" s="437"/>
      <c r="H806" s="535"/>
    </row>
    <row r="807" spans="1:8" s="3" customFormat="1" ht="12.75" x14ac:dyDescent="0.25">
      <c r="B807" s="255"/>
      <c r="C807" s="252"/>
      <c r="D807" s="252"/>
      <c r="E807" s="427"/>
      <c r="F807" s="427"/>
      <c r="G807" s="437"/>
      <c r="H807" s="535"/>
    </row>
    <row r="808" spans="1:8" s="3" customFormat="1" ht="12.75" x14ac:dyDescent="0.25">
      <c r="A808" s="3">
        <v>10760</v>
      </c>
      <c r="B808" s="256"/>
      <c r="C808" s="254"/>
      <c r="D808" s="254" t="s">
        <v>752</v>
      </c>
      <c r="E808" s="428"/>
      <c r="F808" s="429"/>
      <c r="G808" s="437"/>
      <c r="H808" s="535"/>
    </row>
    <row r="809" spans="1:8" s="3" customFormat="1" ht="12.75" x14ac:dyDescent="0.25">
      <c r="B809" s="255"/>
      <c r="C809" s="252"/>
      <c r="D809" s="252"/>
      <c r="E809" s="427"/>
      <c r="F809" s="427"/>
      <c r="G809" s="437"/>
      <c r="H809" s="535"/>
    </row>
    <row r="810" spans="1:8" s="3" customFormat="1" ht="25.5" x14ac:dyDescent="0.25">
      <c r="A810" s="3">
        <v>10733</v>
      </c>
      <c r="B810" s="256" t="s">
        <v>764</v>
      </c>
      <c r="C810" s="254"/>
      <c r="D810" s="254" t="s">
        <v>765</v>
      </c>
      <c r="E810" s="428" t="s">
        <v>279</v>
      </c>
      <c r="F810" s="429">
        <v>10</v>
      </c>
      <c r="G810" s="461"/>
      <c r="H810" s="535">
        <f>IF(E810 = CHAR(37), F810*G810/100,F810*G810)</f>
        <v>0</v>
      </c>
    </row>
    <row r="811" spans="1:8" s="3" customFormat="1" ht="12.75" x14ac:dyDescent="0.25">
      <c r="B811" s="255"/>
      <c r="C811" s="252"/>
      <c r="D811" s="252"/>
      <c r="E811" s="427"/>
      <c r="F811" s="427"/>
      <c r="G811" s="437"/>
      <c r="H811" s="535"/>
    </row>
    <row r="812" spans="1:8" s="3" customFormat="1" ht="25.5" x14ac:dyDescent="0.25">
      <c r="A812" s="3">
        <v>10734</v>
      </c>
      <c r="B812" s="256" t="s">
        <v>766</v>
      </c>
      <c r="C812" s="254"/>
      <c r="D812" s="254" t="s">
        <v>767</v>
      </c>
      <c r="E812" s="428" t="s">
        <v>279</v>
      </c>
      <c r="F812" s="429">
        <v>90</v>
      </c>
      <c r="G812" s="461"/>
      <c r="H812" s="535">
        <f>IF(E812 = CHAR(37), F812*G812/100,F812*G812)</f>
        <v>0</v>
      </c>
    </row>
    <row r="813" spans="1:8" s="3" customFormat="1" ht="12.75" x14ac:dyDescent="0.25">
      <c r="B813" s="255"/>
      <c r="C813" s="252"/>
      <c r="D813" s="252"/>
      <c r="E813" s="427"/>
      <c r="F813" s="427"/>
      <c r="G813" s="437"/>
      <c r="H813" s="535"/>
    </row>
    <row r="814" spans="1:8" s="3" customFormat="1" ht="25.5" x14ac:dyDescent="0.25">
      <c r="A814" s="3">
        <v>10735</v>
      </c>
      <c r="B814" s="256" t="s">
        <v>768</v>
      </c>
      <c r="C814" s="254"/>
      <c r="D814" s="254" t="s">
        <v>769</v>
      </c>
      <c r="E814" s="428" t="s">
        <v>279</v>
      </c>
      <c r="F814" s="429">
        <v>130</v>
      </c>
      <c r="G814" s="461"/>
      <c r="H814" s="535">
        <f>IF(E814 = CHAR(37), F814*G814/100,F814*G814)</f>
        <v>0</v>
      </c>
    </row>
    <row r="815" spans="1:8" s="3" customFormat="1" ht="12.75" x14ac:dyDescent="0.25">
      <c r="B815" s="255"/>
      <c r="C815" s="252"/>
      <c r="D815" s="252"/>
      <c r="E815" s="427"/>
      <c r="F815" s="427"/>
      <c r="G815" s="437"/>
      <c r="H815" s="535"/>
    </row>
    <row r="816" spans="1:8" s="3" customFormat="1" ht="12.75" x14ac:dyDescent="0.25">
      <c r="A816" s="3">
        <v>10762</v>
      </c>
      <c r="B816" s="256" t="s">
        <v>770</v>
      </c>
      <c r="C816" s="254"/>
      <c r="D816" s="254" t="s">
        <v>771</v>
      </c>
      <c r="E816" s="428" t="s">
        <v>279</v>
      </c>
      <c r="F816" s="429">
        <v>220</v>
      </c>
      <c r="G816" s="461"/>
      <c r="H816" s="535">
        <f>IF(E816 = CHAR(37), F816*G816/100,F816*G816)</f>
        <v>0</v>
      </c>
    </row>
    <row r="817" spans="1:8" s="3" customFormat="1" ht="12.75" x14ac:dyDescent="0.25">
      <c r="B817" s="255"/>
      <c r="C817" s="252"/>
      <c r="D817" s="252"/>
      <c r="E817" s="427"/>
      <c r="F817" s="427"/>
      <c r="G817" s="437"/>
      <c r="H817" s="535"/>
    </row>
    <row r="818" spans="1:8" s="3" customFormat="1" ht="12.75" x14ac:dyDescent="0.25">
      <c r="A818" s="3">
        <v>10763</v>
      </c>
      <c r="B818" s="256" t="s">
        <v>772</v>
      </c>
      <c r="C818" s="254"/>
      <c r="D818" s="254" t="s">
        <v>773</v>
      </c>
      <c r="E818" s="428" t="s">
        <v>279</v>
      </c>
      <c r="F818" s="429">
        <v>65</v>
      </c>
      <c r="G818" s="461"/>
      <c r="H818" s="535">
        <f>IF(E818 = CHAR(37), F818*G818/100,F818*G818)</f>
        <v>0</v>
      </c>
    </row>
    <row r="819" spans="1:8" s="3" customFormat="1" ht="12.75" x14ac:dyDescent="0.25">
      <c r="B819" s="255"/>
      <c r="C819" s="252"/>
      <c r="D819" s="252"/>
      <c r="E819" s="427"/>
      <c r="F819" s="427"/>
      <c r="G819" s="437"/>
      <c r="H819" s="535"/>
    </row>
    <row r="820" spans="1:8" s="3" customFormat="1" ht="12.75" x14ac:dyDescent="0.25">
      <c r="A820" s="3">
        <v>10769</v>
      </c>
      <c r="B820" s="256" t="s">
        <v>774</v>
      </c>
      <c r="C820" s="254"/>
      <c r="D820" s="254" t="s">
        <v>775</v>
      </c>
      <c r="E820" s="428" t="s">
        <v>279</v>
      </c>
      <c r="F820" s="429">
        <v>7</v>
      </c>
      <c r="G820" s="461"/>
      <c r="H820" s="535">
        <f>IF(E820 = CHAR(37), F820*G820/100,F820*G820)</f>
        <v>0</v>
      </c>
    </row>
    <row r="821" spans="1:8" s="3" customFormat="1" ht="12.75" x14ac:dyDescent="0.25">
      <c r="B821" s="255"/>
      <c r="C821" s="252"/>
      <c r="D821" s="252"/>
      <c r="E821" s="427"/>
      <c r="F821" s="427"/>
      <c r="G821" s="437"/>
      <c r="H821" s="535"/>
    </row>
    <row r="822" spans="1:8" s="3" customFormat="1" ht="12.75" x14ac:dyDescent="0.25">
      <c r="B822" s="255"/>
      <c r="C822" s="252"/>
      <c r="D822" s="252"/>
      <c r="E822" s="427"/>
      <c r="F822" s="427"/>
      <c r="G822" s="437"/>
      <c r="H822" s="535"/>
    </row>
    <row r="823" spans="1:8" s="4" customFormat="1" ht="21.95" customHeight="1" x14ac:dyDescent="0.25">
      <c r="B823" s="257" t="s">
        <v>44</v>
      </c>
      <c r="C823" s="257"/>
      <c r="D823" s="5"/>
      <c r="E823" s="431"/>
      <c r="F823" s="431"/>
      <c r="G823" s="425"/>
      <c r="H823" s="534">
        <f>SUM(H771:H822)</f>
        <v>0</v>
      </c>
    </row>
    <row r="824" spans="1:8" s="2" customFormat="1" ht="12.75" x14ac:dyDescent="0.2">
      <c r="B824" s="15"/>
      <c r="F824" s="15"/>
      <c r="H824" s="526" t="s">
        <v>2021</v>
      </c>
    </row>
    <row r="825" spans="1:8" s="2" customFormat="1" ht="12.75" x14ac:dyDescent="0.2">
      <c r="B825" s="15"/>
      <c r="F825" s="15"/>
      <c r="H825" s="527"/>
    </row>
    <row r="826" spans="1:8" s="3" customFormat="1" ht="25.5" x14ac:dyDescent="0.25">
      <c r="B826" s="253" t="s">
        <v>3</v>
      </c>
      <c r="C826" s="253" t="s">
        <v>4</v>
      </c>
      <c r="D826" s="253" t="s">
        <v>5</v>
      </c>
      <c r="E826" s="253" t="s">
        <v>6</v>
      </c>
      <c r="F826" s="293" t="s">
        <v>7</v>
      </c>
      <c r="G826" s="253" t="s">
        <v>8</v>
      </c>
      <c r="H826" s="515" t="s">
        <v>9</v>
      </c>
    </row>
    <row r="827" spans="1:8" s="4" customFormat="1" ht="21.95" customHeight="1" x14ac:dyDescent="0.25">
      <c r="B827" s="257" t="s">
        <v>45</v>
      </c>
      <c r="C827" s="257"/>
      <c r="D827" s="5"/>
      <c r="E827" s="431"/>
      <c r="F827" s="431"/>
      <c r="G827" s="433"/>
      <c r="H827" s="529">
        <f>H823</f>
        <v>0</v>
      </c>
    </row>
    <row r="828" spans="1:8" s="3" customFormat="1" ht="25.5" x14ac:dyDescent="0.25">
      <c r="A828" s="3">
        <v>10759</v>
      </c>
      <c r="B828" s="256" t="s">
        <v>776</v>
      </c>
      <c r="C828" s="254"/>
      <c r="D828" s="254" t="s">
        <v>777</v>
      </c>
      <c r="E828" s="428" t="s">
        <v>279</v>
      </c>
      <c r="F828" s="429">
        <v>67</v>
      </c>
      <c r="G828" s="461"/>
      <c r="H828" s="528">
        <f>IF(E828 = CHAR(37), F828*G828/100,F828*G828)</f>
        <v>0</v>
      </c>
    </row>
    <row r="829" spans="1:8" s="3" customFormat="1" ht="12.75" x14ac:dyDescent="0.25">
      <c r="B829" s="255"/>
      <c r="C829" s="252"/>
      <c r="D829" s="252"/>
      <c r="E829" s="427"/>
      <c r="F829" s="427"/>
      <c r="G829" s="432"/>
      <c r="H829" s="528"/>
    </row>
    <row r="830" spans="1:8" s="3" customFormat="1" ht="12.75" x14ac:dyDescent="0.25">
      <c r="A830" s="3">
        <v>10765</v>
      </c>
      <c r="B830" s="256"/>
      <c r="C830" s="254"/>
      <c r="D830" s="254" t="s">
        <v>778</v>
      </c>
      <c r="E830" s="428"/>
      <c r="F830" s="429"/>
      <c r="G830" s="432"/>
      <c r="H830" s="528"/>
    </row>
    <row r="831" spans="1:8" s="3" customFormat="1" ht="12.75" x14ac:dyDescent="0.25">
      <c r="B831" s="255"/>
      <c r="C831" s="252"/>
      <c r="D831" s="252"/>
      <c r="E831" s="427"/>
      <c r="F831" s="427"/>
      <c r="G831" s="432"/>
      <c r="H831" s="528"/>
    </row>
    <row r="832" spans="1:8" s="3" customFormat="1" ht="12.75" x14ac:dyDescent="0.25">
      <c r="A832" s="3">
        <v>10766</v>
      </c>
      <c r="B832" s="256" t="s">
        <v>779</v>
      </c>
      <c r="C832" s="254"/>
      <c r="D832" s="254" t="s">
        <v>780</v>
      </c>
      <c r="E832" s="428" t="s">
        <v>292</v>
      </c>
      <c r="F832" s="429">
        <v>18</v>
      </c>
      <c r="G832" s="461"/>
      <c r="H832" s="528">
        <f>IF(E832 = CHAR(37), F832*G832/100,F832*G832)</f>
        <v>0</v>
      </c>
    </row>
    <row r="833" spans="1:8" s="3" customFormat="1" ht="12.75" x14ac:dyDescent="0.25">
      <c r="B833" s="255"/>
      <c r="C833" s="252"/>
      <c r="D833" s="252"/>
      <c r="E833" s="427"/>
      <c r="F833" s="427"/>
      <c r="G833" s="432"/>
      <c r="H833" s="528"/>
    </row>
    <row r="834" spans="1:8" s="3" customFormat="1" ht="25.5" x14ac:dyDescent="0.25">
      <c r="A834" s="3">
        <v>10767</v>
      </c>
      <c r="B834" s="256" t="s">
        <v>781</v>
      </c>
      <c r="C834" s="254"/>
      <c r="D834" s="254" t="s">
        <v>782</v>
      </c>
      <c r="E834" s="428" t="s">
        <v>287</v>
      </c>
      <c r="F834" s="429">
        <v>30</v>
      </c>
      <c r="G834" s="461"/>
      <c r="H834" s="528">
        <f>IF(E834 = CHAR(37), F834*G834/100,F834*G834)</f>
        <v>0</v>
      </c>
    </row>
    <row r="835" spans="1:8" s="3" customFormat="1" ht="12.75" x14ac:dyDescent="0.25">
      <c r="B835" s="255"/>
      <c r="C835" s="252"/>
      <c r="D835" s="252"/>
      <c r="E835" s="427"/>
      <c r="F835" s="427"/>
      <c r="G835" s="432"/>
      <c r="H835" s="528"/>
    </row>
    <row r="836" spans="1:8" s="3" customFormat="1" ht="12.75" x14ac:dyDescent="0.25">
      <c r="A836" s="3">
        <v>10736</v>
      </c>
      <c r="B836" s="256"/>
      <c r="C836" s="254" t="s">
        <v>683</v>
      </c>
      <c r="D836" s="254" t="s">
        <v>684</v>
      </c>
      <c r="E836" s="428"/>
      <c r="F836" s="429"/>
      <c r="G836" s="432"/>
      <c r="H836" s="528"/>
    </row>
    <row r="837" spans="1:8" s="3" customFormat="1" ht="12.75" x14ac:dyDescent="0.25">
      <c r="B837" s="255"/>
      <c r="C837" s="252"/>
      <c r="D837" s="252"/>
      <c r="E837" s="427"/>
      <c r="F837" s="427"/>
      <c r="G837" s="432"/>
      <c r="H837" s="528"/>
    </row>
    <row r="838" spans="1:8" s="3" customFormat="1" ht="12.75" x14ac:dyDescent="0.25">
      <c r="A838" s="3">
        <v>10737</v>
      </c>
      <c r="B838" s="256"/>
      <c r="C838" s="254" t="s">
        <v>685</v>
      </c>
      <c r="D838" s="254" t="s">
        <v>686</v>
      </c>
      <c r="E838" s="428"/>
      <c r="F838" s="429"/>
      <c r="G838" s="432"/>
      <c r="H838" s="528"/>
    </row>
    <row r="839" spans="1:8" s="3" customFormat="1" ht="12.75" x14ac:dyDescent="0.25">
      <c r="B839" s="255"/>
      <c r="C839" s="252"/>
      <c r="D839" s="252"/>
      <c r="E839" s="427"/>
      <c r="F839" s="427"/>
      <c r="G839" s="432"/>
      <c r="H839" s="528"/>
    </row>
    <row r="840" spans="1:8" s="3" customFormat="1" ht="12.75" x14ac:dyDescent="0.25">
      <c r="A840" s="3">
        <v>10738</v>
      </c>
      <c r="B840" s="256"/>
      <c r="C840" s="254"/>
      <c r="D840" s="254" t="s">
        <v>783</v>
      </c>
      <c r="E840" s="428"/>
      <c r="F840" s="429"/>
      <c r="G840" s="432"/>
      <c r="H840" s="528"/>
    </row>
    <row r="841" spans="1:8" s="3" customFormat="1" ht="12.75" x14ac:dyDescent="0.25">
      <c r="B841" s="255"/>
      <c r="C841" s="252"/>
      <c r="D841" s="252"/>
      <c r="E841" s="427"/>
      <c r="F841" s="427"/>
      <c r="G841" s="432"/>
      <c r="H841" s="528"/>
    </row>
    <row r="842" spans="1:8" s="3" customFormat="1" ht="12.75" x14ac:dyDescent="0.25">
      <c r="A842" s="3">
        <v>10739</v>
      </c>
      <c r="B842" s="256" t="s">
        <v>784</v>
      </c>
      <c r="C842" s="254"/>
      <c r="D842" s="254" t="s">
        <v>785</v>
      </c>
      <c r="E842" s="428" t="s">
        <v>690</v>
      </c>
      <c r="F842" s="429">
        <v>34</v>
      </c>
      <c r="G842" s="461"/>
      <c r="H842" s="528">
        <f>IF(E842 = CHAR(37), F842*G842/100,F842*G842)</f>
        <v>0</v>
      </c>
    </row>
    <row r="843" spans="1:8" s="3" customFormat="1" ht="12.75" x14ac:dyDescent="0.25">
      <c r="B843" s="255"/>
      <c r="C843" s="252"/>
      <c r="D843" s="252"/>
      <c r="E843" s="427"/>
      <c r="F843" s="427"/>
      <c r="G843" s="432"/>
      <c r="H843" s="528"/>
    </row>
    <row r="844" spans="1:8" s="3" customFormat="1" ht="12.75" x14ac:dyDescent="0.25">
      <c r="A844" s="3">
        <v>10740</v>
      </c>
      <c r="B844" s="256" t="s">
        <v>786</v>
      </c>
      <c r="C844" s="254"/>
      <c r="D844" s="254" t="s">
        <v>787</v>
      </c>
      <c r="E844" s="428" t="s">
        <v>690</v>
      </c>
      <c r="F844" s="429">
        <v>1</v>
      </c>
      <c r="G844" s="461"/>
      <c r="H844" s="528">
        <f>IF(E844 = CHAR(37), F844*G844/100,F844*G844)</f>
        <v>0</v>
      </c>
    </row>
    <row r="845" spans="1:8" s="3" customFormat="1" ht="12.75" x14ac:dyDescent="0.25">
      <c r="B845" s="255"/>
      <c r="C845" s="252"/>
      <c r="D845" s="252"/>
      <c r="E845" s="427"/>
      <c r="F845" s="427"/>
      <c r="G845" s="432"/>
      <c r="H845" s="528"/>
    </row>
    <row r="846" spans="1:8" s="3" customFormat="1" ht="12.75" x14ac:dyDescent="0.25">
      <c r="A846" s="3">
        <v>10741</v>
      </c>
      <c r="B846" s="256"/>
      <c r="C846" s="254" t="s">
        <v>517</v>
      </c>
      <c r="D846" s="254" t="s">
        <v>788</v>
      </c>
      <c r="E846" s="428"/>
      <c r="F846" s="429"/>
      <c r="G846" s="432"/>
      <c r="H846" s="528"/>
    </row>
    <row r="847" spans="1:8" s="3" customFormat="1" ht="12.75" x14ac:dyDescent="0.25">
      <c r="B847" s="255"/>
      <c r="C847" s="252"/>
      <c r="D847" s="252"/>
      <c r="E847" s="427"/>
      <c r="F847" s="427"/>
      <c r="G847" s="432"/>
      <c r="H847" s="528"/>
    </row>
    <row r="848" spans="1:8" s="3" customFormat="1" ht="12.75" x14ac:dyDescent="0.25">
      <c r="A848" s="3">
        <v>10742</v>
      </c>
      <c r="B848" s="256" t="s">
        <v>789</v>
      </c>
      <c r="C848" s="254"/>
      <c r="D848" s="254" t="s">
        <v>790</v>
      </c>
      <c r="E848" s="428" t="s">
        <v>279</v>
      </c>
      <c r="F848" s="429">
        <v>1</v>
      </c>
      <c r="G848" s="461"/>
      <c r="H848" s="528">
        <f>IF(E848 = CHAR(37), F848*G848/100,F848*G848)</f>
        <v>0</v>
      </c>
    </row>
    <row r="849" spans="1:8" s="3" customFormat="1" ht="12.75" x14ac:dyDescent="0.25">
      <c r="B849" s="255"/>
      <c r="C849" s="252"/>
      <c r="D849" s="252"/>
      <c r="E849" s="427"/>
      <c r="F849" s="427"/>
      <c r="G849" s="432"/>
      <c r="H849" s="528"/>
    </row>
    <row r="850" spans="1:8" s="3" customFormat="1" ht="12.75" x14ac:dyDescent="0.25">
      <c r="A850" s="3">
        <v>10743</v>
      </c>
      <c r="B850" s="256" t="s">
        <v>791</v>
      </c>
      <c r="C850" s="254"/>
      <c r="D850" s="254" t="s">
        <v>792</v>
      </c>
      <c r="E850" s="428" t="s">
        <v>279</v>
      </c>
      <c r="F850" s="429">
        <v>1</v>
      </c>
      <c r="G850" s="461"/>
      <c r="H850" s="528">
        <f>IF(E850 = CHAR(37), F850*G850/100,F850*G850)</f>
        <v>0</v>
      </c>
    </row>
    <row r="851" spans="1:8" s="3" customFormat="1" ht="12.75" x14ac:dyDescent="0.25">
      <c r="B851" s="255"/>
      <c r="C851" s="252"/>
      <c r="D851" s="252"/>
      <c r="E851" s="427"/>
      <c r="F851" s="427"/>
      <c r="G851" s="432"/>
      <c r="H851" s="528"/>
    </row>
    <row r="852" spans="1:8" s="3" customFormat="1" ht="12.75" x14ac:dyDescent="0.25">
      <c r="A852" s="3">
        <v>10784</v>
      </c>
      <c r="B852" s="256"/>
      <c r="C852" s="254" t="s">
        <v>517</v>
      </c>
      <c r="D852" s="254" t="s">
        <v>788</v>
      </c>
      <c r="E852" s="428"/>
      <c r="F852" s="429"/>
      <c r="G852" s="432"/>
      <c r="H852" s="528"/>
    </row>
    <row r="853" spans="1:8" s="3" customFormat="1" ht="12.75" x14ac:dyDescent="0.25">
      <c r="B853" s="255"/>
      <c r="C853" s="252"/>
      <c r="D853" s="252"/>
      <c r="E853" s="427"/>
      <c r="F853" s="427"/>
      <c r="G853" s="432"/>
      <c r="H853" s="528"/>
    </row>
    <row r="854" spans="1:8" s="3" customFormat="1" ht="12.75" x14ac:dyDescent="0.25">
      <c r="A854" s="3">
        <v>10785</v>
      </c>
      <c r="B854" s="256" t="s">
        <v>793</v>
      </c>
      <c r="C854" s="254"/>
      <c r="D854" s="254" t="s">
        <v>794</v>
      </c>
      <c r="E854" s="428" t="s">
        <v>279</v>
      </c>
      <c r="F854" s="429">
        <v>92</v>
      </c>
      <c r="G854" s="461"/>
      <c r="H854" s="528">
        <f>IF(E854 = CHAR(37), F854*G854/100,F854*G854)</f>
        <v>0</v>
      </c>
    </row>
    <row r="855" spans="1:8" s="3" customFormat="1" ht="12.75" x14ac:dyDescent="0.25">
      <c r="B855" s="255"/>
      <c r="C855" s="252"/>
      <c r="D855" s="252"/>
      <c r="E855" s="427"/>
      <c r="F855" s="427"/>
      <c r="G855" s="432"/>
      <c r="H855" s="528"/>
    </row>
    <row r="856" spans="1:8" s="3" customFormat="1" ht="12.75" x14ac:dyDescent="0.25">
      <c r="A856" s="3">
        <v>10744</v>
      </c>
      <c r="B856" s="256"/>
      <c r="C856" s="254" t="s">
        <v>62</v>
      </c>
      <c r="D856" s="254" t="s">
        <v>694</v>
      </c>
      <c r="E856" s="428"/>
      <c r="F856" s="429"/>
      <c r="G856" s="432"/>
      <c r="H856" s="528"/>
    </row>
    <row r="857" spans="1:8" s="3" customFormat="1" ht="12.75" x14ac:dyDescent="0.25">
      <c r="B857" s="255"/>
      <c r="C857" s="252"/>
      <c r="D857" s="252"/>
      <c r="E857" s="427"/>
      <c r="F857" s="427"/>
      <c r="G857" s="432"/>
      <c r="H857" s="528"/>
    </row>
    <row r="858" spans="1:8" s="3" customFormat="1" ht="12.75" x14ac:dyDescent="0.25">
      <c r="A858" s="3">
        <v>10779</v>
      </c>
      <c r="B858" s="256"/>
      <c r="C858" s="254"/>
      <c r="D858" s="254" t="s">
        <v>795</v>
      </c>
      <c r="E858" s="428"/>
      <c r="F858" s="429"/>
      <c r="G858" s="432"/>
      <c r="H858" s="528"/>
    </row>
    <row r="859" spans="1:8" s="3" customFormat="1" ht="12.75" x14ac:dyDescent="0.25">
      <c r="B859" s="255"/>
      <c r="C859" s="252"/>
      <c r="D859" s="252"/>
      <c r="E859" s="427"/>
      <c r="F859" s="427"/>
      <c r="G859" s="432"/>
      <c r="H859" s="528"/>
    </row>
    <row r="860" spans="1:8" s="3" customFormat="1" ht="12.75" x14ac:dyDescent="0.25">
      <c r="A860" s="3">
        <v>10780</v>
      </c>
      <c r="B860" s="256" t="s">
        <v>796</v>
      </c>
      <c r="C860" s="254"/>
      <c r="D860" s="254" t="s">
        <v>797</v>
      </c>
      <c r="E860" s="428" t="s">
        <v>190</v>
      </c>
      <c r="F860" s="429">
        <v>20</v>
      </c>
      <c r="G860" s="461"/>
      <c r="H860" s="528">
        <f>IF(E860 = CHAR(37), F860*G860/100,F860*G860)</f>
        <v>0</v>
      </c>
    </row>
    <row r="861" spans="1:8" s="3" customFormat="1" ht="12.75" x14ac:dyDescent="0.25">
      <c r="B861" s="255"/>
      <c r="C861" s="252"/>
      <c r="D861" s="252"/>
      <c r="E861" s="427"/>
      <c r="F861" s="427"/>
      <c r="G861" s="432"/>
      <c r="H861" s="528"/>
    </row>
    <row r="862" spans="1:8" s="3" customFormat="1" ht="12.75" x14ac:dyDescent="0.25">
      <c r="A862" s="3">
        <v>10745</v>
      </c>
      <c r="B862" s="256"/>
      <c r="C862" s="254" t="s">
        <v>698</v>
      </c>
      <c r="D862" s="254" t="s">
        <v>798</v>
      </c>
      <c r="E862" s="428"/>
      <c r="F862" s="429"/>
      <c r="G862" s="432"/>
      <c r="H862" s="528"/>
    </row>
    <row r="863" spans="1:8" s="3" customFormat="1" ht="12.75" x14ac:dyDescent="0.25">
      <c r="B863" s="255"/>
      <c r="C863" s="252"/>
      <c r="D863" s="252"/>
      <c r="E863" s="427"/>
      <c r="F863" s="427"/>
      <c r="G863" s="432"/>
      <c r="H863" s="528"/>
    </row>
    <row r="864" spans="1:8" s="3" customFormat="1" ht="12.75" x14ac:dyDescent="0.25">
      <c r="A864" s="3">
        <v>10746</v>
      </c>
      <c r="B864" s="256" t="s">
        <v>799</v>
      </c>
      <c r="C864" s="254"/>
      <c r="D864" s="254" t="s">
        <v>800</v>
      </c>
      <c r="E864" s="428" t="s">
        <v>190</v>
      </c>
      <c r="F864" s="429">
        <v>4</v>
      </c>
      <c r="G864" s="461"/>
      <c r="H864" s="528">
        <f>IF(E864 = CHAR(37), F864*G864/100,F864*G864)</f>
        <v>0</v>
      </c>
    </row>
    <row r="865" spans="1:8" s="3" customFormat="1" ht="12.75" x14ac:dyDescent="0.25">
      <c r="B865" s="255"/>
      <c r="C865" s="252"/>
      <c r="D865" s="252"/>
      <c r="E865" s="427"/>
      <c r="F865" s="427"/>
      <c r="G865" s="432"/>
      <c r="H865" s="528"/>
    </row>
    <row r="866" spans="1:8" s="3" customFormat="1" ht="12.75" x14ac:dyDescent="0.25">
      <c r="A866" s="3">
        <v>10747</v>
      </c>
      <c r="B866" s="256" t="s">
        <v>801</v>
      </c>
      <c r="C866" s="254"/>
      <c r="D866" s="254" t="s">
        <v>802</v>
      </c>
      <c r="E866" s="428" t="s">
        <v>190</v>
      </c>
      <c r="F866" s="429">
        <v>132</v>
      </c>
      <c r="G866" s="461"/>
      <c r="H866" s="528">
        <f>IF(E866 = CHAR(37), F866*G866/100,F866*G866)</f>
        <v>0</v>
      </c>
    </row>
    <row r="867" spans="1:8" s="3" customFormat="1" ht="12.75" x14ac:dyDescent="0.25">
      <c r="B867" s="255"/>
      <c r="C867" s="252"/>
      <c r="D867" s="252"/>
      <c r="E867" s="427"/>
      <c r="F867" s="427"/>
      <c r="G867" s="432"/>
      <c r="H867" s="528"/>
    </row>
    <row r="868" spans="1:8" s="3" customFormat="1" ht="12.75" x14ac:dyDescent="0.25">
      <c r="A868" s="3">
        <v>10748</v>
      </c>
      <c r="B868" s="256" t="s">
        <v>803</v>
      </c>
      <c r="C868" s="254"/>
      <c r="D868" s="254" t="s">
        <v>804</v>
      </c>
      <c r="E868" s="428" t="s">
        <v>190</v>
      </c>
      <c r="F868" s="429">
        <v>48</v>
      </c>
      <c r="G868" s="461"/>
      <c r="H868" s="528">
        <f>IF(E868 = CHAR(37), F868*G868/100,F868*G868)</f>
        <v>0</v>
      </c>
    </row>
    <row r="869" spans="1:8" s="3" customFormat="1" ht="12.75" x14ac:dyDescent="0.25">
      <c r="B869" s="255"/>
      <c r="C869" s="252"/>
      <c r="D869" s="252"/>
      <c r="E869" s="427"/>
      <c r="F869" s="427"/>
      <c r="G869" s="432"/>
      <c r="H869" s="528"/>
    </row>
    <row r="870" spans="1:8" s="3" customFormat="1" ht="12.75" x14ac:dyDescent="0.25">
      <c r="A870" s="3">
        <v>10770</v>
      </c>
      <c r="B870" s="256" t="s">
        <v>805</v>
      </c>
      <c r="C870" s="254"/>
      <c r="D870" s="254" t="s">
        <v>806</v>
      </c>
      <c r="E870" s="428" t="s">
        <v>190</v>
      </c>
      <c r="F870" s="429">
        <v>88</v>
      </c>
      <c r="G870" s="461"/>
      <c r="H870" s="528">
        <f>IF(E870 = CHAR(37), F870*G870/100,F870*G870)</f>
        <v>0</v>
      </c>
    </row>
    <row r="871" spans="1:8" s="3" customFormat="1" ht="12.75" x14ac:dyDescent="0.25">
      <c r="B871" s="255"/>
      <c r="C871" s="252"/>
      <c r="D871" s="252"/>
      <c r="E871" s="427"/>
      <c r="F871" s="427"/>
      <c r="G871" s="432"/>
      <c r="H871" s="528"/>
    </row>
    <row r="872" spans="1:8" s="3" customFormat="1" ht="12.75" x14ac:dyDescent="0.25">
      <c r="A872" s="3">
        <v>10771</v>
      </c>
      <c r="B872" s="256" t="s">
        <v>807</v>
      </c>
      <c r="C872" s="254"/>
      <c r="D872" s="254" t="s">
        <v>808</v>
      </c>
      <c r="E872" s="428" t="s">
        <v>190</v>
      </c>
      <c r="F872" s="429">
        <v>4</v>
      </c>
      <c r="G872" s="461"/>
      <c r="H872" s="528">
        <f>IF(E872 = CHAR(37), F872*G872/100,F872*G872)</f>
        <v>0</v>
      </c>
    </row>
    <row r="873" spans="1:8" s="3" customFormat="1" ht="12.75" x14ac:dyDescent="0.25">
      <c r="B873" s="255"/>
      <c r="C873" s="252"/>
      <c r="D873" s="252"/>
      <c r="E873" s="427"/>
      <c r="F873" s="427"/>
      <c r="G873" s="432"/>
      <c r="H873" s="528"/>
    </row>
    <row r="874" spans="1:8" s="3" customFormat="1" ht="12.75" x14ac:dyDescent="0.25">
      <c r="A874" s="3">
        <v>10772</v>
      </c>
      <c r="B874" s="256" t="s">
        <v>809</v>
      </c>
      <c r="C874" s="254"/>
      <c r="D874" s="254" t="s">
        <v>810</v>
      </c>
      <c r="E874" s="428" t="s">
        <v>190</v>
      </c>
      <c r="F874" s="429">
        <v>6</v>
      </c>
      <c r="G874" s="461"/>
      <c r="H874" s="528">
        <f>IF(E874 = CHAR(37), F874*G874/100,F874*G874)</f>
        <v>0</v>
      </c>
    </row>
    <row r="875" spans="1:8" s="3" customFormat="1" ht="12.75" x14ac:dyDescent="0.25">
      <c r="B875" s="255"/>
      <c r="C875" s="252"/>
      <c r="D875" s="252"/>
      <c r="E875" s="427"/>
      <c r="F875" s="427"/>
      <c r="G875" s="432"/>
      <c r="H875" s="528"/>
    </row>
    <row r="876" spans="1:8" s="3" customFormat="1" ht="12.75" x14ac:dyDescent="0.25">
      <c r="A876" s="3">
        <v>10773</v>
      </c>
      <c r="B876" s="256" t="s">
        <v>811</v>
      </c>
      <c r="C876" s="254"/>
      <c r="D876" s="254" t="s">
        <v>812</v>
      </c>
      <c r="E876" s="428" t="s">
        <v>190</v>
      </c>
      <c r="F876" s="429">
        <v>2</v>
      </c>
      <c r="G876" s="461"/>
      <c r="H876" s="528">
        <f>IF(E876 = CHAR(37), F876*G876/100,F876*G876)</f>
        <v>0</v>
      </c>
    </row>
    <row r="877" spans="1:8" s="3" customFormat="1" ht="12.75" x14ac:dyDescent="0.25">
      <c r="B877" s="255"/>
      <c r="C877" s="252"/>
      <c r="D877" s="252"/>
      <c r="E877" s="427"/>
      <c r="F877" s="427"/>
      <c r="G877" s="432"/>
      <c r="H877" s="528"/>
    </row>
    <row r="878" spans="1:8" s="3" customFormat="1" ht="12.75" x14ac:dyDescent="0.25">
      <c r="A878" s="3">
        <v>10774</v>
      </c>
      <c r="B878" s="256" t="s">
        <v>813</v>
      </c>
      <c r="C878" s="254"/>
      <c r="D878" s="254" t="s">
        <v>814</v>
      </c>
      <c r="E878" s="428" t="s">
        <v>190</v>
      </c>
      <c r="F878" s="429">
        <v>5</v>
      </c>
      <c r="G878" s="461"/>
      <c r="H878" s="528">
        <f>IF(E878 = CHAR(37), F878*G878/100,F878*G878)</f>
        <v>0</v>
      </c>
    </row>
    <row r="879" spans="1:8" s="3" customFormat="1" ht="12.75" x14ac:dyDescent="0.25">
      <c r="B879" s="255"/>
      <c r="C879" s="252"/>
      <c r="D879" s="252"/>
      <c r="E879" s="427"/>
      <c r="F879" s="427"/>
      <c r="G879" s="432"/>
      <c r="H879" s="528"/>
    </row>
    <row r="880" spans="1:8" s="3" customFormat="1" ht="12.75" x14ac:dyDescent="0.25">
      <c r="A880" s="3">
        <v>10775</v>
      </c>
      <c r="B880" s="256" t="s">
        <v>815</v>
      </c>
      <c r="C880" s="254"/>
      <c r="D880" s="254" t="s">
        <v>816</v>
      </c>
      <c r="E880" s="428" t="s">
        <v>190</v>
      </c>
      <c r="F880" s="429">
        <v>3</v>
      </c>
      <c r="G880" s="461"/>
      <c r="H880" s="528">
        <f>IF(E880 = CHAR(37), F880*G880/100,F880*G880)</f>
        <v>0</v>
      </c>
    </row>
    <row r="881" spans="1:8" s="3" customFormat="1" ht="12.75" x14ac:dyDescent="0.25">
      <c r="B881" s="255"/>
      <c r="C881" s="252"/>
      <c r="D881" s="252"/>
      <c r="E881" s="427"/>
      <c r="F881" s="427"/>
      <c r="G881" s="432"/>
      <c r="H881" s="528"/>
    </row>
    <row r="882" spans="1:8" s="3" customFormat="1" ht="12.75" x14ac:dyDescent="0.25">
      <c r="A882" s="3">
        <v>10781</v>
      </c>
      <c r="B882" s="256"/>
      <c r="C882" s="254"/>
      <c r="D882" s="254" t="s">
        <v>817</v>
      </c>
      <c r="E882" s="428"/>
      <c r="F882" s="429"/>
      <c r="G882" s="432"/>
      <c r="H882" s="528"/>
    </row>
    <row r="883" spans="1:8" s="3" customFormat="1" ht="12.75" x14ac:dyDescent="0.25">
      <c r="B883" s="255"/>
      <c r="C883" s="252"/>
      <c r="D883" s="252"/>
      <c r="E883" s="427"/>
      <c r="F883" s="427"/>
      <c r="G883" s="432"/>
      <c r="H883" s="528"/>
    </row>
    <row r="884" spans="1:8" s="3" customFormat="1" ht="12.75" x14ac:dyDescent="0.25">
      <c r="A884" s="3">
        <v>10782</v>
      </c>
      <c r="B884" s="256" t="s">
        <v>818</v>
      </c>
      <c r="C884" s="254"/>
      <c r="D884" s="254" t="s">
        <v>819</v>
      </c>
      <c r="E884" s="428" t="s">
        <v>190</v>
      </c>
      <c r="F884" s="429">
        <v>2</v>
      </c>
      <c r="G884" s="461"/>
      <c r="H884" s="528">
        <f>IF(E884 = CHAR(37), F884*G884/100,F884*G884)</f>
        <v>0</v>
      </c>
    </row>
    <row r="885" spans="1:8" s="3" customFormat="1" ht="12.75" x14ac:dyDescent="0.25">
      <c r="B885" s="255"/>
      <c r="C885" s="252"/>
      <c r="D885" s="252"/>
      <c r="E885" s="427"/>
      <c r="F885" s="427"/>
      <c r="G885" s="432"/>
      <c r="H885" s="528"/>
    </row>
    <row r="886" spans="1:8" s="3" customFormat="1" ht="12.75" x14ac:dyDescent="0.25">
      <c r="A886" s="3">
        <v>10783</v>
      </c>
      <c r="B886" s="256" t="s">
        <v>820</v>
      </c>
      <c r="C886" s="254"/>
      <c r="D886" s="254" t="s">
        <v>821</v>
      </c>
      <c r="E886" s="428" t="s">
        <v>190</v>
      </c>
      <c r="F886" s="429">
        <v>10</v>
      </c>
      <c r="G886" s="461"/>
      <c r="H886" s="528">
        <f>IF(E886 = CHAR(37), F886*G886/100,F886*G886)</f>
        <v>0</v>
      </c>
    </row>
    <row r="887" spans="1:8" s="3" customFormat="1" ht="12.75" x14ac:dyDescent="0.25">
      <c r="B887" s="255"/>
      <c r="C887" s="252"/>
      <c r="D887" s="252"/>
      <c r="E887" s="427"/>
      <c r="F887" s="427"/>
      <c r="G887" s="432"/>
      <c r="H887" s="528"/>
    </row>
    <row r="888" spans="1:8" s="3" customFormat="1" ht="12.75" x14ac:dyDescent="0.25">
      <c r="B888" s="255"/>
      <c r="C888" s="252"/>
      <c r="D888" s="252"/>
      <c r="E888" s="427"/>
      <c r="F888" s="427"/>
      <c r="G888" s="432"/>
      <c r="H888" s="528"/>
    </row>
    <row r="889" spans="1:8" s="4" customFormat="1" ht="21.95" customHeight="1" x14ac:dyDescent="0.25">
      <c r="B889" s="257" t="s">
        <v>44</v>
      </c>
      <c r="C889" s="257"/>
      <c r="D889" s="5"/>
      <c r="E889" s="431"/>
      <c r="F889" s="431"/>
      <c r="G889" s="433"/>
      <c r="H889" s="529">
        <f>SUM(H827:H888)</f>
        <v>0</v>
      </c>
    </row>
    <row r="890" spans="1:8" s="2" customFormat="1" ht="12.75" x14ac:dyDescent="0.2">
      <c r="B890" s="15"/>
      <c r="F890" s="15"/>
      <c r="H890" s="526" t="s">
        <v>2021</v>
      </c>
    </row>
    <row r="891" spans="1:8" s="2" customFormat="1" ht="12.75" x14ac:dyDescent="0.2">
      <c r="B891" s="15"/>
      <c r="F891" s="15"/>
      <c r="H891" s="527"/>
    </row>
    <row r="892" spans="1:8" s="3" customFormat="1" ht="25.5" x14ac:dyDescent="0.25">
      <c r="B892" s="253" t="s">
        <v>3</v>
      </c>
      <c r="C892" s="253" t="s">
        <v>4</v>
      </c>
      <c r="D892" s="253" t="s">
        <v>5</v>
      </c>
      <c r="E892" s="253" t="s">
        <v>6</v>
      </c>
      <c r="F892" s="293" t="s">
        <v>7</v>
      </c>
      <c r="G892" s="253" t="s">
        <v>8</v>
      </c>
      <c r="H892" s="515" t="s">
        <v>9</v>
      </c>
    </row>
    <row r="893" spans="1:8" s="4" customFormat="1" ht="21.95" customHeight="1" x14ac:dyDescent="0.25">
      <c r="B893" s="257" t="s">
        <v>45</v>
      </c>
      <c r="C893" s="257"/>
      <c r="D893" s="5"/>
      <c r="E893" s="431"/>
      <c r="F893" s="431"/>
      <c r="G893" s="433"/>
      <c r="H893" s="529">
        <f>H889</f>
        <v>0</v>
      </c>
    </row>
    <row r="894" spans="1:8" s="3" customFormat="1" ht="25.5" x14ac:dyDescent="0.25">
      <c r="A894" s="3">
        <v>10983</v>
      </c>
      <c r="B894" s="256"/>
      <c r="C894" s="254"/>
      <c r="D894" s="254" t="s">
        <v>822</v>
      </c>
      <c r="E894" s="428"/>
      <c r="F894" s="429"/>
      <c r="G894" s="432"/>
      <c r="H894" s="528"/>
    </row>
    <row r="895" spans="1:8" s="3" customFormat="1" ht="12.75" x14ac:dyDescent="0.25">
      <c r="B895" s="255"/>
      <c r="C895" s="252"/>
      <c r="D895" s="252"/>
      <c r="E895" s="427"/>
      <c r="F895" s="427"/>
      <c r="G895" s="432"/>
      <c r="H895" s="528"/>
    </row>
    <row r="896" spans="1:8" s="3" customFormat="1" ht="12.75" x14ac:dyDescent="0.25">
      <c r="A896" s="3">
        <v>10984</v>
      </c>
      <c r="B896" s="256" t="s">
        <v>823</v>
      </c>
      <c r="C896" s="254"/>
      <c r="D896" s="254" t="s">
        <v>819</v>
      </c>
      <c r="E896" s="428" t="s">
        <v>279</v>
      </c>
      <c r="F896" s="429">
        <v>6</v>
      </c>
      <c r="G896" s="461"/>
      <c r="H896" s="528">
        <f>IF(E896 = CHAR(37), F896*G896/100,F896*G896)</f>
        <v>0</v>
      </c>
    </row>
    <row r="897" spans="1:8" s="3" customFormat="1" ht="12.75" x14ac:dyDescent="0.25">
      <c r="B897" s="255"/>
      <c r="C897" s="252"/>
      <c r="D897" s="252"/>
      <c r="E897" s="427"/>
      <c r="F897" s="427"/>
      <c r="G897" s="432"/>
      <c r="H897" s="528"/>
    </row>
    <row r="898" spans="1:8" s="3" customFormat="1" ht="12.75" x14ac:dyDescent="0.25">
      <c r="A898" s="3">
        <v>10749</v>
      </c>
      <c r="B898" s="256"/>
      <c r="C898" s="254" t="s">
        <v>714</v>
      </c>
      <c r="D898" s="254" t="s">
        <v>715</v>
      </c>
      <c r="E898" s="428"/>
      <c r="F898" s="429"/>
      <c r="G898" s="432"/>
      <c r="H898" s="528"/>
    </row>
    <row r="899" spans="1:8" s="3" customFormat="1" ht="12.75" x14ac:dyDescent="0.25">
      <c r="B899" s="255"/>
      <c r="C899" s="252"/>
      <c r="D899" s="252"/>
      <c r="E899" s="427"/>
      <c r="F899" s="427"/>
      <c r="G899" s="432"/>
      <c r="H899" s="528"/>
    </row>
    <row r="900" spans="1:8" s="3" customFormat="1" ht="12.75" x14ac:dyDescent="0.25">
      <c r="A900" s="3">
        <v>10750</v>
      </c>
      <c r="B900" s="256" t="s">
        <v>824</v>
      </c>
      <c r="C900" s="254"/>
      <c r="D900" s="254" t="s">
        <v>717</v>
      </c>
      <c r="E900" s="428" t="s">
        <v>279</v>
      </c>
      <c r="F900" s="429">
        <v>215</v>
      </c>
      <c r="G900" s="461"/>
      <c r="H900" s="528">
        <f>IF(E900 = CHAR(37), F900*G900/100,F900*G900)</f>
        <v>0</v>
      </c>
    </row>
    <row r="901" spans="1:8" s="3" customFormat="1" ht="12.75" x14ac:dyDescent="0.25">
      <c r="B901" s="255"/>
      <c r="C901" s="252"/>
      <c r="D901" s="252"/>
      <c r="E901" s="427"/>
      <c r="F901" s="427"/>
      <c r="G901" s="432"/>
      <c r="H901" s="528"/>
    </row>
    <row r="902" spans="1:8" s="3" customFormat="1" ht="12.75" x14ac:dyDescent="0.25">
      <c r="A902" s="3">
        <v>10776</v>
      </c>
      <c r="B902" s="256" t="s">
        <v>825</v>
      </c>
      <c r="C902" s="254"/>
      <c r="D902" s="254" t="s">
        <v>826</v>
      </c>
      <c r="E902" s="428" t="s">
        <v>279</v>
      </c>
      <c r="F902" s="429">
        <v>195</v>
      </c>
      <c r="G902" s="461"/>
      <c r="H902" s="528">
        <f>IF(E902 = CHAR(37), F902*G902/100,F902*G902)</f>
        <v>0</v>
      </c>
    </row>
    <row r="903" spans="1:8" s="3" customFormat="1" ht="12.75" x14ac:dyDescent="0.25">
      <c r="B903" s="255"/>
      <c r="C903" s="252"/>
      <c r="D903" s="252"/>
      <c r="E903" s="427"/>
      <c r="F903" s="427"/>
      <c r="G903" s="432"/>
      <c r="H903" s="528"/>
    </row>
    <row r="904" spans="1:8" s="3" customFormat="1" ht="12.75" x14ac:dyDescent="0.25">
      <c r="A904" s="3">
        <v>10777</v>
      </c>
      <c r="B904" s="256" t="s">
        <v>827</v>
      </c>
      <c r="C904" s="254"/>
      <c r="D904" s="254" t="s">
        <v>828</v>
      </c>
      <c r="E904" s="428" t="s">
        <v>279</v>
      </c>
      <c r="F904" s="429">
        <v>203</v>
      </c>
      <c r="G904" s="461"/>
      <c r="H904" s="528">
        <f>IF(E904 = CHAR(37), F904*G904/100,F904*G904)</f>
        <v>0</v>
      </c>
    </row>
    <row r="905" spans="1:8" s="3" customFormat="1" ht="12.75" x14ac:dyDescent="0.25">
      <c r="B905" s="255"/>
      <c r="C905" s="252"/>
      <c r="D905" s="252"/>
      <c r="E905" s="427"/>
      <c r="F905" s="427"/>
      <c r="G905" s="432"/>
      <c r="H905" s="528"/>
    </row>
    <row r="906" spans="1:8" s="3" customFormat="1" ht="12.75" x14ac:dyDescent="0.25">
      <c r="A906" s="3">
        <v>10778</v>
      </c>
      <c r="B906" s="256" t="s">
        <v>829</v>
      </c>
      <c r="C906" s="254"/>
      <c r="D906" s="254" t="s">
        <v>830</v>
      </c>
      <c r="E906" s="428" t="s">
        <v>279</v>
      </c>
      <c r="F906" s="429">
        <v>100</v>
      </c>
      <c r="G906" s="461"/>
      <c r="H906" s="528">
        <f>IF(E906 = CHAR(37), F906*G906/100,F906*G906)</f>
        <v>0</v>
      </c>
    </row>
    <row r="907" spans="1:8" s="3" customFormat="1" ht="12.75" x14ac:dyDescent="0.25">
      <c r="B907" s="255"/>
      <c r="C907" s="252"/>
      <c r="D907" s="252"/>
      <c r="E907" s="427"/>
      <c r="F907" s="427"/>
      <c r="G907" s="432"/>
      <c r="H907" s="528"/>
    </row>
    <row r="908" spans="1:8" s="3" customFormat="1" ht="12.75" x14ac:dyDescent="0.25">
      <c r="A908" s="3">
        <v>10751</v>
      </c>
      <c r="B908" s="256"/>
      <c r="C908" s="254" t="s">
        <v>723</v>
      </c>
      <c r="D908" s="254" t="s">
        <v>724</v>
      </c>
      <c r="E908" s="428"/>
      <c r="F908" s="429"/>
      <c r="G908" s="432"/>
      <c r="H908" s="528"/>
    </row>
    <row r="909" spans="1:8" s="3" customFormat="1" ht="12.75" x14ac:dyDescent="0.25">
      <c r="B909" s="255"/>
      <c r="C909" s="252"/>
      <c r="D909" s="252"/>
      <c r="E909" s="427"/>
      <c r="F909" s="427"/>
      <c r="G909" s="432"/>
      <c r="H909" s="528"/>
    </row>
    <row r="910" spans="1:8" s="3" customFormat="1" ht="25.5" x14ac:dyDescent="0.25">
      <c r="A910" s="3">
        <v>10752</v>
      </c>
      <c r="B910" s="256" t="s">
        <v>831</v>
      </c>
      <c r="C910" s="254"/>
      <c r="D910" s="254" t="s">
        <v>726</v>
      </c>
      <c r="E910" s="428" t="s">
        <v>292</v>
      </c>
      <c r="F910" s="429">
        <v>40</v>
      </c>
      <c r="G910" s="461"/>
      <c r="H910" s="528">
        <f>IF(E910 = CHAR(37), F910*G910/100,F910*G910)</f>
        <v>0</v>
      </c>
    </row>
    <row r="911" spans="1:8" s="3" customFormat="1" ht="12.75" x14ac:dyDescent="0.25">
      <c r="B911" s="255"/>
      <c r="C911" s="252"/>
      <c r="D911" s="252"/>
      <c r="E911" s="427"/>
      <c r="F911" s="427"/>
      <c r="G911" s="432"/>
      <c r="H911" s="528"/>
    </row>
    <row r="912" spans="1:8" s="3" customFormat="1" ht="25.5" x14ac:dyDescent="0.25">
      <c r="A912" s="3">
        <v>10753</v>
      </c>
      <c r="B912" s="256" t="s">
        <v>832</v>
      </c>
      <c r="C912" s="254"/>
      <c r="D912" s="254" t="s">
        <v>728</v>
      </c>
      <c r="E912" s="428" t="s">
        <v>292</v>
      </c>
      <c r="F912" s="429">
        <v>40</v>
      </c>
      <c r="G912" s="461"/>
      <c r="H912" s="528">
        <f>IF(E912 = CHAR(37), F912*G912/100,F912*G912)</f>
        <v>0</v>
      </c>
    </row>
    <row r="913" spans="1:8" s="3" customFormat="1" ht="12.75" x14ac:dyDescent="0.25">
      <c r="B913" s="255"/>
      <c r="C913" s="252"/>
      <c r="D913" s="252"/>
      <c r="E913" s="427"/>
      <c r="F913" s="427"/>
      <c r="G913" s="432"/>
      <c r="H913" s="528"/>
    </row>
    <row r="914" spans="1:8" s="3" customFormat="1" ht="25.5" x14ac:dyDescent="0.25">
      <c r="A914" s="3">
        <v>10754</v>
      </c>
      <c r="B914" s="256" t="s">
        <v>833</v>
      </c>
      <c r="C914" s="254"/>
      <c r="D914" s="254" t="s">
        <v>834</v>
      </c>
      <c r="E914" s="428" t="s">
        <v>292</v>
      </c>
      <c r="F914" s="429">
        <v>70</v>
      </c>
      <c r="G914" s="461"/>
      <c r="H914" s="528">
        <f>IF(E914 = CHAR(37), F914*G914/100,F914*G914)</f>
        <v>0</v>
      </c>
    </row>
    <row r="915" spans="1:8" s="3" customFormat="1" ht="12.75" x14ac:dyDescent="0.25">
      <c r="B915" s="255"/>
      <c r="C915" s="252"/>
      <c r="D915" s="252"/>
      <c r="E915" s="427"/>
      <c r="F915" s="427"/>
      <c r="G915" s="432"/>
      <c r="H915" s="528"/>
    </row>
    <row r="916" spans="1:8" s="3" customFormat="1" ht="25.5" x14ac:dyDescent="0.25">
      <c r="A916" s="3">
        <v>10786</v>
      </c>
      <c r="B916" s="256" t="s">
        <v>835</v>
      </c>
      <c r="C916" s="254"/>
      <c r="D916" s="254" t="s">
        <v>836</v>
      </c>
      <c r="E916" s="428" t="s">
        <v>292</v>
      </c>
      <c r="F916" s="429">
        <v>60</v>
      </c>
      <c r="G916" s="461"/>
      <c r="H916" s="528">
        <f>IF(E916 = CHAR(37), F916*G916/100,F916*G916)</f>
        <v>0</v>
      </c>
    </row>
    <row r="917" spans="1:8" s="3" customFormat="1" ht="12.75" x14ac:dyDescent="0.25">
      <c r="B917" s="255"/>
      <c r="C917" s="252"/>
      <c r="D917" s="252"/>
      <c r="E917" s="427"/>
      <c r="F917" s="427"/>
      <c r="G917" s="432"/>
      <c r="H917" s="528"/>
    </row>
    <row r="918" spans="1:8" s="3" customFormat="1" ht="12.75" x14ac:dyDescent="0.25">
      <c r="A918" s="3">
        <v>10755</v>
      </c>
      <c r="B918" s="256"/>
      <c r="C918" s="254" t="s">
        <v>731</v>
      </c>
      <c r="D918" s="254" t="s">
        <v>732</v>
      </c>
      <c r="E918" s="428"/>
      <c r="F918" s="429"/>
      <c r="G918" s="432"/>
      <c r="H918" s="528"/>
    </row>
    <row r="919" spans="1:8" s="3" customFormat="1" ht="12.75" x14ac:dyDescent="0.25">
      <c r="B919" s="255"/>
      <c r="C919" s="252"/>
      <c r="D919" s="252"/>
      <c r="E919" s="427"/>
      <c r="F919" s="427"/>
      <c r="G919" s="432"/>
      <c r="H919" s="528"/>
    </row>
    <row r="920" spans="1:8" s="3" customFormat="1" ht="12.75" x14ac:dyDescent="0.25">
      <c r="A920" s="3">
        <v>10756</v>
      </c>
      <c r="B920" s="256"/>
      <c r="C920" s="254" t="s">
        <v>733</v>
      </c>
      <c r="D920" s="254" t="s">
        <v>734</v>
      </c>
      <c r="E920" s="428"/>
      <c r="F920" s="429"/>
      <c r="G920" s="432"/>
      <c r="H920" s="528"/>
    </row>
    <row r="921" spans="1:8" s="3" customFormat="1" ht="12.75" x14ac:dyDescent="0.25">
      <c r="B921" s="255"/>
      <c r="C921" s="252"/>
      <c r="D921" s="252"/>
      <c r="E921" s="427"/>
      <c r="F921" s="427"/>
      <c r="G921" s="432"/>
      <c r="H921" s="528"/>
    </row>
    <row r="922" spans="1:8" s="3" customFormat="1" ht="38.25" x14ac:dyDescent="0.25">
      <c r="A922" s="3">
        <v>10757</v>
      </c>
      <c r="B922" s="256" t="s">
        <v>837</v>
      </c>
      <c r="C922" s="254"/>
      <c r="D922" s="254" t="s">
        <v>838</v>
      </c>
      <c r="E922" s="428" t="s">
        <v>287</v>
      </c>
      <c r="F922" s="429">
        <v>1</v>
      </c>
      <c r="G922" s="461"/>
      <c r="H922" s="528">
        <f>IF(E922 = CHAR(37), F922*G922/100,F922*G922)</f>
        <v>0</v>
      </c>
    </row>
    <row r="923" spans="1:8" s="3" customFormat="1" ht="12.75" x14ac:dyDescent="0.25">
      <c r="B923" s="255"/>
      <c r="C923" s="252"/>
      <c r="D923" s="252"/>
      <c r="E923" s="427"/>
      <c r="F923" s="427"/>
      <c r="G923" s="432"/>
      <c r="H923" s="528"/>
    </row>
    <row r="924" spans="1:8" s="3" customFormat="1" ht="38.25" x14ac:dyDescent="0.25">
      <c r="A924" s="3">
        <v>10758</v>
      </c>
      <c r="B924" s="256" t="s">
        <v>839</v>
      </c>
      <c r="C924" s="254"/>
      <c r="D924" s="254" t="s">
        <v>840</v>
      </c>
      <c r="E924" s="428" t="s">
        <v>287</v>
      </c>
      <c r="F924" s="429">
        <v>7</v>
      </c>
      <c r="G924" s="461"/>
      <c r="H924" s="528">
        <f>IF(E924 = CHAR(37), F924*G924/100,F924*G924)</f>
        <v>0</v>
      </c>
    </row>
    <row r="925" spans="1:8" s="3" customFormat="1" ht="12.75" x14ac:dyDescent="0.25">
      <c r="B925" s="255"/>
      <c r="C925" s="252"/>
      <c r="D925" s="252"/>
      <c r="E925" s="427"/>
      <c r="F925" s="427"/>
      <c r="G925" s="432"/>
      <c r="H925" s="528"/>
    </row>
    <row r="926" spans="1:8" s="3" customFormat="1" ht="38.25" x14ac:dyDescent="0.25">
      <c r="A926" s="3">
        <v>10923</v>
      </c>
      <c r="B926" s="256" t="s">
        <v>841</v>
      </c>
      <c r="C926" s="254"/>
      <c r="D926" s="254" t="s">
        <v>842</v>
      </c>
      <c r="E926" s="428" t="s">
        <v>287</v>
      </c>
      <c r="F926" s="429">
        <v>2</v>
      </c>
      <c r="G926" s="461"/>
      <c r="H926" s="528">
        <f>IF(E926 = CHAR(37), F926*G926/100,F926*G926)</f>
        <v>0</v>
      </c>
    </row>
    <row r="927" spans="1:8" s="3" customFormat="1" ht="12.75" x14ac:dyDescent="0.25">
      <c r="B927" s="255"/>
      <c r="C927" s="252"/>
      <c r="D927" s="252"/>
      <c r="E927" s="427"/>
      <c r="F927" s="427"/>
      <c r="G927" s="432"/>
      <c r="H927" s="528"/>
    </row>
    <row r="928" spans="1:8" s="3" customFormat="1" ht="12.75" x14ac:dyDescent="0.25">
      <c r="A928" s="3">
        <v>10935</v>
      </c>
      <c r="B928" s="256"/>
      <c r="C928" s="254" t="s">
        <v>737</v>
      </c>
      <c r="D928" s="254" t="s">
        <v>738</v>
      </c>
      <c r="E928" s="428"/>
      <c r="F928" s="429"/>
      <c r="G928" s="432"/>
      <c r="H928" s="528"/>
    </row>
    <row r="929" spans="1:8" s="3" customFormat="1" ht="12.75" x14ac:dyDescent="0.25">
      <c r="B929" s="255"/>
      <c r="C929" s="252"/>
      <c r="D929" s="252"/>
      <c r="E929" s="427"/>
      <c r="F929" s="427"/>
      <c r="G929" s="432"/>
      <c r="H929" s="528"/>
    </row>
    <row r="930" spans="1:8" s="3" customFormat="1" ht="12.75" x14ac:dyDescent="0.25">
      <c r="A930" s="3">
        <v>10936</v>
      </c>
      <c r="B930" s="256" t="s">
        <v>843</v>
      </c>
      <c r="C930" s="254"/>
      <c r="D930" s="254" t="s">
        <v>740</v>
      </c>
      <c r="E930" s="428" t="s">
        <v>292</v>
      </c>
      <c r="F930" s="429">
        <v>10</v>
      </c>
      <c r="G930" s="461"/>
      <c r="H930" s="528">
        <f>IF(E930 = CHAR(37), F930*G930/100,F930*G930)</f>
        <v>0</v>
      </c>
    </row>
    <row r="931" spans="1:8" s="3" customFormat="1" ht="12.75" x14ac:dyDescent="0.25">
      <c r="B931" s="255"/>
      <c r="C931" s="252"/>
      <c r="D931" s="252"/>
      <c r="E931" s="427"/>
      <c r="F931" s="427"/>
      <c r="G931" s="432"/>
      <c r="H931" s="528"/>
    </row>
    <row r="932" spans="1:8" s="3" customFormat="1" ht="12.75" x14ac:dyDescent="0.25">
      <c r="A932" s="3">
        <v>10937</v>
      </c>
      <c r="B932" s="256" t="s">
        <v>844</v>
      </c>
      <c r="C932" s="254"/>
      <c r="D932" s="254" t="s">
        <v>742</v>
      </c>
      <c r="E932" s="428" t="s">
        <v>292</v>
      </c>
      <c r="F932" s="429">
        <v>10</v>
      </c>
      <c r="G932" s="461"/>
      <c r="H932" s="528">
        <f>IF(E932 = CHAR(37), F932*G932/100,F932*G932)</f>
        <v>0</v>
      </c>
    </row>
    <row r="933" spans="1:8" s="3" customFormat="1" ht="12.75" x14ac:dyDescent="0.25">
      <c r="B933" s="255"/>
      <c r="C933" s="252"/>
      <c r="D933" s="252"/>
      <c r="E933" s="427"/>
      <c r="F933" s="427"/>
      <c r="G933" s="432"/>
      <c r="H933" s="528"/>
    </row>
    <row r="934" spans="1:8" s="3" customFormat="1" ht="38.25" x14ac:dyDescent="0.25">
      <c r="A934" s="3">
        <v>10977</v>
      </c>
      <c r="B934" s="256"/>
      <c r="C934" s="254" t="s">
        <v>743</v>
      </c>
      <c r="D934" s="254" t="s">
        <v>744</v>
      </c>
      <c r="E934" s="428"/>
      <c r="F934" s="429"/>
      <c r="G934" s="432"/>
      <c r="H934" s="528"/>
    </row>
    <row r="935" spans="1:8" s="3" customFormat="1" ht="12.75" x14ac:dyDescent="0.25">
      <c r="B935" s="255"/>
      <c r="C935" s="252"/>
      <c r="D935" s="252"/>
      <c r="E935" s="427"/>
      <c r="F935" s="427"/>
      <c r="G935" s="432"/>
      <c r="H935" s="528"/>
    </row>
    <row r="936" spans="1:8" s="3" customFormat="1" ht="12.75" x14ac:dyDescent="0.25">
      <c r="A936" s="3">
        <v>10978</v>
      </c>
      <c r="B936" s="256" t="s">
        <v>845</v>
      </c>
      <c r="C936" s="254"/>
      <c r="D936" s="254" t="s">
        <v>846</v>
      </c>
      <c r="E936" s="428" t="s">
        <v>279</v>
      </c>
      <c r="F936" s="429">
        <v>180</v>
      </c>
      <c r="G936" s="461"/>
      <c r="H936" s="528">
        <f>IF(E936 = CHAR(37), F936*G936/100,F936*G936)</f>
        <v>0</v>
      </c>
    </row>
    <row r="937" spans="1:8" s="3" customFormat="1" ht="12.75" x14ac:dyDescent="0.25">
      <c r="B937" s="255"/>
      <c r="C937" s="252"/>
      <c r="D937" s="252"/>
      <c r="E937" s="427"/>
      <c r="F937" s="427"/>
      <c r="G937" s="432"/>
      <c r="H937" s="528"/>
    </row>
    <row r="938" spans="1:8" s="3" customFormat="1" ht="12.75" x14ac:dyDescent="0.25">
      <c r="A938" s="3">
        <v>10979</v>
      </c>
      <c r="B938" s="256" t="s">
        <v>847</v>
      </c>
      <c r="C938" s="254"/>
      <c r="D938" s="254" t="s">
        <v>848</v>
      </c>
      <c r="E938" s="428" t="s">
        <v>279</v>
      </c>
      <c r="F938" s="429">
        <v>80</v>
      </c>
      <c r="G938" s="461"/>
      <c r="H938" s="528">
        <f>IF(E938 = CHAR(37), F938*G938/100,F938*G938)</f>
        <v>0</v>
      </c>
    </row>
    <row r="939" spans="1:8" s="3" customFormat="1" ht="12.75" x14ac:dyDescent="0.25">
      <c r="B939" s="255"/>
      <c r="C939" s="252"/>
      <c r="D939" s="252"/>
      <c r="E939" s="427"/>
      <c r="F939" s="427"/>
      <c r="G939" s="432"/>
      <c r="H939" s="528"/>
    </row>
    <row r="940" spans="1:8" s="3" customFormat="1" ht="12.75" x14ac:dyDescent="0.25">
      <c r="A940" s="3">
        <v>10787</v>
      </c>
      <c r="B940" s="256" t="s">
        <v>849</v>
      </c>
      <c r="C940" s="254"/>
      <c r="D940" s="254" t="s">
        <v>850</v>
      </c>
      <c r="E940" s="428"/>
      <c r="F940" s="429"/>
      <c r="G940" s="432"/>
      <c r="H940" s="528"/>
    </row>
    <row r="941" spans="1:8" s="3" customFormat="1" ht="12.75" x14ac:dyDescent="0.25">
      <c r="B941" s="255"/>
      <c r="C941" s="252"/>
      <c r="D941" s="252"/>
      <c r="E941" s="427"/>
      <c r="F941" s="427"/>
      <c r="G941" s="432"/>
      <c r="H941" s="528"/>
    </row>
    <row r="942" spans="1:8" s="3" customFormat="1" ht="12.75" x14ac:dyDescent="0.25">
      <c r="A942" s="3">
        <v>10788</v>
      </c>
      <c r="B942" s="256"/>
      <c r="C942" s="254" t="s">
        <v>632</v>
      </c>
      <c r="D942" s="254" t="s">
        <v>633</v>
      </c>
      <c r="E942" s="428"/>
      <c r="F942" s="429"/>
      <c r="G942" s="432"/>
      <c r="H942" s="528"/>
    </row>
    <row r="943" spans="1:8" s="4" customFormat="1" ht="21.95" customHeight="1" x14ac:dyDescent="0.25">
      <c r="B943" s="257" t="s">
        <v>44</v>
      </c>
      <c r="C943" s="257"/>
      <c r="D943" s="5"/>
      <c r="E943" s="431"/>
      <c r="F943" s="431"/>
      <c r="G943" s="433"/>
      <c r="H943" s="529">
        <f>SUM(H893:H942)</f>
        <v>0</v>
      </c>
    </row>
    <row r="944" spans="1:8" s="2" customFormat="1" ht="12.75" x14ac:dyDescent="0.2">
      <c r="B944" s="15"/>
      <c r="F944" s="15"/>
      <c r="H944" s="526" t="s">
        <v>2021</v>
      </c>
    </row>
    <row r="945" spans="1:8" s="2" customFormat="1" ht="12.75" x14ac:dyDescent="0.2">
      <c r="B945" s="15"/>
      <c r="F945" s="15"/>
      <c r="H945" s="527"/>
    </row>
    <row r="946" spans="1:8" s="3" customFormat="1" ht="25.5" x14ac:dyDescent="0.25">
      <c r="B946" s="253" t="s">
        <v>3</v>
      </c>
      <c r="C946" s="253" t="s">
        <v>4</v>
      </c>
      <c r="D946" s="253" t="s">
        <v>5</v>
      </c>
      <c r="E946" s="253" t="s">
        <v>6</v>
      </c>
      <c r="F946" s="293" t="s">
        <v>7</v>
      </c>
      <c r="G946" s="253" t="s">
        <v>8</v>
      </c>
      <c r="H946" s="515" t="s">
        <v>9</v>
      </c>
    </row>
    <row r="947" spans="1:8" s="4" customFormat="1" ht="21.95" customHeight="1" x14ac:dyDescent="0.25">
      <c r="B947" s="257" t="s">
        <v>45</v>
      </c>
      <c r="C947" s="257"/>
      <c r="D947" s="5"/>
      <c r="E947" s="431"/>
      <c r="F947" s="431"/>
      <c r="G947" s="433"/>
      <c r="H947" s="529">
        <f>H943</f>
        <v>0</v>
      </c>
    </row>
    <row r="948" spans="1:8" s="3" customFormat="1" ht="12.75" x14ac:dyDescent="0.25">
      <c r="A948" s="3">
        <v>10789</v>
      </c>
      <c r="B948" s="256"/>
      <c r="C948" s="254" t="s">
        <v>651</v>
      </c>
      <c r="D948" s="254" t="s">
        <v>763</v>
      </c>
      <c r="E948" s="428"/>
      <c r="F948" s="429"/>
      <c r="G948" s="432"/>
      <c r="H948" s="528"/>
    </row>
    <row r="949" spans="1:8" s="3" customFormat="1" ht="12.75" x14ac:dyDescent="0.25">
      <c r="B949" s="255"/>
      <c r="C949" s="252"/>
      <c r="D949" s="252"/>
      <c r="E949" s="427"/>
      <c r="F949" s="427"/>
      <c r="G949" s="432"/>
      <c r="H949" s="528"/>
    </row>
    <row r="950" spans="1:8" s="3" customFormat="1" ht="12.75" x14ac:dyDescent="0.25">
      <c r="A950" s="3">
        <v>10790</v>
      </c>
      <c r="B950" s="256" t="s">
        <v>851</v>
      </c>
      <c r="C950" s="254"/>
      <c r="D950" s="254" t="s">
        <v>852</v>
      </c>
      <c r="E950" s="428" t="s">
        <v>292</v>
      </c>
      <c r="F950" s="429">
        <v>36</v>
      </c>
      <c r="G950" s="461"/>
      <c r="H950" s="528">
        <f>IF(E950 = CHAR(37), F950*G950/100,F950*G950)</f>
        <v>0</v>
      </c>
    </row>
    <row r="951" spans="1:8" s="3" customFormat="1" ht="12.75" x14ac:dyDescent="0.25">
      <c r="B951" s="255"/>
      <c r="C951" s="252"/>
      <c r="D951" s="252"/>
      <c r="E951" s="427"/>
      <c r="F951" s="427"/>
      <c r="G951" s="432"/>
      <c r="H951" s="528"/>
    </row>
    <row r="952" spans="1:8" s="3" customFormat="1" ht="12.75" x14ac:dyDescent="0.25">
      <c r="A952" s="3">
        <v>10791</v>
      </c>
      <c r="B952" s="256"/>
      <c r="C952" s="254" t="s">
        <v>683</v>
      </c>
      <c r="D952" s="254" t="s">
        <v>684</v>
      </c>
      <c r="E952" s="428"/>
      <c r="F952" s="429"/>
      <c r="G952" s="432"/>
      <c r="H952" s="528"/>
    </row>
    <row r="953" spans="1:8" s="3" customFormat="1" ht="12.75" x14ac:dyDescent="0.25">
      <c r="B953" s="255"/>
      <c r="C953" s="252"/>
      <c r="D953" s="252"/>
      <c r="E953" s="427"/>
      <c r="F953" s="427"/>
      <c r="G953" s="432"/>
      <c r="H953" s="528"/>
    </row>
    <row r="954" spans="1:8" s="3" customFormat="1" ht="12.75" x14ac:dyDescent="0.25">
      <c r="A954" s="3">
        <v>10792</v>
      </c>
      <c r="B954" s="256"/>
      <c r="C954" s="254" t="s">
        <v>685</v>
      </c>
      <c r="D954" s="254" t="s">
        <v>686</v>
      </c>
      <c r="E954" s="428"/>
      <c r="F954" s="429"/>
      <c r="G954" s="432"/>
      <c r="H954" s="528"/>
    </row>
    <row r="955" spans="1:8" s="3" customFormat="1" ht="12.75" x14ac:dyDescent="0.25">
      <c r="B955" s="255"/>
      <c r="C955" s="252"/>
      <c r="D955" s="252"/>
      <c r="E955" s="427"/>
      <c r="F955" s="427"/>
      <c r="G955" s="432"/>
      <c r="H955" s="528"/>
    </row>
    <row r="956" spans="1:8" s="3" customFormat="1" ht="12.75" x14ac:dyDescent="0.25">
      <c r="A956" s="3">
        <v>10793</v>
      </c>
      <c r="B956" s="256"/>
      <c r="C956" s="254"/>
      <c r="D956" s="254" t="s">
        <v>783</v>
      </c>
      <c r="E956" s="428"/>
      <c r="F956" s="429"/>
      <c r="G956" s="432"/>
      <c r="H956" s="528"/>
    </row>
    <row r="957" spans="1:8" s="3" customFormat="1" ht="12.75" x14ac:dyDescent="0.25">
      <c r="B957" s="255"/>
      <c r="C957" s="252"/>
      <c r="D957" s="252"/>
      <c r="E957" s="427"/>
      <c r="F957" s="427"/>
      <c r="G957" s="432"/>
      <c r="H957" s="528"/>
    </row>
    <row r="958" spans="1:8" s="3" customFormat="1" ht="12.75" x14ac:dyDescent="0.25">
      <c r="A958" s="3">
        <v>10794</v>
      </c>
      <c r="B958" s="256" t="s">
        <v>853</v>
      </c>
      <c r="C958" s="254"/>
      <c r="D958" s="254" t="s">
        <v>785</v>
      </c>
      <c r="E958" s="428" t="s">
        <v>690</v>
      </c>
      <c r="F958" s="438">
        <v>0.5</v>
      </c>
      <c r="G958" s="461"/>
      <c r="H958" s="528">
        <f>IF(E958 = CHAR(37), F958*G958/100,F958*G958)</f>
        <v>0</v>
      </c>
    </row>
    <row r="959" spans="1:8" s="3" customFormat="1" ht="12.75" x14ac:dyDescent="0.25">
      <c r="B959" s="255"/>
      <c r="C959" s="252"/>
      <c r="D959" s="252"/>
      <c r="E959" s="427"/>
      <c r="F959" s="427"/>
      <c r="G959" s="432"/>
      <c r="H959" s="528"/>
    </row>
    <row r="960" spans="1:8" s="3" customFormat="1" ht="12.75" x14ac:dyDescent="0.25">
      <c r="A960" s="3">
        <v>10795</v>
      </c>
      <c r="B960" s="256" t="s">
        <v>854</v>
      </c>
      <c r="C960" s="254"/>
      <c r="D960" s="254" t="s">
        <v>787</v>
      </c>
      <c r="E960" s="428" t="s">
        <v>690</v>
      </c>
      <c r="F960" s="438">
        <v>0.5</v>
      </c>
      <c r="G960" s="461"/>
      <c r="H960" s="528">
        <f>IF(E960 = CHAR(37), F960*G960/100,F960*G960)</f>
        <v>0</v>
      </c>
    </row>
    <row r="961" spans="1:8" s="3" customFormat="1" ht="12.75" x14ac:dyDescent="0.25">
      <c r="B961" s="255"/>
      <c r="C961" s="252"/>
      <c r="D961" s="252"/>
      <c r="E961" s="427"/>
      <c r="F961" s="427"/>
      <c r="G961" s="432"/>
      <c r="H961" s="528"/>
    </row>
    <row r="962" spans="1:8" s="3" customFormat="1" ht="12.75" x14ac:dyDescent="0.25">
      <c r="A962" s="3">
        <v>10414</v>
      </c>
      <c r="B962" s="256"/>
      <c r="C962" s="254" t="s">
        <v>62</v>
      </c>
      <c r="D962" s="254" t="s">
        <v>694</v>
      </c>
      <c r="E962" s="428"/>
      <c r="F962" s="438"/>
      <c r="G962" s="432"/>
      <c r="H962" s="528"/>
    </row>
    <row r="963" spans="1:8" s="3" customFormat="1" ht="12.75" x14ac:dyDescent="0.25">
      <c r="B963" s="255"/>
      <c r="C963" s="252"/>
      <c r="D963" s="252"/>
      <c r="E963" s="427"/>
      <c r="F963" s="427"/>
      <c r="G963" s="432"/>
      <c r="H963" s="528"/>
    </row>
    <row r="964" spans="1:8" s="3" customFormat="1" ht="12.75" x14ac:dyDescent="0.25">
      <c r="A964" s="3">
        <v>10415</v>
      </c>
      <c r="B964" s="256"/>
      <c r="C964" s="254"/>
      <c r="D964" s="254" t="s">
        <v>798</v>
      </c>
      <c r="E964" s="428"/>
      <c r="F964" s="438"/>
      <c r="G964" s="432"/>
      <c r="H964" s="528"/>
    </row>
    <row r="965" spans="1:8" s="3" customFormat="1" ht="12.75" x14ac:dyDescent="0.25">
      <c r="B965" s="255"/>
      <c r="C965" s="252"/>
      <c r="D965" s="252"/>
      <c r="E965" s="427"/>
      <c r="F965" s="427"/>
      <c r="G965" s="432"/>
      <c r="H965" s="528"/>
    </row>
    <row r="966" spans="1:8" s="3" customFormat="1" ht="12.75" x14ac:dyDescent="0.25">
      <c r="A966" s="3">
        <v>10416</v>
      </c>
      <c r="B966" s="256" t="s">
        <v>855</v>
      </c>
      <c r="C966" s="254"/>
      <c r="D966" s="254" t="s">
        <v>856</v>
      </c>
      <c r="E966" s="428" t="s">
        <v>190</v>
      </c>
      <c r="F966" s="429">
        <v>5</v>
      </c>
      <c r="G966" s="461"/>
      <c r="H966" s="528">
        <f>IF(E966 = CHAR(37), F966*G966/100,F966*G966)</f>
        <v>0</v>
      </c>
    </row>
    <row r="967" spans="1:8" s="3" customFormat="1" ht="12.75" x14ac:dyDescent="0.25">
      <c r="B967" s="255"/>
      <c r="C967" s="252"/>
      <c r="D967" s="252"/>
      <c r="E967" s="427"/>
      <c r="F967" s="427"/>
      <c r="G967" s="432"/>
      <c r="H967" s="528"/>
    </row>
    <row r="968" spans="1:8" s="3" customFormat="1" ht="12.75" x14ac:dyDescent="0.25">
      <c r="A968" s="3">
        <v>10417</v>
      </c>
      <c r="B968" s="256"/>
      <c r="C968" s="254" t="s">
        <v>714</v>
      </c>
      <c r="D968" s="254" t="s">
        <v>715</v>
      </c>
      <c r="E968" s="428"/>
      <c r="F968" s="429"/>
      <c r="G968" s="432"/>
      <c r="H968" s="528"/>
    </row>
    <row r="969" spans="1:8" s="3" customFormat="1" ht="12.75" x14ac:dyDescent="0.25">
      <c r="B969" s="255"/>
      <c r="C969" s="252"/>
      <c r="D969" s="252"/>
      <c r="E969" s="427"/>
      <c r="F969" s="427"/>
      <c r="G969" s="432"/>
      <c r="H969" s="528"/>
    </row>
    <row r="970" spans="1:8" s="3" customFormat="1" ht="12.75" x14ac:dyDescent="0.25">
      <c r="A970" s="3">
        <v>10796</v>
      </c>
      <c r="B970" s="256" t="s">
        <v>857</v>
      </c>
      <c r="C970" s="254"/>
      <c r="D970" s="254" t="s">
        <v>858</v>
      </c>
      <c r="E970" s="428" t="s">
        <v>279</v>
      </c>
      <c r="F970" s="429">
        <v>16</v>
      </c>
      <c r="G970" s="461"/>
      <c r="H970" s="528">
        <f>IF(E970 = CHAR(37), F970*G970/100,F970*G970)</f>
        <v>0</v>
      </c>
    </row>
    <row r="971" spans="1:8" s="3" customFormat="1" ht="12.75" x14ac:dyDescent="0.25">
      <c r="B971" s="255"/>
      <c r="C971" s="252"/>
      <c r="D971" s="252"/>
      <c r="E971" s="427"/>
      <c r="F971" s="427"/>
      <c r="G971" s="432"/>
      <c r="H971" s="528"/>
    </row>
    <row r="972" spans="1:8" s="3" customFormat="1" ht="25.5" x14ac:dyDescent="0.25">
      <c r="A972" s="3">
        <v>10882</v>
      </c>
      <c r="B972" s="256" t="s">
        <v>859</v>
      </c>
      <c r="C972" s="254"/>
      <c r="D972" s="254" t="s">
        <v>860</v>
      </c>
      <c r="E972" s="428"/>
      <c r="F972" s="429"/>
      <c r="G972" s="432"/>
      <c r="H972" s="528"/>
    </row>
    <row r="973" spans="1:8" s="3" customFormat="1" ht="12.75" x14ac:dyDescent="0.25">
      <c r="B973" s="255"/>
      <c r="C973" s="252"/>
      <c r="D973" s="252"/>
      <c r="E973" s="427"/>
      <c r="F973" s="427"/>
      <c r="G973" s="432"/>
      <c r="H973" s="528"/>
    </row>
    <row r="974" spans="1:8" s="3" customFormat="1" ht="12.75" x14ac:dyDescent="0.25">
      <c r="A974" s="3">
        <v>10883</v>
      </c>
      <c r="B974" s="256"/>
      <c r="C974" s="254" t="s">
        <v>632</v>
      </c>
      <c r="D974" s="254" t="s">
        <v>633</v>
      </c>
      <c r="E974" s="428"/>
      <c r="F974" s="429"/>
      <c r="G974" s="432"/>
      <c r="H974" s="528"/>
    </row>
    <row r="975" spans="1:8" s="3" customFormat="1" ht="12.75" x14ac:dyDescent="0.25">
      <c r="B975" s="255"/>
      <c r="C975" s="252"/>
      <c r="D975" s="252"/>
      <c r="E975" s="427"/>
      <c r="F975" s="427"/>
      <c r="G975" s="432"/>
      <c r="H975" s="528"/>
    </row>
    <row r="976" spans="1:8" s="3" customFormat="1" ht="12.75" x14ac:dyDescent="0.25">
      <c r="A976" s="3">
        <v>10884</v>
      </c>
      <c r="B976" s="256"/>
      <c r="C976" s="254" t="s">
        <v>651</v>
      </c>
      <c r="D976" s="254" t="s">
        <v>634</v>
      </c>
      <c r="E976" s="428"/>
      <c r="F976" s="429"/>
      <c r="G976" s="432"/>
      <c r="H976" s="528"/>
    </row>
    <row r="977" spans="1:8" s="3" customFormat="1" ht="12.75" x14ac:dyDescent="0.25">
      <c r="B977" s="255"/>
      <c r="C977" s="252"/>
      <c r="D977" s="252"/>
      <c r="E977" s="427"/>
      <c r="F977" s="427"/>
      <c r="G977" s="432"/>
      <c r="H977" s="528"/>
    </row>
    <row r="978" spans="1:8" s="3" customFormat="1" ht="12.75" x14ac:dyDescent="0.25">
      <c r="A978" s="3">
        <v>10885</v>
      </c>
      <c r="B978" s="256" t="s">
        <v>861</v>
      </c>
      <c r="C978" s="254"/>
      <c r="D978" s="254" t="s">
        <v>636</v>
      </c>
      <c r="E978" s="428" t="s">
        <v>292</v>
      </c>
      <c r="F978" s="429">
        <v>200</v>
      </c>
      <c r="G978" s="461"/>
      <c r="H978" s="528">
        <f>IF(E978 = CHAR(37), F978*G978/100,F978*G978)</f>
        <v>0</v>
      </c>
    </row>
    <row r="979" spans="1:8" s="3" customFormat="1" ht="12.75" x14ac:dyDescent="0.25">
      <c r="B979" s="255"/>
      <c r="C979" s="252"/>
      <c r="D979" s="252"/>
      <c r="E979" s="427"/>
      <c r="F979" s="427"/>
      <c r="G979" s="432"/>
      <c r="H979" s="528"/>
    </row>
    <row r="980" spans="1:8" s="3" customFormat="1" ht="12.75" x14ac:dyDescent="0.25">
      <c r="A980" s="3">
        <v>10886</v>
      </c>
      <c r="B980" s="256"/>
      <c r="C980" s="254" t="s">
        <v>683</v>
      </c>
      <c r="D980" s="254" t="s">
        <v>684</v>
      </c>
      <c r="E980" s="428"/>
      <c r="F980" s="429"/>
      <c r="G980" s="432"/>
      <c r="H980" s="528"/>
    </row>
    <row r="981" spans="1:8" s="3" customFormat="1" ht="12.75" x14ac:dyDescent="0.25">
      <c r="B981" s="255"/>
      <c r="C981" s="252"/>
      <c r="D981" s="252"/>
      <c r="E981" s="427"/>
      <c r="F981" s="427"/>
      <c r="G981" s="432"/>
      <c r="H981" s="528"/>
    </row>
    <row r="982" spans="1:8" s="3" customFormat="1" ht="12.75" x14ac:dyDescent="0.25">
      <c r="A982" s="3">
        <v>10887</v>
      </c>
      <c r="B982" s="256"/>
      <c r="C982" s="254" t="s">
        <v>685</v>
      </c>
      <c r="D982" s="254" t="s">
        <v>686</v>
      </c>
      <c r="E982" s="428"/>
      <c r="F982" s="429"/>
      <c r="G982" s="432"/>
      <c r="H982" s="528"/>
    </row>
    <row r="983" spans="1:8" s="3" customFormat="1" ht="12.75" x14ac:dyDescent="0.25">
      <c r="B983" s="255"/>
      <c r="C983" s="252"/>
      <c r="D983" s="252"/>
      <c r="E983" s="427"/>
      <c r="F983" s="427"/>
      <c r="G983" s="432"/>
      <c r="H983" s="528"/>
    </row>
    <row r="984" spans="1:8" s="3" customFormat="1" ht="12.75" x14ac:dyDescent="0.25">
      <c r="A984" s="3">
        <v>10888</v>
      </c>
      <c r="B984" s="256"/>
      <c r="C984" s="254"/>
      <c r="D984" s="254" t="s">
        <v>783</v>
      </c>
      <c r="E984" s="428"/>
      <c r="F984" s="429"/>
      <c r="G984" s="432"/>
      <c r="H984" s="528"/>
    </row>
    <row r="985" spans="1:8" s="3" customFormat="1" ht="12.75" x14ac:dyDescent="0.25">
      <c r="B985" s="255"/>
      <c r="C985" s="252"/>
      <c r="D985" s="252"/>
      <c r="E985" s="427"/>
      <c r="F985" s="427"/>
      <c r="G985" s="432"/>
      <c r="H985" s="528"/>
    </row>
    <row r="986" spans="1:8" s="3" customFormat="1" ht="12.75" x14ac:dyDescent="0.25">
      <c r="A986" s="3">
        <v>10889</v>
      </c>
      <c r="B986" s="256" t="s">
        <v>862</v>
      </c>
      <c r="C986" s="254"/>
      <c r="D986" s="254" t="s">
        <v>863</v>
      </c>
      <c r="E986" s="428" t="s">
        <v>690</v>
      </c>
      <c r="F986" s="438">
        <v>0.1</v>
      </c>
      <c r="G986" s="461"/>
      <c r="H986" s="528">
        <f>IF(E986 = CHAR(37), F986*G986/100,F986*G986)</f>
        <v>0</v>
      </c>
    </row>
    <row r="987" spans="1:8" s="3" customFormat="1" ht="12.75" x14ac:dyDescent="0.25">
      <c r="B987" s="255"/>
      <c r="C987" s="252"/>
      <c r="D987" s="252"/>
      <c r="E987" s="427"/>
      <c r="F987" s="427"/>
      <c r="G987" s="432"/>
      <c r="H987" s="528"/>
    </row>
    <row r="988" spans="1:8" s="3" customFormat="1" ht="12.75" x14ac:dyDescent="0.25">
      <c r="A988" s="3">
        <v>10890</v>
      </c>
      <c r="B988" s="256" t="s">
        <v>864</v>
      </c>
      <c r="C988" s="254"/>
      <c r="D988" s="254" t="s">
        <v>787</v>
      </c>
      <c r="E988" s="428" t="s">
        <v>690</v>
      </c>
      <c r="F988" s="438">
        <v>0.1</v>
      </c>
      <c r="G988" s="461"/>
      <c r="H988" s="528">
        <f>IF(E988 = CHAR(37), F988*G988/100,F988*G988)</f>
        <v>0</v>
      </c>
    </row>
    <row r="989" spans="1:8" s="3" customFormat="1" ht="12.75" x14ac:dyDescent="0.25">
      <c r="B989" s="255"/>
      <c r="C989" s="252"/>
      <c r="D989" s="252"/>
      <c r="E989" s="427"/>
      <c r="F989" s="427"/>
      <c r="G989" s="432"/>
      <c r="H989" s="528"/>
    </row>
    <row r="990" spans="1:8" s="3" customFormat="1" ht="12.75" x14ac:dyDescent="0.25">
      <c r="A990" s="3">
        <v>10891</v>
      </c>
      <c r="B990" s="256"/>
      <c r="C990" s="254" t="s">
        <v>517</v>
      </c>
      <c r="D990" s="254" t="s">
        <v>788</v>
      </c>
      <c r="E990" s="428"/>
      <c r="F990" s="438"/>
      <c r="G990" s="432"/>
      <c r="H990" s="528"/>
    </row>
    <row r="991" spans="1:8" s="3" customFormat="1" ht="12.75" x14ac:dyDescent="0.25">
      <c r="B991" s="255"/>
      <c r="C991" s="252"/>
      <c r="D991" s="252"/>
      <c r="E991" s="427"/>
      <c r="F991" s="427"/>
      <c r="G991" s="432"/>
      <c r="H991" s="528"/>
    </row>
    <row r="992" spans="1:8" s="3" customFormat="1" ht="12.75" x14ac:dyDescent="0.25">
      <c r="A992" s="3">
        <v>10892</v>
      </c>
      <c r="B992" s="256" t="s">
        <v>865</v>
      </c>
      <c r="C992" s="254"/>
      <c r="D992" s="254" t="s">
        <v>794</v>
      </c>
      <c r="E992" s="428" t="s">
        <v>279</v>
      </c>
      <c r="F992" s="429">
        <v>1050</v>
      </c>
      <c r="G992" s="461"/>
      <c r="H992" s="528">
        <f>IF(E992 = CHAR(37), F992*G992/100,F992*G992)</f>
        <v>0</v>
      </c>
    </row>
    <row r="993" spans="1:8" s="3" customFormat="1" ht="12.75" x14ac:dyDescent="0.25">
      <c r="B993" s="255"/>
      <c r="C993" s="252"/>
      <c r="D993" s="252"/>
      <c r="E993" s="427"/>
      <c r="F993" s="427"/>
      <c r="G993" s="432"/>
      <c r="H993" s="528"/>
    </row>
    <row r="994" spans="1:8" s="3" customFormat="1" ht="12.75" x14ac:dyDescent="0.25">
      <c r="A994" s="3">
        <v>10893</v>
      </c>
      <c r="B994" s="256"/>
      <c r="C994" s="254" t="s">
        <v>62</v>
      </c>
      <c r="D994" s="254" t="s">
        <v>694</v>
      </c>
      <c r="E994" s="428"/>
      <c r="F994" s="429"/>
      <c r="G994" s="432"/>
      <c r="H994" s="528"/>
    </row>
    <row r="995" spans="1:8" s="3" customFormat="1" ht="12.75" x14ac:dyDescent="0.25">
      <c r="B995" s="255"/>
      <c r="C995" s="252"/>
      <c r="D995" s="252"/>
      <c r="E995" s="427"/>
      <c r="F995" s="427"/>
      <c r="G995" s="432"/>
      <c r="H995" s="528"/>
    </row>
    <row r="996" spans="1:8" s="3" customFormat="1" ht="12.75" x14ac:dyDescent="0.25">
      <c r="A996" s="3">
        <v>10894</v>
      </c>
      <c r="B996" s="256" t="s">
        <v>866</v>
      </c>
      <c r="C996" s="254"/>
      <c r="D996" s="254" t="s">
        <v>867</v>
      </c>
      <c r="E996" s="428" t="s">
        <v>190</v>
      </c>
      <c r="F996" s="429">
        <v>170</v>
      </c>
      <c r="G996" s="461"/>
      <c r="H996" s="528">
        <f>IF(E996 = CHAR(37), F996*G996/100,F996*G996)</f>
        <v>0</v>
      </c>
    </row>
    <row r="997" spans="1:8" s="3" customFormat="1" ht="12.75" x14ac:dyDescent="0.25">
      <c r="B997" s="255"/>
      <c r="C997" s="252"/>
      <c r="D997" s="252"/>
      <c r="E997" s="427"/>
      <c r="F997" s="427"/>
      <c r="G997" s="432"/>
      <c r="H997" s="528"/>
    </row>
    <row r="998" spans="1:8" s="3" customFormat="1" ht="12.75" x14ac:dyDescent="0.25">
      <c r="A998" s="3">
        <v>10895</v>
      </c>
      <c r="B998" s="256"/>
      <c r="C998" s="254" t="s">
        <v>714</v>
      </c>
      <c r="D998" s="254" t="s">
        <v>715</v>
      </c>
      <c r="E998" s="428"/>
      <c r="F998" s="429"/>
      <c r="G998" s="432"/>
      <c r="H998" s="528"/>
    </row>
    <row r="999" spans="1:8" s="3" customFormat="1" ht="12.75" x14ac:dyDescent="0.25">
      <c r="B999" s="255"/>
      <c r="C999" s="252"/>
      <c r="D999" s="252"/>
      <c r="E999" s="427"/>
      <c r="F999" s="427"/>
      <c r="G999" s="432"/>
      <c r="H999" s="528"/>
    </row>
    <row r="1000" spans="1:8" s="3" customFormat="1" ht="12.75" x14ac:dyDescent="0.25">
      <c r="A1000" s="3">
        <v>10896</v>
      </c>
      <c r="B1000" s="256" t="s">
        <v>868</v>
      </c>
      <c r="C1000" s="254"/>
      <c r="D1000" s="254" t="s">
        <v>869</v>
      </c>
      <c r="E1000" s="428" t="s">
        <v>279</v>
      </c>
      <c r="F1000" s="429">
        <v>1050</v>
      </c>
      <c r="G1000" s="461"/>
      <c r="H1000" s="528">
        <f>IF(E1000 = CHAR(37), F1000*G1000/100,F1000*G1000)</f>
        <v>0</v>
      </c>
    </row>
    <row r="1001" spans="1:8" s="3" customFormat="1" ht="12.75" x14ac:dyDescent="0.25">
      <c r="B1001" s="255"/>
      <c r="C1001" s="252"/>
      <c r="D1001" s="252"/>
      <c r="E1001" s="427"/>
      <c r="F1001" s="427"/>
      <c r="G1001" s="432"/>
      <c r="H1001" s="528"/>
    </row>
    <row r="1002" spans="1:8" s="3" customFormat="1" ht="12.75" x14ac:dyDescent="0.25">
      <c r="A1002" s="3">
        <v>10897</v>
      </c>
      <c r="B1002" s="256"/>
      <c r="C1002" s="254" t="s">
        <v>723</v>
      </c>
      <c r="D1002" s="254" t="s">
        <v>724</v>
      </c>
      <c r="E1002" s="428"/>
      <c r="F1002" s="429"/>
      <c r="G1002" s="432"/>
      <c r="H1002" s="528"/>
    </row>
    <row r="1003" spans="1:8" s="3" customFormat="1" ht="12.75" x14ac:dyDescent="0.25">
      <c r="B1003" s="255"/>
      <c r="C1003" s="252"/>
      <c r="D1003" s="252"/>
      <c r="E1003" s="427"/>
      <c r="F1003" s="427"/>
      <c r="G1003" s="432"/>
      <c r="H1003" s="528"/>
    </row>
    <row r="1004" spans="1:8" s="3" customFormat="1" ht="51" x14ac:dyDescent="0.25">
      <c r="A1004" s="3">
        <v>10898</v>
      </c>
      <c r="B1004" s="256" t="s">
        <v>870</v>
      </c>
      <c r="C1004" s="254"/>
      <c r="D1004" s="254" t="s">
        <v>871</v>
      </c>
      <c r="E1004" s="428" t="s">
        <v>292</v>
      </c>
      <c r="F1004" s="429">
        <v>310</v>
      </c>
      <c r="G1004" s="461"/>
      <c r="H1004" s="528">
        <f>IF(E1004 = CHAR(37), F1004*G1004/100,F1004*G1004)</f>
        <v>0</v>
      </c>
    </row>
    <row r="1005" spans="1:8" s="3" customFormat="1" ht="12.75" x14ac:dyDescent="0.25">
      <c r="B1005" s="255"/>
      <c r="C1005" s="252"/>
      <c r="D1005" s="252"/>
      <c r="E1005" s="427"/>
      <c r="F1005" s="427"/>
      <c r="G1005" s="432"/>
      <c r="H1005" s="528"/>
    </row>
    <row r="1006" spans="1:8" s="3" customFormat="1" ht="12.75" x14ac:dyDescent="0.25">
      <c r="B1006" s="255"/>
      <c r="C1006" s="252"/>
      <c r="D1006" s="252"/>
      <c r="E1006" s="427"/>
      <c r="F1006" s="427"/>
      <c r="G1006" s="432"/>
      <c r="H1006" s="528"/>
    </row>
    <row r="1007" spans="1:8" s="4" customFormat="1" ht="21.95" customHeight="1" x14ac:dyDescent="0.25">
      <c r="B1007" s="257" t="s">
        <v>44</v>
      </c>
      <c r="C1007" s="257"/>
      <c r="D1007" s="5"/>
      <c r="E1007" s="431"/>
      <c r="F1007" s="431"/>
      <c r="G1007" s="431"/>
      <c r="H1007" s="530">
        <f>SUM(H947:H1006)</f>
        <v>0</v>
      </c>
    </row>
    <row r="1008" spans="1:8" s="2" customFormat="1" ht="12.75" x14ac:dyDescent="0.2">
      <c r="B1008" s="15"/>
      <c r="F1008" s="15"/>
      <c r="H1008" s="526" t="s">
        <v>2021</v>
      </c>
    </row>
    <row r="1009" spans="1:8" s="2" customFormat="1" ht="12.75" x14ac:dyDescent="0.2">
      <c r="B1009" s="15"/>
      <c r="F1009" s="15"/>
      <c r="H1009" s="527"/>
    </row>
    <row r="1010" spans="1:8" s="3" customFormat="1" ht="25.5" x14ac:dyDescent="0.25">
      <c r="B1010" s="253" t="s">
        <v>3</v>
      </c>
      <c r="C1010" s="253" t="s">
        <v>4</v>
      </c>
      <c r="D1010" s="253" t="s">
        <v>5</v>
      </c>
      <c r="E1010" s="253" t="s">
        <v>6</v>
      </c>
      <c r="F1010" s="293" t="s">
        <v>7</v>
      </c>
      <c r="G1010" s="253" t="s">
        <v>8</v>
      </c>
      <c r="H1010" s="515" t="s">
        <v>9</v>
      </c>
    </row>
    <row r="1011" spans="1:8" s="4" customFormat="1" ht="21.95" customHeight="1" x14ac:dyDescent="0.25">
      <c r="B1011" s="257" t="s">
        <v>45</v>
      </c>
      <c r="C1011" s="257"/>
      <c r="D1011" s="5"/>
      <c r="E1011" s="431"/>
      <c r="F1011" s="431"/>
      <c r="G1011" s="433"/>
      <c r="H1011" s="529">
        <f>H1007</f>
        <v>0</v>
      </c>
    </row>
    <row r="1012" spans="1:8" s="3" customFormat="1" ht="25.5" x14ac:dyDescent="0.25">
      <c r="A1012" s="3">
        <v>10881</v>
      </c>
      <c r="B1012" s="256" t="s">
        <v>872</v>
      </c>
      <c r="C1012" s="254"/>
      <c r="D1012" s="254" t="s">
        <v>873</v>
      </c>
      <c r="E1012" s="428"/>
      <c r="F1012" s="429"/>
      <c r="G1012" s="432"/>
      <c r="H1012" s="528"/>
    </row>
    <row r="1013" spans="1:8" s="3" customFormat="1" ht="12.75" x14ac:dyDescent="0.25">
      <c r="B1013" s="255"/>
      <c r="C1013" s="252"/>
      <c r="D1013" s="252"/>
      <c r="E1013" s="427"/>
      <c r="F1013" s="427"/>
      <c r="G1013" s="432"/>
      <c r="H1013" s="528"/>
    </row>
    <row r="1014" spans="1:8" s="3" customFormat="1" ht="12.75" x14ac:dyDescent="0.25">
      <c r="A1014" s="3">
        <v>10856</v>
      </c>
      <c r="B1014" s="256"/>
      <c r="C1014" s="254" t="s">
        <v>632</v>
      </c>
      <c r="D1014" s="254" t="s">
        <v>633</v>
      </c>
      <c r="E1014" s="428"/>
      <c r="F1014" s="429"/>
      <c r="G1014" s="432"/>
      <c r="H1014" s="528"/>
    </row>
    <row r="1015" spans="1:8" s="3" customFormat="1" ht="12.75" x14ac:dyDescent="0.25">
      <c r="B1015" s="255"/>
      <c r="C1015" s="252"/>
      <c r="D1015" s="252"/>
      <c r="E1015" s="427"/>
      <c r="F1015" s="427"/>
      <c r="G1015" s="432"/>
      <c r="H1015" s="528"/>
    </row>
    <row r="1016" spans="1:8" s="3" customFormat="1" ht="12.75" x14ac:dyDescent="0.25">
      <c r="A1016" s="3">
        <v>10857</v>
      </c>
      <c r="B1016" s="256"/>
      <c r="C1016" s="254" t="s">
        <v>276</v>
      </c>
      <c r="D1016" s="254" t="s">
        <v>874</v>
      </c>
      <c r="E1016" s="428"/>
      <c r="F1016" s="429"/>
      <c r="G1016" s="432"/>
      <c r="H1016" s="528"/>
    </row>
    <row r="1017" spans="1:8" s="3" customFormat="1" ht="12.75" x14ac:dyDescent="0.25">
      <c r="B1017" s="255"/>
      <c r="C1017" s="252"/>
      <c r="D1017" s="252"/>
      <c r="E1017" s="427"/>
      <c r="F1017" s="427"/>
      <c r="G1017" s="432"/>
      <c r="H1017" s="528"/>
    </row>
    <row r="1018" spans="1:8" s="3" customFormat="1" ht="12.75" x14ac:dyDescent="0.25">
      <c r="A1018" s="3">
        <v>10858</v>
      </c>
      <c r="B1018" s="256"/>
      <c r="C1018" s="254"/>
      <c r="D1018" s="254" t="s">
        <v>875</v>
      </c>
      <c r="E1018" s="428"/>
      <c r="F1018" s="429"/>
      <c r="G1018" s="432"/>
      <c r="H1018" s="528"/>
    </row>
    <row r="1019" spans="1:8" s="3" customFormat="1" ht="12.75" x14ac:dyDescent="0.25">
      <c r="B1019" s="255"/>
      <c r="C1019" s="252"/>
      <c r="D1019" s="252"/>
      <c r="E1019" s="427"/>
      <c r="F1019" s="427"/>
      <c r="G1019" s="432"/>
      <c r="H1019" s="528"/>
    </row>
    <row r="1020" spans="1:8" s="3" customFormat="1" ht="25.5" x14ac:dyDescent="0.25">
      <c r="A1020" s="3">
        <v>10859</v>
      </c>
      <c r="B1020" s="256" t="s">
        <v>876</v>
      </c>
      <c r="C1020" s="254"/>
      <c r="D1020" s="254" t="s">
        <v>877</v>
      </c>
      <c r="E1020" s="428" t="s">
        <v>279</v>
      </c>
      <c r="F1020" s="429">
        <v>2</v>
      </c>
      <c r="G1020" s="461"/>
      <c r="H1020" s="528">
        <f>IF(E1020 = CHAR(37), F1020*G1020/100,F1020*G1020)</f>
        <v>0</v>
      </c>
    </row>
    <row r="1021" spans="1:8" s="3" customFormat="1" ht="12.75" x14ac:dyDescent="0.25">
      <c r="B1021" s="255"/>
      <c r="C1021" s="252"/>
      <c r="D1021" s="252"/>
      <c r="E1021" s="427"/>
      <c r="F1021" s="427"/>
      <c r="G1021" s="432"/>
      <c r="H1021" s="528"/>
    </row>
    <row r="1022" spans="1:8" s="3" customFormat="1" ht="12.75" x14ac:dyDescent="0.25">
      <c r="A1022" s="3">
        <v>10860</v>
      </c>
      <c r="B1022" s="256"/>
      <c r="C1022" s="254"/>
      <c r="D1022" s="254" t="s">
        <v>878</v>
      </c>
      <c r="E1022" s="428"/>
      <c r="F1022" s="429"/>
      <c r="G1022" s="432"/>
      <c r="H1022" s="528"/>
    </row>
    <row r="1023" spans="1:8" s="3" customFormat="1" ht="12.75" x14ac:dyDescent="0.25">
      <c r="B1023" s="255"/>
      <c r="C1023" s="252"/>
      <c r="D1023" s="252"/>
      <c r="E1023" s="427"/>
      <c r="F1023" s="427"/>
      <c r="G1023" s="432"/>
      <c r="H1023" s="528"/>
    </row>
    <row r="1024" spans="1:8" s="3" customFormat="1" ht="12.75" x14ac:dyDescent="0.25">
      <c r="A1024" s="3">
        <v>10861</v>
      </c>
      <c r="B1024" s="256" t="s">
        <v>879</v>
      </c>
      <c r="C1024" s="254"/>
      <c r="D1024" s="254" t="s">
        <v>880</v>
      </c>
      <c r="E1024" s="428" t="s">
        <v>292</v>
      </c>
      <c r="F1024" s="429">
        <v>21</v>
      </c>
      <c r="G1024" s="461"/>
      <c r="H1024" s="528">
        <f>IF(E1024 = CHAR(37), F1024*G1024/100,F1024*G1024)</f>
        <v>0</v>
      </c>
    </row>
    <row r="1025" spans="1:8" s="3" customFormat="1" ht="12.75" x14ac:dyDescent="0.25">
      <c r="B1025" s="255"/>
      <c r="C1025" s="252"/>
      <c r="D1025" s="252"/>
      <c r="E1025" s="427"/>
      <c r="F1025" s="427"/>
      <c r="G1025" s="432"/>
      <c r="H1025" s="528"/>
    </row>
    <row r="1026" spans="1:8" s="3" customFormat="1" ht="12.75" x14ac:dyDescent="0.25">
      <c r="A1026" s="3">
        <v>10862</v>
      </c>
      <c r="B1026" s="256"/>
      <c r="C1026" s="254" t="s">
        <v>651</v>
      </c>
      <c r="D1026" s="254" t="s">
        <v>763</v>
      </c>
      <c r="E1026" s="428"/>
      <c r="F1026" s="429"/>
      <c r="G1026" s="432"/>
      <c r="H1026" s="528"/>
    </row>
    <row r="1027" spans="1:8" s="3" customFormat="1" ht="12.75" x14ac:dyDescent="0.25">
      <c r="B1027" s="255"/>
      <c r="C1027" s="252"/>
      <c r="D1027" s="252"/>
      <c r="E1027" s="427"/>
      <c r="F1027" s="427"/>
      <c r="G1027" s="432"/>
      <c r="H1027" s="528"/>
    </row>
    <row r="1028" spans="1:8" s="3" customFormat="1" ht="12.75" x14ac:dyDescent="0.25">
      <c r="A1028" s="3">
        <v>10863</v>
      </c>
      <c r="B1028" s="256" t="s">
        <v>881</v>
      </c>
      <c r="C1028" s="254"/>
      <c r="D1028" s="254" t="s">
        <v>636</v>
      </c>
      <c r="E1028" s="428" t="s">
        <v>292</v>
      </c>
      <c r="F1028" s="429">
        <v>5</v>
      </c>
      <c r="G1028" s="461"/>
      <c r="H1028" s="528">
        <f>IF(E1028 = CHAR(37), F1028*G1028/100,F1028*G1028)</f>
        <v>0</v>
      </c>
    </row>
    <row r="1029" spans="1:8" s="3" customFormat="1" ht="12.75" x14ac:dyDescent="0.25">
      <c r="B1029" s="255"/>
      <c r="C1029" s="252"/>
      <c r="D1029" s="252"/>
      <c r="E1029" s="427"/>
      <c r="F1029" s="427"/>
      <c r="G1029" s="432"/>
      <c r="H1029" s="528"/>
    </row>
    <row r="1030" spans="1:8" s="3" customFormat="1" ht="12.75" x14ac:dyDescent="0.25">
      <c r="A1030" s="3">
        <v>10864</v>
      </c>
      <c r="B1030" s="256" t="s">
        <v>882</v>
      </c>
      <c r="C1030" s="254"/>
      <c r="D1030" s="254" t="s">
        <v>883</v>
      </c>
      <c r="E1030" s="428" t="s">
        <v>279</v>
      </c>
      <c r="F1030" s="429">
        <v>15</v>
      </c>
      <c r="G1030" s="461"/>
      <c r="H1030" s="528">
        <f>IF(E1030 = CHAR(37), F1030*G1030/100,F1030*G1030)</f>
        <v>0</v>
      </c>
    </row>
    <row r="1031" spans="1:8" s="3" customFormat="1" ht="12.75" x14ac:dyDescent="0.25">
      <c r="B1031" s="255"/>
      <c r="C1031" s="252"/>
      <c r="D1031" s="252"/>
      <c r="E1031" s="427"/>
      <c r="F1031" s="427"/>
      <c r="G1031" s="432"/>
      <c r="H1031" s="528"/>
    </row>
    <row r="1032" spans="1:8" s="3" customFormat="1" ht="12.75" x14ac:dyDescent="0.25">
      <c r="A1032" s="3">
        <v>10902</v>
      </c>
      <c r="B1032" s="256"/>
      <c r="C1032" s="254"/>
      <c r="D1032" s="254" t="s">
        <v>884</v>
      </c>
      <c r="E1032" s="428"/>
      <c r="F1032" s="429"/>
      <c r="G1032" s="432"/>
      <c r="H1032" s="528"/>
    </row>
    <row r="1033" spans="1:8" s="3" customFormat="1" ht="12.75" x14ac:dyDescent="0.25">
      <c r="B1033" s="255"/>
      <c r="C1033" s="252"/>
      <c r="D1033" s="252"/>
      <c r="E1033" s="427"/>
      <c r="F1033" s="427"/>
      <c r="G1033" s="432"/>
      <c r="H1033" s="528"/>
    </row>
    <row r="1034" spans="1:8" s="3" customFormat="1" ht="25.5" x14ac:dyDescent="0.25">
      <c r="A1034" s="3">
        <v>10903</v>
      </c>
      <c r="B1034" s="256" t="s">
        <v>885</v>
      </c>
      <c r="C1034" s="254"/>
      <c r="D1034" s="254" t="s">
        <v>886</v>
      </c>
      <c r="E1034" s="428" t="s">
        <v>287</v>
      </c>
      <c r="F1034" s="429">
        <v>2</v>
      </c>
      <c r="G1034" s="461"/>
      <c r="H1034" s="528">
        <f>IF(E1034 = CHAR(37), F1034*G1034/100,F1034*G1034)</f>
        <v>0</v>
      </c>
    </row>
    <row r="1035" spans="1:8" s="3" customFormat="1" ht="12.75" x14ac:dyDescent="0.25">
      <c r="B1035" s="255"/>
      <c r="C1035" s="252"/>
      <c r="D1035" s="252"/>
      <c r="E1035" s="427"/>
      <c r="F1035" s="427"/>
      <c r="G1035" s="432"/>
      <c r="H1035" s="528"/>
    </row>
    <row r="1036" spans="1:8" s="3" customFormat="1" ht="12.75" x14ac:dyDescent="0.25">
      <c r="A1036" s="3">
        <v>10865</v>
      </c>
      <c r="B1036" s="256"/>
      <c r="C1036" s="254" t="s">
        <v>683</v>
      </c>
      <c r="D1036" s="254" t="s">
        <v>684</v>
      </c>
      <c r="E1036" s="428"/>
      <c r="F1036" s="429"/>
      <c r="G1036" s="432"/>
      <c r="H1036" s="528"/>
    </row>
    <row r="1037" spans="1:8" s="3" customFormat="1" ht="12.75" x14ac:dyDescent="0.25">
      <c r="B1037" s="255"/>
      <c r="C1037" s="252"/>
      <c r="D1037" s="252"/>
      <c r="E1037" s="427"/>
      <c r="F1037" s="427"/>
      <c r="G1037" s="432"/>
      <c r="H1037" s="528"/>
    </row>
    <row r="1038" spans="1:8" s="3" customFormat="1" ht="12.75" x14ac:dyDescent="0.25">
      <c r="A1038" s="3">
        <v>10866</v>
      </c>
      <c r="B1038" s="256"/>
      <c r="C1038" s="254" t="s">
        <v>685</v>
      </c>
      <c r="D1038" s="254" t="s">
        <v>686</v>
      </c>
      <c r="E1038" s="428"/>
      <c r="F1038" s="429"/>
      <c r="G1038" s="432"/>
      <c r="H1038" s="528"/>
    </row>
    <row r="1039" spans="1:8" s="3" customFormat="1" ht="12.75" x14ac:dyDescent="0.25">
      <c r="B1039" s="255"/>
      <c r="C1039" s="252"/>
      <c r="D1039" s="252"/>
      <c r="E1039" s="427"/>
      <c r="F1039" s="427"/>
      <c r="G1039" s="432"/>
      <c r="H1039" s="528"/>
    </row>
    <row r="1040" spans="1:8" s="3" customFormat="1" ht="12.75" x14ac:dyDescent="0.25">
      <c r="A1040" s="3">
        <v>10867</v>
      </c>
      <c r="B1040" s="256"/>
      <c r="C1040" s="254"/>
      <c r="D1040" s="254" t="s">
        <v>783</v>
      </c>
      <c r="E1040" s="428"/>
      <c r="F1040" s="429"/>
      <c r="G1040" s="432"/>
      <c r="H1040" s="528"/>
    </row>
    <row r="1041" spans="1:8" s="3" customFormat="1" ht="12.75" x14ac:dyDescent="0.25">
      <c r="B1041" s="255"/>
      <c r="C1041" s="252"/>
      <c r="D1041" s="252"/>
      <c r="E1041" s="427"/>
      <c r="F1041" s="427"/>
      <c r="G1041" s="432"/>
      <c r="H1041" s="528"/>
    </row>
    <row r="1042" spans="1:8" s="3" customFormat="1" ht="12.75" x14ac:dyDescent="0.25">
      <c r="A1042" s="3">
        <v>10868</v>
      </c>
      <c r="B1042" s="256" t="s">
        <v>887</v>
      </c>
      <c r="C1042" s="254"/>
      <c r="D1042" s="254" t="s">
        <v>785</v>
      </c>
      <c r="E1042" s="428" t="s">
        <v>690</v>
      </c>
      <c r="F1042" s="438">
        <v>0.6</v>
      </c>
      <c r="G1042" s="461"/>
      <c r="H1042" s="528">
        <f>IF(E1042 = CHAR(37), F1042*G1042/100,F1042*G1042)</f>
        <v>0</v>
      </c>
    </row>
    <row r="1043" spans="1:8" s="3" customFormat="1" ht="12.75" x14ac:dyDescent="0.25">
      <c r="B1043" s="255"/>
      <c r="C1043" s="252"/>
      <c r="D1043" s="252"/>
      <c r="E1043" s="427"/>
      <c r="F1043" s="427"/>
      <c r="G1043" s="432"/>
      <c r="H1043" s="528"/>
    </row>
    <row r="1044" spans="1:8" s="3" customFormat="1" ht="12.75" x14ac:dyDescent="0.25">
      <c r="A1044" s="3">
        <v>10869</v>
      </c>
      <c r="B1044" s="256"/>
      <c r="C1044" s="254" t="s">
        <v>517</v>
      </c>
      <c r="D1044" s="254" t="s">
        <v>788</v>
      </c>
      <c r="E1044" s="428"/>
      <c r="F1044" s="438"/>
      <c r="G1044" s="432"/>
      <c r="H1044" s="528"/>
    </row>
    <row r="1045" spans="1:8" s="3" customFormat="1" ht="12.75" x14ac:dyDescent="0.25">
      <c r="B1045" s="255"/>
      <c r="C1045" s="252"/>
      <c r="D1045" s="252"/>
      <c r="E1045" s="427"/>
      <c r="F1045" s="427"/>
      <c r="G1045" s="432"/>
      <c r="H1045" s="528"/>
    </row>
    <row r="1046" spans="1:8" s="3" customFormat="1" ht="12.75" x14ac:dyDescent="0.25">
      <c r="A1046" s="3">
        <v>10870</v>
      </c>
      <c r="B1046" s="256" t="s">
        <v>888</v>
      </c>
      <c r="C1046" s="254"/>
      <c r="D1046" s="254" t="s">
        <v>794</v>
      </c>
      <c r="E1046" s="428" t="s">
        <v>279</v>
      </c>
      <c r="F1046" s="429">
        <v>42</v>
      </c>
      <c r="G1046" s="461"/>
      <c r="H1046" s="528">
        <f>IF(E1046 = CHAR(37), F1046*G1046/100,F1046*G1046)</f>
        <v>0</v>
      </c>
    </row>
    <row r="1047" spans="1:8" s="3" customFormat="1" ht="12.75" x14ac:dyDescent="0.25">
      <c r="B1047" s="255"/>
      <c r="C1047" s="252"/>
      <c r="D1047" s="252"/>
      <c r="E1047" s="427"/>
      <c r="F1047" s="427"/>
      <c r="G1047" s="432"/>
      <c r="H1047" s="528"/>
    </row>
    <row r="1048" spans="1:8" s="3" customFormat="1" ht="12.75" x14ac:dyDescent="0.25">
      <c r="A1048" s="3">
        <v>10871</v>
      </c>
      <c r="B1048" s="256"/>
      <c r="C1048" s="254" t="s">
        <v>62</v>
      </c>
      <c r="D1048" s="254" t="s">
        <v>694</v>
      </c>
      <c r="E1048" s="428"/>
      <c r="F1048" s="429"/>
      <c r="G1048" s="432"/>
      <c r="H1048" s="528"/>
    </row>
    <row r="1049" spans="1:8" s="3" customFormat="1" ht="12.75" x14ac:dyDescent="0.25">
      <c r="B1049" s="255"/>
      <c r="C1049" s="252"/>
      <c r="D1049" s="252"/>
      <c r="E1049" s="427"/>
      <c r="F1049" s="427"/>
      <c r="G1049" s="432"/>
      <c r="H1049" s="528"/>
    </row>
    <row r="1050" spans="1:8" s="3" customFormat="1" ht="12.75" x14ac:dyDescent="0.25">
      <c r="A1050" s="3">
        <v>10872</v>
      </c>
      <c r="B1050" s="256"/>
      <c r="C1050" s="254"/>
      <c r="D1050" s="254" t="s">
        <v>867</v>
      </c>
      <c r="E1050" s="428"/>
      <c r="F1050" s="429"/>
      <c r="G1050" s="432"/>
      <c r="H1050" s="528"/>
    </row>
    <row r="1051" spans="1:8" s="3" customFormat="1" ht="12.75" x14ac:dyDescent="0.25">
      <c r="B1051" s="255"/>
      <c r="C1051" s="252"/>
      <c r="D1051" s="252"/>
      <c r="E1051" s="427"/>
      <c r="F1051" s="427"/>
      <c r="G1051" s="432"/>
      <c r="H1051" s="528"/>
    </row>
    <row r="1052" spans="1:8" s="3" customFormat="1" ht="12.75" x14ac:dyDescent="0.25">
      <c r="A1052" s="3">
        <v>10873</v>
      </c>
      <c r="B1052" s="256" t="s">
        <v>889</v>
      </c>
      <c r="C1052" s="254"/>
      <c r="D1052" s="254" t="s">
        <v>890</v>
      </c>
      <c r="E1052" s="428" t="s">
        <v>190</v>
      </c>
      <c r="F1052" s="429">
        <v>5</v>
      </c>
      <c r="G1052" s="461"/>
      <c r="H1052" s="528">
        <f>IF(E1052 = CHAR(37), F1052*G1052/100,F1052*G1052)</f>
        <v>0</v>
      </c>
    </row>
    <row r="1053" spans="1:8" s="3" customFormat="1" ht="12.75" x14ac:dyDescent="0.25">
      <c r="B1053" s="255"/>
      <c r="C1053" s="252"/>
      <c r="D1053" s="252"/>
      <c r="E1053" s="427"/>
      <c r="F1053" s="427"/>
      <c r="G1053" s="432"/>
      <c r="H1053" s="528"/>
    </row>
    <row r="1054" spans="1:8" s="3" customFormat="1" ht="12.75" x14ac:dyDescent="0.25">
      <c r="A1054" s="3">
        <v>10874</v>
      </c>
      <c r="B1054" s="256" t="s">
        <v>891</v>
      </c>
      <c r="C1054" s="254"/>
      <c r="D1054" s="254" t="s">
        <v>802</v>
      </c>
      <c r="E1054" s="428" t="s">
        <v>190</v>
      </c>
      <c r="F1054" s="429">
        <v>15</v>
      </c>
      <c r="G1054" s="461"/>
      <c r="H1054" s="528">
        <f>IF(E1054 = CHAR(37), F1054*G1054/100,F1054*G1054)</f>
        <v>0</v>
      </c>
    </row>
    <row r="1055" spans="1:8" s="3" customFormat="1" ht="12.75" x14ac:dyDescent="0.25">
      <c r="B1055" s="255"/>
      <c r="C1055" s="252"/>
      <c r="D1055" s="252"/>
      <c r="E1055" s="427"/>
      <c r="F1055" s="427"/>
      <c r="G1055" s="432"/>
      <c r="H1055" s="528"/>
    </row>
    <row r="1056" spans="1:8" s="3" customFormat="1" ht="12.75" x14ac:dyDescent="0.25">
      <c r="A1056" s="3">
        <v>10899</v>
      </c>
      <c r="B1056" s="256" t="s">
        <v>892</v>
      </c>
      <c r="C1056" s="254"/>
      <c r="D1056" s="254" t="s">
        <v>893</v>
      </c>
      <c r="E1056" s="428" t="s">
        <v>190</v>
      </c>
      <c r="F1056" s="429">
        <v>1</v>
      </c>
      <c r="G1056" s="461"/>
      <c r="H1056" s="528">
        <f>IF(E1056 = CHAR(37), F1056*G1056/100,F1056*G1056)</f>
        <v>0</v>
      </c>
    </row>
    <row r="1057" spans="1:8" s="3" customFormat="1" ht="12.75" x14ac:dyDescent="0.25">
      <c r="B1057" s="255"/>
      <c r="C1057" s="252"/>
      <c r="D1057" s="252"/>
      <c r="E1057" s="427"/>
      <c r="F1057" s="427"/>
      <c r="G1057" s="432"/>
      <c r="H1057" s="528"/>
    </row>
    <row r="1058" spans="1:8" s="3" customFormat="1" ht="12.75" x14ac:dyDescent="0.25">
      <c r="A1058" s="3">
        <v>10904</v>
      </c>
      <c r="B1058" s="256" t="s">
        <v>894</v>
      </c>
      <c r="C1058" s="254"/>
      <c r="D1058" s="254" t="s">
        <v>895</v>
      </c>
      <c r="E1058" s="428" t="s">
        <v>190</v>
      </c>
      <c r="F1058" s="429">
        <v>1</v>
      </c>
      <c r="G1058" s="461"/>
      <c r="H1058" s="528">
        <f>IF(E1058 = CHAR(37), F1058*G1058/100,F1058*G1058)</f>
        <v>0</v>
      </c>
    </row>
    <row r="1059" spans="1:8" s="3" customFormat="1" ht="12.75" x14ac:dyDescent="0.25">
      <c r="B1059" s="255"/>
      <c r="C1059" s="252"/>
      <c r="D1059" s="252"/>
      <c r="E1059" s="427"/>
      <c r="F1059" s="427"/>
      <c r="G1059" s="432"/>
      <c r="H1059" s="528"/>
    </row>
    <row r="1060" spans="1:8" s="3" customFormat="1" ht="12.75" x14ac:dyDescent="0.25">
      <c r="A1060" s="3">
        <v>10900</v>
      </c>
      <c r="B1060" s="256"/>
      <c r="C1060" s="254"/>
      <c r="D1060" s="254" t="s">
        <v>896</v>
      </c>
      <c r="E1060" s="428"/>
      <c r="F1060" s="429"/>
      <c r="G1060" s="432"/>
      <c r="H1060" s="528"/>
    </row>
    <row r="1061" spans="1:8" s="3" customFormat="1" ht="12.75" x14ac:dyDescent="0.25">
      <c r="B1061" s="255"/>
      <c r="C1061" s="252"/>
      <c r="D1061" s="252"/>
      <c r="E1061" s="427"/>
      <c r="F1061" s="427"/>
      <c r="G1061" s="432"/>
      <c r="H1061" s="528"/>
    </row>
    <row r="1062" spans="1:8" s="3" customFormat="1" ht="12.75" x14ac:dyDescent="0.25">
      <c r="A1062" s="3">
        <v>10901</v>
      </c>
      <c r="B1062" s="256" t="s">
        <v>897</v>
      </c>
      <c r="C1062" s="254"/>
      <c r="D1062" s="254" t="s">
        <v>819</v>
      </c>
      <c r="E1062" s="428" t="s">
        <v>190</v>
      </c>
      <c r="F1062" s="429">
        <v>25</v>
      </c>
      <c r="G1062" s="461"/>
      <c r="H1062" s="528">
        <f>IF(E1062 = CHAR(37), F1062*G1062/100,F1062*G1062)</f>
        <v>0</v>
      </c>
    </row>
    <row r="1063" spans="1:8" s="3" customFormat="1" ht="12.75" x14ac:dyDescent="0.25">
      <c r="B1063" s="255"/>
      <c r="C1063" s="252"/>
      <c r="D1063" s="252"/>
      <c r="E1063" s="427"/>
      <c r="F1063" s="427"/>
      <c r="G1063" s="432"/>
      <c r="H1063" s="528"/>
    </row>
    <row r="1064" spans="1:8" s="3" customFormat="1" ht="38.25" x14ac:dyDescent="0.25">
      <c r="A1064" s="3">
        <v>10912</v>
      </c>
      <c r="B1064" s="256" t="s">
        <v>898</v>
      </c>
      <c r="C1064" s="254"/>
      <c r="D1064" s="254" t="s">
        <v>899</v>
      </c>
      <c r="E1064" s="428" t="s">
        <v>279</v>
      </c>
      <c r="F1064" s="429">
        <v>42</v>
      </c>
      <c r="G1064" s="461"/>
      <c r="H1064" s="528">
        <f>IF(E1064 = CHAR(37), F1064*G1064/100,F1064*G1064)</f>
        <v>0</v>
      </c>
    </row>
    <row r="1065" spans="1:8" s="3" customFormat="1" ht="12.75" x14ac:dyDescent="0.25">
      <c r="B1065" s="255"/>
      <c r="C1065" s="252"/>
      <c r="D1065" s="252"/>
      <c r="E1065" s="427"/>
      <c r="F1065" s="427"/>
      <c r="G1065" s="432"/>
      <c r="H1065" s="528"/>
    </row>
    <row r="1066" spans="1:8" s="3" customFormat="1" ht="12.75" x14ac:dyDescent="0.25">
      <c r="A1066" s="3">
        <v>10875</v>
      </c>
      <c r="B1066" s="256"/>
      <c r="C1066" s="254" t="s">
        <v>714</v>
      </c>
      <c r="D1066" s="254" t="s">
        <v>715</v>
      </c>
      <c r="E1066" s="428"/>
      <c r="F1066" s="429"/>
      <c r="G1066" s="432"/>
      <c r="H1066" s="528"/>
    </row>
    <row r="1067" spans="1:8" s="3" customFormat="1" ht="12.75" x14ac:dyDescent="0.25">
      <c r="B1067" s="255"/>
      <c r="C1067" s="252"/>
      <c r="D1067" s="252"/>
      <c r="E1067" s="427"/>
      <c r="F1067" s="427"/>
      <c r="G1067" s="432"/>
      <c r="H1067" s="528"/>
    </row>
    <row r="1068" spans="1:8" s="3" customFormat="1" ht="12.75" x14ac:dyDescent="0.25">
      <c r="A1068" s="3">
        <v>10876</v>
      </c>
      <c r="B1068" s="256" t="s">
        <v>900</v>
      </c>
      <c r="C1068" s="254"/>
      <c r="D1068" s="254" t="s">
        <v>901</v>
      </c>
      <c r="E1068" s="428" t="s">
        <v>279</v>
      </c>
      <c r="F1068" s="429">
        <v>8</v>
      </c>
      <c r="G1068" s="461"/>
      <c r="H1068" s="528">
        <f>IF(E1068 = CHAR(37), F1068*G1068/100,F1068*G1068)</f>
        <v>0</v>
      </c>
    </row>
    <row r="1069" spans="1:8" s="3" customFormat="1" ht="12.75" x14ac:dyDescent="0.25">
      <c r="B1069" s="255"/>
      <c r="C1069" s="252"/>
      <c r="D1069" s="252"/>
      <c r="E1069" s="427"/>
      <c r="F1069" s="427"/>
      <c r="G1069" s="432"/>
      <c r="H1069" s="528"/>
    </row>
    <row r="1070" spans="1:8" s="4" customFormat="1" ht="21.95" customHeight="1" x14ac:dyDescent="0.25">
      <c r="B1070" s="257" t="s">
        <v>44</v>
      </c>
      <c r="C1070" s="257"/>
      <c r="D1070" s="5"/>
      <c r="E1070" s="431"/>
      <c r="F1070" s="431"/>
      <c r="G1070" s="433"/>
      <c r="H1070" s="529">
        <f>SUM(H1011:H1069)</f>
        <v>0</v>
      </c>
    </row>
    <row r="1071" spans="1:8" s="2" customFormat="1" ht="12.75" x14ac:dyDescent="0.2">
      <c r="B1071" s="15"/>
      <c r="F1071" s="15"/>
      <c r="H1071" s="526" t="s">
        <v>2021</v>
      </c>
    </row>
    <row r="1072" spans="1:8" s="2" customFormat="1" ht="12.75" x14ac:dyDescent="0.2">
      <c r="B1072" s="15"/>
      <c r="F1072" s="15"/>
      <c r="H1072" s="527"/>
    </row>
    <row r="1073" spans="1:8" s="3" customFormat="1" ht="25.5" x14ac:dyDescent="0.25">
      <c r="B1073" s="253" t="s">
        <v>3</v>
      </c>
      <c r="C1073" s="253" t="s">
        <v>4</v>
      </c>
      <c r="D1073" s="253" t="s">
        <v>5</v>
      </c>
      <c r="E1073" s="334" t="s">
        <v>6</v>
      </c>
      <c r="F1073" s="334" t="s">
        <v>7</v>
      </c>
      <c r="G1073" s="334" t="s">
        <v>8</v>
      </c>
      <c r="H1073" s="515" t="s">
        <v>9</v>
      </c>
    </row>
    <row r="1074" spans="1:8" s="4" customFormat="1" ht="21.95" customHeight="1" x14ac:dyDescent="0.25">
      <c r="B1074" s="257" t="s">
        <v>45</v>
      </c>
      <c r="C1074" s="257"/>
      <c r="D1074" s="5"/>
      <c r="E1074" s="431"/>
      <c r="F1074" s="431"/>
      <c r="G1074" s="433"/>
      <c r="H1074" s="529">
        <f>H1070</f>
        <v>0</v>
      </c>
    </row>
    <row r="1075" spans="1:8" s="3" customFormat="1" ht="12.75" x14ac:dyDescent="0.25">
      <c r="A1075" s="3">
        <v>10905</v>
      </c>
      <c r="B1075" s="256" t="s">
        <v>902</v>
      </c>
      <c r="C1075" s="254"/>
      <c r="D1075" s="254" t="s">
        <v>903</v>
      </c>
      <c r="E1075" s="428" t="s">
        <v>279</v>
      </c>
      <c r="F1075" s="429">
        <v>42</v>
      </c>
      <c r="G1075" s="461"/>
      <c r="H1075" s="528">
        <f>IF(E1075 = CHAR(37), F1075*G1075/100,F1075*G1075)</f>
        <v>0</v>
      </c>
    </row>
    <row r="1076" spans="1:8" s="3" customFormat="1" ht="12.75" x14ac:dyDescent="0.25">
      <c r="B1076" s="255"/>
      <c r="C1076" s="252"/>
      <c r="D1076" s="252"/>
      <c r="E1076" s="427"/>
      <c r="F1076" s="427"/>
      <c r="G1076" s="432"/>
      <c r="H1076" s="528"/>
    </row>
    <row r="1077" spans="1:8" s="3" customFormat="1" ht="12.75" x14ac:dyDescent="0.25">
      <c r="A1077" s="3">
        <v>10877</v>
      </c>
      <c r="B1077" s="256"/>
      <c r="C1077" s="254" t="s">
        <v>723</v>
      </c>
      <c r="D1077" s="254" t="s">
        <v>724</v>
      </c>
      <c r="E1077" s="428"/>
      <c r="F1077" s="429"/>
      <c r="G1077" s="432"/>
      <c r="H1077" s="528"/>
    </row>
    <row r="1078" spans="1:8" s="3" customFormat="1" ht="12.75" x14ac:dyDescent="0.25">
      <c r="B1078" s="255"/>
      <c r="C1078" s="252"/>
      <c r="D1078" s="252"/>
      <c r="E1078" s="427"/>
      <c r="F1078" s="427"/>
      <c r="G1078" s="432"/>
      <c r="H1078" s="528"/>
    </row>
    <row r="1079" spans="1:8" s="3" customFormat="1" ht="25.5" x14ac:dyDescent="0.25">
      <c r="A1079" s="3">
        <v>10878</v>
      </c>
      <c r="B1079" s="256" t="s">
        <v>904</v>
      </c>
      <c r="C1079" s="254"/>
      <c r="D1079" s="254" t="s">
        <v>726</v>
      </c>
      <c r="E1079" s="428" t="s">
        <v>292</v>
      </c>
      <c r="F1079" s="429">
        <v>11</v>
      </c>
      <c r="G1079" s="461"/>
      <c r="H1079" s="528">
        <f>IF(E1079 = CHAR(37), F1079*G1079/100,F1079*G1079)</f>
        <v>0</v>
      </c>
    </row>
    <row r="1080" spans="1:8" s="3" customFormat="1" ht="12.75" x14ac:dyDescent="0.25">
      <c r="B1080" s="255"/>
      <c r="C1080" s="252"/>
      <c r="D1080" s="252"/>
      <c r="E1080" s="427"/>
      <c r="F1080" s="427"/>
      <c r="G1080" s="432"/>
      <c r="H1080" s="528"/>
    </row>
    <row r="1081" spans="1:8" s="3" customFormat="1" ht="25.5" x14ac:dyDescent="0.25">
      <c r="A1081" s="3">
        <v>10879</v>
      </c>
      <c r="B1081" s="256" t="s">
        <v>905</v>
      </c>
      <c r="C1081" s="254"/>
      <c r="D1081" s="254" t="s">
        <v>906</v>
      </c>
      <c r="E1081" s="428" t="s">
        <v>292</v>
      </c>
      <c r="F1081" s="429">
        <v>29</v>
      </c>
      <c r="G1081" s="461"/>
      <c r="H1081" s="528">
        <f>IF(E1081 = CHAR(37), F1081*G1081/100,F1081*G1081)</f>
        <v>0</v>
      </c>
    </row>
    <row r="1082" spans="1:8" s="3" customFormat="1" ht="12.75" x14ac:dyDescent="0.25">
      <c r="B1082" s="255"/>
      <c r="C1082" s="252"/>
      <c r="D1082" s="252"/>
      <c r="E1082" s="427"/>
      <c r="F1082" s="427"/>
      <c r="G1082" s="432"/>
      <c r="H1082" s="528"/>
    </row>
    <row r="1083" spans="1:8" s="3" customFormat="1" ht="12.75" x14ac:dyDescent="0.25">
      <c r="A1083" s="3">
        <v>10941</v>
      </c>
      <c r="B1083" s="256"/>
      <c r="C1083" s="254" t="s">
        <v>737</v>
      </c>
      <c r="D1083" s="254" t="s">
        <v>738</v>
      </c>
      <c r="E1083" s="428"/>
      <c r="F1083" s="429"/>
      <c r="G1083" s="432"/>
      <c r="H1083" s="528"/>
    </row>
    <row r="1084" spans="1:8" s="3" customFormat="1" ht="12.75" x14ac:dyDescent="0.25">
      <c r="B1084" s="255"/>
      <c r="C1084" s="252"/>
      <c r="D1084" s="252"/>
      <c r="E1084" s="427"/>
      <c r="F1084" s="427"/>
      <c r="G1084" s="432"/>
      <c r="H1084" s="528"/>
    </row>
    <row r="1085" spans="1:8" s="3" customFormat="1" ht="12.75" x14ac:dyDescent="0.25">
      <c r="A1085" s="3">
        <v>10942</v>
      </c>
      <c r="B1085" s="256" t="s">
        <v>907</v>
      </c>
      <c r="C1085" s="254"/>
      <c r="D1085" s="254" t="s">
        <v>742</v>
      </c>
      <c r="E1085" s="428" t="s">
        <v>292</v>
      </c>
      <c r="F1085" s="429">
        <v>40</v>
      </c>
      <c r="G1085" s="461"/>
      <c r="H1085" s="528">
        <f>IF(E1085 = CHAR(37), F1085*G1085/100,F1085*G1085)</f>
        <v>0</v>
      </c>
    </row>
    <row r="1086" spans="1:8" s="3" customFormat="1" ht="12.75" x14ac:dyDescent="0.25">
      <c r="B1086" s="255"/>
      <c r="C1086" s="252"/>
      <c r="D1086" s="252"/>
      <c r="E1086" s="427"/>
      <c r="F1086" s="427"/>
      <c r="G1086" s="432"/>
      <c r="H1086" s="528"/>
    </row>
    <row r="1087" spans="1:8" s="3" customFormat="1" ht="12.75" x14ac:dyDescent="0.25">
      <c r="A1087" s="3">
        <v>10999</v>
      </c>
      <c r="B1087" s="256" t="s">
        <v>908</v>
      </c>
      <c r="C1087" s="254" t="s">
        <v>909</v>
      </c>
      <c r="D1087" s="254" t="s">
        <v>910</v>
      </c>
      <c r="E1087" s="428"/>
      <c r="F1087" s="429"/>
      <c r="G1087" s="432"/>
      <c r="H1087" s="528"/>
    </row>
    <row r="1088" spans="1:8" s="3" customFormat="1" ht="12.75" x14ac:dyDescent="0.25">
      <c r="B1088" s="255"/>
      <c r="C1088" s="252"/>
      <c r="D1088" s="252"/>
      <c r="E1088" s="427"/>
      <c r="F1088" s="427"/>
      <c r="G1088" s="432"/>
      <c r="H1088" s="528"/>
    </row>
    <row r="1089" spans="1:8" s="3" customFormat="1" ht="12.75" x14ac:dyDescent="0.25">
      <c r="A1089" s="3">
        <v>11000</v>
      </c>
      <c r="B1089" s="256" t="s">
        <v>911</v>
      </c>
      <c r="C1089" s="254"/>
      <c r="D1089" s="254" t="s">
        <v>912</v>
      </c>
      <c r="E1089" s="428"/>
      <c r="F1089" s="429"/>
      <c r="G1089" s="432"/>
      <c r="H1089" s="528"/>
    </row>
    <row r="1090" spans="1:8" s="3" customFormat="1" ht="12.75" x14ac:dyDescent="0.25">
      <c r="B1090" s="255"/>
      <c r="C1090" s="252"/>
      <c r="D1090" s="252"/>
      <c r="E1090" s="427"/>
      <c r="F1090" s="427"/>
      <c r="G1090" s="432"/>
      <c r="H1090" s="528"/>
    </row>
    <row r="1091" spans="1:8" s="3" customFormat="1" ht="12.75" x14ac:dyDescent="0.25">
      <c r="A1091" s="3">
        <v>11001</v>
      </c>
      <c r="B1091" s="256"/>
      <c r="C1091" s="254"/>
      <c r="D1091" s="254" t="s">
        <v>913</v>
      </c>
      <c r="E1091" s="428"/>
      <c r="F1091" s="429"/>
      <c r="G1091" s="432"/>
      <c r="H1091" s="528"/>
    </row>
    <row r="1092" spans="1:8" s="3" customFormat="1" ht="12.75" x14ac:dyDescent="0.25">
      <c r="B1092" s="255"/>
      <c r="C1092" s="252"/>
      <c r="D1092" s="252"/>
      <c r="E1092" s="427"/>
      <c r="F1092" s="427"/>
      <c r="G1092" s="432"/>
      <c r="H1092" s="528"/>
    </row>
    <row r="1093" spans="1:8" s="3" customFormat="1" ht="12.75" x14ac:dyDescent="0.25">
      <c r="A1093" s="3">
        <v>11002</v>
      </c>
      <c r="B1093" s="256" t="s">
        <v>914</v>
      </c>
      <c r="C1093" s="254"/>
      <c r="D1093" s="254" t="s">
        <v>915</v>
      </c>
      <c r="E1093" s="428" t="s">
        <v>279</v>
      </c>
      <c r="F1093" s="429">
        <v>85</v>
      </c>
      <c r="G1093" s="461"/>
      <c r="H1093" s="528">
        <f>IF(E1093 = CHAR(37), F1093*G1093/100,F1093*G1093)</f>
        <v>0</v>
      </c>
    </row>
    <row r="1094" spans="1:8" s="3" customFormat="1" ht="12.75" x14ac:dyDescent="0.25">
      <c r="B1094" s="255"/>
      <c r="C1094" s="252"/>
      <c r="D1094" s="252"/>
      <c r="E1094" s="427"/>
      <c r="F1094" s="427"/>
      <c r="G1094" s="432"/>
      <c r="H1094" s="528"/>
    </row>
    <row r="1095" spans="1:8" s="3" customFormat="1" ht="12.75" x14ac:dyDescent="0.25">
      <c r="A1095" s="3">
        <v>11004</v>
      </c>
      <c r="B1095" s="256" t="s">
        <v>916</v>
      </c>
      <c r="C1095" s="254"/>
      <c r="D1095" s="254" t="s">
        <v>917</v>
      </c>
      <c r="E1095" s="428"/>
      <c r="F1095" s="429"/>
      <c r="G1095" s="432"/>
      <c r="H1095" s="528"/>
    </row>
    <row r="1096" spans="1:8" s="3" customFormat="1" ht="12.75" x14ac:dyDescent="0.25">
      <c r="B1096" s="255"/>
      <c r="C1096" s="252"/>
      <c r="D1096" s="252"/>
      <c r="E1096" s="427"/>
      <c r="F1096" s="427"/>
      <c r="G1096" s="432"/>
      <c r="H1096" s="528"/>
    </row>
    <row r="1097" spans="1:8" s="3" customFormat="1" ht="38.25" x14ac:dyDescent="0.25">
      <c r="A1097" s="3">
        <v>11005</v>
      </c>
      <c r="B1097" s="256"/>
      <c r="C1097" s="254"/>
      <c r="D1097" s="254" t="s">
        <v>918</v>
      </c>
      <c r="E1097" s="428"/>
      <c r="F1097" s="429"/>
      <c r="G1097" s="432"/>
      <c r="H1097" s="528"/>
    </row>
    <row r="1098" spans="1:8" s="3" customFormat="1" ht="12.75" x14ac:dyDescent="0.25">
      <c r="B1098" s="255"/>
      <c r="C1098" s="252"/>
      <c r="D1098" s="252"/>
      <c r="E1098" s="427"/>
      <c r="F1098" s="427"/>
      <c r="G1098" s="432"/>
      <c r="H1098" s="528"/>
    </row>
    <row r="1099" spans="1:8" s="3" customFormat="1" ht="25.5" x14ac:dyDescent="0.25">
      <c r="A1099" s="3">
        <v>11006</v>
      </c>
      <c r="B1099" s="256" t="s">
        <v>919</v>
      </c>
      <c r="C1099" s="254"/>
      <c r="D1099" s="254" t="s">
        <v>920</v>
      </c>
      <c r="E1099" s="428" t="s">
        <v>279</v>
      </c>
      <c r="F1099" s="429">
        <v>85</v>
      </c>
      <c r="G1099" s="461"/>
      <c r="H1099" s="528">
        <f>IF(E1099 = CHAR(37), F1099*G1099/100,F1099*G1099)</f>
        <v>0</v>
      </c>
    </row>
    <row r="1100" spans="1:8" s="3" customFormat="1" ht="12.75" x14ac:dyDescent="0.25">
      <c r="B1100" s="255"/>
      <c r="C1100" s="252"/>
      <c r="D1100" s="252"/>
      <c r="E1100" s="427"/>
      <c r="F1100" s="427"/>
      <c r="G1100" s="432"/>
      <c r="H1100" s="528"/>
    </row>
    <row r="1101" spans="1:8" s="3" customFormat="1" ht="12.75" x14ac:dyDescent="0.25">
      <c r="A1101" s="3">
        <v>11007</v>
      </c>
      <c r="B1101" s="256" t="s">
        <v>921</v>
      </c>
      <c r="C1101" s="254"/>
      <c r="D1101" s="254" t="s">
        <v>922</v>
      </c>
      <c r="E1101" s="428"/>
      <c r="F1101" s="429"/>
      <c r="G1101" s="432"/>
      <c r="H1101" s="528"/>
    </row>
    <row r="1102" spans="1:8" s="3" customFormat="1" ht="12.75" x14ac:dyDescent="0.25">
      <c r="B1102" s="255"/>
      <c r="C1102" s="252"/>
      <c r="D1102" s="252"/>
      <c r="E1102" s="427"/>
      <c r="F1102" s="427"/>
      <c r="G1102" s="432"/>
      <c r="H1102" s="528"/>
    </row>
    <row r="1103" spans="1:8" s="3" customFormat="1" ht="12.75" x14ac:dyDescent="0.25">
      <c r="A1103" s="3">
        <v>11008</v>
      </c>
      <c r="B1103" s="256"/>
      <c r="C1103" s="254"/>
      <c r="D1103" s="254" t="s">
        <v>923</v>
      </c>
      <c r="E1103" s="428"/>
      <c r="F1103" s="429"/>
      <c r="G1103" s="432"/>
      <c r="H1103" s="528"/>
    </row>
    <row r="1104" spans="1:8" s="3" customFormat="1" ht="12.75" x14ac:dyDescent="0.25">
      <c r="B1104" s="255"/>
      <c r="C1104" s="252"/>
      <c r="D1104" s="252"/>
      <c r="E1104" s="427"/>
      <c r="F1104" s="427"/>
      <c r="G1104" s="432"/>
      <c r="H1104" s="528"/>
    </row>
    <row r="1105" spans="1:8" s="3" customFormat="1" ht="25.5" x14ac:dyDescent="0.25">
      <c r="A1105" s="3">
        <v>11010</v>
      </c>
      <c r="B1105" s="256" t="s">
        <v>924</v>
      </c>
      <c r="C1105" s="254"/>
      <c r="D1105" s="254" t="s">
        <v>925</v>
      </c>
      <c r="E1105" s="428" t="s">
        <v>292</v>
      </c>
      <c r="F1105" s="429">
        <v>390</v>
      </c>
      <c r="G1105" s="461"/>
      <c r="H1105" s="528">
        <f>IF(E1105 = CHAR(37), F1105*G1105/100,F1105*G1105)</f>
        <v>0</v>
      </c>
    </row>
    <row r="1106" spans="1:8" s="3" customFormat="1" ht="12.75" x14ac:dyDescent="0.25">
      <c r="B1106" s="255"/>
      <c r="C1106" s="252"/>
      <c r="D1106" s="252"/>
      <c r="E1106" s="427"/>
      <c r="F1106" s="427"/>
      <c r="G1106" s="432"/>
      <c r="H1106" s="528"/>
    </row>
    <row r="1107" spans="1:8" s="3" customFormat="1" ht="12.75" x14ac:dyDescent="0.25">
      <c r="A1107" s="3">
        <v>11011</v>
      </c>
      <c r="B1107" s="256"/>
      <c r="C1107" s="254"/>
      <c r="D1107" s="254" t="s">
        <v>926</v>
      </c>
      <c r="E1107" s="428"/>
      <c r="F1107" s="429"/>
      <c r="G1107" s="432"/>
      <c r="H1107" s="528"/>
    </row>
    <row r="1108" spans="1:8" s="3" customFormat="1" ht="12.75" x14ac:dyDescent="0.25">
      <c r="B1108" s="255"/>
      <c r="C1108" s="252"/>
      <c r="D1108" s="252"/>
      <c r="E1108" s="427"/>
      <c r="F1108" s="427"/>
      <c r="G1108" s="432"/>
      <c r="H1108" s="528"/>
    </row>
    <row r="1109" spans="1:8" s="3" customFormat="1" ht="51" x14ac:dyDescent="0.25">
      <c r="A1109" s="3">
        <v>11012</v>
      </c>
      <c r="B1109" s="256" t="s">
        <v>927</v>
      </c>
      <c r="C1109" s="254"/>
      <c r="D1109" s="254" t="s">
        <v>928</v>
      </c>
      <c r="E1109" s="428" t="s">
        <v>242</v>
      </c>
      <c r="F1109" s="429">
        <v>90</v>
      </c>
      <c r="G1109" s="461"/>
      <c r="H1109" s="528">
        <f>IF(E1109 = CHAR(37), F1109*G1109/100,F1109*G1109)</f>
        <v>0</v>
      </c>
    </row>
    <row r="1110" spans="1:8" s="3" customFormat="1" ht="12.75" x14ac:dyDescent="0.25">
      <c r="B1110" s="255"/>
      <c r="C1110" s="252"/>
      <c r="D1110" s="252"/>
      <c r="E1110" s="427"/>
      <c r="F1110" s="427"/>
      <c r="G1110" s="432"/>
      <c r="H1110" s="528"/>
    </row>
    <row r="1111" spans="1:8" s="3" customFormat="1" ht="12.75" x14ac:dyDescent="0.25">
      <c r="A1111" s="3">
        <v>11013</v>
      </c>
      <c r="B1111" s="256" t="s">
        <v>929</v>
      </c>
      <c r="C1111" s="254" t="s">
        <v>930</v>
      </c>
      <c r="D1111" s="254" t="s">
        <v>931</v>
      </c>
      <c r="E1111" s="428"/>
      <c r="F1111" s="429"/>
      <c r="G1111" s="432"/>
      <c r="H1111" s="528"/>
    </row>
    <row r="1112" spans="1:8" s="3" customFormat="1" ht="12.75" x14ac:dyDescent="0.25">
      <c r="B1112" s="255"/>
      <c r="C1112" s="252"/>
      <c r="D1112" s="252"/>
      <c r="E1112" s="427"/>
      <c r="F1112" s="427"/>
      <c r="G1112" s="432"/>
      <c r="H1112" s="528"/>
    </row>
    <row r="1113" spans="1:8" s="3" customFormat="1" ht="12.75" x14ac:dyDescent="0.25">
      <c r="A1113" s="3">
        <v>11014</v>
      </c>
      <c r="B1113" s="256" t="s">
        <v>932</v>
      </c>
      <c r="C1113" s="254"/>
      <c r="D1113" s="254" t="s">
        <v>933</v>
      </c>
      <c r="E1113" s="428" t="s">
        <v>279</v>
      </c>
      <c r="F1113" s="429">
        <v>85</v>
      </c>
      <c r="G1113" s="461"/>
      <c r="H1113" s="528">
        <f>IF(E1113 = CHAR(37), F1113*G1113/100,F1113*G1113)</f>
        <v>0</v>
      </c>
    </row>
    <row r="1114" spans="1:8" s="3" customFormat="1" ht="12.75" x14ac:dyDescent="0.25">
      <c r="B1114" s="255"/>
      <c r="C1114" s="252"/>
      <c r="D1114" s="252"/>
      <c r="E1114" s="427"/>
      <c r="F1114" s="427"/>
      <c r="G1114" s="432"/>
      <c r="H1114" s="528"/>
    </row>
    <row r="1115" spans="1:8" s="3" customFormat="1" ht="12.75" x14ac:dyDescent="0.25">
      <c r="A1115" s="3">
        <v>10880</v>
      </c>
      <c r="B1115" s="256" t="s">
        <v>934</v>
      </c>
      <c r="C1115" s="254"/>
      <c r="D1115" s="254" t="s">
        <v>935</v>
      </c>
      <c r="E1115" s="428"/>
      <c r="F1115" s="429"/>
      <c r="G1115" s="432"/>
      <c r="H1115" s="528"/>
    </row>
    <row r="1116" spans="1:8" s="3" customFormat="1" ht="12.75" x14ac:dyDescent="0.25">
      <c r="B1116" s="255"/>
      <c r="C1116" s="252"/>
      <c r="D1116" s="252"/>
      <c r="E1116" s="427"/>
      <c r="F1116" s="427"/>
      <c r="G1116" s="432"/>
      <c r="H1116" s="528"/>
    </row>
    <row r="1117" spans="1:8" s="3" customFormat="1" ht="12.75" x14ac:dyDescent="0.25">
      <c r="A1117" s="3">
        <v>10915</v>
      </c>
      <c r="B1117" s="256" t="s">
        <v>936</v>
      </c>
      <c r="C1117" s="254"/>
      <c r="D1117" s="254" t="s">
        <v>937</v>
      </c>
      <c r="E1117" s="428"/>
      <c r="F1117" s="429"/>
      <c r="G1117" s="432"/>
      <c r="H1117" s="528"/>
    </row>
    <row r="1118" spans="1:8" s="3" customFormat="1" ht="12.75" x14ac:dyDescent="0.25">
      <c r="B1118" s="255"/>
      <c r="C1118" s="252"/>
      <c r="D1118" s="252"/>
      <c r="E1118" s="427"/>
      <c r="F1118" s="427"/>
      <c r="G1118" s="432"/>
      <c r="H1118" s="528"/>
    </row>
    <row r="1119" spans="1:8" s="3" customFormat="1" ht="12.75" x14ac:dyDescent="0.25">
      <c r="A1119" s="3">
        <v>10916</v>
      </c>
      <c r="B1119" s="256"/>
      <c r="C1119" s="254"/>
      <c r="D1119" s="254" t="s">
        <v>938</v>
      </c>
      <c r="E1119" s="428"/>
      <c r="F1119" s="429"/>
      <c r="G1119" s="432"/>
      <c r="H1119" s="528"/>
    </row>
    <row r="1120" spans="1:8" s="3" customFormat="1" ht="12.75" x14ac:dyDescent="0.25">
      <c r="B1120" s="255"/>
      <c r="C1120" s="252"/>
      <c r="D1120" s="252"/>
      <c r="E1120" s="427"/>
      <c r="F1120" s="427"/>
      <c r="G1120" s="432"/>
      <c r="H1120" s="528"/>
    </row>
    <row r="1121" spans="1:8" s="3" customFormat="1" ht="12.75" x14ac:dyDescent="0.25">
      <c r="A1121" s="3">
        <v>10913</v>
      </c>
      <c r="B1121" s="256"/>
      <c r="C1121" s="254"/>
      <c r="D1121" s="254" t="s">
        <v>939</v>
      </c>
      <c r="E1121" s="428"/>
      <c r="F1121" s="429"/>
      <c r="G1121" s="432"/>
      <c r="H1121" s="528"/>
    </row>
    <row r="1122" spans="1:8" s="3" customFormat="1" ht="12.75" x14ac:dyDescent="0.25">
      <c r="B1122" s="255"/>
      <c r="C1122" s="252"/>
      <c r="D1122" s="252"/>
      <c r="E1122" s="427"/>
      <c r="F1122" s="427"/>
      <c r="G1122" s="432"/>
      <c r="H1122" s="528"/>
    </row>
    <row r="1123" spans="1:8" s="3" customFormat="1" ht="12.75" x14ac:dyDescent="0.25">
      <c r="A1123" s="3">
        <v>10914</v>
      </c>
      <c r="B1123" s="256" t="s">
        <v>940</v>
      </c>
      <c r="C1123" s="254"/>
      <c r="D1123" s="254" t="s">
        <v>941</v>
      </c>
      <c r="E1123" s="428" t="s">
        <v>242</v>
      </c>
      <c r="F1123" s="429">
        <v>4</v>
      </c>
      <c r="G1123" s="461"/>
      <c r="H1123" s="528">
        <f>IF(E1123 = CHAR(37), F1123*G1123/100,F1123*G1123)</f>
        <v>0</v>
      </c>
    </row>
    <row r="1124" spans="1:8" s="3" customFormat="1" ht="12.75" x14ac:dyDescent="0.25">
      <c r="B1124" s="255"/>
      <c r="C1124" s="252"/>
      <c r="D1124" s="252"/>
      <c r="E1124" s="427"/>
      <c r="F1124" s="427"/>
      <c r="G1124" s="432"/>
      <c r="H1124" s="528"/>
    </row>
    <row r="1125" spans="1:8" s="3" customFormat="1" ht="12.75" x14ac:dyDescent="0.25">
      <c r="A1125" s="3">
        <v>10918</v>
      </c>
      <c r="B1125" s="256" t="s">
        <v>942</v>
      </c>
      <c r="C1125" s="254"/>
      <c r="D1125" s="254" t="s">
        <v>943</v>
      </c>
      <c r="E1125" s="428" t="s">
        <v>242</v>
      </c>
      <c r="F1125" s="429">
        <v>2</v>
      </c>
      <c r="G1125" s="461"/>
      <c r="H1125" s="528">
        <f>IF(E1125 = CHAR(37), F1125*G1125/100,F1125*G1125)</f>
        <v>0</v>
      </c>
    </row>
    <row r="1126" spans="1:8" s="3" customFormat="1" ht="12.75" x14ac:dyDescent="0.25">
      <c r="B1126" s="255"/>
      <c r="C1126" s="252"/>
      <c r="D1126" s="252"/>
      <c r="E1126" s="427"/>
      <c r="F1126" s="427"/>
      <c r="G1126" s="432"/>
      <c r="H1126" s="528"/>
    </row>
    <row r="1127" spans="1:8" s="3" customFormat="1" ht="12.75" x14ac:dyDescent="0.25">
      <c r="A1127" s="3">
        <v>10418</v>
      </c>
      <c r="B1127" s="256" t="s">
        <v>944</v>
      </c>
      <c r="C1127" s="254"/>
      <c r="D1127" s="254" t="s">
        <v>945</v>
      </c>
      <c r="E1127" s="428" t="s">
        <v>242</v>
      </c>
      <c r="F1127" s="429">
        <v>6</v>
      </c>
      <c r="G1127" s="461"/>
      <c r="H1127" s="528">
        <f>IF(E1127 = CHAR(37), F1127*G1127/100,F1127*G1127)</f>
        <v>0</v>
      </c>
    </row>
    <row r="1128" spans="1:8" s="3" customFormat="1" ht="12.75" x14ac:dyDescent="0.25">
      <c r="B1128" s="255"/>
      <c r="C1128" s="252"/>
      <c r="D1128" s="252"/>
      <c r="E1128" s="427"/>
      <c r="F1128" s="427"/>
      <c r="G1128" s="432"/>
      <c r="H1128" s="528"/>
    </row>
    <row r="1129" spans="1:8" s="4" customFormat="1" ht="21.95" customHeight="1" x14ac:dyDescent="0.25">
      <c r="B1129" s="257" t="s">
        <v>44</v>
      </c>
      <c r="C1129" s="257"/>
      <c r="D1129" s="5"/>
      <c r="E1129" s="431"/>
      <c r="F1129" s="431"/>
      <c r="G1129" s="433"/>
      <c r="H1129" s="529">
        <f>SUM(H1074:H1128)</f>
        <v>0</v>
      </c>
    </row>
    <row r="1130" spans="1:8" s="2" customFormat="1" ht="12.75" x14ac:dyDescent="0.2">
      <c r="B1130" s="15"/>
      <c r="F1130" s="15"/>
      <c r="H1130" s="526" t="s">
        <v>2021</v>
      </c>
    </row>
    <row r="1131" spans="1:8" s="2" customFormat="1" ht="12.75" x14ac:dyDescent="0.2">
      <c r="B1131" s="15"/>
      <c r="F1131" s="15"/>
      <c r="H1131" s="527"/>
    </row>
    <row r="1132" spans="1:8" s="3" customFormat="1" ht="25.5" x14ac:dyDescent="0.25">
      <c r="B1132" s="253" t="s">
        <v>3</v>
      </c>
      <c r="C1132" s="253" t="s">
        <v>4</v>
      </c>
      <c r="D1132" s="253" t="s">
        <v>5</v>
      </c>
      <c r="E1132" s="253" t="s">
        <v>6</v>
      </c>
      <c r="F1132" s="293" t="s">
        <v>7</v>
      </c>
      <c r="G1132" s="253" t="s">
        <v>8</v>
      </c>
      <c r="H1132" s="515" t="s">
        <v>9</v>
      </c>
    </row>
    <row r="1133" spans="1:8" s="4" customFormat="1" ht="21.95" customHeight="1" x14ac:dyDescent="0.25">
      <c r="B1133" s="257" t="s">
        <v>45</v>
      </c>
      <c r="C1133" s="257"/>
      <c r="D1133" s="5"/>
      <c r="E1133" s="431"/>
      <c r="F1133" s="431"/>
      <c r="G1133" s="433"/>
      <c r="H1133" s="529">
        <f>H1129</f>
        <v>0</v>
      </c>
    </row>
    <row r="1134" spans="1:8" s="3" customFormat="1" ht="12.75" x14ac:dyDescent="0.25">
      <c r="A1134" s="3">
        <v>10917</v>
      </c>
      <c r="B1134" s="256" t="s">
        <v>946</v>
      </c>
      <c r="C1134" s="254"/>
      <c r="D1134" s="254" t="s">
        <v>947</v>
      </c>
      <c r="E1134" s="428" t="s">
        <v>242</v>
      </c>
      <c r="F1134" s="429">
        <v>4</v>
      </c>
      <c r="G1134" s="461"/>
      <c r="H1134" s="528">
        <f>IF(E1134 = CHAR(37), F1134*G1134/100,F1134*G1134)</f>
        <v>0</v>
      </c>
    </row>
    <row r="1135" spans="1:8" s="3" customFormat="1" ht="12.75" x14ac:dyDescent="0.25">
      <c r="B1135" s="255"/>
      <c r="C1135" s="252"/>
      <c r="D1135" s="252"/>
      <c r="E1135" s="427"/>
      <c r="F1135" s="427"/>
      <c r="G1135" s="432"/>
      <c r="H1135" s="528"/>
    </row>
    <row r="1136" spans="1:8" s="3" customFormat="1" ht="12.75" x14ac:dyDescent="0.25">
      <c r="B1136" s="255"/>
      <c r="C1136" s="252"/>
      <c r="D1136" s="252"/>
      <c r="E1136" s="427"/>
      <c r="F1136" s="427"/>
      <c r="G1136" s="432"/>
      <c r="H1136" s="528"/>
    </row>
    <row r="1137" spans="2:8" s="3" customFormat="1" ht="12.75" x14ac:dyDescent="0.25">
      <c r="B1137" s="255"/>
      <c r="C1137" s="252"/>
      <c r="D1137" s="252"/>
      <c r="E1137" s="427"/>
      <c r="F1137" s="427"/>
      <c r="G1137" s="432"/>
      <c r="H1137" s="528"/>
    </row>
    <row r="1138" spans="2:8" s="3" customFormat="1" ht="12.75" x14ac:dyDescent="0.25">
      <c r="B1138" s="255"/>
      <c r="C1138" s="252"/>
      <c r="D1138" s="252"/>
      <c r="E1138" s="427"/>
      <c r="F1138" s="427"/>
      <c r="G1138" s="432"/>
      <c r="H1138" s="528"/>
    </row>
    <row r="1139" spans="2:8" s="3" customFormat="1" ht="12.75" x14ac:dyDescent="0.25">
      <c r="B1139" s="255"/>
      <c r="C1139" s="252"/>
      <c r="D1139" s="252"/>
      <c r="E1139" s="427"/>
      <c r="F1139" s="427"/>
      <c r="G1139" s="432"/>
      <c r="H1139" s="528"/>
    </row>
    <row r="1140" spans="2:8" s="3" customFormat="1" ht="12.75" x14ac:dyDescent="0.25">
      <c r="B1140" s="255"/>
      <c r="C1140" s="252"/>
      <c r="D1140" s="252"/>
      <c r="E1140" s="427"/>
      <c r="F1140" s="427"/>
      <c r="G1140" s="432"/>
      <c r="H1140" s="528"/>
    </row>
    <row r="1141" spans="2:8" s="3" customFormat="1" ht="12.75" x14ac:dyDescent="0.25">
      <c r="B1141" s="255"/>
      <c r="C1141" s="252"/>
      <c r="D1141" s="252"/>
      <c r="E1141" s="427"/>
      <c r="F1141" s="427"/>
      <c r="G1141" s="432"/>
      <c r="H1141" s="528"/>
    </row>
    <row r="1142" spans="2:8" s="3" customFormat="1" ht="12.75" x14ac:dyDescent="0.25">
      <c r="B1142" s="255"/>
      <c r="C1142" s="252"/>
      <c r="D1142" s="252"/>
      <c r="E1142" s="427"/>
      <c r="F1142" s="427"/>
      <c r="G1142" s="432"/>
      <c r="H1142" s="528"/>
    </row>
    <row r="1143" spans="2:8" s="3" customFormat="1" ht="12.75" x14ac:dyDescent="0.25">
      <c r="B1143" s="255"/>
      <c r="C1143" s="252"/>
      <c r="D1143" s="252"/>
      <c r="E1143" s="427"/>
      <c r="F1143" s="427"/>
      <c r="G1143" s="432"/>
      <c r="H1143" s="528"/>
    </row>
    <row r="1144" spans="2:8" s="3" customFormat="1" ht="12.75" x14ac:dyDescent="0.25">
      <c r="B1144" s="255"/>
      <c r="C1144" s="252"/>
      <c r="D1144" s="252"/>
      <c r="E1144" s="427"/>
      <c r="F1144" s="427"/>
      <c r="G1144" s="432"/>
      <c r="H1144" s="528"/>
    </row>
    <row r="1145" spans="2:8" s="3" customFormat="1" ht="12.75" x14ac:dyDescent="0.25">
      <c r="B1145" s="255"/>
      <c r="C1145" s="252"/>
      <c r="D1145" s="252"/>
      <c r="E1145" s="427"/>
      <c r="F1145" s="427"/>
      <c r="G1145" s="432"/>
      <c r="H1145" s="528"/>
    </row>
    <row r="1146" spans="2:8" s="3" customFormat="1" ht="12.75" x14ac:dyDescent="0.25">
      <c r="B1146" s="255"/>
      <c r="C1146" s="252"/>
      <c r="D1146" s="252"/>
      <c r="E1146" s="427"/>
      <c r="F1146" s="427"/>
      <c r="G1146" s="432"/>
      <c r="H1146" s="528"/>
    </row>
    <row r="1147" spans="2:8" s="3" customFormat="1" ht="12.75" x14ac:dyDescent="0.25">
      <c r="B1147" s="255"/>
      <c r="C1147" s="252"/>
      <c r="D1147" s="252"/>
      <c r="E1147" s="427"/>
      <c r="F1147" s="427"/>
      <c r="G1147" s="432"/>
      <c r="H1147" s="528"/>
    </row>
    <row r="1148" spans="2:8" s="3" customFormat="1" ht="12.75" x14ac:dyDescent="0.25">
      <c r="B1148" s="255"/>
      <c r="C1148" s="252"/>
      <c r="D1148" s="252"/>
      <c r="E1148" s="427"/>
      <c r="F1148" s="427"/>
      <c r="G1148" s="432"/>
      <c r="H1148" s="528"/>
    </row>
    <row r="1149" spans="2:8" s="3" customFormat="1" ht="12.75" x14ac:dyDescent="0.25">
      <c r="B1149" s="255"/>
      <c r="C1149" s="252"/>
      <c r="D1149" s="252"/>
      <c r="E1149" s="427"/>
      <c r="F1149" s="427"/>
      <c r="G1149" s="432"/>
      <c r="H1149" s="528"/>
    </row>
    <row r="1150" spans="2:8" s="3" customFormat="1" ht="12.75" x14ac:dyDescent="0.25">
      <c r="B1150" s="255"/>
      <c r="C1150" s="252"/>
      <c r="D1150" s="252"/>
      <c r="E1150" s="427"/>
      <c r="F1150" s="427"/>
      <c r="G1150" s="432"/>
      <c r="H1150" s="528"/>
    </row>
    <row r="1151" spans="2:8" s="3" customFormat="1" ht="12.75" x14ac:dyDescent="0.25">
      <c r="B1151" s="255"/>
      <c r="C1151" s="252"/>
      <c r="D1151" s="252"/>
      <c r="E1151" s="427"/>
      <c r="F1151" s="427"/>
      <c r="G1151" s="432"/>
      <c r="H1151" s="528"/>
    </row>
    <row r="1152" spans="2:8" s="3" customFormat="1" ht="12.75" x14ac:dyDescent="0.25">
      <c r="B1152" s="255"/>
      <c r="C1152" s="252"/>
      <c r="D1152" s="252"/>
      <c r="E1152" s="427"/>
      <c r="F1152" s="427"/>
      <c r="G1152" s="432"/>
      <c r="H1152" s="528"/>
    </row>
    <row r="1153" spans="2:8" s="3" customFormat="1" ht="12.75" x14ac:dyDescent="0.25">
      <c r="B1153" s="255"/>
      <c r="C1153" s="252"/>
      <c r="D1153" s="252"/>
      <c r="E1153" s="427"/>
      <c r="F1153" s="427"/>
      <c r="G1153" s="432"/>
      <c r="H1153" s="528"/>
    </row>
    <row r="1154" spans="2:8" s="3" customFormat="1" ht="12.75" x14ac:dyDescent="0.25">
      <c r="B1154" s="255"/>
      <c r="C1154" s="252"/>
      <c r="D1154" s="252"/>
      <c r="E1154" s="427"/>
      <c r="F1154" s="427"/>
      <c r="G1154" s="432"/>
      <c r="H1154" s="528"/>
    </row>
    <row r="1155" spans="2:8" s="3" customFormat="1" ht="12.75" x14ac:dyDescent="0.25">
      <c r="B1155" s="255"/>
      <c r="C1155" s="252"/>
      <c r="D1155" s="252"/>
      <c r="E1155" s="427"/>
      <c r="F1155" s="427"/>
      <c r="G1155" s="432"/>
      <c r="H1155" s="528"/>
    </row>
    <row r="1156" spans="2:8" s="3" customFormat="1" ht="12.75" x14ac:dyDescent="0.25">
      <c r="B1156" s="255"/>
      <c r="C1156" s="252"/>
      <c r="D1156" s="252"/>
      <c r="E1156" s="427"/>
      <c r="F1156" s="427"/>
      <c r="G1156" s="432"/>
      <c r="H1156" s="528"/>
    </row>
    <row r="1157" spans="2:8" s="3" customFormat="1" ht="12.75" x14ac:dyDescent="0.25">
      <c r="B1157" s="255"/>
      <c r="C1157" s="252"/>
      <c r="D1157" s="252"/>
      <c r="E1157" s="427"/>
      <c r="F1157" s="427"/>
      <c r="G1157" s="432"/>
      <c r="H1157" s="528"/>
    </row>
    <row r="1158" spans="2:8" s="3" customFormat="1" ht="12.75" x14ac:dyDescent="0.25">
      <c r="B1158" s="255"/>
      <c r="C1158" s="252"/>
      <c r="D1158" s="252"/>
      <c r="E1158" s="427"/>
      <c r="F1158" s="427"/>
      <c r="G1158" s="432"/>
      <c r="H1158" s="528"/>
    </row>
    <row r="1159" spans="2:8" s="3" customFormat="1" ht="12.75" x14ac:dyDescent="0.25">
      <c r="B1159" s="255"/>
      <c r="C1159" s="252"/>
      <c r="D1159" s="252"/>
      <c r="E1159" s="427"/>
      <c r="F1159" s="427"/>
      <c r="G1159" s="432"/>
      <c r="H1159" s="528"/>
    </row>
    <row r="1160" spans="2:8" s="3" customFormat="1" ht="12.75" x14ac:dyDescent="0.25">
      <c r="B1160" s="255"/>
      <c r="C1160" s="252"/>
      <c r="D1160" s="252"/>
      <c r="E1160" s="427"/>
      <c r="F1160" s="427"/>
      <c r="G1160" s="432"/>
      <c r="H1160" s="528"/>
    </row>
    <row r="1161" spans="2:8" s="3" customFormat="1" ht="12.75" x14ac:dyDescent="0.25">
      <c r="B1161" s="255"/>
      <c r="C1161" s="252"/>
      <c r="D1161" s="252"/>
      <c r="E1161" s="427"/>
      <c r="F1161" s="427"/>
      <c r="G1161" s="432"/>
      <c r="H1161" s="528"/>
    </row>
    <row r="1162" spans="2:8" s="3" customFormat="1" ht="12.75" x14ac:dyDescent="0.25">
      <c r="B1162" s="255"/>
      <c r="C1162" s="252"/>
      <c r="D1162" s="252"/>
      <c r="E1162" s="427"/>
      <c r="F1162" s="427"/>
      <c r="G1162" s="432"/>
      <c r="H1162" s="528"/>
    </row>
    <row r="1163" spans="2:8" s="3" customFormat="1" ht="12.75" x14ac:dyDescent="0.25">
      <c r="B1163" s="255"/>
      <c r="C1163" s="252"/>
      <c r="D1163" s="252"/>
      <c r="E1163" s="427"/>
      <c r="F1163" s="427"/>
      <c r="G1163" s="432"/>
      <c r="H1163" s="528"/>
    </row>
    <row r="1164" spans="2:8" s="3" customFormat="1" ht="12.75" x14ac:dyDescent="0.25">
      <c r="B1164" s="255"/>
      <c r="C1164" s="252"/>
      <c r="D1164" s="252"/>
      <c r="E1164" s="427"/>
      <c r="F1164" s="427"/>
      <c r="G1164" s="432"/>
      <c r="H1164" s="528"/>
    </row>
    <row r="1165" spans="2:8" s="3" customFormat="1" ht="12.75" x14ac:dyDescent="0.25">
      <c r="B1165" s="255"/>
      <c r="C1165" s="252"/>
      <c r="D1165" s="252"/>
      <c r="E1165" s="427"/>
      <c r="F1165" s="427"/>
      <c r="G1165" s="432"/>
      <c r="H1165" s="528"/>
    </row>
    <row r="1166" spans="2:8" s="3" customFormat="1" ht="12.75" x14ac:dyDescent="0.25">
      <c r="B1166" s="255"/>
      <c r="C1166" s="252"/>
      <c r="D1166" s="252"/>
      <c r="E1166" s="427"/>
      <c r="F1166" s="427"/>
      <c r="G1166" s="432"/>
      <c r="H1166" s="528"/>
    </row>
    <row r="1167" spans="2:8" s="3" customFormat="1" ht="12.75" x14ac:dyDescent="0.25">
      <c r="B1167" s="255"/>
      <c r="C1167" s="252"/>
      <c r="D1167" s="252"/>
      <c r="E1167" s="427"/>
      <c r="F1167" s="427"/>
      <c r="G1167" s="432"/>
      <c r="H1167" s="528"/>
    </row>
    <row r="1168" spans="2:8" s="3" customFormat="1" ht="12.75" x14ac:dyDescent="0.25">
      <c r="B1168" s="255"/>
      <c r="C1168" s="252"/>
      <c r="D1168" s="252"/>
      <c r="E1168" s="427"/>
      <c r="F1168" s="427"/>
      <c r="G1168" s="432"/>
      <c r="H1168" s="528"/>
    </row>
    <row r="1169" spans="2:8" s="3" customFormat="1" ht="12.75" x14ac:dyDescent="0.25">
      <c r="B1169" s="255"/>
      <c r="C1169" s="252"/>
      <c r="D1169" s="252"/>
      <c r="E1169" s="427"/>
      <c r="F1169" s="427"/>
      <c r="G1169" s="432"/>
      <c r="H1169" s="528"/>
    </row>
    <row r="1170" spans="2:8" s="3" customFormat="1" ht="12.75" x14ac:dyDescent="0.25">
      <c r="B1170" s="255"/>
      <c r="C1170" s="252"/>
      <c r="D1170" s="252"/>
      <c r="E1170" s="427"/>
      <c r="F1170" s="427"/>
      <c r="G1170" s="432"/>
      <c r="H1170" s="528"/>
    </row>
    <row r="1171" spans="2:8" s="3" customFormat="1" ht="12.75" x14ac:dyDescent="0.25">
      <c r="B1171" s="255"/>
      <c r="C1171" s="252"/>
      <c r="D1171" s="252"/>
      <c r="E1171" s="427"/>
      <c r="F1171" s="427"/>
      <c r="G1171" s="432"/>
      <c r="H1171" s="528"/>
    </row>
    <row r="1172" spans="2:8" s="3" customFormat="1" ht="12.75" x14ac:dyDescent="0.25">
      <c r="B1172" s="255"/>
      <c r="C1172" s="252"/>
      <c r="D1172" s="252"/>
      <c r="E1172" s="427"/>
      <c r="F1172" s="427"/>
      <c r="G1172" s="432"/>
      <c r="H1172" s="528"/>
    </row>
    <row r="1173" spans="2:8" s="3" customFormat="1" ht="12.75" x14ac:dyDescent="0.25">
      <c r="B1173" s="255"/>
      <c r="C1173" s="252"/>
      <c r="D1173" s="252"/>
      <c r="E1173" s="427"/>
      <c r="F1173" s="427"/>
      <c r="G1173" s="432"/>
      <c r="H1173" s="528"/>
    </row>
    <row r="1174" spans="2:8" s="3" customFormat="1" ht="12.75" x14ac:dyDescent="0.25">
      <c r="B1174" s="255"/>
      <c r="C1174" s="252"/>
      <c r="D1174" s="252"/>
      <c r="E1174" s="427"/>
      <c r="F1174" s="427"/>
      <c r="G1174" s="432"/>
      <c r="H1174" s="528"/>
    </row>
    <row r="1175" spans="2:8" s="3" customFormat="1" ht="12.75" x14ac:dyDescent="0.25">
      <c r="B1175" s="255"/>
      <c r="C1175" s="252"/>
      <c r="D1175" s="252"/>
      <c r="E1175" s="427"/>
      <c r="F1175" s="427"/>
      <c r="G1175" s="432"/>
      <c r="H1175" s="528"/>
    </row>
    <row r="1176" spans="2:8" s="3" customFormat="1" ht="12.75" x14ac:dyDescent="0.25">
      <c r="B1176" s="255"/>
      <c r="C1176" s="252"/>
      <c r="D1176" s="252"/>
      <c r="E1176" s="427"/>
      <c r="F1176" s="427"/>
      <c r="G1176" s="432"/>
      <c r="H1176" s="528"/>
    </row>
    <row r="1177" spans="2:8" s="3" customFormat="1" ht="12.75" x14ac:dyDescent="0.25">
      <c r="B1177" s="255"/>
      <c r="C1177" s="252"/>
      <c r="D1177" s="252"/>
      <c r="E1177" s="427"/>
      <c r="F1177" s="427"/>
      <c r="G1177" s="432"/>
      <c r="H1177" s="528"/>
    </row>
    <row r="1178" spans="2:8" s="3" customFormat="1" ht="12.75" x14ac:dyDescent="0.25">
      <c r="B1178" s="255"/>
      <c r="C1178" s="252"/>
      <c r="D1178" s="252"/>
      <c r="E1178" s="427"/>
      <c r="F1178" s="427"/>
      <c r="G1178" s="432"/>
      <c r="H1178" s="528"/>
    </row>
    <row r="1179" spans="2:8" s="3" customFormat="1" ht="12.75" x14ac:dyDescent="0.25">
      <c r="B1179" s="255"/>
      <c r="C1179" s="252"/>
      <c r="D1179" s="252"/>
      <c r="E1179" s="427"/>
      <c r="F1179" s="427"/>
      <c r="G1179" s="432"/>
      <c r="H1179" s="528"/>
    </row>
    <row r="1180" spans="2:8" s="3" customFormat="1" ht="12.75" x14ac:dyDescent="0.25">
      <c r="B1180" s="255"/>
      <c r="C1180" s="252"/>
      <c r="D1180" s="252"/>
      <c r="E1180" s="427"/>
      <c r="F1180" s="427"/>
      <c r="G1180" s="432"/>
      <c r="H1180" s="528"/>
    </row>
    <row r="1181" spans="2:8" s="3" customFormat="1" ht="12.75" x14ac:dyDescent="0.25">
      <c r="B1181" s="255"/>
      <c r="C1181" s="252"/>
      <c r="D1181" s="252"/>
      <c r="E1181" s="427"/>
      <c r="F1181" s="427"/>
      <c r="G1181" s="432"/>
      <c r="H1181" s="528"/>
    </row>
    <row r="1182" spans="2:8" s="3" customFormat="1" ht="12.75" x14ac:dyDescent="0.25">
      <c r="B1182" s="255"/>
      <c r="C1182" s="252"/>
      <c r="D1182" s="252"/>
      <c r="E1182" s="427"/>
      <c r="F1182" s="427"/>
      <c r="G1182" s="432"/>
      <c r="H1182" s="528"/>
    </row>
    <row r="1183" spans="2:8" s="3" customFormat="1" ht="12.75" x14ac:dyDescent="0.25">
      <c r="B1183" s="255"/>
      <c r="C1183" s="252"/>
      <c r="D1183" s="252"/>
      <c r="E1183" s="427"/>
      <c r="F1183" s="427"/>
      <c r="G1183" s="432"/>
      <c r="H1183" s="528"/>
    </row>
    <row r="1184" spans="2:8" s="3" customFormat="1" ht="12.75" x14ac:dyDescent="0.25">
      <c r="B1184" s="255"/>
      <c r="C1184" s="252"/>
      <c r="D1184" s="252"/>
      <c r="E1184" s="427"/>
      <c r="F1184" s="427"/>
      <c r="G1184" s="432"/>
      <c r="H1184" s="528"/>
    </row>
    <row r="1185" spans="2:8" s="3" customFormat="1" ht="12.75" x14ac:dyDescent="0.25">
      <c r="B1185" s="255"/>
      <c r="C1185" s="252"/>
      <c r="D1185" s="252"/>
      <c r="E1185" s="427"/>
      <c r="F1185" s="427"/>
      <c r="G1185" s="432"/>
      <c r="H1185" s="528"/>
    </row>
    <row r="1186" spans="2:8" s="3" customFormat="1" ht="12.75" x14ac:dyDescent="0.25">
      <c r="B1186" s="255"/>
      <c r="C1186" s="252"/>
      <c r="D1186" s="252"/>
      <c r="E1186" s="427"/>
      <c r="F1186" s="427"/>
      <c r="G1186" s="432"/>
      <c r="H1186" s="528"/>
    </row>
    <row r="1187" spans="2:8" s="3" customFormat="1" ht="12.75" x14ac:dyDescent="0.25">
      <c r="B1187" s="255"/>
      <c r="C1187" s="252"/>
      <c r="D1187" s="252"/>
      <c r="E1187" s="427"/>
      <c r="F1187" s="427"/>
      <c r="G1187" s="432"/>
      <c r="H1187" s="528"/>
    </row>
    <row r="1188" spans="2:8" s="3" customFormat="1" ht="12.75" x14ac:dyDescent="0.25">
      <c r="B1188" s="255"/>
      <c r="C1188" s="252"/>
      <c r="D1188" s="252"/>
      <c r="E1188" s="427"/>
      <c r="F1188" s="427"/>
      <c r="G1188" s="432"/>
      <c r="H1188" s="528"/>
    </row>
    <row r="1189" spans="2:8" s="3" customFormat="1" ht="12.75" x14ac:dyDescent="0.25">
      <c r="B1189" s="255"/>
      <c r="C1189" s="252"/>
      <c r="D1189" s="252"/>
      <c r="E1189" s="427"/>
      <c r="F1189" s="427"/>
      <c r="G1189" s="432"/>
      <c r="H1189" s="528"/>
    </row>
    <row r="1190" spans="2:8" s="3" customFormat="1" ht="12.75" x14ac:dyDescent="0.25">
      <c r="B1190" s="255"/>
      <c r="C1190" s="252"/>
      <c r="D1190" s="252"/>
      <c r="E1190" s="427"/>
      <c r="F1190" s="427"/>
      <c r="G1190" s="432"/>
      <c r="H1190" s="528"/>
    </row>
    <row r="1191" spans="2:8" s="3" customFormat="1" ht="12.75" x14ac:dyDescent="0.25">
      <c r="B1191" s="255"/>
      <c r="C1191" s="252"/>
      <c r="D1191" s="252"/>
      <c r="E1191" s="427"/>
      <c r="F1191" s="427"/>
      <c r="G1191" s="432"/>
      <c r="H1191" s="528"/>
    </row>
    <row r="1192" spans="2:8" s="3" customFormat="1" ht="12.75" x14ac:dyDescent="0.25">
      <c r="B1192" s="255"/>
      <c r="C1192" s="252"/>
      <c r="D1192" s="252"/>
      <c r="E1192" s="427"/>
      <c r="F1192" s="427"/>
      <c r="G1192" s="432"/>
      <c r="H1192" s="528"/>
    </row>
    <row r="1193" spans="2:8" s="3" customFormat="1" ht="12.75" x14ac:dyDescent="0.25">
      <c r="B1193" s="255"/>
      <c r="C1193" s="252"/>
      <c r="D1193" s="252"/>
      <c r="E1193" s="427"/>
      <c r="F1193" s="427"/>
      <c r="G1193" s="432"/>
      <c r="H1193" s="528"/>
    </row>
    <row r="1194" spans="2:8" s="3" customFormat="1" ht="12.75" x14ac:dyDescent="0.25">
      <c r="B1194" s="255"/>
      <c r="C1194" s="252"/>
      <c r="D1194" s="252"/>
      <c r="E1194" s="427"/>
      <c r="F1194" s="427"/>
      <c r="G1194" s="432"/>
      <c r="H1194" s="528"/>
    </row>
    <row r="1195" spans="2:8" s="3" customFormat="1" ht="12.75" x14ac:dyDescent="0.25">
      <c r="B1195" s="255"/>
      <c r="C1195" s="252"/>
      <c r="D1195" s="252"/>
      <c r="E1195" s="427"/>
      <c r="F1195" s="427"/>
      <c r="G1195" s="432"/>
      <c r="H1195" s="528"/>
    </row>
    <row r="1196" spans="2:8" s="3" customFormat="1" ht="12.75" x14ac:dyDescent="0.25">
      <c r="B1196" s="255"/>
      <c r="C1196" s="252"/>
      <c r="D1196" s="252"/>
      <c r="E1196" s="427"/>
      <c r="F1196" s="427"/>
      <c r="G1196" s="432"/>
      <c r="H1196" s="528"/>
    </row>
    <row r="1197" spans="2:8" s="4" customFormat="1" ht="21.95" customHeight="1" x14ac:dyDescent="0.25">
      <c r="B1197" s="257" t="s">
        <v>230</v>
      </c>
      <c r="C1197" s="257"/>
      <c r="D1197" s="5"/>
      <c r="E1197" s="431"/>
      <c r="F1197" s="431"/>
      <c r="G1197" s="433"/>
      <c r="H1197" s="529">
        <f>SUM(H1133:H1196)</f>
        <v>0</v>
      </c>
    </row>
    <row r="1198" spans="2:8" s="2" customFormat="1" ht="12.75" x14ac:dyDescent="0.2">
      <c r="B1198" s="15"/>
      <c r="F1198" s="15"/>
      <c r="H1198" s="526" t="s">
        <v>2021</v>
      </c>
    </row>
    <row r="1199" spans="2:8" s="2" customFormat="1" ht="12.75" x14ac:dyDescent="0.2">
      <c r="B1199" s="15"/>
      <c r="F1199" s="15"/>
      <c r="H1199" s="527"/>
    </row>
    <row r="1200" spans="2:8" s="3" customFormat="1" ht="25.5" x14ac:dyDescent="0.25">
      <c r="B1200" s="253" t="s">
        <v>3</v>
      </c>
      <c r="C1200" s="253" t="s">
        <v>4</v>
      </c>
      <c r="D1200" s="253" t="s">
        <v>5</v>
      </c>
      <c r="E1200" s="253" t="s">
        <v>6</v>
      </c>
      <c r="F1200" s="293" t="s">
        <v>7</v>
      </c>
      <c r="G1200" s="253" t="s">
        <v>8</v>
      </c>
      <c r="H1200" s="515" t="s">
        <v>9</v>
      </c>
    </row>
    <row r="1201" spans="1:8" s="3" customFormat="1" ht="25.5" x14ac:dyDescent="0.25">
      <c r="A1201" s="3">
        <v>10527</v>
      </c>
      <c r="B1201" s="701" t="s">
        <v>949</v>
      </c>
      <c r="C1201" s="246" t="s">
        <v>950</v>
      </c>
      <c r="D1201" s="246" t="s">
        <v>948</v>
      </c>
      <c r="E1201" s="741"/>
      <c r="F1201" s="742"/>
      <c r="G1201" s="739"/>
      <c r="H1201" s="740"/>
    </row>
    <row r="1202" spans="1:8" s="3" customFormat="1" ht="12.75" x14ac:dyDescent="0.25">
      <c r="B1202" s="255"/>
      <c r="C1202" s="252"/>
      <c r="D1202" s="252"/>
      <c r="E1202" s="427"/>
      <c r="F1202" s="427"/>
      <c r="G1202" s="432"/>
      <c r="H1202" s="528"/>
    </row>
    <row r="1203" spans="1:8" s="3" customFormat="1" ht="12.75" x14ac:dyDescent="0.25">
      <c r="A1203" s="3">
        <v>10528</v>
      </c>
      <c r="B1203" s="256" t="s">
        <v>951</v>
      </c>
      <c r="C1203" s="254"/>
      <c r="D1203" s="254" t="s">
        <v>952</v>
      </c>
      <c r="E1203" s="428"/>
      <c r="F1203" s="429"/>
      <c r="G1203" s="432"/>
      <c r="H1203" s="528"/>
    </row>
    <row r="1204" spans="1:8" s="3" customFormat="1" ht="12.75" x14ac:dyDescent="0.25">
      <c r="B1204" s="255"/>
      <c r="C1204" s="252"/>
      <c r="D1204" s="252"/>
      <c r="E1204" s="427"/>
      <c r="F1204" s="427"/>
      <c r="G1204" s="432"/>
      <c r="H1204" s="528"/>
    </row>
    <row r="1205" spans="1:8" s="3" customFormat="1" ht="12.75" x14ac:dyDescent="0.25">
      <c r="A1205" s="3">
        <v>10413</v>
      </c>
      <c r="B1205" s="256" t="s">
        <v>953</v>
      </c>
      <c r="C1205" s="254" t="s">
        <v>685</v>
      </c>
      <c r="D1205" s="254" t="s">
        <v>954</v>
      </c>
      <c r="E1205" s="428"/>
      <c r="F1205" s="429"/>
      <c r="G1205" s="432"/>
      <c r="H1205" s="528"/>
    </row>
    <row r="1206" spans="1:8" s="3" customFormat="1" ht="12.75" x14ac:dyDescent="0.25">
      <c r="B1206" s="255"/>
      <c r="C1206" s="252"/>
      <c r="D1206" s="252"/>
      <c r="E1206" s="427"/>
      <c r="F1206" s="427"/>
      <c r="G1206" s="432"/>
      <c r="H1206" s="528"/>
    </row>
    <row r="1207" spans="1:8" s="3" customFormat="1" ht="12.75" x14ac:dyDescent="0.25">
      <c r="A1207" s="3">
        <v>10529</v>
      </c>
      <c r="B1207" s="256" t="s">
        <v>955</v>
      </c>
      <c r="C1207" s="254" t="s">
        <v>956</v>
      </c>
      <c r="D1207" s="254" t="s">
        <v>957</v>
      </c>
      <c r="E1207" s="428" t="s">
        <v>19</v>
      </c>
      <c r="F1207" s="429">
        <v>1</v>
      </c>
      <c r="G1207" s="461"/>
      <c r="H1207" s="528">
        <f>IF(E1207 = CHAR(37), F1207*G1207/100,F1207*G1207)</f>
        <v>0</v>
      </c>
    </row>
    <row r="1208" spans="1:8" s="3" customFormat="1" ht="12.75" x14ac:dyDescent="0.25">
      <c r="B1208" s="255"/>
      <c r="C1208" s="252"/>
      <c r="D1208" s="252"/>
      <c r="E1208" s="427"/>
      <c r="F1208" s="427"/>
      <c r="G1208" s="432"/>
      <c r="H1208" s="528"/>
    </row>
    <row r="1209" spans="1:8" s="3" customFormat="1" ht="63.75" x14ac:dyDescent="0.25">
      <c r="A1209" s="3">
        <v>10530</v>
      </c>
      <c r="B1209" s="256" t="s">
        <v>958</v>
      </c>
      <c r="C1209" s="254" t="s">
        <v>959</v>
      </c>
      <c r="D1209" s="781" t="s">
        <v>4928</v>
      </c>
      <c r="E1209" s="428" t="s">
        <v>690</v>
      </c>
      <c r="F1209" s="438">
        <v>2.5</v>
      </c>
      <c r="G1209" s="461"/>
      <c r="H1209" s="528">
        <f>IF(E1209 = CHAR(37), F1209*G1209/100,F1209*G1209)</f>
        <v>0</v>
      </c>
    </row>
    <row r="1210" spans="1:8" s="3" customFormat="1" ht="12.75" x14ac:dyDescent="0.25">
      <c r="B1210" s="255"/>
      <c r="C1210" s="252"/>
      <c r="D1210" s="252"/>
      <c r="E1210" s="427"/>
      <c r="F1210" s="427"/>
      <c r="G1210" s="432"/>
      <c r="H1210" s="528"/>
    </row>
    <row r="1211" spans="1:8" s="3" customFormat="1" ht="12.75" x14ac:dyDescent="0.25">
      <c r="A1211" s="3">
        <v>10540</v>
      </c>
      <c r="B1211" s="256" t="s">
        <v>961</v>
      </c>
      <c r="C1211" s="254"/>
      <c r="D1211" s="254" t="s">
        <v>962</v>
      </c>
      <c r="E1211" s="428"/>
      <c r="F1211" s="438"/>
      <c r="G1211" s="432"/>
      <c r="H1211" s="528"/>
    </row>
    <row r="1212" spans="1:8" s="3" customFormat="1" ht="12.75" x14ac:dyDescent="0.25">
      <c r="B1212" s="255"/>
      <c r="C1212" s="252"/>
      <c r="D1212" s="252"/>
      <c r="E1212" s="427"/>
      <c r="F1212" s="427"/>
      <c r="G1212" s="432"/>
      <c r="H1212" s="528"/>
    </row>
    <row r="1213" spans="1:8" s="3" customFormat="1" ht="12.75" x14ac:dyDescent="0.25">
      <c r="A1213" s="3">
        <v>10531</v>
      </c>
      <c r="B1213" s="256"/>
      <c r="C1213" s="254" t="s">
        <v>517</v>
      </c>
      <c r="D1213" s="254" t="s">
        <v>963</v>
      </c>
      <c r="E1213" s="428"/>
      <c r="F1213" s="438"/>
      <c r="G1213" s="432"/>
      <c r="H1213" s="528"/>
    </row>
    <row r="1214" spans="1:8" s="3" customFormat="1" ht="12.75" x14ac:dyDescent="0.25">
      <c r="B1214" s="255"/>
      <c r="C1214" s="252"/>
      <c r="D1214" s="252"/>
      <c r="E1214" s="427"/>
      <c r="F1214" s="427"/>
      <c r="G1214" s="432"/>
      <c r="H1214" s="528"/>
    </row>
    <row r="1215" spans="1:8" s="3" customFormat="1" ht="12.75" x14ac:dyDescent="0.25">
      <c r="A1215" s="3">
        <v>10532</v>
      </c>
      <c r="B1215" s="256" t="s">
        <v>964</v>
      </c>
      <c r="C1215" s="254"/>
      <c r="D1215" s="254" t="s">
        <v>965</v>
      </c>
      <c r="E1215" s="428" t="s">
        <v>690</v>
      </c>
      <c r="F1215" s="438">
        <v>2.5</v>
      </c>
      <c r="G1215" s="461"/>
      <c r="H1215" s="528">
        <f>IF(E1215 = CHAR(37), F1215*G1215/100,F1215*G1215)</f>
        <v>0</v>
      </c>
    </row>
    <row r="1216" spans="1:8" s="3" customFormat="1" ht="12.75" x14ac:dyDescent="0.25">
      <c r="B1216" s="255"/>
      <c r="C1216" s="252"/>
      <c r="D1216" s="252"/>
      <c r="E1216" s="427"/>
      <c r="F1216" s="427"/>
      <c r="G1216" s="432"/>
      <c r="H1216" s="528"/>
    </row>
    <row r="1217" spans="1:8" s="3" customFormat="1" ht="12.75" x14ac:dyDescent="0.25">
      <c r="A1217" s="3">
        <v>10533</v>
      </c>
      <c r="B1217" s="256" t="s">
        <v>966</v>
      </c>
      <c r="C1217" s="254" t="s">
        <v>519</v>
      </c>
      <c r="D1217" s="254" t="s">
        <v>967</v>
      </c>
      <c r="E1217" s="428"/>
      <c r="F1217" s="438"/>
      <c r="G1217" s="432"/>
      <c r="H1217" s="528"/>
    </row>
    <row r="1218" spans="1:8" s="3" customFormat="1" ht="12.75" x14ac:dyDescent="0.25">
      <c r="B1218" s="255"/>
      <c r="C1218" s="252"/>
      <c r="D1218" s="252"/>
      <c r="E1218" s="427"/>
      <c r="F1218" s="427"/>
      <c r="G1218" s="432"/>
      <c r="H1218" s="528"/>
    </row>
    <row r="1219" spans="1:8" s="3" customFormat="1" ht="25.5" x14ac:dyDescent="0.25">
      <c r="A1219" s="3">
        <v>10534</v>
      </c>
      <c r="B1219" s="256" t="s">
        <v>968</v>
      </c>
      <c r="C1219" s="254"/>
      <c r="D1219" s="254" t="s">
        <v>969</v>
      </c>
      <c r="E1219" s="428" t="s">
        <v>690</v>
      </c>
      <c r="F1219" s="438">
        <v>2.5</v>
      </c>
      <c r="G1219" s="461"/>
      <c r="H1219" s="528">
        <f>IF(E1219 = CHAR(37), F1219*G1219/100,F1219*G1219)</f>
        <v>0</v>
      </c>
    </row>
    <row r="1220" spans="1:8" s="3" customFormat="1" ht="12.75" x14ac:dyDescent="0.25">
      <c r="B1220" s="255"/>
      <c r="C1220" s="252"/>
      <c r="D1220" s="252"/>
      <c r="E1220" s="427"/>
      <c r="F1220" s="427"/>
      <c r="G1220" s="432"/>
      <c r="H1220" s="528"/>
    </row>
    <row r="1221" spans="1:8" s="3" customFormat="1" ht="12.75" x14ac:dyDescent="0.25">
      <c r="A1221" s="3">
        <v>10541</v>
      </c>
      <c r="B1221" s="256" t="s">
        <v>970</v>
      </c>
      <c r="C1221" s="254" t="s">
        <v>405</v>
      </c>
      <c r="D1221" s="254" t="s">
        <v>971</v>
      </c>
      <c r="E1221" s="428"/>
      <c r="F1221" s="438"/>
      <c r="G1221" s="432"/>
      <c r="H1221" s="528"/>
    </row>
    <row r="1222" spans="1:8" s="3" customFormat="1" ht="12.75" x14ac:dyDescent="0.25">
      <c r="B1222" s="255"/>
      <c r="C1222" s="252"/>
      <c r="D1222" s="252"/>
      <c r="E1222" s="427"/>
      <c r="F1222" s="427"/>
      <c r="G1222" s="432"/>
      <c r="H1222" s="528"/>
    </row>
    <row r="1223" spans="1:8" s="3" customFormat="1" ht="12.75" x14ac:dyDescent="0.25">
      <c r="A1223" s="3">
        <v>10535</v>
      </c>
      <c r="B1223" s="256"/>
      <c r="C1223" s="254"/>
      <c r="D1223" s="254" t="s">
        <v>972</v>
      </c>
      <c r="E1223" s="428"/>
      <c r="F1223" s="438"/>
      <c r="G1223" s="432"/>
      <c r="H1223" s="528"/>
    </row>
    <row r="1224" spans="1:8" s="3" customFormat="1" ht="12.75" x14ac:dyDescent="0.25">
      <c r="B1224" s="255"/>
      <c r="C1224" s="252"/>
      <c r="D1224" s="252"/>
      <c r="E1224" s="427"/>
      <c r="F1224" s="427"/>
      <c r="G1224" s="432"/>
      <c r="H1224" s="528"/>
    </row>
    <row r="1225" spans="1:8" s="3" customFormat="1" ht="25.5" x14ac:dyDescent="0.25">
      <c r="A1225" s="3">
        <v>10536</v>
      </c>
      <c r="B1225" s="256" t="s">
        <v>973</v>
      </c>
      <c r="C1225" s="254"/>
      <c r="D1225" s="254" t="s">
        <v>974</v>
      </c>
      <c r="E1225" s="428" t="s">
        <v>690</v>
      </c>
      <c r="F1225" s="438">
        <v>0.1</v>
      </c>
      <c r="G1225" s="461"/>
      <c r="H1225" s="528">
        <f>IF(E1225 = CHAR(37), F1225*G1225/100,F1225*G1225)</f>
        <v>0</v>
      </c>
    </row>
    <row r="1226" spans="1:8" s="3" customFormat="1" ht="12.75" x14ac:dyDescent="0.25">
      <c r="B1226" s="255"/>
      <c r="C1226" s="252"/>
      <c r="D1226" s="252"/>
      <c r="E1226" s="427"/>
      <c r="F1226" s="427"/>
      <c r="G1226" s="432"/>
      <c r="H1226" s="528"/>
    </row>
    <row r="1227" spans="1:8" s="3" customFormat="1" ht="25.5" x14ac:dyDescent="0.25">
      <c r="A1227" s="3">
        <v>10537</v>
      </c>
      <c r="B1227" s="256" t="s">
        <v>975</v>
      </c>
      <c r="C1227" s="254"/>
      <c r="D1227" s="254" t="s">
        <v>976</v>
      </c>
      <c r="E1227" s="428" t="s">
        <v>690</v>
      </c>
      <c r="F1227" s="438">
        <v>0.1</v>
      </c>
      <c r="G1227" s="461"/>
      <c r="H1227" s="528">
        <f>IF(E1227 = CHAR(37), F1227*G1227/100,F1227*G1227)</f>
        <v>0</v>
      </c>
    </row>
    <row r="1228" spans="1:8" s="3" customFormat="1" ht="12.75" x14ac:dyDescent="0.25">
      <c r="B1228" s="255"/>
      <c r="C1228" s="252"/>
      <c r="D1228" s="252"/>
      <c r="E1228" s="427"/>
      <c r="F1228" s="427"/>
      <c r="G1228" s="432"/>
      <c r="H1228" s="528"/>
    </row>
    <row r="1229" spans="1:8" s="3" customFormat="1" ht="38.25" x14ac:dyDescent="0.25">
      <c r="A1229" s="3">
        <v>10538</v>
      </c>
      <c r="B1229" s="256"/>
      <c r="C1229" s="254" t="s">
        <v>977</v>
      </c>
      <c r="D1229" s="254" t="s">
        <v>978</v>
      </c>
      <c r="E1229" s="428"/>
      <c r="F1229" s="438"/>
      <c r="G1229" s="432"/>
      <c r="H1229" s="528"/>
    </row>
    <row r="1230" spans="1:8" s="3" customFormat="1" ht="12.75" x14ac:dyDescent="0.25">
      <c r="B1230" s="255"/>
      <c r="C1230" s="252"/>
      <c r="D1230" s="252"/>
      <c r="E1230" s="427"/>
      <c r="F1230" s="427"/>
      <c r="G1230" s="432"/>
      <c r="H1230" s="528"/>
    </row>
    <row r="1231" spans="1:8" s="3" customFormat="1" ht="12.75" x14ac:dyDescent="0.25">
      <c r="A1231" s="3">
        <v>10539</v>
      </c>
      <c r="B1231" s="256" t="s">
        <v>979</v>
      </c>
      <c r="C1231" s="254"/>
      <c r="D1231" s="254" t="s">
        <v>980</v>
      </c>
      <c r="E1231" s="428" t="s">
        <v>690</v>
      </c>
      <c r="F1231" s="438">
        <v>0.2</v>
      </c>
      <c r="G1231" s="461"/>
      <c r="H1231" s="528">
        <f>IF(E1231 = CHAR(37), F1231*G1231/100,F1231*G1231)</f>
        <v>0</v>
      </c>
    </row>
    <row r="1232" spans="1:8" s="3" customFormat="1" ht="12.75" x14ac:dyDescent="0.25">
      <c r="B1232" s="255"/>
      <c r="C1232" s="252"/>
      <c r="D1232" s="252"/>
      <c r="E1232" s="427"/>
      <c r="F1232" s="427"/>
      <c r="G1232" s="432"/>
      <c r="H1232" s="528"/>
    </row>
    <row r="1233" spans="1:8" s="3" customFormat="1" ht="12.75" x14ac:dyDescent="0.25">
      <c r="A1233" s="3">
        <v>10542</v>
      </c>
      <c r="B1233" s="256" t="s">
        <v>981</v>
      </c>
      <c r="C1233" s="254"/>
      <c r="D1233" s="254" t="s">
        <v>982</v>
      </c>
      <c r="E1233" s="428" t="s">
        <v>690</v>
      </c>
      <c r="F1233" s="438">
        <v>0.2</v>
      </c>
      <c r="G1233" s="461"/>
      <c r="H1233" s="528">
        <f>IF(E1233 = CHAR(37), F1233*G1233/100,F1233*G1233)</f>
        <v>0</v>
      </c>
    </row>
    <row r="1234" spans="1:8" s="3" customFormat="1" ht="12.75" x14ac:dyDescent="0.25">
      <c r="B1234" s="255"/>
      <c r="C1234" s="252"/>
      <c r="D1234" s="252"/>
      <c r="E1234" s="427"/>
      <c r="F1234" s="427"/>
      <c r="G1234" s="432"/>
      <c r="H1234" s="528"/>
    </row>
    <row r="1235" spans="1:8" s="3" customFormat="1" ht="12.75" x14ac:dyDescent="0.25">
      <c r="A1235" s="3">
        <v>10627</v>
      </c>
      <c r="B1235" s="256" t="s">
        <v>983</v>
      </c>
      <c r="C1235" s="254"/>
      <c r="D1235" s="254" t="s">
        <v>984</v>
      </c>
      <c r="E1235" s="428" t="s">
        <v>242</v>
      </c>
      <c r="F1235" s="429">
        <v>28</v>
      </c>
      <c r="G1235" s="461"/>
      <c r="H1235" s="528">
        <f>IF(E1235 = CHAR(37), F1235*G1235/100,F1235*G1235)</f>
        <v>0</v>
      </c>
    </row>
    <row r="1236" spans="1:8" s="3" customFormat="1" ht="12.75" x14ac:dyDescent="0.25">
      <c r="B1236" s="255"/>
      <c r="C1236" s="252"/>
      <c r="D1236" s="252"/>
      <c r="E1236" s="427"/>
      <c r="F1236" s="427"/>
      <c r="G1236" s="432"/>
      <c r="H1236" s="528"/>
    </row>
    <row r="1237" spans="1:8" s="3" customFormat="1" ht="12.75" x14ac:dyDescent="0.25">
      <c r="A1237" s="3">
        <v>10628</v>
      </c>
      <c r="B1237" s="256" t="s">
        <v>985</v>
      </c>
      <c r="C1237" s="254"/>
      <c r="D1237" s="254" t="s">
        <v>986</v>
      </c>
      <c r="E1237" s="428" t="s">
        <v>242</v>
      </c>
      <c r="F1237" s="429">
        <v>28</v>
      </c>
      <c r="G1237" s="461"/>
      <c r="H1237" s="528">
        <f>IF(E1237 = CHAR(37), F1237*G1237/100,F1237*G1237)</f>
        <v>0</v>
      </c>
    </row>
    <row r="1238" spans="1:8" s="3" customFormat="1" ht="12.75" x14ac:dyDescent="0.25">
      <c r="B1238" s="255"/>
      <c r="C1238" s="252"/>
      <c r="D1238" s="252"/>
      <c r="E1238" s="427"/>
      <c r="F1238" s="427"/>
      <c r="G1238" s="432"/>
      <c r="H1238" s="528"/>
    </row>
    <row r="1239" spans="1:8" s="3" customFormat="1" ht="12.75" x14ac:dyDescent="0.25">
      <c r="A1239" s="3">
        <v>10906</v>
      </c>
      <c r="B1239" s="256"/>
      <c r="C1239" s="254" t="s">
        <v>987</v>
      </c>
      <c r="D1239" s="254" t="s">
        <v>988</v>
      </c>
      <c r="E1239" s="428"/>
      <c r="F1239" s="429"/>
      <c r="G1239" s="432"/>
      <c r="H1239" s="528"/>
    </row>
    <row r="1240" spans="1:8" s="3" customFormat="1" ht="12.75" x14ac:dyDescent="0.25">
      <c r="B1240" s="255"/>
      <c r="C1240" s="252"/>
      <c r="D1240" s="252"/>
      <c r="E1240" s="427"/>
      <c r="F1240" s="427"/>
      <c r="G1240" s="432"/>
      <c r="H1240" s="528"/>
    </row>
    <row r="1241" spans="1:8" s="3" customFormat="1" ht="12.75" x14ac:dyDescent="0.25">
      <c r="A1241" s="3">
        <v>10907</v>
      </c>
      <c r="B1241" s="256"/>
      <c r="C1241" s="254"/>
      <c r="D1241" s="254" t="s">
        <v>989</v>
      </c>
      <c r="E1241" s="428"/>
      <c r="F1241" s="429"/>
      <c r="G1241" s="432"/>
      <c r="H1241" s="528"/>
    </row>
    <row r="1242" spans="1:8" s="3" customFormat="1" ht="12.75" x14ac:dyDescent="0.25">
      <c r="B1242" s="255"/>
      <c r="C1242" s="252"/>
      <c r="D1242" s="252"/>
      <c r="E1242" s="427"/>
      <c r="F1242" s="427"/>
      <c r="G1242" s="432"/>
      <c r="H1242" s="528"/>
    </row>
    <row r="1243" spans="1:8" s="3" customFormat="1" ht="12.75" x14ac:dyDescent="0.25">
      <c r="A1243" s="3">
        <v>10908</v>
      </c>
      <c r="B1243" s="256"/>
      <c r="C1243" s="254"/>
      <c r="D1243" s="254" t="s">
        <v>990</v>
      </c>
      <c r="E1243" s="428"/>
      <c r="F1243" s="429"/>
      <c r="G1243" s="432"/>
      <c r="H1243" s="528"/>
    </row>
    <row r="1244" spans="1:8" s="3" customFormat="1" ht="12.75" x14ac:dyDescent="0.25">
      <c r="B1244" s="255"/>
      <c r="C1244" s="252"/>
      <c r="D1244" s="252"/>
      <c r="E1244" s="427"/>
      <c r="F1244" s="427"/>
      <c r="G1244" s="432"/>
      <c r="H1244" s="528"/>
    </row>
    <row r="1245" spans="1:8" s="3" customFormat="1" ht="25.5" x14ac:dyDescent="0.25">
      <c r="A1245" s="3">
        <v>10909</v>
      </c>
      <c r="B1245" s="256" t="s">
        <v>991</v>
      </c>
      <c r="C1245" s="254"/>
      <c r="D1245" s="254" t="s">
        <v>992</v>
      </c>
      <c r="E1245" s="428" t="s">
        <v>292</v>
      </c>
      <c r="F1245" s="429">
        <v>5</v>
      </c>
      <c r="G1245" s="461"/>
      <c r="H1245" s="528">
        <f>IF(E1245 = CHAR(37), F1245*G1245/100,F1245*G1245)</f>
        <v>0</v>
      </c>
    </row>
    <row r="1246" spans="1:8" s="3" customFormat="1" ht="12.75" x14ac:dyDescent="0.25">
      <c r="B1246" s="255"/>
      <c r="C1246" s="252"/>
      <c r="D1246" s="252"/>
      <c r="E1246" s="427"/>
      <c r="F1246" s="427"/>
      <c r="G1246" s="432"/>
      <c r="H1246" s="528"/>
    </row>
    <row r="1247" spans="1:8" s="3" customFormat="1" ht="12.75" x14ac:dyDescent="0.25">
      <c r="A1247" s="3">
        <v>10910</v>
      </c>
      <c r="B1247" s="256"/>
      <c r="C1247" s="254"/>
      <c r="D1247" s="254" t="s">
        <v>993</v>
      </c>
      <c r="E1247" s="428"/>
      <c r="F1247" s="429"/>
      <c r="G1247" s="432"/>
      <c r="H1247" s="528"/>
    </row>
    <row r="1248" spans="1:8" s="3" customFormat="1" ht="12.75" x14ac:dyDescent="0.25">
      <c r="B1248" s="255"/>
      <c r="C1248" s="252"/>
      <c r="D1248" s="252"/>
      <c r="E1248" s="427"/>
      <c r="F1248" s="427"/>
      <c r="G1248" s="432"/>
      <c r="H1248" s="528"/>
    </row>
    <row r="1249" spans="1:8" s="3" customFormat="1" ht="25.5" x14ac:dyDescent="0.25">
      <c r="A1249" s="3">
        <v>10911</v>
      </c>
      <c r="B1249" s="256" t="s">
        <v>994</v>
      </c>
      <c r="C1249" s="254"/>
      <c r="D1249" s="254" t="s">
        <v>995</v>
      </c>
      <c r="E1249" s="428" t="s">
        <v>287</v>
      </c>
      <c r="F1249" s="429">
        <v>4</v>
      </c>
      <c r="G1249" s="461"/>
      <c r="H1249" s="528">
        <f>IF(E1249 = CHAR(37), F1249*G1249/100,F1249*G1249)</f>
        <v>0</v>
      </c>
    </row>
    <row r="1250" spans="1:8" s="3" customFormat="1" ht="12.75" x14ac:dyDescent="0.25">
      <c r="B1250" s="255"/>
      <c r="C1250" s="252"/>
      <c r="D1250" s="252"/>
      <c r="E1250" s="427"/>
      <c r="F1250" s="427"/>
      <c r="G1250" s="432"/>
      <c r="H1250" s="528"/>
    </row>
    <row r="1251" spans="1:8" s="3" customFormat="1" ht="25.5" x14ac:dyDescent="0.25">
      <c r="A1251" s="3">
        <v>10849</v>
      </c>
      <c r="B1251" s="256" t="s">
        <v>996</v>
      </c>
      <c r="C1251" s="254"/>
      <c r="D1251" s="254" t="s">
        <v>997</v>
      </c>
      <c r="E1251" s="428"/>
      <c r="F1251" s="429"/>
      <c r="G1251" s="432"/>
      <c r="H1251" s="528"/>
    </row>
    <row r="1252" spans="1:8" s="4" customFormat="1" ht="21.95" customHeight="1" x14ac:dyDescent="0.25">
      <c r="B1252" s="257" t="s">
        <v>44</v>
      </c>
      <c r="C1252" s="257"/>
      <c r="D1252" s="5"/>
      <c r="E1252" s="431"/>
      <c r="F1252" s="431"/>
      <c r="G1252" s="433"/>
      <c r="H1252" s="529">
        <f>SUM(H1201:H1251)</f>
        <v>0</v>
      </c>
    </row>
    <row r="1253" spans="1:8" s="2" customFormat="1" ht="12.75" x14ac:dyDescent="0.2">
      <c r="B1253" s="15"/>
      <c r="F1253" s="15"/>
      <c r="H1253" s="526" t="s">
        <v>2021</v>
      </c>
    </row>
    <row r="1254" spans="1:8" s="2" customFormat="1" ht="12.75" x14ac:dyDescent="0.2">
      <c r="B1254" s="15"/>
      <c r="F1254" s="15"/>
      <c r="H1254" s="527"/>
    </row>
    <row r="1255" spans="1:8" s="3" customFormat="1" ht="25.5" x14ac:dyDescent="0.25">
      <c r="B1255" s="253" t="s">
        <v>3</v>
      </c>
      <c r="C1255" s="253" t="s">
        <v>4</v>
      </c>
      <c r="D1255" s="253" t="s">
        <v>5</v>
      </c>
      <c r="E1255" s="253" t="s">
        <v>6</v>
      </c>
      <c r="F1255" s="293" t="s">
        <v>7</v>
      </c>
      <c r="G1255" s="253" t="s">
        <v>8</v>
      </c>
      <c r="H1255" s="515" t="s">
        <v>9</v>
      </c>
    </row>
    <row r="1256" spans="1:8" s="4" customFormat="1" ht="21.95" customHeight="1" x14ac:dyDescent="0.25">
      <c r="B1256" s="257" t="s">
        <v>45</v>
      </c>
      <c r="C1256" s="257"/>
      <c r="D1256" s="5"/>
      <c r="E1256" s="335"/>
      <c r="F1256" s="335"/>
      <c r="G1256" s="433"/>
      <c r="H1256" s="529">
        <f>H1252</f>
        <v>0</v>
      </c>
    </row>
    <row r="1257" spans="1:8" s="3" customFormat="1" ht="12.75" x14ac:dyDescent="0.25">
      <c r="A1257" s="3">
        <v>10850</v>
      </c>
      <c r="B1257" s="256" t="s">
        <v>998</v>
      </c>
      <c r="C1257" s="254" t="s">
        <v>685</v>
      </c>
      <c r="D1257" s="254" t="s">
        <v>954</v>
      </c>
      <c r="E1257" s="439"/>
      <c r="F1257" s="440"/>
      <c r="G1257" s="441"/>
      <c r="H1257" s="536"/>
    </row>
    <row r="1258" spans="1:8" s="3" customFormat="1" ht="12.75" x14ac:dyDescent="0.25">
      <c r="B1258" s="255"/>
      <c r="C1258" s="252"/>
      <c r="D1258" s="252"/>
      <c r="E1258" s="442"/>
      <c r="F1258" s="442"/>
      <c r="G1258" s="441"/>
      <c r="H1258" s="536"/>
    </row>
    <row r="1259" spans="1:8" s="3" customFormat="1" ht="12.75" x14ac:dyDescent="0.25">
      <c r="A1259" s="3">
        <v>10851</v>
      </c>
      <c r="B1259" s="256" t="s">
        <v>999</v>
      </c>
      <c r="C1259" s="254" t="s">
        <v>956</v>
      </c>
      <c r="D1259" s="254" t="s">
        <v>957</v>
      </c>
      <c r="E1259" s="439" t="s">
        <v>19</v>
      </c>
      <c r="F1259" s="784">
        <v>1</v>
      </c>
      <c r="G1259" s="461"/>
      <c r="H1259" s="536">
        <f>IF(E1259 = CHAR(37), F1259*G1259/100,F1259*G1259)</f>
        <v>0</v>
      </c>
    </row>
    <row r="1260" spans="1:8" s="3" customFormat="1" ht="12.75" x14ac:dyDescent="0.25">
      <c r="B1260" s="255"/>
      <c r="C1260" s="252"/>
      <c r="D1260" s="252"/>
      <c r="E1260" s="442"/>
      <c r="F1260" s="785"/>
      <c r="G1260" s="441"/>
      <c r="H1260" s="536"/>
    </row>
    <row r="1261" spans="1:8" s="3" customFormat="1" ht="51" x14ac:dyDescent="0.25">
      <c r="A1261" s="3">
        <v>10852</v>
      </c>
      <c r="B1261" s="256"/>
      <c r="C1261" s="254" t="s">
        <v>1000</v>
      </c>
      <c r="D1261" s="254" t="s">
        <v>1001</v>
      </c>
      <c r="E1261" s="439"/>
      <c r="F1261" s="784"/>
      <c r="G1261" s="441"/>
      <c r="H1261" s="536"/>
    </row>
    <row r="1262" spans="1:8" s="3" customFormat="1" ht="12.75" x14ac:dyDescent="0.25">
      <c r="B1262" s="255"/>
      <c r="C1262" s="252"/>
      <c r="D1262" s="252"/>
      <c r="E1262" s="442"/>
      <c r="F1262" s="785"/>
      <c r="G1262" s="441"/>
      <c r="H1262" s="536"/>
    </row>
    <row r="1263" spans="1:8" s="3" customFormat="1" ht="12.75" x14ac:dyDescent="0.25">
      <c r="A1263" s="3">
        <v>10853</v>
      </c>
      <c r="B1263" s="256"/>
      <c r="C1263" s="254"/>
      <c r="D1263" s="254" t="s">
        <v>1002</v>
      </c>
      <c r="E1263" s="439"/>
      <c r="F1263" s="784"/>
      <c r="G1263" s="441"/>
      <c r="H1263" s="536"/>
    </row>
    <row r="1264" spans="1:8" s="3" customFormat="1" ht="12.75" x14ac:dyDescent="0.25">
      <c r="B1264" s="255"/>
      <c r="C1264" s="252"/>
      <c r="D1264" s="252"/>
      <c r="E1264" s="442"/>
      <c r="F1264" s="785"/>
      <c r="G1264" s="441"/>
      <c r="H1264" s="536"/>
    </row>
    <row r="1265" spans="1:8" s="3" customFormat="1" ht="25.5" x14ac:dyDescent="0.25">
      <c r="A1265" s="3">
        <v>10854</v>
      </c>
      <c r="B1265" s="256" t="s">
        <v>1003</v>
      </c>
      <c r="C1265" s="254"/>
      <c r="D1265" s="254" t="s">
        <v>1004</v>
      </c>
      <c r="E1265" s="439" t="s">
        <v>690</v>
      </c>
      <c r="F1265" s="786">
        <v>1</v>
      </c>
      <c r="G1265" s="461"/>
      <c r="H1265" s="536">
        <f>IF(E1265 = CHAR(37), F1265*G1265/100,F1265*G1265)</f>
        <v>0</v>
      </c>
    </row>
    <row r="1266" spans="1:8" s="3" customFormat="1" ht="12.75" x14ac:dyDescent="0.25">
      <c r="B1266" s="255"/>
      <c r="C1266" s="252"/>
      <c r="D1266" s="252"/>
      <c r="E1266" s="442"/>
      <c r="F1266" s="785"/>
      <c r="G1266" s="441"/>
      <c r="H1266" s="536"/>
    </row>
    <row r="1267" spans="1:8" s="3" customFormat="1" ht="25.5" x14ac:dyDescent="0.25">
      <c r="A1267" s="3">
        <v>10855</v>
      </c>
      <c r="B1267" s="256" t="s">
        <v>1005</v>
      </c>
      <c r="C1267" s="254"/>
      <c r="D1267" s="254" t="s">
        <v>1006</v>
      </c>
      <c r="E1267" s="439" t="s">
        <v>690</v>
      </c>
      <c r="F1267" s="786">
        <v>1.2</v>
      </c>
      <c r="G1267" s="461"/>
      <c r="H1267" s="536">
        <f>IF(E1267 = CHAR(37), F1267*G1267/100,F1267*G1267)</f>
        <v>0</v>
      </c>
    </row>
    <row r="1268" spans="1:8" s="3" customFormat="1" ht="12.75" x14ac:dyDescent="0.25">
      <c r="B1268" s="255"/>
      <c r="C1268" s="252"/>
      <c r="D1268" s="252"/>
      <c r="E1268" s="442"/>
      <c r="F1268" s="785"/>
      <c r="G1268" s="441"/>
      <c r="H1268" s="536"/>
    </row>
    <row r="1269" spans="1:8" s="3" customFormat="1" ht="12.75" x14ac:dyDescent="0.25">
      <c r="A1269" s="3">
        <v>10966</v>
      </c>
      <c r="B1269" s="256"/>
      <c r="C1269" s="254" t="s">
        <v>987</v>
      </c>
      <c r="D1269" s="254" t="s">
        <v>988</v>
      </c>
      <c r="E1269" s="439"/>
      <c r="F1269" s="786"/>
      <c r="G1269" s="441"/>
      <c r="H1269" s="536"/>
    </row>
    <row r="1270" spans="1:8" s="3" customFormat="1" ht="12.75" x14ac:dyDescent="0.25">
      <c r="B1270" s="255"/>
      <c r="C1270" s="252"/>
      <c r="D1270" s="252"/>
      <c r="E1270" s="442"/>
      <c r="F1270" s="785"/>
      <c r="G1270" s="441"/>
      <c r="H1270" s="536"/>
    </row>
    <row r="1271" spans="1:8" s="3" customFormat="1" ht="12.75" x14ac:dyDescent="0.25">
      <c r="A1271" s="3">
        <v>10967</v>
      </c>
      <c r="B1271" s="256"/>
      <c r="C1271" s="254"/>
      <c r="D1271" s="254" t="s">
        <v>989</v>
      </c>
      <c r="E1271" s="439"/>
      <c r="F1271" s="786"/>
      <c r="G1271" s="441"/>
      <c r="H1271" s="536"/>
    </row>
    <row r="1272" spans="1:8" s="3" customFormat="1" ht="12.75" x14ac:dyDescent="0.25">
      <c r="B1272" s="255"/>
      <c r="C1272" s="252"/>
      <c r="D1272" s="252"/>
      <c r="E1272" s="442"/>
      <c r="F1272" s="785"/>
      <c r="G1272" s="441"/>
      <c r="H1272" s="536"/>
    </row>
    <row r="1273" spans="1:8" s="3" customFormat="1" ht="12.75" x14ac:dyDescent="0.25">
      <c r="A1273" s="3">
        <v>10968</v>
      </c>
      <c r="B1273" s="256"/>
      <c r="C1273" s="254"/>
      <c r="D1273" s="254" t="s">
        <v>990</v>
      </c>
      <c r="E1273" s="439"/>
      <c r="F1273" s="786"/>
      <c r="G1273" s="441"/>
      <c r="H1273" s="536"/>
    </row>
    <row r="1274" spans="1:8" s="3" customFormat="1" ht="12.75" x14ac:dyDescent="0.25">
      <c r="B1274" s="255"/>
      <c r="C1274" s="252"/>
      <c r="D1274" s="252"/>
      <c r="E1274" s="442"/>
      <c r="F1274" s="785"/>
      <c r="G1274" s="441"/>
      <c r="H1274" s="536"/>
    </row>
    <row r="1275" spans="1:8" s="3" customFormat="1" ht="25.5" x14ac:dyDescent="0.25">
      <c r="A1275" s="3">
        <v>10969</v>
      </c>
      <c r="B1275" s="256" t="s">
        <v>1007</v>
      </c>
      <c r="C1275" s="254"/>
      <c r="D1275" s="254" t="s">
        <v>1008</v>
      </c>
      <c r="E1275" s="439" t="s">
        <v>292</v>
      </c>
      <c r="F1275" s="784">
        <v>180</v>
      </c>
      <c r="G1275" s="461"/>
      <c r="H1275" s="536">
        <f>IF(E1275 = CHAR(37), F1275*G1275/100,F1275*G1275)</f>
        <v>0</v>
      </c>
    </row>
    <row r="1276" spans="1:8" s="3" customFormat="1" ht="12.75" x14ac:dyDescent="0.25">
      <c r="B1276" s="255"/>
      <c r="C1276" s="252"/>
      <c r="D1276" s="252"/>
      <c r="E1276" s="442"/>
      <c r="F1276" s="785"/>
      <c r="G1276" s="441"/>
      <c r="H1276" s="536"/>
    </row>
    <row r="1277" spans="1:8" s="3" customFormat="1" ht="25.5" x14ac:dyDescent="0.25">
      <c r="A1277" s="3">
        <v>10975</v>
      </c>
      <c r="B1277" s="256" t="s">
        <v>1009</v>
      </c>
      <c r="C1277" s="254"/>
      <c r="D1277" s="254" t="s">
        <v>1010</v>
      </c>
      <c r="E1277" s="439" t="s">
        <v>292</v>
      </c>
      <c r="F1277" s="784">
        <v>20</v>
      </c>
      <c r="G1277" s="461"/>
      <c r="H1277" s="536">
        <f>IF(E1277 = CHAR(37), F1277*G1277/100,F1277*G1277)</f>
        <v>0</v>
      </c>
    </row>
    <row r="1278" spans="1:8" s="3" customFormat="1" ht="12.75" x14ac:dyDescent="0.25">
      <c r="B1278" s="255"/>
      <c r="C1278" s="252"/>
      <c r="D1278" s="252"/>
      <c r="E1278" s="442"/>
      <c r="F1278" s="785"/>
      <c r="G1278" s="441"/>
      <c r="H1278" s="536"/>
    </row>
    <row r="1279" spans="1:8" s="3" customFormat="1" ht="12.75" x14ac:dyDescent="0.25">
      <c r="A1279" s="3">
        <v>10970</v>
      </c>
      <c r="B1279" s="256"/>
      <c r="C1279" s="254"/>
      <c r="D1279" s="254" t="s">
        <v>1011</v>
      </c>
      <c r="E1279" s="439"/>
      <c r="F1279" s="784"/>
      <c r="G1279" s="441"/>
      <c r="H1279" s="536"/>
    </row>
    <row r="1280" spans="1:8" s="3" customFormat="1" ht="12.75" x14ac:dyDescent="0.25">
      <c r="B1280" s="255"/>
      <c r="C1280" s="252"/>
      <c r="D1280" s="252"/>
      <c r="E1280" s="442"/>
      <c r="F1280" s="785"/>
      <c r="G1280" s="441"/>
      <c r="H1280" s="536"/>
    </row>
    <row r="1281" spans="1:8" s="3" customFormat="1" ht="25.5" x14ac:dyDescent="0.25">
      <c r="A1281" s="3">
        <v>10971</v>
      </c>
      <c r="B1281" s="256" t="s">
        <v>1012</v>
      </c>
      <c r="C1281" s="254"/>
      <c r="D1281" s="254" t="s">
        <v>1013</v>
      </c>
      <c r="E1281" s="439" t="s">
        <v>292</v>
      </c>
      <c r="F1281" s="784">
        <v>50</v>
      </c>
      <c r="G1281" s="461"/>
      <c r="H1281" s="536">
        <f>IF(E1281 = CHAR(37), F1281*G1281/100,F1281*G1281)</f>
        <v>0</v>
      </c>
    </row>
    <row r="1282" spans="1:8" s="3" customFormat="1" ht="12.75" x14ac:dyDescent="0.25">
      <c r="B1282" s="255"/>
      <c r="C1282" s="252"/>
      <c r="D1282" s="252"/>
      <c r="E1282" s="442"/>
      <c r="F1282" s="442"/>
      <c r="G1282" s="441"/>
      <c r="H1282" s="536"/>
    </row>
    <row r="1283" spans="1:8" s="3" customFormat="1" ht="12.75" x14ac:dyDescent="0.25">
      <c r="A1283" s="3">
        <v>10972</v>
      </c>
      <c r="B1283" s="256"/>
      <c r="C1283" s="254"/>
      <c r="D1283" s="254" t="s">
        <v>993</v>
      </c>
      <c r="E1283" s="439"/>
      <c r="F1283" s="440"/>
      <c r="G1283" s="441"/>
      <c r="H1283" s="536"/>
    </row>
    <row r="1284" spans="1:8" s="3" customFormat="1" ht="12.75" x14ac:dyDescent="0.25">
      <c r="B1284" s="255"/>
      <c r="C1284" s="252"/>
      <c r="D1284" s="252"/>
      <c r="E1284" s="442"/>
      <c r="F1284" s="442"/>
      <c r="G1284" s="441"/>
      <c r="H1284" s="536"/>
    </row>
    <row r="1285" spans="1:8" s="3" customFormat="1" ht="25.5" x14ac:dyDescent="0.25">
      <c r="A1285" s="3">
        <v>10973</v>
      </c>
      <c r="B1285" s="256" t="s">
        <v>1014</v>
      </c>
      <c r="C1285" s="254"/>
      <c r="D1285" s="254" t="s">
        <v>1015</v>
      </c>
      <c r="E1285" s="439" t="s">
        <v>287</v>
      </c>
      <c r="F1285" s="784">
        <v>8</v>
      </c>
      <c r="G1285" s="461"/>
      <c r="H1285" s="536">
        <f>IF(E1285 = CHAR(37), F1285*G1285/100,F1285*G1285)</f>
        <v>0</v>
      </c>
    </row>
    <row r="1286" spans="1:8" s="3" customFormat="1" ht="12.75" x14ac:dyDescent="0.25">
      <c r="B1286" s="255"/>
      <c r="C1286" s="252"/>
      <c r="D1286" s="252"/>
      <c r="E1286" s="442"/>
      <c r="F1286" s="785"/>
      <c r="G1286" s="441"/>
      <c r="H1286" s="536"/>
    </row>
    <row r="1287" spans="1:8" s="3" customFormat="1" ht="25.5" x14ac:dyDescent="0.25">
      <c r="A1287" s="3">
        <v>10974</v>
      </c>
      <c r="B1287" s="256" t="s">
        <v>1016</v>
      </c>
      <c r="C1287" s="254"/>
      <c r="D1287" s="254" t="s">
        <v>1017</v>
      </c>
      <c r="E1287" s="439" t="s">
        <v>287</v>
      </c>
      <c r="F1287" s="784">
        <v>24</v>
      </c>
      <c r="G1287" s="461"/>
      <c r="H1287" s="536">
        <f>IF(E1287 = CHAR(37), F1287*G1287/100,F1287*G1287)</f>
        <v>0</v>
      </c>
    </row>
    <row r="1288" spans="1:8" s="3" customFormat="1" ht="12.75" x14ac:dyDescent="0.25">
      <c r="B1288" s="255"/>
      <c r="C1288" s="252"/>
      <c r="D1288" s="252"/>
      <c r="E1288" s="442"/>
      <c r="F1288" s="442"/>
      <c r="G1288" s="441"/>
      <c r="H1288" s="536"/>
    </row>
    <row r="1289" spans="1:8" s="3" customFormat="1" ht="12.75" x14ac:dyDescent="0.25">
      <c r="B1289" s="255"/>
      <c r="C1289" s="252"/>
      <c r="D1289" s="252"/>
      <c r="E1289" s="442"/>
      <c r="F1289" s="442"/>
      <c r="G1289" s="441"/>
      <c r="H1289" s="536"/>
    </row>
    <row r="1290" spans="1:8" s="3" customFormat="1" ht="12.75" x14ac:dyDescent="0.25">
      <c r="B1290" s="255"/>
      <c r="C1290" s="252"/>
      <c r="D1290" s="252"/>
      <c r="E1290" s="442"/>
      <c r="F1290" s="442"/>
      <c r="G1290" s="441"/>
      <c r="H1290" s="536"/>
    </row>
    <row r="1291" spans="1:8" s="3" customFormat="1" ht="12.75" x14ac:dyDescent="0.25">
      <c r="B1291" s="255"/>
      <c r="C1291" s="252"/>
      <c r="D1291" s="252"/>
      <c r="E1291" s="442"/>
      <c r="F1291" s="442"/>
      <c r="G1291" s="441"/>
      <c r="H1291" s="536"/>
    </row>
    <row r="1292" spans="1:8" s="3" customFormat="1" ht="12.75" x14ac:dyDescent="0.25">
      <c r="B1292" s="255"/>
      <c r="C1292" s="252"/>
      <c r="D1292" s="252"/>
      <c r="E1292" s="442"/>
      <c r="F1292" s="442"/>
      <c r="G1292" s="441"/>
      <c r="H1292" s="536"/>
    </row>
    <row r="1293" spans="1:8" s="3" customFormat="1" ht="12.75" x14ac:dyDescent="0.25">
      <c r="B1293" s="255"/>
      <c r="C1293" s="252"/>
      <c r="D1293" s="252"/>
      <c r="E1293" s="442"/>
      <c r="F1293" s="442"/>
      <c r="G1293" s="441"/>
      <c r="H1293" s="536"/>
    </row>
    <row r="1294" spans="1:8" s="3" customFormat="1" ht="12.75" x14ac:dyDescent="0.25">
      <c r="B1294" s="255"/>
      <c r="C1294" s="252"/>
      <c r="D1294" s="252"/>
      <c r="E1294" s="442"/>
      <c r="F1294" s="442"/>
      <c r="G1294" s="441"/>
      <c r="H1294" s="536"/>
    </row>
    <row r="1295" spans="1:8" s="3" customFormat="1" ht="12.75" x14ac:dyDescent="0.25">
      <c r="B1295" s="255"/>
      <c r="C1295" s="252"/>
      <c r="D1295" s="252"/>
      <c r="E1295" s="442"/>
      <c r="F1295" s="442"/>
      <c r="G1295" s="441"/>
      <c r="H1295" s="536"/>
    </row>
    <row r="1296" spans="1:8" s="3" customFormat="1" ht="12.75" x14ac:dyDescent="0.25">
      <c r="B1296" s="255"/>
      <c r="C1296" s="252"/>
      <c r="D1296" s="252"/>
      <c r="E1296" s="442"/>
      <c r="F1296" s="442"/>
      <c r="G1296" s="441"/>
      <c r="H1296" s="536"/>
    </row>
    <row r="1297" spans="2:8" s="3" customFormat="1" ht="12.75" x14ac:dyDescent="0.25">
      <c r="B1297" s="255"/>
      <c r="C1297" s="252"/>
      <c r="D1297" s="252"/>
      <c r="E1297" s="442"/>
      <c r="F1297" s="442"/>
      <c r="G1297" s="441"/>
      <c r="H1297" s="536"/>
    </row>
    <row r="1298" spans="2:8" s="3" customFormat="1" ht="12.75" x14ac:dyDescent="0.25">
      <c r="B1298" s="255"/>
      <c r="C1298" s="252"/>
      <c r="D1298" s="252"/>
      <c r="E1298" s="442"/>
      <c r="F1298" s="442"/>
      <c r="G1298" s="441"/>
      <c r="H1298" s="536"/>
    </row>
    <row r="1299" spans="2:8" s="3" customFormat="1" ht="12.75" x14ac:dyDescent="0.25">
      <c r="B1299" s="255"/>
      <c r="C1299" s="252"/>
      <c r="D1299" s="252"/>
      <c r="E1299" s="442"/>
      <c r="F1299" s="442"/>
      <c r="G1299" s="441"/>
      <c r="H1299" s="536"/>
    </row>
    <row r="1300" spans="2:8" s="3" customFormat="1" ht="12.75" x14ac:dyDescent="0.25">
      <c r="B1300" s="255"/>
      <c r="C1300" s="252"/>
      <c r="D1300" s="252"/>
      <c r="E1300" s="442"/>
      <c r="F1300" s="442"/>
      <c r="G1300" s="441"/>
      <c r="H1300" s="536"/>
    </row>
    <row r="1301" spans="2:8" s="3" customFormat="1" ht="12.75" x14ac:dyDescent="0.25">
      <c r="B1301" s="255"/>
      <c r="C1301" s="252"/>
      <c r="D1301" s="252"/>
      <c r="E1301" s="442"/>
      <c r="F1301" s="442"/>
      <c r="G1301" s="441"/>
      <c r="H1301" s="536"/>
    </row>
    <row r="1302" spans="2:8" s="3" customFormat="1" ht="12.75" x14ac:dyDescent="0.25">
      <c r="B1302" s="255"/>
      <c r="C1302" s="252"/>
      <c r="D1302" s="252"/>
      <c r="E1302" s="442"/>
      <c r="F1302" s="442"/>
      <c r="G1302" s="441"/>
      <c r="H1302" s="536"/>
    </row>
    <row r="1303" spans="2:8" s="3" customFormat="1" ht="12.75" x14ac:dyDescent="0.25">
      <c r="B1303" s="255"/>
      <c r="C1303" s="252"/>
      <c r="D1303" s="252"/>
      <c r="E1303" s="442"/>
      <c r="F1303" s="442"/>
      <c r="G1303" s="441"/>
      <c r="H1303" s="536"/>
    </row>
    <row r="1304" spans="2:8" s="3" customFormat="1" ht="12.75" x14ac:dyDescent="0.25">
      <c r="B1304" s="255"/>
      <c r="C1304" s="252"/>
      <c r="D1304" s="252"/>
      <c r="E1304" s="442"/>
      <c r="F1304" s="442"/>
      <c r="G1304" s="441"/>
      <c r="H1304" s="536"/>
    </row>
    <row r="1305" spans="2:8" s="3" customFormat="1" ht="12.75" x14ac:dyDescent="0.25">
      <c r="B1305" s="255"/>
      <c r="C1305" s="252"/>
      <c r="D1305" s="252"/>
      <c r="E1305" s="442"/>
      <c r="F1305" s="442"/>
      <c r="G1305" s="441"/>
      <c r="H1305" s="536"/>
    </row>
    <row r="1306" spans="2:8" s="3" customFormat="1" ht="12.75" x14ac:dyDescent="0.25">
      <c r="B1306" s="255"/>
      <c r="C1306" s="252"/>
      <c r="D1306" s="252"/>
      <c r="E1306" s="442"/>
      <c r="F1306" s="442"/>
      <c r="G1306" s="441"/>
      <c r="H1306" s="536"/>
    </row>
    <row r="1307" spans="2:8" s="3" customFormat="1" ht="12.75" x14ac:dyDescent="0.25">
      <c r="B1307" s="255"/>
      <c r="C1307" s="252"/>
      <c r="D1307" s="252"/>
      <c r="E1307" s="442"/>
      <c r="F1307" s="442"/>
      <c r="G1307" s="441"/>
      <c r="H1307" s="536"/>
    </row>
    <row r="1308" spans="2:8" s="3" customFormat="1" ht="12.75" x14ac:dyDescent="0.25">
      <c r="B1308" s="255"/>
      <c r="C1308" s="252"/>
      <c r="D1308" s="252"/>
      <c r="E1308" s="442"/>
      <c r="F1308" s="442"/>
      <c r="G1308" s="441"/>
      <c r="H1308" s="536"/>
    </row>
    <row r="1309" spans="2:8" s="3" customFormat="1" ht="12.75" x14ac:dyDescent="0.25">
      <c r="B1309" s="255"/>
      <c r="C1309" s="252"/>
      <c r="D1309" s="252"/>
      <c r="E1309" s="442"/>
      <c r="F1309" s="442"/>
      <c r="G1309" s="441"/>
      <c r="H1309" s="536"/>
    </row>
    <row r="1310" spans="2:8" s="4" customFormat="1" ht="21.95" customHeight="1" x14ac:dyDescent="0.25">
      <c r="B1310" s="257" t="s">
        <v>230</v>
      </c>
      <c r="C1310" s="257"/>
      <c r="D1310" s="5"/>
      <c r="E1310" s="335"/>
      <c r="F1310" s="335"/>
      <c r="G1310" s="433"/>
      <c r="H1310" s="529">
        <f>SUM(H1256:H1309)</f>
        <v>0</v>
      </c>
    </row>
    <row r="1311" spans="2:8" s="2" customFormat="1" ht="12.75" x14ac:dyDescent="0.2">
      <c r="B1311" s="15"/>
      <c r="F1311" s="15"/>
      <c r="H1311" s="526" t="s">
        <v>2021</v>
      </c>
    </row>
    <row r="1312" spans="2:8" s="2" customFormat="1" ht="12.75" x14ac:dyDescent="0.2">
      <c r="B1312" s="15"/>
      <c r="F1312" s="15"/>
      <c r="H1312" s="527"/>
    </row>
    <row r="1313" spans="1:8" s="3" customFormat="1" ht="25.5" x14ac:dyDescent="0.25">
      <c r="B1313" s="253" t="s">
        <v>3</v>
      </c>
      <c r="C1313" s="253" t="s">
        <v>4</v>
      </c>
      <c r="D1313" s="253" t="s">
        <v>5</v>
      </c>
      <c r="E1313" s="253" t="s">
        <v>6</v>
      </c>
      <c r="F1313" s="293" t="s">
        <v>7</v>
      </c>
      <c r="G1313" s="253" t="s">
        <v>8</v>
      </c>
      <c r="H1313" s="515" t="s">
        <v>9</v>
      </c>
    </row>
    <row r="1314" spans="1:8" s="3" customFormat="1" ht="25.5" x14ac:dyDescent="0.25">
      <c r="A1314" s="3">
        <v>10327</v>
      </c>
      <c r="B1314" s="701" t="s">
        <v>1019</v>
      </c>
      <c r="C1314" s="246" t="s">
        <v>1020</v>
      </c>
      <c r="D1314" s="246" t="s">
        <v>1018</v>
      </c>
      <c r="E1314" s="741"/>
      <c r="F1314" s="742"/>
      <c r="G1314" s="743"/>
      <c r="H1314" s="744"/>
    </row>
    <row r="1315" spans="1:8" s="3" customFormat="1" ht="12.75" x14ac:dyDescent="0.25">
      <c r="B1315" s="255"/>
      <c r="C1315" s="252"/>
      <c r="D1315" s="252"/>
      <c r="E1315" s="434"/>
      <c r="F1315" s="427"/>
      <c r="G1315" s="437"/>
      <c r="H1315" s="535"/>
    </row>
    <row r="1316" spans="1:8" s="3" customFormat="1" ht="12.75" x14ac:dyDescent="0.25">
      <c r="A1316" s="3">
        <v>10543</v>
      </c>
      <c r="B1316" s="256"/>
      <c r="C1316" s="254" t="s">
        <v>1021</v>
      </c>
      <c r="D1316" s="254" t="s">
        <v>1022</v>
      </c>
      <c r="E1316" s="428"/>
      <c r="F1316" s="429"/>
      <c r="G1316" s="437"/>
      <c r="H1316" s="535"/>
    </row>
    <row r="1317" spans="1:8" s="3" customFormat="1" ht="12.75" x14ac:dyDescent="0.25">
      <c r="B1317" s="255"/>
      <c r="C1317" s="252"/>
      <c r="D1317" s="252"/>
      <c r="E1317" s="434"/>
      <c r="F1317" s="427"/>
      <c r="G1317" s="437"/>
      <c r="H1317" s="535"/>
    </row>
    <row r="1318" spans="1:8" s="3" customFormat="1" ht="38.25" x14ac:dyDescent="0.25">
      <c r="A1318" s="3">
        <v>10544</v>
      </c>
      <c r="B1318" s="256" t="s">
        <v>1023</v>
      </c>
      <c r="C1318" s="254"/>
      <c r="D1318" s="254" t="s">
        <v>1024</v>
      </c>
      <c r="E1318" s="428" t="s">
        <v>279</v>
      </c>
      <c r="F1318" s="429">
        <v>5</v>
      </c>
      <c r="G1318" s="461"/>
      <c r="H1318" s="535">
        <f>IF(E1318 = CHAR(37), F1318*G1318/100,F1318*G1318)</f>
        <v>0</v>
      </c>
    </row>
    <row r="1319" spans="1:8" s="3" customFormat="1" ht="12.75" x14ac:dyDescent="0.25">
      <c r="B1319" s="255"/>
      <c r="C1319" s="252"/>
      <c r="D1319" s="252"/>
      <c r="E1319" s="434"/>
      <c r="F1319" s="427"/>
      <c r="G1319" s="437"/>
      <c r="H1319" s="535"/>
    </row>
    <row r="1320" spans="1:8" s="3" customFormat="1" ht="25.5" x14ac:dyDescent="0.25">
      <c r="A1320" s="3">
        <v>10390</v>
      </c>
      <c r="B1320" s="256" t="s">
        <v>632</v>
      </c>
      <c r="C1320" s="254"/>
      <c r="D1320" s="254" t="s">
        <v>1025</v>
      </c>
      <c r="E1320" s="428" t="s">
        <v>279</v>
      </c>
      <c r="F1320" s="429">
        <v>40</v>
      </c>
      <c r="G1320" s="461"/>
      <c r="H1320" s="535">
        <f>IF(E1320 = CHAR(37), F1320*G1320/100,F1320*G1320)</f>
        <v>0</v>
      </c>
    </row>
    <row r="1321" spans="1:8" s="3" customFormat="1" ht="12.75" x14ac:dyDescent="0.25">
      <c r="B1321" s="255"/>
      <c r="C1321" s="252"/>
      <c r="D1321" s="252"/>
      <c r="E1321" s="434"/>
      <c r="F1321" s="427"/>
      <c r="G1321" s="437"/>
      <c r="H1321" s="535"/>
    </row>
    <row r="1322" spans="1:8" s="3" customFormat="1" ht="25.5" x14ac:dyDescent="0.25">
      <c r="A1322" s="3">
        <v>10391</v>
      </c>
      <c r="B1322" s="256" t="s">
        <v>683</v>
      </c>
      <c r="C1322" s="254"/>
      <c r="D1322" s="254" t="s">
        <v>1026</v>
      </c>
      <c r="E1322" s="428" t="s">
        <v>279</v>
      </c>
      <c r="F1322" s="429">
        <v>12</v>
      </c>
      <c r="G1322" s="461"/>
      <c r="H1322" s="535">
        <f>IF(E1322 = CHAR(37), F1322*G1322/100,F1322*G1322)</f>
        <v>0</v>
      </c>
    </row>
    <row r="1323" spans="1:8" s="3" customFormat="1" ht="12.75" x14ac:dyDescent="0.25">
      <c r="B1323" s="255"/>
      <c r="C1323" s="252"/>
      <c r="D1323" s="252"/>
      <c r="E1323" s="434"/>
      <c r="F1323" s="427"/>
      <c r="G1323" s="437"/>
      <c r="H1323" s="535"/>
    </row>
    <row r="1324" spans="1:8" s="3" customFormat="1" ht="12.75" x14ac:dyDescent="0.25">
      <c r="A1324" s="3">
        <v>10711</v>
      </c>
      <c r="B1324" s="256" t="s">
        <v>1023</v>
      </c>
      <c r="C1324" s="254"/>
      <c r="D1324" s="254" t="s">
        <v>1027</v>
      </c>
      <c r="E1324" s="428"/>
      <c r="F1324" s="429"/>
      <c r="G1324" s="437"/>
      <c r="H1324" s="535"/>
    </row>
    <row r="1325" spans="1:8" s="3" customFormat="1" ht="12.75" x14ac:dyDescent="0.25">
      <c r="B1325" s="255"/>
      <c r="C1325" s="252"/>
      <c r="D1325" s="252"/>
      <c r="E1325" s="434"/>
      <c r="F1325" s="427"/>
      <c r="G1325" s="437"/>
      <c r="H1325" s="535"/>
    </row>
    <row r="1326" spans="1:8" s="3" customFormat="1" ht="25.5" x14ac:dyDescent="0.25">
      <c r="A1326" s="3">
        <v>10709</v>
      </c>
      <c r="B1326" s="256"/>
      <c r="C1326" s="254"/>
      <c r="D1326" s="254" t="s">
        <v>1028</v>
      </c>
      <c r="E1326" s="428"/>
      <c r="F1326" s="429"/>
      <c r="G1326" s="437"/>
      <c r="H1326" s="535"/>
    </row>
    <row r="1327" spans="1:8" s="3" customFormat="1" ht="12.75" x14ac:dyDescent="0.25">
      <c r="B1327" s="255"/>
      <c r="C1327" s="252"/>
      <c r="D1327" s="252"/>
      <c r="E1327" s="434"/>
      <c r="F1327" s="427"/>
      <c r="G1327" s="437"/>
      <c r="H1327" s="535"/>
    </row>
    <row r="1328" spans="1:8" s="3" customFormat="1" ht="25.5" x14ac:dyDescent="0.25">
      <c r="A1328" s="3">
        <v>10710</v>
      </c>
      <c r="B1328" s="256" t="s">
        <v>1029</v>
      </c>
      <c r="C1328" s="254"/>
      <c r="D1328" s="254" t="s">
        <v>1030</v>
      </c>
      <c r="E1328" s="428" t="s">
        <v>292</v>
      </c>
      <c r="F1328" s="429">
        <v>2</v>
      </c>
      <c r="G1328" s="461"/>
      <c r="H1328" s="535">
        <f>IF(E1328 = CHAR(37), F1328*G1328/100,F1328*G1328)</f>
        <v>0</v>
      </c>
    </row>
    <row r="1329" spans="1:8" s="3" customFormat="1" ht="12.75" x14ac:dyDescent="0.25">
      <c r="B1329" s="255"/>
      <c r="C1329" s="252"/>
      <c r="D1329" s="252"/>
      <c r="E1329" s="434"/>
      <c r="F1329" s="427"/>
      <c r="G1329" s="437"/>
      <c r="H1329" s="535"/>
    </row>
    <row r="1330" spans="1:8" s="3" customFormat="1" ht="25.5" x14ac:dyDescent="0.25">
      <c r="A1330" s="3">
        <v>10712</v>
      </c>
      <c r="B1330" s="256" t="s">
        <v>1031</v>
      </c>
      <c r="C1330" s="254"/>
      <c r="D1330" s="254" t="s">
        <v>1025</v>
      </c>
      <c r="E1330" s="428" t="s">
        <v>292</v>
      </c>
      <c r="F1330" s="429">
        <v>60</v>
      </c>
      <c r="G1330" s="461"/>
      <c r="H1330" s="535">
        <f>IF(E1330 = CHAR(37), F1330*G1330/100,F1330*G1330)</f>
        <v>0</v>
      </c>
    </row>
    <row r="1331" spans="1:8" s="3" customFormat="1" ht="12.75" x14ac:dyDescent="0.25">
      <c r="B1331" s="255"/>
      <c r="C1331" s="252"/>
      <c r="D1331" s="252"/>
      <c r="E1331" s="434"/>
      <c r="F1331" s="427"/>
      <c r="G1331" s="437"/>
      <c r="H1331" s="535"/>
    </row>
    <row r="1332" spans="1:8" s="3" customFormat="1" ht="25.5" x14ac:dyDescent="0.25">
      <c r="A1332" s="3">
        <v>10713</v>
      </c>
      <c r="B1332" s="256" t="s">
        <v>1032</v>
      </c>
      <c r="C1332" s="254"/>
      <c r="D1332" s="254" t="s">
        <v>1033</v>
      </c>
      <c r="E1332" s="428" t="s">
        <v>292</v>
      </c>
      <c r="F1332" s="429">
        <v>60</v>
      </c>
      <c r="G1332" s="461"/>
      <c r="H1332" s="535">
        <f>IF(E1332 = CHAR(37), F1332*G1332/100,F1332*G1332)</f>
        <v>0</v>
      </c>
    </row>
    <row r="1333" spans="1:8" s="3" customFormat="1" ht="12.75" x14ac:dyDescent="0.25">
      <c r="B1333" s="255"/>
      <c r="C1333" s="252"/>
      <c r="D1333" s="252"/>
      <c r="E1333" s="434"/>
      <c r="F1333" s="427"/>
      <c r="G1333" s="437"/>
      <c r="H1333" s="535"/>
    </row>
    <row r="1334" spans="1:8" s="3" customFormat="1" ht="25.5" x14ac:dyDescent="0.25">
      <c r="A1334" s="3">
        <v>10944</v>
      </c>
      <c r="B1334" s="256" t="s">
        <v>1034</v>
      </c>
      <c r="C1334" s="254" t="s">
        <v>1035</v>
      </c>
      <c r="D1334" s="254" t="s">
        <v>1036</v>
      </c>
      <c r="E1334" s="428" t="s">
        <v>19</v>
      </c>
      <c r="F1334" s="429">
        <v>1</v>
      </c>
      <c r="G1334" s="461"/>
      <c r="H1334" s="535">
        <f>IF(E1334 = CHAR(37), F1334*G1334/100,F1334*G1334)</f>
        <v>0</v>
      </c>
    </row>
    <row r="1335" spans="1:8" s="3" customFormat="1" ht="12.75" x14ac:dyDescent="0.25">
      <c r="B1335" s="255"/>
      <c r="C1335" s="252"/>
      <c r="D1335" s="252"/>
      <c r="E1335" s="434"/>
      <c r="F1335" s="427"/>
      <c r="G1335" s="437"/>
      <c r="H1335" s="535"/>
    </row>
    <row r="1336" spans="1:8" s="3" customFormat="1" ht="12.75" x14ac:dyDescent="0.25">
      <c r="B1336" s="255"/>
      <c r="C1336" s="252"/>
      <c r="D1336" s="252"/>
      <c r="E1336" s="434"/>
      <c r="F1336" s="427"/>
      <c r="G1336" s="437"/>
      <c r="H1336" s="535"/>
    </row>
    <row r="1337" spans="1:8" s="3" customFormat="1" ht="12.75" x14ac:dyDescent="0.25">
      <c r="B1337" s="255"/>
      <c r="C1337" s="252"/>
      <c r="D1337" s="252"/>
      <c r="E1337" s="434"/>
      <c r="F1337" s="427"/>
      <c r="G1337" s="437"/>
      <c r="H1337" s="535"/>
    </row>
    <row r="1338" spans="1:8" s="3" customFormat="1" ht="12.75" x14ac:dyDescent="0.25">
      <c r="B1338" s="255"/>
      <c r="C1338" s="252"/>
      <c r="D1338" s="252"/>
      <c r="E1338" s="434"/>
      <c r="F1338" s="427"/>
      <c r="G1338" s="437"/>
      <c r="H1338" s="535"/>
    </row>
    <row r="1339" spans="1:8" s="3" customFormat="1" ht="12.75" x14ac:dyDescent="0.25">
      <c r="B1339" s="255"/>
      <c r="C1339" s="252"/>
      <c r="D1339" s="252"/>
      <c r="E1339" s="434"/>
      <c r="F1339" s="427"/>
      <c r="G1339" s="437"/>
      <c r="H1339" s="535"/>
    </row>
    <row r="1340" spans="1:8" s="3" customFormat="1" ht="12.75" x14ac:dyDescent="0.25">
      <c r="B1340" s="255"/>
      <c r="C1340" s="252"/>
      <c r="D1340" s="252"/>
      <c r="E1340" s="434"/>
      <c r="F1340" s="427"/>
      <c r="G1340" s="437"/>
      <c r="H1340" s="535"/>
    </row>
    <row r="1341" spans="1:8" s="3" customFormat="1" ht="12.75" x14ac:dyDescent="0.25">
      <c r="B1341" s="255"/>
      <c r="C1341" s="252"/>
      <c r="D1341" s="252"/>
      <c r="E1341" s="434"/>
      <c r="F1341" s="427"/>
      <c r="G1341" s="437"/>
      <c r="H1341" s="535"/>
    </row>
    <row r="1342" spans="1:8" s="3" customFormat="1" ht="12.75" x14ac:dyDescent="0.25">
      <c r="B1342" s="255"/>
      <c r="C1342" s="252"/>
      <c r="D1342" s="252"/>
      <c r="E1342" s="434"/>
      <c r="F1342" s="427"/>
      <c r="G1342" s="437"/>
      <c r="H1342" s="535"/>
    </row>
    <row r="1343" spans="1:8" s="3" customFormat="1" ht="12.75" x14ac:dyDescent="0.25">
      <c r="B1343" s="255"/>
      <c r="C1343" s="252"/>
      <c r="D1343" s="252"/>
      <c r="E1343" s="434"/>
      <c r="F1343" s="427"/>
      <c r="G1343" s="437"/>
      <c r="H1343" s="535"/>
    </row>
    <row r="1344" spans="1:8" s="3" customFormat="1" ht="12.75" x14ac:dyDescent="0.25">
      <c r="B1344" s="255"/>
      <c r="C1344" s="252"/>
      <c r="D1344" s="252"/>
      <c r="E1344" s="434"/>
      <c r="F1344" s="427"/>
      <c r="G1344" s="437"/>
      <c r="H1344" s="535"/>
    </row>
    <row r="1345" spans="2:8" s="3" customFormat="1" ht="12.75" x14ac:dyDescent="0.25">
      <c r="B1345" s="255"/>
      <c r="C1345" s="252"/>
      <c r="D1345" s="252"/>
      <c r="E1345" s="434"/>
      <c r="F1345" s="427"/>
      <c r="G1345" s="437"/>
      <c r="H1345" s="535"/>
    </row>
    <row r="1346" spans="2:8" s="3" customFormat="1" ht="12.75" x14ac:dyDescent="0.25">
      <c r="B1346" s="255"/>
      <c r="C1346" s="252"/>
      <c r="D1346" s="252"/>
      <c r="E1346" s="434"/>
      <c r="F1346" s="427"/>
      <c r="G1346" s="437"/>
      <c r="H1346" s="535"/>
    </row>
    <row r="1347" spans="2:8" s="3" customFormat="1" ht="12.75" x14ac:dyDescent="0.25">
      <c r="B1347" s="255"/>
      <c r="C1347" s="252"/>
      <c r="D1347" s="252"/>
      <c r="E1347" s="434"/>
      <c r="F1347" s="427"/>
      <c r="G1347" s="437"/>
      <c r="H1347" s="535"/>
    </row>
    <row r="1348" spans="2:8" s="3" customFormat="1" ht="12.75" x14ac:dyDescent="0.25">
      <c r="B1348" s="255"/>
      <c r="C1348" s="252"/>
      <c r="D1348" s="252"/>
      <c r="E1348" s="434"/>
      <c r="F1348" s="427"/>
      <c r="G1348" s="437"/>
      <c r="H1348" s="535"/>
    </row>
    <row r="1349" spans="2:8" s="3" customFormat="1" ht="12.75" x14ac:dyDescent="0.25">
      <c r="B1349" s="255"/>
      <c r="C1349" s="252"/>
      <c r="D1349" s="252"/>
      <c r="E1349" s="434"/>
      <c r="F1349" s="427"/>
      <c r="G1349" s="437"/>
      <c r="H1349" s="535"/>
    </row>
    <row r="1350" spans="2:8" s="3" customFormat="1" ht="12.75" x14ac:dyDescent="0.25">
      <c r="B1350" s="255"/>
      <c r="C1350" s="252"/>
      <c r="D1350" s="252"/>
      <c r="E1350" s="434"/>
      <c r="F1350" s="427"/>
      <c r="G1350" s="437"/>
      <c r="H1350" s="535"/>
    </row>
    <row r="1351" spans="2:8" s="3" customFormat="1" ht="12.75" x14ac:dyDescent="0.25">
      <c r="B1351" s="255"/>
      <c r="C1351" s="252"/>
      <c r="D1351" s="252"/>
      <c r="E1351" s="434"/>
      <c r="F1351" s="427"/>
      <c r="G1351" s="437"/>
      <c r="H1351" s="535"/>
    </row>
    <row r="1352" spans="2:8" s="3" customFormat="1" ht="12.75" x14ac:dyDescent="0.25">
      <c r="B1352" s="255"/>
      <c r="C1352" s="252"/>
      <c r="D1352" s="252"/>
      <c r="E1352" s="434"/>
      <c r="F1352" s="427"/>
      <c r="G1352" s="437"/>
      <c r="H1352" s="535"/>
    </row>
    <row r="1353" spans="2:8" s="3" customFormat="1" ht="12.75" x14ac:dyDescent="0.25">
      <c r="B1353" s="255"/>
      <c r="C1353" s="252"/>
      <c r="D1353" s="252"/>
      <c r="E1353" s="434"/>
      <c r="F1353" s="427"/>
      <c r="G1353" s="437"/>
      <c r="H1353" s="535"/>
    </row>
    <row r="1354" spans="2:8" s="3" customFormat="1" ht="12.75" x14ac:dyDescent="0.25">
      <c r="B1354" s="255"/>
      <c r="C1354" s="252"/>
      <c r="D1354" s="252"/>
      <c r="E1354" s="434"/>
      <c r="F1354" s="427"/>
      <c r="G1354" s="437"/>
      <c r="H1354" s="535"/>
    </row>
    <row r="1355" spans="2:8" s="3" customFormat="1" ht="12.75" x14ac:dyDescent="0.25">
      <c r="B1355" s="255"/>
      <c r="C1355" s="252"/>
      <c r="D1355" s="252"/>
      <c r="E1355" s="434"/>
      <c r="F1355" s="427"/>
      <c r="G1355" s="437"/>
      <c r="H1355" s="535"/>
    </row>
    <row r="1356" spans="2:8" s="3" customFormat="1" ht="12.75" x14ac:dyDescent="0.25">
      <c r="B1356" s="255"/>
      <c r="C1356" s="252"/>
      <c r="D1356" s="252"/>
      <c r="E1356" s="434"/>
      <c r="F1356" s="427"/>
      <c r="G1356" s="437"/>
      <c r="H1356" s="535"/>
    </row>
    <row r="1357" spans="2:8" s="3" customFormat="1" ht="12.75" x14ac:dyDescent="0.25">
      <c r="B1357" s="255"/>
      <c r="C1357" s="252"/>
      <c r="D1357" s="252"/>
      <c r="E1357" s="434"/>
      <c r="F1357" s="427"/>
      <c r="G1357" s="437"/>
      <c r="H1357" s="535"/>
    </row>
    <row r="1358" spans="2:8" s="3" customFormat="1" ht="12.75" x14ac:dyDescent="0.25">
      <c r="B1358" s="255"/>
      <c r="C1358" s="252"/>
      <c r="D1358" s="252"/>
      <c r="E1358" s="434"/>
      <c r="F1358" s="427"/>
      <c r="G1358" s="437"/>
      <c r="H1358" s="535"/>
    </row>
    <row r="1359" spans="2:8" s="3" customFormat="1" ht="12.75" x14ac:dyDescent="0.25">
      <c r="B1359" s="255"/>
      <c r="C1359" s="252"/>
      <c r="D1359" s="252"/>
      <c r="E1359" s="434"/>
      <c r="F1359" s="427"/>
      <c r="G1359" s="437"/>
      <c r="H1359" s="535"/>
    </row>
    <row r="1360" spans="2:8" s="3" customFormat="1" ht="12.75" x14ac:dyDescent="0.25">
      <c r="B1360" s="255"/>
      <c r="C1360" s="252"/>
      <c r="D1360" s="252"/>
      <c r="E1360" s="434"/>
      <c r="F1360" s="427"/>
      <c r="G1360" s="437"/>
      <c r="H1360" s="535"/>
    </row>
    <row r="1361" spans="1:8" s="3" customFormat="1" ht="12.75" x14ac:dyDescent="0.25">
      <c r="B1361" s="255"/>
      <c r="C1361" s="252"/>
      <c r="D1361" s="252"/>
      <c r="E1361" s="434"/>
      <c r="F1361" s="427"/>
      <c r="G1361" s="437"/>
      <c r="H1361" s="535"/>
    </row>
    <row r="1362" spans="1:8" s="3" customFormat="1" ht="12.75" x14ac:dyDescent="0.25">
      <c r="B1362" s="255"/>
      <c r="C1362" s="252"/>
      <c r="D1362" s="252"/>
      <c r="E1362" s="434"/>
      <c r="F1362" s="427"/>
      <c r="G1362" s="437"/>
      <c r="H1362" s="535"/>
    </row>
    <row r="1363" spans="1:8" s="3" customFormat="1" ht="12.75" x14ac:dyDescent="0.25">
      <c r="B1363" s="255"/>
      <c r="C1363" s="252"/>
      <c r="D1363" s="252"/>
      <c r="E1363" s="434"/>
      <c r="F1363" s="427"/>
      <c r="G1363" s="437"/>
      <c r="H1363" s="535"/>
    </row>
    <row r="1364" spans="1:8" s="3" customFormat="1" ht="12.75" x14ac:dyDescent="0.25">
      <c r="B1364" s="255"/>
      <c r="C1364" s="252"/>
      <c r="D1364" s="252"/>
      <c r="E1364" s="434"/>
      <c r="F1364" s="427"/>
      <c r="G1364" s="437"/>
      <c r="H1364" s="535"/>
    </row>
    <row r="1365" spans="1:8" s="3" customFormat="1" ht="12.75" x14ac:dyDescent="0.25">
      <c r="B1365" s="255"/>
      <c r="C1365" s="252"/>
      <c r="D1365" s="252"/>
      <c r="E1365" s="434"/>
      <c r="F1365" s="427"/>
      <c r="G1365" s="437"/>
      <c r="H1365" s="535"/>
    </row>
    <row r="1366" spans="1:8" s="3" customFormat="1" ht="12.75" x14ac:dyDescent="0.25">
      <c r="B1366" s="255"/>
      <c r="C1366" s="252"/>
      <c r="D1366" s="252"/>
      <c r="E1366" s="434"/>
      <c r="F1366" s="427"/>
      <c r="G1366" s="437"/>
      <c r="H1366" s="535"/>
    </row>
    <row r="1367" spans="1:8" s="3" customFormat="1" ht="12.75" x14ac:dyDescent="0.25">
      <c r="B1367" s="255"/>
      <c r="C1367" s="252"/>
      <c r="D1367" s="252"/>
      <c r="E1367" s="434"/>
      <c r="F1367" s="427"/>
      <c r="G1367" s="437"/>
      <c r="H1367" s="535"/>
    </row>
    <row r="1368" spans="1:8" s="3" customFormat="1" ht="12.75" x14ac:dyDescent="0.25">
      <c r="B1368" s="255"/>
      <c r="C1368" s="252"/>
      <c r="D1368" s="252"/>
      <c r="E1368" s="434"/>
      <c r="F1368" s="427"/>
      <c r="G1368" s="437"/>
      <c r="H1368" s="535"/>
    </row>
    <row r="1369" spans="1:8" s="4" customFormat="1" ht="21.95" customHeight="1" x14ac:dyDescent="0.25">
      <c r="B1369" s="257" t="s">
        <v>230</v>
      </c>
      <c r="C1369" s="257"/>
      <c r="D1369" s="5"/>
      <c r="E1369" s="431"/>
      <c r="F1369" s="431"/>
      <c r="G1369" s="425"/>
      <c r="H1369" s="534">
        <f>SUM(H1314:H1368)</f>
        <v>0</v>
      </c>
    </row>
    <row r="1370" spans="1:8" s="2" customFormat="1" ht="12.75" x14ac:dyDescent="0.2">
      <c r="B1370" s="15"/>
      <c r="F1370" s="15"/>
      <c r="H1370" s="526" t="s">
        <v>2021</v>
      </c>
    </row>
    <row r="1371" spans="1:8" s="2" customFormat="1" ht="12.75" x14ac:dyDescent="0.2">
      <c r="B1371" s="15"/>
      <c r="F1371" s="15"/>
      <c r="H1371" s="527"/>
    </row>
    <row r="1372" spans="1:8" s="3" customFormat="1" ht="25.5" x14ac:dyDescent="0.25">
      <c r="B1372" s="253" t="s">
        <v>3</v>
      </c>
      <c r="C1372" s="253" t="s">
        <v>4</v>
      </c>
      <c r="D1372" s="253" t="s">
        <v>5</v>
      </c>
      <c r="E1372" s="253" t="s">
        <v>6</v>
      </c>
      <c r="F1372" s="293" t="s">
        <v>7</v>
      </c>
      <c r="G1372" s="253" t="s">
        <v>8</v>
      </c>
      <c r="H1372" s="515" t="s">
        <v>9</v>
      </c>
    </row>
    <row r="1373" spans="1:8" s="3" customFormat="1" ht="25.5" x14ac:dyDescent="0.25">
      <c r="A1373" s="3">
        <v>10328</v>
      </c>
      <c r="B1373" s="701" t="s">
        <v>1038</v>
      </c>
      <c r="C1373" s="246" t="s">
        <v>1039</v>
      </c>
      <c r="D1373" s="246" t="s">
        <v>1037</v>
      </c>
      <c r="E1373" s="741"/>
      <c r="F1373" s="742"/>
      <c r="G1373" s="739"/>
      <c r="H1373" s="740"/>
    </row>
    <row r="1374" spans="1:8" s="3" customFormat="1" ht="12.75" x14ac:dyDescent="0.25">
      <c r="B1374" s="255"/>
      <c r="C1374" s="252"/>
      <c r="D1374" s="252"/>
      <c r="E1374" s="427"/>
      <c r="F1374" s="427"/>
      <c r="G1374" s="432"/>
      <c r="H1374" s="528"/>
    </row>
    <row r="1375" spans="1:8" s="3" customFormat="1" ht="25.5" x14ac:dyDescent="0.25">
      <c r="A1375" s="3">
        <v>10629</v>
      </c>
      <c r="B1375" s="256" t="s">
        <v>1040</v>
      </c>
      <c r="C1375" s="254"/>
      <c r="D1375" s="254" t="s">
        <v>1041</v>
      </c>
      <c r="E1375" s="428"/>
      <c r="F1375" s="429"/>
      <c r="G1375" s="432"/>
      <c r="H1375" s="528"/>
    </row>
    <row r="1376" spans="1:8" s="3" customFormat="1" ht="12.75" x14ac:dyDescent="0.25">
      <c r="B1376" s="255"/>
      <c r="C1376" s="252"/>
      <c r="D1376" s="252"/>
      <c r="E1376" s="427"/>
      <c r="F1376" s="427"/>
      <c r="G1376" s="432"/>
      <c r="H1376" s="528"/>
    </row>
    <row r="1377" spans="1:8" s="3" customFormat="1" ht="51" x14ac:dyDescent="0.25">
      <c r="A1377" s="3">
        <v>10545</v>
      </c>
      <c r="B1377" s="256"/>
      <c r="C1377" s="254" t="s">
        <v>651</v>
      </c>
      <c r="D1377" s="254" t="s">
        <v>1042</v>
      </c>
      <c r="E1377" s="428"/>
      <c r="F1377" s="429"/>
      <c r="G1377" s="432"/>
      <c r="H1377" s="528"/>
    </row>
    <row r="1378" spans="1:8" s="3" customFormat="1" ht="12.75" x14ac:dyDescent="0.25">
      <c r="B1378" s="255"/>
      <c r="C1378" s="252"/>
      <c r="D1378" s="252"/>
      <c r="E1378" s="427"/>
      <c r="F1378" s="427"/>
      <c r="G1378" s="432"/>
      <c r="H1378" s="528"/>
    </row>
    <row r="1379" spans="1:8" s="3" customFormat="1" ht="25.5" x14ac:dyDescent="0.25">
      <c r="A1379" s="3">
        <v>10546</v>
      </c>
      <c r="B1379" s="256" t="s">
        <v>1043</v>
      </c>
      <c r="C1379" s="254"/>
      <c r="D1379" s="254" t="s">
        <v>1044</v>
      </c>
      <c r="E1379" s="428" t="s">
        <v>279</v>
      </c>
      <c r="F1379" s="429">
        <v>55</v>
      </c>
      <c r="G1379" s="461"/>
      <c r="H1379" s="528">
        <f>IF(E1379 = CHAR(37), F1379*G1379/100,F1379*G1379)</f>
        <v>0</v>
      </c>
    </row>
    <row r="1380" spans="1:8" s="3" customFormat="1" ht="12.75" x14ac:dyDescent="0.25">
      <c r="B1380" s="255"/>
      <c r="C1380" s="252"/>
      <c r="D1380" s="252"/>
      <c r="E1380" s="427"/>
      <c r="F1380" s="427"/>
      <c r="G1380" s="432"/>
      <c r="H1380" s="528"/>
    </row>
    <row r="1381" spans="1:8" s="3" customFormat="1" ht="25.5" x14ac:dyDescent="0.25">
      <c r="A1381" s="3">
        <v>10547</v>
      </c>
      <c r="B1381" s="256" t="s">
        <v>1045</v>
      </c>
      <c r="C1381" s="254"/>
      <c r="D1381" s="254" t="s">
        <v>1046</v>
      </c>
      <c r="E1381" s="428" t="s">
        <v>279</v>
      </c>
      <c r="F1381" s="429">
        <v>52</v>
      </c>
      <c r="G1381" s="461"/>
      <c r="H1381" s="528">
        <f>IF(E1381 = CHAR(37), F1381*G1381/100,F1381*G1381)</f>
        <v>0</v>
      </c>
    </row>
    <row r="1382" spans="1:8" s="3" customFormat="1" ht="12.75" x14ac:dyDescent="0.25">
      <c r="B1382" s="255"/>
      <c r="C1382" s="252"/>
      <c r="D1382" s="252"/>
      <c r="E1382" s="427"/>
      <c r="F1382" s="427"/>
      <c r="G1382" s="432"/>
      <c r="H1382" s="528"/>
    </row>
    <row r="1383" spans="1:8" s="3" customFormat="1" ht="12.75" x14ac:dyDescent="0.25">
      <c r="A1383" s="3">
        <v>10548</v>
      </c>
      <c r="B1383" s="256"/>
      <c r="C1383" s="254" t="s">
        <v>1047</v>
      </c>
      <c r="D1383" s="254" t="s">
        <v>1048</v>
      </c>
      <c r="E1383" s="428"/>
      <c r="F1383" s="429"/>
      <c r="G1383" s="432"/>
      <c r="H1383" s="528"/>
    </row>
    <row r="1384" spans="1:8" s="3" customFormat="1" ht="12.75" x14ac:dyDescent="0.25">
      <c r="B1384" s="255"/>
      <c r="C1384" s="252"/>
      <c r="D1384" s="252"/>
      <c r="E1384" s="427"/>
      <c r="F1384" s="427"/>
      <c r="G1384" s="432"/>
      <c r="H1384" s="528"/>
    </row>
    <row r="1385" spans="1:8" s="3" customFormat="1" ht="25.5" x14ac:dyDescent="0.25">
      <c r="A1385" s="3">
        <v>10549</v>
      </c>
      <c r="B1385" s="256" t="s">
        <v>1049</v>
      </c>
      <c r="C1385" s="254"/>
      <c r="D1385" s="254" t="s">
        <v>1050</v>
      </c>
      <c r="E1385" s="428" t="s">
        <v>292</v>
      </c>
      <c r="F1385" s="429">
        <v>10</v>
      </c>
      <c r="G1385" s="461"/>
      <c r="H1385" s="528">
        <f>IF(E1385 = CHAR(37), F1385*G1385/100,F1385*G1385)</f>
        <v>0</v>
      </c>
    </row>
    <row r="1386" spans="1:8" s="3" customFormat="1" ht="12.75" x14ac:dyDescent="0.25">
      <c r="B1386" s="255"/>
      <c r="C1386" s="252"/>
      <c r="D1386" s="252"/>
      <c r="E1386" s="427"/>
      <c r="F1386" s="427"/>
      <c r="G1386" s="432"/>
      <c r="H1386" s="528"/>
    </row>
    <row r="1387" spans="1:8" s="3" customFormat="1" ht="12.75" x14ac:dyDescent="0.25">
      <c r="A1387" s="3">
        <v>10550</v>
      </c>
      <c r="B1387" s="256" t="s">
        <v>1051</v>
      </c>
      <c r="C1387" s="254"/>
      <c r="D1387" s="254" t="s">
        <v>1052</v>
      </c>
      <c r="E1387" s="428" t="s">
        <v>292</v>
      </c>
      <c r="F1387" s="429">
        <v>12</v>
      </c>
      <c r="G1387" s="461"/>
      <c r="H1387" s="528">
        <f>IF(E1387 = CHAR(37), F1387*G1387/100,F1387*G1387)</f>
        <v>0</v>
      </c>
    </row>
    <row r="1388" spans="1:8" s="3" customFormat="1" ht="12.75" x14ac:dyDescent="0.25">
      <c r="B1388" s="255"/>
      <c r="C1388" s="252"/>
      <c r="D1388" s="252"/>
      <c r="E1388" s="427"/>
      <c r="F1388" s="427"/>
      <c r="G1388" s="432"/>
      <c r="H1388" s="528"/>
    </row>
    <row r="1389" spans="1:8" s="3" customFormat="1" ht="12.75" x14ac:dyDescent="0.25">
      <c r="A1389" s="3">
        <v>10551</v>
      </c>
      <c r="B1389" s="256"/>
      <c r="C1389" s="254" t="s">
        <v>1047</v>
      </c>
      <c r="D1389" s="254" t="s">
        <v>1053</v>
      </c>
      <c r="E1389" s="428"/>
      <c r="F1389" s="429"/>
      <c r="G1389" s="432"/>
      <c r="H1389" s="528"/>
    </row>
    <row r="1390" spans="1:8" s="3" customFormat="1" ht="12.75" x14ac:dyDescent="0.25">
      <c r="B1390" s="255"/>
      <c r="C1390" s="252"/>
      <c r="D1390" s="252"/>
      <c r="E1390" s="427"/>
      <c r="F1390" s="427"/>
      <c r="G1390" s="432"/>
      <c r="H1390" s="528"/>
    </row>
    <row r="1391" spans="1:8" s="3" customFormat="1" ht="25.5" x14ac:dyDescent="0.25">
      <c r="A1391" s="3">
        <v>10552</v>
      </c>
      <c r="B1391" s="256" t="s">
        <v>1054</v>
      </c>
      <c r="C1391" s="254"/>
      <c r="D1391" s="254" t="s">
        <v>1055</v>
      </c>
      <c r="E1391" s="428" t="s">
        <v>292</v>
      </c>
      <c r="F1391" s="429">
        <v>6</v>
      </c>
      <c r="G1391" s="461"/>
      <c r="H1391" s="528">
        <f>IF(E1391 = CHAR(37), F1391*G1391/100,F1391*G1391)</f>
        <v>0</v>
      </c>
    </row>
    <row r="1392" spans="1:8" s="3" customFormat="1" ht="12.75" x14ac:dyDescent="0.25">
      <c r="B1392" s="255"/>
      <c r="C1392" s="252"/>
      <c r="D1392" s="252"/>
      <c r="E1392" s="427"/>
      <c r="F1392" s="427"/>
      <c r="G1392" s="432"/>
      <c r="H1392" s="528"/>
    </row>
    <row r="1393" spans="1:8" s="3" customFormat="1" ht="25.5" x14ac:dyDescent="0.25">
      <c r="A1393" s="3">
        <v>10553</v>
      </c>
      <c r="B1393" s="256" t="s">
        <v>1056</v>
      </c>
      <c r="C1393" s="254"/>
      <c r="D1393" s="254" t="s">
        <v>1057</v>
      </c>
      <c r="E1393" s="428" t="s">
        <v>292</v>
      </c>
      <c r="F1393" s="429">
        <v>12</v>
      </c>
      <c r="G1393" s="461"/>
      <c r="H1393" s="528">
        <f>IF(E1393 = CHAR(37), F1393*G1393/100,F1393*G1393)</f>
        <v>0</v>
      </c>
    </row>
    <row r="1394" spans="1:8" s="3" customFormat="1" ht="12.75" x14ac:dyDescent="0.25">
      <c r="B1394" s="255"/>
      <c r="C1394" s="252"/>
      <c r="D1394" s="252"/>
      <c r="E1394" s="427"/>
      <c r="F1394" s="427"/>
      <c r="G1394" s="432"/>
      <c r="H1394" s="528"/>
    </row>
    <row r="1395" spans="1:8" s="3" customFormat="1" ht="25.5" x14ac:dyDescent="0.25">
      <c r="A1395" s="3">
        <v>10554</v>
      </c>
      <c r="B1395" s="256" t="s">
        <v>1058</v>
      </c>
      <c r="C1395" s="254"/>
      <c r="D1395" s="254" t="s">
        <v>1059</v>
      </c>
      <c r="E1395" s="428" t="s">
        <v>287</v>
      </c>
      <c r="F1395" s="429">
        <v>2</v>
      </c>
      <c r="G1395" s="461"/>
      <c r="H1395" s="528">
        <f>IF(E1395 = CHAR(37), F1395*G1395/100,F1395*G1395)</f>
        <v>0</v>
      </c>
    </row>
    <row r="1396" spans="1:8" s="3" customFormat="1" ht="12.75" x14ac:dyDescent="0.25">
      <c r="B1396" s="255"/>
      <c r="C1396" s="252"/>
      <c r="D1396" s="252"/>
      <c r="E1396" s="427"/>
      <c r="F1396" s="427"/>
      <c r="G1396" s="432"/>
      <c r="H1396" s="528"/>
    </row>
    <row r="1397" spans="1:8" s="3" customFormat="1" ht="12.75" x14ac:dyDescent="0.25">
      <c r="A1397" s="3">
        <v>10555</v>
      </c>
      <c r="B1397" s="256" t="s">
        <v>1060</v>
      </c>
      <c r="C1397" s="254"/>
      <c r="D1397" s="254" t="s">
        <v>1061</v>
      </c>
      <c r="E1397" s="428" t="s">
        <v>287</v>
      </c>
      <c r="F1397" s="429">
        <v>2</v>
      </c>
      <c r="G1397" s="461"/>
      <c r="H1397" s="528">
        <f>IF(E1397 = CHAR(37), F1397*G1397/100,F1397*G1397)</f>
        <v>0</v>
      </c>
    </row>
    <row r="1398" spans="1:8" s="3" customFormat="1" ht="12.75" x14ac:dyDescent="0.25">
      <c r="B1398" s="255"/>
      <c r="C1398" s="252"/>
      <c r="D1398" s="252"/>
      <c r="E1398" s="427"/>
      <c r="F1398" s="427"/>
      <c r="G1398" s="432"/>
      <c r="H1398" s="528"/>
    </row>
    <row r="1399" spans="1:8" s="3" customFormat="1" ht="12.75" x14ac:dyDescent="0.25">
      <c r="A1399" s="3">
        <v>10556</v>
      </c>
      <c r="B1399" s="256"/>
      <c r="C1399" s="254" t="s">
        <v>598</v>
      </c>
      <c r="D1399" s="254" t="s">
        <v>1062</v>
      </c>
      <c r="E1399" s="428"/>
      <c r="F1399" s="429"/>
      <c r="G1399" s="432"/>
      <c r="H1399" s="528"/>
    </row>
    <row r="1400" spans="1:8" s="3" customFormat="1" ht="12.75" x14ac:dyDescent="0.25">
      <c r="B1400" s="255"/>
      <c r="C1400" s="252"/>
      <c r="D1400" s="252"/>
      <c r="E1400" s="427"/>
      <c r="F1400" s="427"/>
      <c r="G1400" s="432"/>
      <c r="H1400" s="528"/>
    </row>
    <row r="1401" spans="1:8" s="3" customFormat="1" ht="25.5" x14ac:dyDescent="0.25">
      <c r="A1401" s="3">
        <v>10557</v>
      </c>
      <c r="B1401" s="256" t="s">
        <v>1063</v>
      </c>
      <c r="C1401" s="254"/>
      <c r="D1401" s="254" t="s">
        <v>1064</v>
      </c>
      <c r="E1401" s="428" t="s">
        <v>19</v>
      </c>
      <c r="F1401" s="429">
        <v>1</v>
      </c>
      <c r="G1401" s="461"/>
      <c r="H1401" s="528">
        <f>IF(E1401 = CHAR(37), F1401*G1401/100,F1401*G1401)</f>
        <v>0</v>
      </c>
    </row>
    <row r="1402" spans="1:8" s="3" customFormat="1" ht="12.75" x14ac:dyDescent="0.25">
      <c r="B1402" s="255"/>
      <c r="C1402" s="252"/>
      <c r="D1402" s="252"/>
      <c r="E1402" s="427"/>
      <c r="F1402" s="427"/>
      <c r="G1402" s="432"/>
      <c r="H1402" s="528"/>
    </row>
    <row r="1403" spans="1:8" s="3" customFormat="1" ht="25.5" x14ac:dyDescent="0.25">
      <c r="A1403" s="3">
        <v>10558</v>
      </c>
      <c r="B1403" s="256" t="s">
        <v>1065</v>
      </c>
      <c r="C1403" s="254"/>
      <c r="D1403" s="254" t="s">
        <v>1066</v>
      </c>
      <c r="E1403" s="428" t="s">
        <v>19</v>
      </c>
      <c r="F1403" s="429">
        <v>1</v>
      </c>
      <c r="G1403" s="461"/>
      <c r="H1403" s="528">
        <f>IF(E1403 = CHAR(37), F1403*G1403/100,F1403*G1403)</f>
        <v>0</v>
      </c>
    </row>
    <row r="1404" spans="1:8" s="3" customFormat="1" ht="12.75" x14ac:dyDescent="0.25">
      <c r="B1404" s="255"/>
      <c r="C1404" s="252"/>
      <c r="D1404" s="252"/>
      <c r="E1404" s="427"/>
      <c r="F1404" s="427"/>
      <c r="G1404" s="432"/>
      <c r="H1404" s="528"/>
    </row>
    <row r="1405" spans="1:8" s="3" customFormat="1" ht="25.5" x14ac:dyDescent="0.25">
      <c r="A1405" s="3">
        <v>10559</v>
      </c>
      <c r="B1405" s="256" t="s">
        <v>1067</v>
      </c>
      <c r="C1405" s="254"/>
      <c r="D1405" s="254" t="s">
        <v>1068</v>
      </c>
      <c r="E1405" s="428" t="s">
        <v>19</v>
      </c>
      <c r="F1405" s="429">
        <v>1</v>
      </c>
      <c r="G1405" s="461"/>
      <c r="H1405" s="528">
        <f>IF(E1405 = CHAR(37), F1405*G1405/100,F1405*G1405)</f>
        <v>0</v>
      </c>
    </row>
    <row r="1406" spans="1:8" s="3" customFormat="1" ht="12.75" x14ac:dyDescent="0.25">
      <c r="B1406" s="255"/>
      <c r="C1406" s="252"/>
      <c r="D1406" s="252"/>
      <c r="E1406" s="427"/>
      <c r="F1406" s="427"/>
      <c r="G1406" s="432"/>
      <c r="H1406" s="528"/>
    </row>
    <row r="1407" spans="1:8" s="3" customFormat="1" ht="25.5" x14ac:dyDescent="0.25">
      <c r="A1407" s="3">
        <v>10560</v>
      </c>
      <c r="B1407" s="256" t="s">
        <v>1069</v>
      </c>
      <c r="C1407" s="254"/>
      <c r="D1407" s="254" t="s">
        <v>1070</v>
      </c>
      <c r="E1407" s="428" t="s">
        <v>19</v>
      </c>
      <c r="F1407" s="429">
        <v>1</v>
      </c>
      <c r="G1407" s="461"/>
      <c r="H1407" s="528">
        <f>IF(E1407 = CHAR(37), F1407*G1407/100,F1407*G1407)</f>
        <v>0</v>
      </c>
    </row>
    <row r="1408" spans="1:8" s="3" customFormat="1" ht="12.75" x14ac:dyDescent="0.25">
      <c r="B1408" s="255"/>
      <c r="C1408" s="252"/>
      <c r="D1408" s="252"/>
      <c r="E1408" s="427"/>
      <c r="F1408" s="427"/>
      <c r="G1408" s="432"/>
      <c r="H1408" s="528"/>
    </row>
    <row r="1409" spans="2:8" s="3" customFormat="1" ht="12.75" x14ac:dyDescent="0.25">
      <c r="B1409" s="255"/>
      <c r="C1409" s="252"/>
      <c r="D1409" s="252"/>
      <c r="E1409" s="427"/>
      <c r="F1409" s="427"/>
      <c r="G1409" s="432"/>
      <c r="H1409" s="528"/>
    </row>
    <row r="1410" spans="2:8" s="3" customFormat="1" ht="12.75" x14ac:dyDescent="0.25">
      <c r="B1410" s="255"/>
      <c r="C1410" s="252"/>
      <c r="D1410" s="252"/>
      <c r="E1410" s="427"/>
      <c r="F1410" s="427"/>
      <c r="G1410" s="432"/>
      <c r="H1410" s="528"/>
    </row>
    <row r="1411" spans="2:8" s="3" customFormat="1" ht="12.75" x14ac:dyDescent="0.25">
      <c r="B1411" s="255"/>
      <c r="C1411" s="252"/>
      <c r="D1411" s="252"/>
      <c r="E1411" s="427"/>
      <c r="F1411" s="427"/>
      <c r="G1411" s="432"/>
      <c r="H1411" s="528"/>
    </row>
    <row r="1412" spans="2:8" s="3" customFormat="1" ht="12.75" x14ac:dyDescent="0.25">
      <c r="B1412" s="255"/>
      <c r="C1412" s="252"/>
      <c r="D1412" s="252"/>
      <c r="E1412" s="427"/>
      <c r="F1412" s="427"/>
      <c r="G1412" s="432"/>
      <c r="H1412" s="528"/>
    </row>
    <row r="1413" spans="2:8" s="3" customFormat="1" ht="12.75" x14ac:dyDescent="0.25">
      <c r="B1413" s="255"/>
      <c r="C1413" s="252"/>
      <c r="D1413" s="252"/>
      <c r="E1413" s="427"/>
      <c r="F1413" s="427"/>
      <c r="G1413" s="432"/>
      <c r="H1413" s="528"/>
    </row>
    <row r="1414" spans="2:8" s="3" customFormat="1" ht="12.75" x14ac:dyDescent="0.25">
      <c r="B1414" s="255"/>
      <c r="C1414" s="252"/>
      <c r="D1414" s="252"/>
      <c r="E1414" s="427"/>
      <c r="F1414" s="427"/>
      <c r="G1414" s="432"/>
      <c r="H1414" s="528"/>
    </row>
    <row r="1415" spans="2:8" s="3" customFormat="1" ht="12.75" x14ac:dyDescent="0.25">
      <c r="B1415" s="255"/>
      <c r="C1415" s="252"/>
      <c r="D1415" s="252"/>
      <c r="E1415" s="427"/>
      <c r="F1415" s="427"/>
      <c r="G1415" s="432"/>
      <c r="H1415" s="528"/>
    </row>
    <row r="1416" spans="2:8" s="3" customFormat="1" ht="12.75" x14ac:dyDescent="0.25">
      <c r="B1416" s="255"/>
      <c r="C1416" s="252"/>
      <c r="D1416" s="252"/>
      <c r="E1416" s="427"/>
      <c r="F1416" s="427"/>
      <c r="G1416" s="432"/>
      <c r="H1416" s="528"/>
    </row>
    <row r="1417" spans="2:8" s="3" customFormat="1" ht="12.75" x14ac:dyDescent="0.25">
      <c r="B1417" s="255"/>
      <c r="C1417" s="252"/>
      <c r="D1417" s="252"/>
      <c r="E1417" s="427"/>
      <c r="F1417" s="427"/>
      <c r="G1417" s="432"/>
      <c r="H1417" s="528"/>
    </row>
    <row r="1418" spans="2:8" s="3" customFormat="1" ht="12.75" x14ac:dyDescent="0.25">
      <c r="B1418" s="255"/>
      <c r="C1418" s="252"/>
      <c r="D1418" s="252"/>
      <c r="E1418" s="427"/>
      <c r="F1418" s="427"/>
      <c r="G1418" s="432"/>
      <c r="H1418" s="528"/>
    </row>
    <row r="1419" spans="2:8" s="3" customFormat="1" ht="12.75" x14ac:dyDescent="0.25">
      <c r="B1419" s="255"/>
      <c r="C1419" s="252"/>
      <c r="D1419" s="252"/>
      <c r="E1419" s="427"/>
      <c r="F1419" s="427"/>
      <c r="G1419" s="432"/>
      <c r="H1419" s="528"/>
    </row>
    <row r="1420" spans="2:8" s="3" customFormat="1" ht="12.75" x14ac:dyDescent="0.25">
      <c r="B1420" s="255"/>
      <c r="C1420" s="252"/>
      <c r="D1420" s="252"/>
      <c r="E1420" s="427"/>
      <c r="F1420" s="427"/>
      <c r="G1420" s="432"/>
      <c r="H1420" s="528"/>
    </row>
    <row r="1421" spans="2:8" s="3" customFormat="1" ht="12.75" x14ac:dyDescent="0.25">
      <c r="B1421" s="255"/>
      <c r="C1421" s="252"/>
      <c r="D1421" s="252"/>
      <c r="E1421" s="427"/>
      <c r="F1421" s="427"/>
      <c r="G1421" s="432"/>
      <c r="H1421" s="528"/>
    </row>
    <row r="1422" spans="2:8" s="3" customFormat="1" ht="12.75" x14ac:dyDescent="0.25">
      <c r="B1422" s="255"/>
      <c r="C1422" s="252"/>
      <c r="D1422" s="252"/>
      <c r="E1422" s="427"/>
      <c r="F1422" s="427"/>
      <c r="G1422" s="432"/>
      <c r="H1422" s="528"/>
    </row>
    <row r="1423" spans="2:8" s="4" customFormat="1" ht="21.95" customHeight="1" x14ac:dyDescent="0.25">
      <c r="B1423" s="257" t="s">
        <v>230</v>
      </c>
      <c r="C1423" s="257"/>
      <c r="D1423" s="5"/>
      <c r="E1423" s="431"/>
      <c r="F1423" s="431"/>
      <c r="G1423" s="433"/>
      <c r="H1423" s="529">
        <f>SUM(H1373:H1422)</f>
        <v>0</v>
      </c>
    </row>
    <row r="1424" spans="2:8" s="2" customFormat="1" ht="12.75" x14ac:dyDescent="0.2">
      <c r="B1424" s="15"/>
      <c r="F1424" s="15"/>
      <c r="H1424" s="526" t="s">
        <v>2021</v>
      </c>
    </row>
    <row r="1425" spans="1:8" s="2" customFormat="1" ht="12.75" x14ac:dyDescent="0.2">
      <c r="B1425" s="15"/>
      <c r="F1425" s="15"/>
      <c r="H1425" s="527"/>
    </row>
    <row r="1426" spans="1:8" s="3" customFormat="1" ht="25.5" x14ac:dyDescent="0.25">
      <c r="B1426" s="253" t="s">
        <v>3</v>
      </c>
      <c r="C1426" s="253" t="s">
        <v>4</v>
      </c>
      <c r="D1426" s="253" t="s">
        <v>5</v>
      </c>
      <c r="E1426" s="253" t="s">
        <v>6</v>
      </c>
      <c r="F1426" s="293" t="s">
        <v>7</v>
      </c>
      <c r="G1426" s="253" t="s">
        <v>8</v>
      </c>
      <c r="H1426" s="515" t="s">
        <v>9</v>
      </c>
    </row>
    <row r="1427" spans="1:8" s="3" customFormat="1" ht="38.25" x14ac:dyDescent="0.25">
      <c r="A1427" s="3">
        <v>10919</v>
      </c>
      <c r="B1427" s="701" t="s">
        <v>1072</v>
      </c>
      <c r="C1427" s="246" t="s">
        <v>1073</v>
      </c>
      <c r="D1427" s="246" t="s">
        <v>1071</v>
      </c>
      <c r="E1427" s="741"/>
      <c r="F1427" s="742"/>
      <c r="G1427" s="739"/>
      <c r="H1427" s="740"/>
    </row>
    <row r="1428" spans="1:8" s="3" customFormat="1" ht="12.75" x14ac:dyDescent="0.25">
      <c r="B1428" s="255"/>
      <c r="C1428" s="252"/>
      <c r="D1428" s="252"/>
      <c r="E1428" s="427"/>
      <c r="F1428" s="427"/>
      <c r="G1428" s="432"/>
      <c r="H1428" s="528"/>
    </row>
    <row r="1429" spans="1:8" s="3" customFormat="1" ht="12.75" x14ac:dyDescent="0.25">
      <c r="A1429" s="3">
        <v>10920</v>
      </c>
      <c r="B1429" s="256" t="s">
        <v>1074</v>
      </c>
      <c r="C1429" s="254" t="s">
        <v>651</v>
      </c>
      <c r="D1429" s="254" t="s">
        <v>1075</v>
      </c>
      <c r="E1429" s="428" t="s">
        <v>690</v>
      </c>
      <c r="F1429" s="438">
        <v>5</v>
      </c>
      <c r="G1429" s="461"/>
      <c r="H1429" s="528">
        <f>IF(E1429 = CHAR(37), F1429*G1429/100,F1429*G1429)</f>
        <v>0</v>
      </c>
    </row>
    <row r="1430" spans="1:8" s="3" customFormat="1" ht="12.75" x14ac:dyDescent="0.25">
      <c r="B1430" s="255"/>
      <c r="C1430" s="252"/>
      <c r="D1430" s="252"/>
      <c r="E1430" s="427"/>
      <c r="F1430" s="427"/>
      <c r="G1430" s="432"/>
      <c r="H1430" s="528"/>
    </row>
    <row r="1431" spans="1:8" s="3" customFormat="1" ht="12.75" x14ac:dyDescent="0.25">
      <c r="A1431" s="3">
        <v>10921</v>
      </c>
      <c r="B1431" s="256"/>
      <c r="C1431" s="254" t="s">
        <v>1047</v>
      </c>
      <c r="D1431" s="254" t="s">
        <v>1076</v>
      </c>
      <c r="E1431" s="428"/>
      <c r="F1431" s="438"/>
      <c r="G1431" s="432"/>
      <c r="H1431" s="528"/>
    </row>
    <row r="1432" spans="1:8" s="3" customFormat="1" ht="12.75" x14ac:dyDescent="0.25">
      <c r="B1432" s="255"/>
      <c r="C1432" s="252"/>
      <c r="D1432" s="252"/>
      <c r="E1432" s="427"/>
      <c r="F1432" s="427"/>
      <c r="G1432" s="432"/>
      <c r="H1432" s="528"/>
    </row>
    <row r="1433" spans="1:8" s="3" customFormat="1" ht="51" x14ac:dyDescent="0.25">
      <c r="A1433" s="3">
        <v>10922</v>
      </c>
      <c r="B1433" s="256" t="s">
        <v>1077</v>
      </c>
      <c r="C1433" s="254"/>
      <c r="D1433" s="254" t="s">
        <v>1078</v>
      </c>
      <c r="E1433" s="428" t="s">
        <v>690</v>
      </c>
      <c r="F1433" s="438">
        <v>5</v>
      </c>
      <c r="G1433" s="461"/>
      <c r="H1433" s="528">
        <f>IF(E1433 = CHAR(37), F1433*G1433/100,F1433*G1433)</f>
        <v>0</v>
      </c>
    </row>
    <row r="1434" spans="1:8" s="3" customFormat="1" ht="12.75" x14ac:dyDescent="0.25">
      <c r="B1434" s="255"/>
      <c r="C1434" s="252"/>
      <c r="D1434" s="252"/>
      <c r="E1434" s="427"/>
      <c r="F1434" s="427"/>
      <c r="G1434" s="432"/>
      <c r="H1434" s="528"/>
    </row>
    <row r="1435" spans="1:8" s="3" customFormat="1" ht="12.75" x14ac:dyDescent="0.25">
      <c r="B1435" s="255"/>
      <c r="C1435" s="252"/>
      <c r="D1435" s="252"/>
      <c r="E1435" s="427"/>
      <c r="F1435" s="427"/>
      <c r="G1435" s="432"/>
      <c r="H1435" s="528"/>
    </row>
    <row r="1436" spans="1:8" s="3" customFormat="1" ht="12.75" x14ac:dyDescent="0.25">
      <c r="B1436" s="255"/>
      <c r="C1436" s="252"/>
      <c r="D1436" s="252"/>
      <c r="E1436" s="427"/>
      <c r="F1436" s="427"/>
      <c r="G1436" s="432"/>
      <c r="H1436" s="528"/>
    </row>
    <row r="1437" spans="1:8" s="3" customFormat="1" ht="12.75" x14ac:dyDescent="0.25">
      <c r="B1437" s="255"/>
      <c r="C1437" s="252"/>
      <c r="D1437" s="252"/>
      <c r="E1437" s="427"/>
      <c r="F1437" s="427"/>
      <c r="G1437" s="432"/>
      <c r="H1437" s="528"/>
    </row>
    <row r="1438" spans="1:8" s="3" customFormat="1" ht="12.75" x14ac:dyDescent="0.25">
      <c r="B1438" s="255"/>
      <c r="C1438" s="252"/>
      <c r="D1438" s="252"/>
      <c r="E1438" s="427"/>
      <c r="F1438" s="427"/>
      <c r="G1438" s="432"/>
      <c r="H1438" s="528"/>
    </row>
    <row r="1439" spans="1:8" s="3" customFormat="1" ht="12.75" x14ac:dyDescent="0.25">
      <c r="B1439" s="255"/>
      <c r="C1439" s="252"/>
      <c r="D1439" s="252"/>
      <c r="E1439" s="427"/>
      <c r="F1439" s="427"/>
      <c r="G1439" s="432"/>
      <c r="H1439" s="528"/>
    </row>
    <row r="1440" spans="1:8" s="3" customFormat="1" ht="12.75" x14ac:dyDescent="0.25">
      <c r="B1440" s="255"/>
      <c r="C1440" s="252"/>
      <c r="D1440" s="252"/>
      <c r="E1440" s="427"/>
      <c r="F1440" s="427"/>
      <c r="G1440" s="432"/>
      <c r="H1440" s="528"/>
    </row>
    <row r="1441" spans="2:8" s="3" customFormat="1" ht="12.75" x14ac:dyDescent="0.25">
      <c r="B1441" s="255"/>
      <c r="C1441" s="252"/>
      <c r="D1441" s="252"/>
      <c r="E1441" s="427"/>
      <c r="F1441" s="427"/>
      <c r="G1441" s="432"/>
      <c r="H1441" s="528"/>
    </row>
    <row r="1442" spans="2:8" s="3" customFormat="1" ht="12.75" x14ac:dyDescent="0.25">
      <c r="B1442" s="255"/>
      <c r="C1442" s="252"/>
      <c r="D1442" s="252"/>
      <c r="E1442" s="427"/>
      <c r="F1442" s="427"/>
      <c r="G1442" s="432"/>
      <c r="H1442" s="528"/>
    </row>
    <row r="1443" spans="2:8" s="3" customFormat="1" ht="12.75" x14ac:dyDescent="0.25">
      <c r="B1443" s="255"/>
      <c r="C1443" s="252"/>
      <c r="D1443" s="252"/>
      <c r="E1443" s="427"/>
      <c r="F1443" s="427"/>
      <c r="G1443" s="432"/>
      <c r="H1443" s="528"/>
    </row>
    <row r="1444" spans="2:8" s="3" customFormat="1" ht="12.75" x14ac:dyDescent="0.25">
      <c r="B1444" s="255"/>
      <c r="C1444" s="252"/>
      <c r="D1444" s="252"/>
      <c r="E1444" s="427"/>
      <c r="F1444" s="427"/>
      <c r="G1444" s="432"/>
      <c r="H1444" s="528"/>
    </row>
    <row r="1445" spans="2:8" s="3" customFormat="1" ht="12.75" x14ac:dyDescent="0.25">
      <c r="B1445" s="255"/>
      <c r="C1445" s="252"/>
      <c r="D1445" s="252"/>
      <c r="E1445" s="427"/>
      <c r="F1445" s="427"/>
      <c r="G1445" s="432"/>
      <c r="H1445" s="528"/>
    </row>
    <row r="1446" spans="2:8" s="3" customFormat="1" ht="12.75" x14ac:dyDescent="0.25">
      <c r="B1446" s="255"/>
      <c r="C1446" s="252"/>
      <c r="D1446" s="252"/>
      <c r="E1446" s="427"/>
      <c r="F1446" s="427"/>
      <c r="G1446" s="432"/>
      <c r="H1446" s="528"/>
    </row>
    <row r="1447" spans="2:8" s="3" customFormat="1" ht="12.75" x14ac:dyDescent="0.25">
      <c r="B1447" s="255"/>
      <c r="C1447" s="252"/>
      <c r="D1447" s="252"/>
      <c r="E1447" s="427"/>
      <c r="F1447" s="427"/>
      <c r="G1447" s="432"/>
      <c r="H1447" s="528"/>
    </row>
    <row r="1448" spans="2:8" s="3" customFormat="1" ht="12.75" x14ac:dyDescent="0.25">
      <c r="B1448" s="255"/>
      <c r="C1448" s="252"/>
      <c r="D1448" s="252"/>
      <c r="E1448" s="427"/>
      <c r="F1448" s="427"/>
      <c r="G1448" s="432"/>
      <c r="H1448" s="528"/>
    </row>
    <row r="1449" spans="2:8" s="3" customFormat="1" ht="12.75" x14ac:dyDescent="0.25">
      <c r="B1449" s="255"/>
      <c r="C1449" s="252"/>
      <c r="D1449" s="252"/>
      <c r="E1449" s="427"/>
      <c r="F1449" s="427"/>
      <c r="G1449" s="432"/>
      <c r="H1449" s="528"/>
    </row>
    <row r="1450" spans="2:8" s="3" customFormat="1" ht="12.75" x14ac:dyDescent="0.25">
      <c r="B1450" s="255"/>
      <c r="C1450" s="252"/>
      <c r="D1450" s="252"/>
      <c r="E1450" s="427"/>
      <c r="F1450" s="427"/>
      <c r="G1450" s="432"/>
      <c r="H1450" s="528"/>
    </row>
    <row r="1451" spans="2:8" s="3" customFormat="1" ht="12.75" x14ac:dyDescent="0.25">
      <c r="B1451" s="255"/>
      <c r="C1451" s="252"/>
      <c r="D1451" s="252"/>
      <c r="E1451" s="427"/>
      <c r="F1451" s="427"/>
      <c r="G1451" s="432"/>
      <c r="H1451" s="528"/>
    </row>
    <row r="1452" spans="2:8" s="3" customFormat="1" ht="12.75" x14ac:dyDescent="0.25">
      <c r="B1452" s="255"/>
      <c r="C1452" s="252"/>
      <c r="D1452" s="252"/>
      <c r="E1452" s="427"/>
      <c r="F1452" s="427"/>
      <c r="G1452" s="432"/>
      <c r="H1452" s="528"/>
    </row>
    <row r="1453" spans="2:8" s="3" customFormat="1" ht="12.75" x14ac:dyDescent="0.25">
      <c r="B1453" s="255"/>
      <c r="C1453" s="252"/>
      <c r="D1453" s="252"/>
      <c r="E1453" s="427"/>
      <c r="F1453" s="427"/>
      <c r="G1453" s="432"/>
      <c r="H1453" s="528"/>
    </row>
    <row r="1454" spans="2:8" s="3" customFormat="1" ht="12.75" x14ac:dyDescent="0.25">
      <c r="B1454" s="255"/>
      <c r="C1454" s="252"/>
      <c r="D1454" s="252"/>
      <c r="E1454" s="427"/>
      <c r="F1454" s="427"/>
      <c r="G1454" s="432"/>
      <c r="H1454" s="528"/>
    </row>
    <row r="1455" spans="2:8" s="3" customFormat="1" ht="12.75" x14ac:dyDescent="0.25">
      <c r="B1455" s="255"/>
      <c r="C1455" s="252"/>
      <c r="D1455" s="252"/>
      <c r="E1455" s="427"/>
      <c r="F1455" s="427"/>
      <c r="G1455" s="432"/>
      <c r="H1455" s="528"/>
    </row>
    <row r="1456" spans="2:8" s="3" customFormat="1" ht="12.75" x14ac:dyDescent="0.25">
      <c r="B1456" s="255"/>
      <c r="C1456" s="252"/>
      <c r="D1456" s="252"/>
      <c r="E1456" s="427"/>
      <c r="F1456" s="427"/>
      <c r="G1456" s="432"/>
      <c r="H1456" s="528"/>
    </row>
    <row r="1457" spans="2:8" s="3" customFormat="1" ht="12.75" x14ac:dyDescent="0.25">
      <c r="B1457" s="255"/>
      <c r="C1457" s="252"/>
      <c r="D1457" s="252"/>
      <c r="E1457" s="427"/>
      <c r="F1457" s="427"/>
      <c r="G1457" s="432"/>
      <c r="H1457" s="528"/>
    </row>
    <row r="1458" spans="2:8" s="3" customFormat="1" ht="12.75" x14ac:dyDescent="0.25">
      <c r="B1458" s="255"/>
      <c r="C1458" s="252"/>
      <c r="D1458" s="252"/>
      <c r="E1458" s="427"/>
      <c r="F1458" s="427"/>
      <c r="G1458" s="432"/>
      <c r="H1458" s="528"/>
    </row>
    <row r="1459" spans="2:8" s="3" customFormat="1" ht="12.75" x14ac:dyDescent="0.25">
      <c r="B1459" s="255"/>
      <c r="C1459" s="252"/>
      <c r="D1459" s="252"/>
      <c r="E1459" s="427"/>
      <c r="F1459" s="427"/>
      <c r="G1459" s="432"/>
      <c r="H1459" s="528"/>
    </row>
    <row r="1460" spans="2:8" s="3" customFormat="1" ht="12.75" x14ac:dyDescent="0.25">
      <c r="B1460" s="255"/>
      <c r="C1460" s="252"/>
      <c r="D1460" s="252"/>
      <c r="E1460" s="427"/>
      <c r="F1460" s="427"/>
      <c r="G1460" s="432"/>
      <c r="H1460" s="528"/>
    </row>
    <row r="1461" spans="2:8" s="3" customFormat="1" ht="12.75" x14ac:dyDescent="0.25">
      <c r="B1461" s="255"/>
      <c r="C1461" s="252"/>
      <c r="D1461" s="252"/>
      <c r="E1461" s="427"/>
      <c r="F1461" s="427"/>
      <c r="G1461" s="432"/>
      <c r="H1461" s="528"/>
    </row>
    <row r="1462" spans="2:8" s="3" customFormat="1" ht="12.75" x14ac:dyDescent="0.25">
      <c r="B1462" s="255"/>
      <c r="C1462" s="252"/>
      <c r="D1462" s="252"/>
      <c r="E1462" s="427"/>
      <c r="F1462" s="427"/>
      <c r="G1462" s="432"/>
      <c r="H1462" s="528"/>
    </row>
    <row r="1463" spans="2:8" s="3" customFormat="1" ht="12.75" x14ac:dyDescent="0.25">
      <c r="B1463" s="255"/>
      <c r="C1463" s="252"/>
      <c r="D1463" s="252"/>
      <c r="E1463" s="427"/>
      <c r="F1463" s="427"/>
      <c r="G1463" s="432"/>
      <c r="H1463" s="528"/>
    </row>
    <row r="1464" spans="2:8" s="3" customFormat="1" ht="12.75" x14ac:dyDescent="0.25">
      <c r="B1464" s="255"/>
      <c r="C1464" s="252"/>
      <c r="D1464" s="252"/>
      <c r="E1464" s="427"/>
      <c r="F1464" s="427"/>
      <c r="G1464" s="432"/>
      <c r="H1464" s="528"/>
    </row>
    <row r="1465" spans="2:8" s="3" customFormat="1" ht="12.75" x14ac:dyDescent="0.25">
      <c r="B1465" s="255"/>
      <c r="C1465" s="252"/>
      <c r="D1465" s="252"/>
      <c r="E1465" s="427"/>
      <c r="F1465" s="427"/>
      <c r="G1465" s="432"/>
      <c r="H1465" s="528"/>
    </row>
    <row r="1466" spans="2:8" s="3" customFormat="1" ht="12.75" x14ac:dyDescent="0.25">
      <c r="B1466" s="255"/>
      <c r="C1466" s="252"/>
      <c r="D1466" s="252"/>
      <c r="E1466" s="427"/>
      <c r="F1466" s="427"/>
      <c r="G1466" s="432"/>
      <c r="H1466" s="528"/>
    </row>
    <row r="1467" spans="2:8" s="3" customFormat="1" ht="12.75" x14ac:dyDescent="0.25">
      <c r="B1467" s="255"/>
      <c r="C1467" s="252"/>
      <c r="D1467" s="252"/>
      <c r="E1467" s="427"/>
      <c r="F1467" s="427"/>
      <c r="G1467" s="432"/>
      <c r="H1467" s="528"/>
    </row>
    <row r="1468" spans="2:8" s="3" customFormat="1" ht="12.75" x14ac:dyDescent="0.25">
      <c r="B1468" s="255"/>
      <c r="C1468" s="252"/>
      <c r="D1468" s="252"/>
      <c r="E1468" s="427"/>
      <c r="F1468" s="427"/>
      <c r="G1468" s="432"/>
      <c r="H1468" s="528"/>
    </row>
    <row r="1469" spans="2:8" s="3" customFormat="1" ht="12.75" x14ac:dyDescent="0.25">
      <c r="B1469" s="255"/>
      <c r="C1469" s="252"/>
      <c r="D1469" s="252"/>
      <c r="E1469" s="427"/>
      <c r="F1469" s="427"/>
      <c r="G1469" s="432"/>
      <c r="H1469" s="528"/>
    </row>
    <row r="1470" spans="2:8" s="3" customFormat="1" ht="12.75" x14ac:dyDescent="0.25">
      <c r="B1470" s="255"/>
      <c r="C1470" s="252"/>
      <c r="D1470" s="252"/>
      <c r="E1470" s="427"/>
      <c r="F1470" s="427"/>
      <c r="G1470" s="432"/>
      <c r="H1470" s="528"/>
    </row>
    <row r="1471" spans="2:8" s="3" customFormat="1" ht="12.75" x14ac:dyDescent="0.25">
      <c r="B1471" s="255"/>
      <c r="C1471" s="252"/>
      <c r="D1471" s="252"/>
      <c r="E1471" s="427"/>
      <c r="F1471" s="427"/>
      <c r="G1471" s="432"/>
      <c r="H1471" s="528"/>
    </row>
    <row r="1472" spans="2:8" s="3" customFormat="1" ht="12.75" x14ac:dyDescent="0.25">
      <c r="B1472" s="255"/>
      <c r="C1472" s="252"/>
      <c r="D1472" s="252"/>
      <c r="E1472" s="427"/>
      <c r="F1472" s="427"/>
      <c r="G1472" s="432"/>
      <c r="H1472" s="528"/>
    </row>
    <row r="1473" spans="2:8" s="3" customFormat="1" ht="12.75" x14ac:dyDescent="0.25">
      <c r="B1473" s="255"/>
      <c r="C1473" s="252"/>
      <c r="D1473" s="252"/>
      <c r="E1473" s="427"/>
      <c r="F1473" s="427"/>
      <c r="G1473" s="432"/>
      <c r="H1473" s="528"/>
    </row>
    <row r="1474" spans="2:8" s="3" customFormat="1" ht="12.75" x14ac:dyDescent="0.25">
      <c r="B1474" s="255"/>
      <c r="C1474" s="252"/>
      <c r="D1474" s="252"/>
      <c r="E1474" s="427"/>
      <c r="F1474" s="427"/>
      <c r="G1474" s="432"/>
      <c r="H1474" s="528"/>
    </row>
    <row r="1475" spans="2:8" s="3" customFormat="1" ht="12.75" x14ac:dyDescent="0.25">
      <c r="B1475" s="255"/>
      <c r="C1475" s="252"/>
      <c r="D1475" s="252"/>
      <c r="E1475" s="427"/>
      <c r="F1475" s="427"/>
      <c r="G1475" s="432"/>
      <c r="H1475" s="528"/>
    </row>
    <row r="1476" spans="2:8" s="3" customFormat="1" ht="12.75" x14ac:dyDescent="0.25">
      <c r="B1476" s="255"/>
      <c r="C1476" s="252"/>
      <c r="D1476" s="252"/>
      <c r="E1476" s="427"/>
      <c r="F1476" s="427"/>
      <c r="G1476" s="432"/>
      <c r="H1476" s="528"/>
    </row>
    <row r="1477" spans="2:8" s="3" customFormat="1" ht="12.75" x14ac:dyDescent="0.25">
      <c r="B1477" s="255"/>
      <c r="C1477" s="252"/>
      <c r="D1477" s="252"/>
      <c r="E1477" s="427"/>
      <c r="F1477" s="427"/>
      <c r="G1477" s="432"/>
      <c r="H1477" s="528"/>
    </row>
    <row r="1478" spans="2:8" s="3" customFormat="1" ht="12.75" x14ac:dyDescent="0.25">
      <c r="B1478" s="255"/>
      <c r="C1478" s="252"/>
      <c r="D1478" s="252"/>
      <c r="E1478" s="427"/>
      <c r="F1478" s="427"/>
      <c r="G1478" s="432"/>
      <c r="H1478" s="528"/>
    </row>
    <row r="1479" spans="2:8" s="3" customFormat="1" ht="12.75" x14ac:dyDescent="0.25">
      <c r="B1479" s="255"/>
      <c r="C1479" s="252"/>
      <c r="D1479" s="252"/>
      <c r="E1479" s="427"/>
      <c r="F1479" s="427"/>
      <c r="G1479" s="432"/>
      <c r="H1479" s="528"/>
    </row>
    <row r="1480" spans="2:8" s="3" customFormat="1" ht="12.75" x14ac:dyDescent="0.25">
      <c r="B1480" s="255"/>
      <c r="C1480" s="252"/>
      <c r="D1480" s="252"/>
      <c r="E1480" s="427"/>
      <c r="F1480" s="427"/>
      <c r="G1480" s="432"/>
      <c r="H1480" s="528"/>
    </row>
    <row r="1481" spans="2:8" s="3" customFormat="1" ht="12.75" x14ac:dyDescent="0.25">
      <c r="B1481" s="255"/>
      <c r="C1481" s="252"/>
      <c r="D1481" s="252"/>
      <c r="E1481" s="427"/>
      <c r="F1481" s="427"/>
      <c r="G1481" s="432"/>
      <c r="H1481" s="528"/>
    </row>
    <row r="1482" spans="2:8" s="3" customFormat="1" ht="12.75" x14ac:dyDescent="0.25">
      <c r="B1482" s="255"/>
      <c r="C1482" s="252"/>
      <c r="D1482" s="252"/>
      <c r="E1482" s="427"/>
      <c r="F1482" s="427"/>
      <c r="G1482" s="432"/>
      <c r="H1482" s="528"/>
    </row>
    <row r="1483" spans="2:8" s="3" customFormat="1" ht="12.75" x14ac:dyDescent="0.25">
      <c r="B1483" s="255"/>
      <c r="C1483" s="252"/>
      <c r="D1483" s="252"/>
      <c r="E1483" s="427"/>
      <c r="F1483" s="427"/>
      <c r="G1483" s="432"/>
      <c r="H1483" s="528"/>
    </row>
    <row r="1484" spans="2:8" s="3" customFormat="1" ht="12.75" x14ac:dyDescent="0.25">
      <c r="B1484" s="255"/>
      <c r="C1484" s="252"/>
      <c r="D1484" s="252"/>
      <c r="E1484" s="427"/>
      <c r="F1484" s="427"/>
      <c r="G1484" s="432"/>
      <c r="H1484" s="528"/>
    </row>
    <row r="1485" spans="2:8" s="3" customFormat="1" ht="12.75" x14ac:dyDescent="0.25">
      <c r="B1485" s="255"/>
      <c r="C1485" s="252"/>
      <c r="D1485" s="252"/>
      <c r="E1485" s="427"/>
      <c r="F1485" s="427"/>
      <c r="G1485" s="432"/>
      <c r="H1485" s="528"/>
    </row>
    <row r="1486" spans="2:8" s="3" customFormat="1" ht="12.75" x14ac:dyDescent="0.25">
      <c r="B1486" s="255"/>
      <c r="C1486" s="252"/>
      <c r="D1486" s="252"/>
      <c r="E1486" s="427"/>
      <c r="F1486" s="427"/>
      <c r="G1486" s="432"/>
      <c r="H1486" s="528"/>
    </row>
    <row r="1487" spans="2:8" s="3" customFormat="1" ht="12.75" x14ac:dyDescent="0.25">
      <c r="B1487" s="255"/>
      <c r="C1487" s="252"/>
      <c r="D1487" s="252"/>
      <c r="E1487" s="427"/>
      <c r="F1487" s="427"/>
      <c r="G1487" s="432"/>
      <c r="H1487" s="528"/>
    </row>
    <row r="1488" spans="2:8" s="4" customFormat="1" ht="21.95" customHeight="1" x14ac:dyDescent="0.25">
      <c r="B1488" s="257" t="s">
        <v>230</v>
      </c>
      <c r="C1488" s="257"/>
      <c r="D1488" s="5"/>
      <c r="E1488" s="431"/>
      <c r="F1488" s="431"/>
      <c r="G1488" s="433"/>
      <c r="H1488" s="529">
        <f>SUM(H1427:H1487)</f>
        <v>0</v>
      </c>
    </row>
    <row r="1489" spans="1:8" s="2" customFormat="1" ht="12.75" x14ac:dyDescent="0.2">
      <c r="B1489" s="15"/>
      <c r="F1489" s="15"/>
      <c r="H1489" s="526" t="s">
        <v>2021</v>
      </c>
    </row>
    <row r="1490" spans="1:8" s="2" customFormat="1" ht="12.75" x14ac:dyDescent="0.2">
      <c r="B1490" s="15"/>
      <c r="F1490" s="15"/>
      <c r="H1490" s="527"/>
    </row>
    <row r="1491" spans="1:8" s="3" customFormat="1" ht="25.5" x14ac:dyDescent="0.25">
      <c r="B1491" s="253" t="s">
        <v>3</v>
      </c>
      <c r="C1491" s="253" t="s">
        <v>4</v>
      </c>
      <c r="D1491" s="253" t="s">
        <v>5</v>
      </c>
      <c r="E1491" s="253" t="s">
        <v>6</v>
      </c>
      <c r="F1491" s="293" t="s">
        <v>7</v>
      </c>
      <c r="G1491" s="253" t="s">
        <v>8</v>
      </c>
      <c r="H1491" s="515" t="s">
        <v>9</v>
      </c>
    </row>
    <row r="1492" spans="1:8" s="3" customFormat="1" ht="25.5" x14ac:dyDescent="0.25">
      <c r="A1492" s="3">
        <v>10329</v>
      </c>
      <c r="B1492" s="701" t="s">
        <v>1080</v>
      </c>
      <c r="C1492" s="246" t="s">
        <v>1081</v>
      </c>
      <c r="D1492" s="246" t="s">
        <v>1079</v>
      </c>
      <c r="E1492" s="741"/>
      <c r="F1492" s="745"/>
      <c r="G1492" s="739"/>
      <c r="H1492" s="740"/>
    </row>
    <row r="1493" spans="1:8" s="3" customFormat="1" ht="12.75" x14ac:dyDescent="0.25">
      <c r="B1493" s="255"/>
      <c r="C1493" s="252"/>
      <c r="D1493" s="252"/>
      <c r="E1493" s="427"/>
      <c r="F1493" s="427"/>
      <c r="G1493" s="432"/>
      <c r="H1493" s="528"/>
    </row>
    <row r="1494" spans="1:8" s="3" customFormat="1" ht="12.75" x14ac:dyDescent="0.25">
      <c r="A1494" s="3">
        <v>10561</v>
      </c>
      <c r="B1494" s="256" t="s">
        <v>1082</v>
      </c>
      <c r="C1494" s="254"/>
      <c r="D1494" s="254" t="s">
        <v>1083</v>
      </c>
      <c r="E1494" s="428"/>
      <c r="F1494" s="438"/>
      <c r="G1494" s="432"/>
      <c r="H1494" s="528"/>
    </row>
    <row r="1495" spans="1:8" s="3" customFormat="1" ht="12.75" x14ac:dyDescent="0.25">
      <c r="B1495" s="255"/>
      <c r="C1495" s="252"/>
      <c r="D1495" s="252"/>
      <c r="E1495" s="427"/>
      <c r="F1495" s="427"/>
      <c r="G1495" s="432"/>
      <c r="H1495" s="528"/>
    </row>
    <row r="1496" spans="1:8" s="3" customFormat="1" ht="25.5" x14ac:dyDescent="0.25">
      <c r="A1496" s="3">
        <v>10562</v>
      </c>
      <c r="B1496" s="256"/>
      <c r="C1496" s="254" t="s">
        <v>1084</v>
      </c>
      <c r="D1496" s="254" t="s">
        <v>3810</v>
      </c>
      <c r="E1496" s="428"/>
      <c r="F1496" s="438"/>
      <c r="G1496" s="432"/>
      <c r="H1496" s="528"/>
    </row>
    <row r="1497" spans="1:8" s="3" customFormat="1" ht="12.75" x14ac:dyDescent="0.25">
      <c r="B1497" s="255"/>
      <c r="C1497" s="252"/>
      <c r="D1497" s="252"/>
      <c r="E1497" s="427"/>
      <c r="F1497" s="427"/>
      <c r="G1497" s="432"/>
      <c r="H1497" s="528"/>
    </row>
    <row r="1498" spans="1:8" s="3" customFormat="1" ht="12.75" x14ac:dyDescent="0.25">
      <c r="A1498" s="3">
        <v>10393</v>
      </c>
      <c r="B1498" s="256" t="s">
        <v>1085</v>
      </c>
      <c r="C1498" s="254"/>
      <c r="D1498" s="254" t="s">
        <v>1086</v>
      </c>
      <c r="E1498" s="428" t="s">
        <v>292</v>
      </c>
      <c r="F1498" s="429">
        <v>10</v>
      </c>
      <c r="G1498" s="461"/>
      <c r="H1498" s="528">
        <f>IF(E1498 = CHAR(37), F1498*G1498/100,F1498*G1498)</f>
        <v>0</v>
      </c>
    </row>
    <row r="1499" spans="1:8" s="3" customFormat="1" ht="12.75" x14ac:dyDescent="0.25">
      <c r="B1499" s="255"/>
      <c r="C1499" s="252"/>
      <c r="D1499" s="252"/>
      <c r="E1499" s="427"/>
      <c r="F1499" s="427"/>
      <c r="G1499" s="432"/>
      <c r="H1499" s="528"/>
    </row>
    <row r="1500" spans="1:8" s="3" customFormat="1" ht="12.75" x14ac:dyDescent="0.25">
      <c r="A1500" s="3">
        <v>10656</v>
      </c>
      <c r="B1500" s="256" t="s">
        <v>1087</v>
      </c>
      <c r="C1500" s="254"/>
      <c r="D1500" s="254" t="s">
        <v>1088</v>
      </c>
      <c r="E1500" s="428" t="s">
        <v>292</v>
      </c>
      <c r="F1500" s="429">
        <v>10</v>
      </c>
      <c r="G1500" s="461"/>
      <c r="H1500" s="528">
        <f>IF(E1500 = CHAR(37), F1500*G1500/100,F1500*G1500)</f>
        <v>0</v>
      </c>
    </row>
    <row r="1501" spans="1:8" s="3" customFormat="1" ht="12.75" x14ac:dyDescent="0.25">
      <c r="B1501" s="255"/>
      <c r="C1501" s="252"/>
      <c r="D1501" s="252"/>
      <c r="E1501" s="427"/>
      <c r="F1501" s="427"/>
      <c r="G1501" s="432"/>
      <c r="H1501" s="528"/>
    </row>
    <row r="1502" spans="1:8" s="3" customFormat="1" ht="12.75" x14ac:dyDescent="0.25">
      <c r="A1502" s="3">
        <v>10688</v>
      </c>
      <c r="B1502" s="256" t="s">
        <v>1089</v>
      </c>
      <c r="C1502" s="254"/>
      <c r="D1502" s="254" t="s">
        <v>1090</v>
      </c>
      <c r="E1502" s="428" t="s">
        <v>292</v>
      </c>
      <c r="F1502" s="429">
        <v>6</v>
      </c>
      <c r="G1502" s="461"/>
      <c r="H1502" s="528">
        <f>IF(E1502 = CHAR(37), F1502*G1502/100,F1502*G1502)</f>
        <v>0</v>
      </c>
    </row>
    <row r="1503" spans="1:8" s="3" customFormat="1" ht="12.75" x14ac:dyDescent="0.25">
      <c r="B1503" s="255"/>
      <c r="C1503" s="252"/>
      <c r="D1503" s="252"/>
      <c r="E1503" s="427"/>
      <c r="F1503" s="427"/>
      <c r="G1503" s="432"/>
      <c r="H1503" s="528"/>
    </row>
    <row r="1504" spans="1:8" s="3" customFormat="1" ht="38.25" x14ac:dyDescent="0.25">
      <c r="A1504" s="3">
        <v>10684</v>
      </c>
      <c r="B1504" s="256"/>
      <c r="C1504" s="254"/>
      <c r="D1504" s="254" t="s">
        <v>3811</v>
      </c>
      <c r="E1504" s="428"/>
      <c r="F1504" s="429"/>
      <c r="G1504" s="432"/>
      <c r="H1504" s="528"/>
    </row>
    <row r="1505" spans="1:8" s="3" customFormat="1" ht="12.75" x14ac:dyDescent="0.25">
      <c r="B1505" s="255"/>
      <c r="C1505" s="252"/>
      <c r="D1505" s="252"/>
      <c r="E1505" s="427"/>
      <c r="F1505" s="427"/>
      <c r="G1505" s="432"/>
      <c r="H1505" s="528"/>
    </row>
    <row r="1506" spans="1:8" s="3" customFormat="1" ht="12.75" x14ac:dyDescent="0.25">
      <c r="A1506" s="3">
        <v>10658</v>
      </c>
      <c r="B1506" s="256" t="s">
        <v>1091</v>
      </c>
      <c r="C1506" s="254"/>
      <c r="D1506" s="254" t="s">
        <v>3818</v>
      </c>
      <c r="E1506" s="428" t="s">
        <v>292</v>
      </c>
      <c r="F1506" s="429">
        <v>150</v>
      </c>
      <c r="G1506" s="461"/>
      <c r="H1506" s="528">
        <f>IF(E1506 = CHAR(37), F1506*G1506/100,F1506*G1506)</f>
        <v>0</v>
      </c>
    </row>
    <row r="1507" spans="1:8" s="3" customFormat="1" ht="12.75" x14ac:dyDescent="0.25">
      <c r="B1507" s="255"/>
      <c r="C1507" s="252"/>
      <c r="D1507" s="252"/>
      <c r="E1507" s="427"/>
      <c r="F1507" s="427"/>
      <c r="G1507" s="432"/>
      <c r="H1507" s="528"/>
    </row>
    <row r="1508" spans="1:8" s="3" customFormat="1" ht="12.75" x14ac:dyDescent="0.25">
      <c r="A1508" s="3">
        <v>10685</v>
      </c>
      <c r="B1508" s="256" t="s">
        <v>1092</v>
      </c>
      <c r="C1508" s="254"/>
      <c r="D1508" s="254" t="s">
        <v>1093</v>
      </c>
      <c r="E1508" s="428" t="s">
        <v>292</v>
      </c>
      <c r="F1508" s="429">
        <v>212</v>
      </c>
      <c r="G1508" s="461"/>
      <c r="H1508" s="528">
        <f>IF(E1508 = CHAR(37), F1508*G1508/100,F1508*G1508)</f>
        <v>0</v>
      </c>
    </row>
    <row r="1509" spans="1:8" s="3" customFormat="1" ht="12.75" x14ac:dyDescent="0.25">
      <c r="B1509" s="255"/>
      <c r="C1509" s="252"/>
      <c r="D1509" s="252"/>
      <c r="E1509" s="427"/>
      <c r="F1509" s="427"/>
      <c r="G1509" s="432"/>
      <c r="H1509" s="528"/>
    </row>
    <row r="1510" spans="1:8" s="3" customFormat="1" ht="38.25" x14ac:dyDescent="0.25">
      <c r="A1510" s="3">
        <v>10651</v>
      </c>
      <c r="B1510" s="256"/>
      <c r="C1510" s="254"/>
      <c r="D1510" s="254" t="s">
        <v>3814</v>
      </c>
      <c r="E1510" s="428"/>
      <c r="F1510" s="429"/>
      <c r="G1510" s="432"/>
      <c r="H1510" s="528"/>
    </row>
    <row r="1511" spans="1:8" s="3" customFormat="1" ht="12.75" x14ac:dyDescent="0.25">
      <c r="B1511" s="255"/>
      <c r="C1511" s="252"/>
      <c r="D1511" s="252"/>
      <c r="E1511" s="427"/>
      <c r="F1511" s="427"/>
      <c r="G1511" s="432"/>
      <c r="H1511" s="528"/>
    </row>
    <row r="1512" spans="1:8" s="3" customFormat="1" ht="12.75" x14ac:dyDescent="0.25">
      <c r="A1512" s="3">
        <v>10650</v>
      </c>
      <c r="B1512" s="256" t="s">
        <v>2865</v>
      </c>
      <c r="C1512" s="254"/>
      <c r="D1512" s="254" t="s">
        <v>1232</v>
      </c>
      <c r="E1512" s="428" t="s">
        <v>292</v>
      </c>
      <c r="F1512" s="429">
        <v>212</v>
      </c>
      <c r="G1512" s="461"/>
      <c r="H1512" s="528">
        <f>IF(E1512 = CHAR(37), F1512*G1512/100,F1512*G1512)</f>
        <v>0</v>
      </c>
    </row>
    <row r="1513" spans="1:8" s="3" customFormat="1" ht="12.75" x14ac:dyDescent="0.25">
      <c r="B1513" s="255"/>
      <c r="C1513" s="252"/>
      <c r="D1513" s="252"/>
      <c r="E1513" s="427"/>
      <c r="F1513" s="427"/>
      <c r="G1513" s="432"/>
      <c r="H1513" s="528"/>
    </row>
    <row r="1514" spans="1:8" s="3" customFormat="1" ht="12.75" x14ac:dyDescent="0.25">
      <c r="A1514" s="3">
        <v>10682</v>
      </c>
      <c r="B1514" s="256" t="s">
        <v>2868</v>
      </c>
      <c r="C1514" s="254"/>
      <c r="D1514" s="254" t="s">
        <v>1234</v>
      </c>
      <c r="E1514" s="428" t="s">
        <v>292</v>
      </c>
      <c r="F1514" s="429">
        <v>66</v>
      </c>
      <c r="G1514" s="461"/>
      <c r="H1514" s="528">
        <f>IF(E1514 = CHAR(37), F1514*G1514/100,F1514*G1514)</f>
        <v>0</v>
      </c>
    </row>
    <row r="1515" spans="1:8" s="3" customFormat="1" ht="12.75" x14ac:dyDescent="0.25">
      <c r="B1515" s="255"/>
      <c r="C1515" s="252"/>
      <c r="D1515" s="252"/>
      <c r="E1515" s="427"/>
      <c r="F1515" s="427"/>
      <c r="G1515" s="432"/>
      <c r="H1515" s="528"/>
    </row>
    <row r="1516" spans="1:8" s="3" customFormat="1" ht="12.75" x14ac:dyDescent="0.25">
      <c r="A1516" s="3">
        <v>10659</v>
      </c>
      <c r="B1516" s="256" t="s">
        <v>1094</v>
      </c>
      <c r="C1516" s="254"/>
      <c r="D1516" s="254" t="s">
        <v>1095</v>
      </c>
      <c r="E1516" s="428"/>
      <c r="F1516" s="429"/>
      <c r="G1516" s="432"/>
      <c r="H1516" s="528"/>
    </row>
    <row r="1517" spans="1:8" s="3" customFormat="1" ht="12.75" x14ac:dyDescent="0.25">
      <c r="B1517" s="255"/>
      <c r="C1517" s="252"/>
      <c r="D1517" s="252"/>
      <c r="E1517" s="427"/>
      <c r="F1517" s="427"/>
      <c r="G1517" s="432"/>
      <c r="H1517" s="528"/>
    </row>
    <row r="1518" spans="1:8" s="3" customFormat="1" ht="38.25" x14ac:dyDescent="0.25">
      <c r="A1518" s="3">
        <v>10689</v>
      </c>
      <c r="B1518" s="256"/>
      <c r="C1518" s="254"/>
      <c r="D1518" s="254" t="s">
        <v>1096</v>
      </c>
      <c r="E1518" s="428"/>
      <c r="F1518" s="429"/>
      <c r="G1518" s="432"/>
      <c r="H1518" s="528"/>
    </row>
    <row r="1519" spans="1:8" s="3" customFormat="1" ht="12.75" x14ac:dyDescent="0.25">
      <c r="B1519" s="255"/>
      <c r="C1519" s="252"/>
      <c r="D1519" s="252"/>
      <c r="E1519" s="427"/>
      <c r="F1519" s="427"/>
      <c r="G1519" s="432"/>
      <c r="H1519" s="528"/>
    </row>
    <row r="1520" spans="1:8" s="3" customFormat="1" ht="12.75" x14ac:dyDescent="0.25">
      <c r="A1520" s="3">
        <v>10394</v>
      </c>
      <c r="B1520" s="256"/>
      <c r="C1520" s="254"/>
      <c r="D1520" s="254" t="s">
        <v>1097</v>
      </c>
      <c r="E1520" s="428"/>
      <c r="F1520" s="429"/>
      <c r="G1520" s="432"/>
      <c r="H1520" s="528"/>
    </row>
    <row r="1521" spans="1:8" s="3" customFormat="1" ht="12.75" x14ac:dyDescent="0.25">
      <c r="B1521" s="255"/>
      <c r="C1521" s="252"/>
      <c r="D1521" s="252"/>
      <c r="E1521" s="427"/>
      <c r="F1521" s="427"/>
      <c r="G1521" s="432"/>
      <c r="H1521" s="528"/>
    </row>
    <row r="1522" spans="1:8" s="3" customFormat="1" ht="12.75" x14ac:dyDescent="0.25">
      <c r="A1522" s="3">
        <v>10655</v>
      </c>
      <c r="B1522" s="256" t="s">
        <v>1098</v>
      </c>
      <c r="C1522" s="254"/>
      <c r="D1522" s="254" t="s">
        <v>1099</v>
      </c>
      <c r="E1522" s="428" t="s">
        <v>287</v>
      </c>
      <c r="F1522" s="429">
        <v>2</v>
      </c>
      <c r="G1522" s="461"/>
      <c r="H1522" s="528">
        <f>IF(E1522 = CHAR(37), F1522*G1522/100,F1522*G1522)</f>
        <v>0</v>
      </c>
    </row>
    <row r="1523" spans="1:8" s="3" customFormat="1" ht="12.75" x14ac:dyDescent="0.25">
      <c r="B1523" s="255"/>
      <c r="C1523" s="252"/>
      <c r="D1523" s="252"/>
      <c r="E1523" s="427"/>
      <c r="F1523" s="427"/>
      <c r="G1523" s="432"/>
      <c r="H1523" s="528"/>
    </row>
    <row r="1524" spans="1:8" s="3" customFormat="1" ht="12.75" x14ac:dyDescent="0.25">
      <c r="A1524" s="3">
        <v>10657</v>
      </c>
      <c r="B1524" s="256" t="s">
        <v>1100</v>
      </c>
      <c r="C1524" s="254"/>
      <c r="D1524" s="254" t="s">
        <v>1101</v>
      </c>
      <c r="E1524" s="428" t="s">
        <v>287</v>
      </c>
      <c r="F1524" s="429">
        <v>2</v>
      </c>
      <c r="G1524" s="461"/>
      <c r="H1524" s="528">
        <f>IF(E1524 = CHAR(37), F1524*G1524/100,F1524*G1524)</f>
        <v>0</v>
      </c>
    </row>
    <row r="1525" spans="1:8" s="3" customFormat="1" ht="12.75" x14ac:dyDescent="0.25">
      <c r="B1525" s="255"/>
      <c r="C1525" s="252"/>
      <c r="D1525" s="252"/>
      <c r="E1525" s="427"/>
      <c r="F1525" s="427"/>
      <c r="G1525" s="432"/>
      <c r="H1525" s="528"/>
    </row>
    <row r="1526" spans="1:8" s="3" customFormat="1" ht="12.75" x14ac:dyDescent="0.25">
      <c r="A1526" s="3">
        <v>10395</v>
      </c>
      <c r="B1526" s="256" t="s">
        <v>1102</v>
      </c>
      <c r="C1526" s="254"/>
      <c r="D1526" s="254" t="s">
        <v>1103</v>
      </c>
      <c r="E1526" s="428" t="s">
        <v>287</v>
      </c>
      <c r="F1526" s="429">
        <v>2</v>
      </c>
      <c r="G1526" s="461"/>
      <c r="H1526" s="528">
        <f>IF(E1526 = CHAR(37), F1526*G1526/100,F1526*G1526)</f>
        <v>0</v>
      </c>
    </row>
    <row r="1527" spans="1:8" s="3" customFormat="1" ht="12.75" x14ac:dyDescent="0.25">
      <c r="B1527" s="255"/>
      <c r="C1527" s="252"/>
      <c r="D1527" s="252"/>
      <c r="E1527" s="427"/>
      <c r="F1527" s="427"/>
      <c r="G1527" s="432"/>
      <c r="H1527" s="528"/>
    </row>
    <row r="1528" spans="1:8" s="3" customFormat="1" ht="12.75" x14ac:dyDescent="0.25">
      <c r="A1528" s="3">
        <v>10396</v>
      </c>
      <c r="B1528" s="256" t="s">
        <v>1104</v>
      </c>
      <c r="C1528" s="254"/>
      <c r="D1528" s="254" t="s">
        <v>1105</v>
      </c>
      <c r="E1528" s="428" t="s">
        <v>287</v>
      </c>
      <c r="F1528" s="429">
        <v>1</v>
      </c>
      <c r="G1528" s="461"/>
      <c r="H1528" s="528">
        <f>IF(E1528 = CHAR(37), F1528*G1528/100,F1528*G1528)</f>
        <v>0</v>
      </c>
    </row>
    <row r="1529" spans="1:8" s="3" customFormat="1" ht="12.75" x14ac:dyDescent="0.25">
      <c r="B1529" s="255"/>
      <c r="C1529" s="252"/>
      <c r="D1529" s="252"/>
      <c r="E1529" s="427"/>
      <c r="F1529" s="427"/>
      <c r="G1529" s="432"/>
      <c r="H1529" s="528"/>
    </row>
    <row r="1530" spans="1:8" s="3" customFormat="1" ht="25.5" x14ac:dyDescent="0.25">
      <c r="A1530" s="3">
        <v>10563</v>
      </c>
      <c r="B1530" s="256"/>
      <c r="C1530" s="254"/>
      <c r="D1530" s="254" t="s">
        <v>1106</v>
      </c>
      <c r="E1530" s="428"/>
      <c r="F1530" s="429"/>
      <c r="G1530" s="432"/>
      <c r="H1530" s="528"/>
    </row>
    <row r="1531" spans="1:8" s="3" customFormat="1" ht="12.75" x14ac:dyDescent="0.25">
      <c r="B1531" s="255"/>
      <c r="C1531" s="252"/>
      <c r="D1531" s="252"/>
      <c r="E1531" s="427"/>
      <c r="F1531" s="427"/>
      <c r="G1531" s="432"/>
      <c r="H1531" s="528"/>
    </row>
    <row r="1532" spans="1:8" s="3" customFormat="1" ht="12.75" x14ac:dyDescent="0.25">
      <c r="A1532" s="3">
        <v>10686</v>
      </c>
      <c r="B1532" s="256" t="s">
        <v>1107</v>
      </c>
      <c r="C1532" s="254"/>
      <c r="D1532" s="254" t="s">
        <v>1108</v>
      </c>
      <c r="E1532" s="428" t="s">
        <v>287</v>
      </c>
      <c r="F1532" s="429">
        <v>3</v>
      </c>
      <c r="G1532" s="461"/>
      <c r="H1532" s="528">
        <f>IF(E1532 = CHAR(37), F1532*G1532/100,F1532*G1532)</f>
        <v>0</v>
      </c>
    </row>
    <row r="1533" spans="1:8" s="3" customFormat="1" ht="12.75" x14ac:dyDescent="0.25">
      <c r="B1533" s="255"/>
      <c r="C1533" s="252"/>
      <c r="D1533" s="252"/>
      <c r="E1533" s="427"/>
      <c r="F1533" s="427"/>
      <c r="G1533" s="432"/>
      <c r="H1533" s="528"/>
    </row>
    <row r="1534" spans="1:8" s="3" customFormat="1" ht="12.75" x14ac:dyDescent="0.25">
      <c r="A1534" s="3">
        <v>10392</v>
      </c>
      <c r="B1534" s="256" t="s">
        <v>1109</v>
      </c>
      <c r="C1534" s="254"/>
      <c r="D1534" s="254" t="s">
        <v>1110</v>
      </c>
      <c r="E1534" s="428" t="s">
        <v>242</v>
      </c>
      <c r="F1534" s="429">
        <v>4</v>
      </c>
      <c r="G1534" s="461"/>
      <c r="H1534" s="528">
        <f>IF(E1534 = CHAR(37), F1534*G1534/100,F1534*G1534)</f>
        <v>0</v>
      </c>
    </row>
    <row r="1535" spans="1:8" s="3" customFormat="1" ht="12.75" x14ac:dyDescent="0.25">
      <c r="B1535" s="255"/>
      <c r="C1535" s="252"/>
      <c r="D1535" s="252"/>
      <c r="E1535" s="427"/>
      <c r="F1535" s="427"/>
      <c r="G1535" s="432"/>
      <c r="H1535" s="528"/>
    </row>
    <row r="1536" spans="1:8" s="3" customFormat="1" ht="12.75" x14ac:dyDescent="0.25">
      <c r="A1536" s="3">
        <v>10687</v>
      </c>
      <c r="B1536" s="256" t="s">
        <v>1111</v>
      </c>
      <c r="C1536" s="254"/>
      <c r="D1536" s="254" t="s">
        <v>1112</v>
      </c>
      <c r="E1536" s="428" t="s">
        <v>242</v>
      </c>
      <c r="F1536" s="429">
        <v>4</v>
      </c>
      <c r="G1536" s="461"/>
      <c r="H1536" s="528">
        <f>IF(E1536 = CHAR(37), F1536*G1536/100,F1536*G1536)</f>
        <v>0</v>
      </c>
    </row>
    <row r="1537" spans="1:8" s="3" customFormat="1" ht="12.75" x14ac:dyDescent="0.25">
      <c r="B1537" s="255"/>
      <c r="C1537" s="252"/>
      <c r="D1537" s="252"/>
      <c r="E1537" s="427"/>
      <c r="F1537" s="427"/>
      <c r="G1537" s="432"/>
      <c r="H1537" s="528"/>
    </row>
    <row r="1538" spans="1:8" s="3" customFormat="1" ht="25.5" x14ac:dyDescent="0.25">
      <c r="A1538" s="3">
        <v>10694</v>
      </c>
      <c r="B1538" s="256" t="s">
        <v>1113</v>
      </c>
      <c r="C1538" s="254"/>
      <c r="D1538" s="254" t="s">
        <v>1114</v>
      </c>
      <c r="E1538" s="428" t="s">
        <v>242</v>
      </c>
      <c r="F1538" s="429">
        <v>2</v>
      </c>
      <c r="G1538" s="461"/>
      <c r="H1538" s="528">
        <f>IF(E1538 = CHAR(37), F1538*G1538/100,F1538*G1538)</f>
        <v>0</v>
      </c>
    </row>
    <row r="1539" spans="1:8" s="3" customFormat="1" ht="12.75" x14ac:dyDescent="0.25">
      <c r="B1539" s="255"/>
      <c r="C1539" s="252"/>
      <c r="D1539" s="252"/>
      <c r="E1539" s="427"/>
      <c r="F1539" s="427"/>
      <c r="G1539" s="432"/>
      <c r="H1539" s="528"/>
    </row>
    <row r="1540" spans="1:8" s="3" customFormat="1" ht="12.75" x14ac:dyDescent="0.25">
      <c r="A1540" s="3">
        <v>10695</v>
      </c>
      <c r="B1540" s="256" t="s">
        <v>1115</v>
      </c>
      <c r="C1540" s="254"/>
      <c r="D1540" s="254" t="s">
        <v>1116</v>
      </c>
      <c r="E1540" s="428" t="s">
        <v>242</v>
      </c>
      <c r="F1540" s="429">
        <v>4</v>
      </c>
      <c r="G1540" s="461"/>
      <c r="H1540" s="528">
        <f>IF(E1540 = CHAR(37), F1540*G1540/100,F1540*G1540)</f>
        <v>0</v>
      </c>
    </row>
    <row r="1541" spans="1:8" s="3" customFormat="1" ht="12.75" x14ac:dyDescent="0.25">
      <c r="B1541" s="255"/>
      <c r="C1541" s="252"/>
      <c r="D1541" s="252"/>
      <c r="E1541" s="427"/>
      <c r="F1541" s="427"/>
      <c r="G1541" s="432"/>
      <c r="H1541" s="528"/>
    </row>
    <row r="1542" spans="1:8" s="3" customFormat="1" ht="12.75" x14ac:dyDescent="0.25">
      <c r="A1542" s="3">
        <v>10653</v>
      </c>
      <c r="B1542" s="256"/>
      <c r="C1542" s="254"/>
      <c r="D1542" s="254" t="s">
        <v>1117</v>
      </c>
      <c r="E1542" s="428"/>
      <c r="F1542" s="429"/>
      <c r="G1542" s="432"/>
      <c r="H1542" s="528"/>
    </row>
    <row r="1543" spans="1:8" s="3" customFormat="1" ht="12.75" x14ac:dyDescent="0.25">
      <c r="B1543" s="255"/>
      <c r="C1543" s="252"/>
      <c r="D1543" s="252"/>
      <c r="E1543" s="427"/>
      <c r="F1543" s="427"/>
      <c r="G1543" s="432"/>
      <c r="H1543" s="528"/>
    </row>
    <row r="1544" spans="1:8" s="3" customFormat="1" ht="25.5" x14ac:dyDescent="0.25">
      <c r="A1544" s="3">
        <v>10654</v>
      </c>
      <c r="B1544" s="256" t="s">
        <v>1118</v>
      </c>
      <c r="C1544" s="254"/>
      <c r="D1544" s="254" t="s">
        <v>1119</v>
      </c>
      <c r="E1544" s="428" t="s">
        <v>287</v>
      </c>
      <c r="F1544" s="429">
        <v>7</v>
      </c>
      <c r="G1544" s="461"/>
      <c r="H1544" s="528">
        <f>IF(E1544 = CHAR(37), F1544*G1544/100,F1544*G1544)</f>
        <v>0</v>
      </c>
    </row>
    <row r="1545" spans="1:8" s="3" customFormat="1" ht="12.75" x14ac:dyDescent="0.25">
      <c r="B1545" s="255"/>
      <c r="C1545" s="252"/>
      <c r="D1545" s="252"/>
      <c r="E1545" s="427"/>
      <c r="F1545" s="427"/>
      <c r="G1545" s="432"/>
      <c r="H1545" s="528"/>
    </row>
    <row r="1546" spans="1:8" s="3" customFormat="1" ht="25.5" x14ac:dyDescent="0.25">
      <c r="A1546" s="3">
        <v>10690</v>
      </c>
      <c r="B1546" s="256" t="s">
        <v>1120</v>
      </c>
      <c r="C1546" s="254"/>
      <c r="D1546" s="254" t="s">
        <v>1121</v>
      </c>
      <c r="E1546" s="428" t="s">
        <v>287</v>
      </c>
      <c r="F1546" s="429">
        <v>1</v>
      </c>
      <c r="G1546" s="461"/>
      <c r="H1546" s="528">
        <f>IF(E1546 = CHAR(37), F1546*G1546/100,F1546*G1546)</f>
        <v>0</v>
      </c>
    </row>
    <row r="1547" spans="1:8" s="3" customFormat="1" ht="12.75" x14ac:dyDescent="0.25">
      <c r="B1547" s="255"/>
      <c r="C1547" s="252"/>
      <c r="D1547" s="252"/>
      <c r="E1547" s="427"/>
      <c r="F1547" s="427"/>
      <c r="G1547" s="432"/>
      <c r="H1547" s="528"/>
    </row>
    <row r="1548" spans="1:8" s="4" customFormat="1" ht="21.95" customHeight="1" x14ac:dyDescent="0.25">
      <c r="B1548" s="257" t="s">
        <v>44</v>
      </c>
      <c r="C1548" s="257"/>
      <c r="D1548" s="5"/>
      <c r="E1548" s="431"/>
      <c r="F1548" s="431"/>
      <c r="G1548" s="433"/>
      <c r="H1548" s="529">
        <f>SUM(H1492:H1547)</f>
        <v>0</v>
      </c>
    </row>
    <row r="1549" spans="1:8" s="2" customFormat="1" ht="12.75" x14ac:dyDescent="0.2">
      <c r="B1549" s="15"/>
      <c r="F1549" s="15"/>
      <c r="H1549" s="526" t="s">
        <v>2021</v>
      </c>
    </row>
    <row r="1550" spans="1:8" s="2" customFormat="1" ht="12.75" x14ac:dyDescent="0.2">
      <c r="B1550" s="15"/>
      <c r="F1550" s="15"/>
      <c r="H1550" s="527"/>
    </row>
    <row r="1551" spans="1:8" s="3" customFormat="1" ht="25.5" x14ac:dyDescent="0.25">
      <c r="B1551" s="253" t="s">
        <v>3</v>
      </c>
      <c r="C1551" s="253" t="s">
        <v>4</v>
      </c>
      <c r="D1551" s="253" t="s">
        <v>5</v>
      </c>
      <c r="E1551" s="253" t="s">
        <v>6</v>
      </c>
      <c r="F1551" s="293" t="s">
        <v>7</v>
      </c>
      <c r="G1551" s="253" t="s">
        <v>8</v>
      </c>
      <c r="H1551" s="515" t="s">
        <v>9</v>
      </c>
    </row>
    <row r="1552" spans="1:8" s="4" customFormat="1" ht="21.95" customHeight="1" x14ac:dyDescent="0.25">
      <c r="B1552" s="257" t="s">
        <v>45</v>
      </c>
      <c r="C1552" s="257"/>
      <c r="D1552" s="5"/>
      <c r="E1552" s="431"/>
      <c r="F1552" s="431"/>
      <c r="G1552" s="433"/>
      <c r="H1552" s="529">
        <f>H1548</f>
        <v>0</v>
      </c>
    </row>
    <row r="1553" spans="1:8" s="3" customFormat="1" ht="25.5" x14ac:dyDescent="0.25">
      <c r="A1553" s="3">
        <v>10691</v>
      </c>
      <c r="B1553" s="256" t="s">
        <v>1122</v>
      </c>
      <c r="C1553" s="254"/>
      <c r="D1553" s="254" t="s">
        <v>1123</v>
      </c>
      <c r="E1553" s="428" t="s">
        <v>287</v>
      </c>
      <c r="F1553" s="429">
        <v>2</v>
      </c>
      <c r="G1553" s="461"/>
      <c r="H1553" s="528">
        <f>IF(E1553 = CHAR(37), F1553*G1553/100,F1553*G1553)</f>
        <v>0</v>
      </c>
    </row>
    <row r="1554" spans="1:8" s="3" customFormat="1" ht="12.75" x14ac:dyDescent="0.25">
      <c r="B1554" s="255"/>
      <c r="C1554" s="252"/>
      <c r="D1554" s="252"/>
      <c r="E1554" s="427"/>
      <c r="F1554" s="427"/>
      <c r="G1554" s="432"/>
      <c r="H1554" s="528"/>
    </row>
    <row r="1555" spans="1:8" s="3" customFormat="1" ht="25.5" x14ac:dyDescent="0.25">
      <c r="A1555" s="3">
        <v>10692</v>
      </c>
      <c r="B1555" s="256" t="s">
        <v>1124</v>
      </c>
      <c r="C1555" s="254"/>
      <c r="D1555" s="254" t="s">
        <v>1125</v>
      </c>
      <c r="E1555" s="428" t="s">
        <v>287</v>
      </c>
      <c r="F1555" s="429">
        <v>1</v>
      </c>
      <c r="G1555" s="461"/>
      <c r="H1555" s="528">
        <f>IF(E1555 = CHAR(37), F1555*G1555/100,F1555*G1555)</f>
        <v>0</v>
      </c>
    </row>
    <row r="1556" spans="1:8" s="3" customFormat="1" ht="12.75" x14ac:dyDescent="0.25">
      <c r="A1556" s="3">
        <v>10708</v>
      </c>
      <c r="B1556" s="256" t="s">
        <v>1126</v>
      </c>
      <c r="C1556" s="254"/>
      <c r="D1556" s="254" t="s">
        <v>1127</v>
      </c>
      <c r="E1556" s="428" t="s">
        <v>287</v>
      </c>
      <c r="F1556" s="429">
        <v>2</v>
      </c>
      <c r="G1556" s="461"/>
      <c r="H1556" s="528">
        <f>IF(E1556 = CHAR(37), F1556*G1556/100,F1556*G1556)</f>
        <v>0</v>
      </c>
    </row>
    <row r="1557" spans="1:8" s="3" customFormat="1" ht="12.75" x14ac:dyDescent="0.25">
      <c r="B1557" s="255"/>
      <c r="C1557" s="252"/>
      <c r="D1557" s="252"/>
      <c r="E1557" s="427"/>
      <c r="F1557" s="427"/>
      <c r="G1557" s="432"/>
      <c r="H1557" s="528"/>
    </row>
    <row r="1558" spans="1:8" s="3" customFormat="1" ht="12.75" x14ac:dyDescent="0.25">
      <c r="A1558" s="3">
        <v>11016</v>
      </c>
      <c r="B1558" s="256" t="s">
        <v>1128</v>
      </c>
      <c r="C1558" s="254"/>
      <c r="D1558" s="254" t="s">
        <v>1129</v>
      </c>
      <c r="E1558" s="428" t="s">
        <v>287</v>
      </c>
      <c r="F1558" s="429">
        <v>1</v>
      </c>
      <c r="G1558" s="461"/>
      <c r="H1558" s="528">
        <f>IF(E1558 = CHAR(37), F1558*G1558/100,F1558*G1558)</f>
        <v>0</v>
      </c>
    </row>
    <row r="1559" spans="1:8" s="3" customFormat="1" ht="12.75" x14ac:dyDescent="0.25">
      <c r="B1559" s="255"/>
      <c r="C1559" s="252"/>
      <c r="D1559" s="252"/>
      <c r="E1559" s="427"/>
      <c r="F1559" s="427"/>
      <c r="G1559" s="432"/>
      <c r="H1559" s="528"/>
    </row>
    <row r="1560" spans="1:8" s="3" customFormat="1" ht="12.75" x14ac:dyDescent="0.25">
      <c r="A1560" s="3">
        <v>11017</v>
      </c>
      <c r="B1560" s="256" t="s">
        <v>1130</v>
      </c>
      <c r="C1560" s="254"/>
      <c r="D1560" s="254" t="s">
        <v>1131</v>
      </c>
      <c r="E1560" s="428" t="s">
        <v>287</v>
      </c>
      <c r="F1560" s="429">
        <v>1</v>
      </c>
      <c r="G1560" s="461"/>
      <c r="H1560" s="528">
        <f>IF(E1560 = CHAR(37), F1560*G1560/100,F1560*G1560)</f>
        <v>0</v>
      </c>
    </row>
    <row r="1561" spans="1:8" s="3" customFormat="1" ht="12.75" x14ac:dyDescent="0.25">
      <c r="B1561" s="255"/>
      <c r="C1561" s="252"/>
      <c r="D1561" s="252"/>
      <c r="E1561" s="427"/>
      <c r="F1561" s="427"/>
      <c r="G1561" s="432"/>
      <c r="H1561" s="528"/>
    </row>
    <row r="1562" spans="1:8" s="3" customFormat="1" ht="25.5" x14ac:dyDescent="0.25">
      <c r="A1562" s="3">
        <v>11022</v>
      </c>
      <c r="B1562" s="256" t="s">
        <v>1132</v>
      </c>
      <c r="C1562" s="254"/>
      <c r="D1562" s="254" t="s">
        <v>1133</v>
      </c>
      <c r="E1562" s="428" t="s">
        <v>242</v>
      </c>
      <c r="F1562" s="438">
        <v>2</v>
      </c>
      <c r="G1562" s="461"/>
      <c r="H1562" s="528">
        <f>IF(E1562 = CHAR(37), F1562*G1562/100,F1562*G1562)</f>
        <v>0</v>
      </c>
    </row>
    <row r="1563" spans="1:8" s="3" customFormat="1" ht="12.75" x14ac:dyDescent="0.25">
      <c r="B1563" s="255"/>
      <c r="C1563" s="252"/>
      <c r="D1563" s="252"/>
      <c r="E1563" s="427"/>
      <c r="F1563" s="427"/>
      <c r="G1563" s="432"/>
      <c r="H1563" s="528"/>
    </row>
    <row r="1564" spans="1:8" s="3" customFormat="1" ht="12.75" x14ac:dyDescent="0.25">
      <c r="A1564" s="3">
        <v>10693</v>
      </c>
      <c r="B1564" s="256" t="s">
        <v>1134</v>
      </c>
      <c r="C1564" s="254"/>
      <c r="D1564" s="254" t="s">
        <v>1135</v>
      </c>
      <c r="E1564" s="428"/>
      <c r="F1564" s="438"/>
      <c r="G1564" s="432"/>
      <c r="H1564" s="528"/>
    </row>
    <row r="1565" spans="1:8" s="3" customFormat="1" ht="12.75" x14ac:dyDescent="0.25">
      <c r="B1565" s="255"/>
      <c r="C1565" s="252"/>
      <c r="D1565" s="252"/>
      <c r="E1565" s="427"/>
      <c r="F1565" s="427"/>
      <c r="G1565" s="432"/>
      <c r="H1565" s="528"/>
    </row>
    <row r="1566" spans="1:8" s="3" customFormat="1" ht="25.5" x14ac:dyDescent="0.25">
      <c r="A1566" s="3">
        <v>10564</v>
      </c>
      <c r="B1566" s="256"/>
      <c r="C1566" s="254" t="s">
        <v>1047</v>
      </c>
      <c r="D1566" s="254" t="s">
        <v>1136</v>
      </c>
      <c r="E1566" s="428"/>
      <c r="F1566" s="438"/>
      <c r="G1566" s="432"/>
      <c r="H1566" s="528"/>
    </row>
    <row r="1567" spans="1:8" s="3" customFormat="1" ht="12.75" x14ac:dyDescent="0.25">
      <c r="B1567" s="255"/>
      <c r="C1567" s="252"/>
      <c r="D1567" s="252"/>
      <c r="E1567" s="427"/>
      <c r="F1567" s="427"/>
      <c r="G1567" s="432"/>
      <c r="H1567" s="528"/>
    </row>
    <row r="1568" spans="1:8" s="3" customFormat="1" ht="38.25" x14ac:dyDescent="0.25">
      <c r="A1568" s="3">
        <v>10397</v>
      </c>
      <c r="B1568" s="256"/>
      <c r="C1568" s="254"/>
      <c r="D1568" s="254" t="s">
        <v>1137</v>
      </c>
      <c r="E1568" s="428"/>
      <c r="F1568" s="438"/>
      <c r="G1568" s="432"/>
      <c r="H1568" s="528"/>
    </row>
    <row r="1569" spans="1:8" s="3" customFormat="1" ht="12.75" x14ac:dyDescent="0.25">
      <c r="B1569" s="255"/>
      <c r="C1569" s="252"/>
      <c r="D1569" s="252"/>
      <c r="E1569" s="427"/>
      <c r="F1569" s="427"/>
      <c r="G1569" s="432"/>
      <c r="H1569" s="528"/>
    </row>
    <row r="1570" spans="1:8" s="3" customFormat="1" ht="12.75" x14ac:dyDescent="0.25">
      <c r="A1570" s="3">
        <v>10398</v>
      </c>
      <c r="B1570" s="256" t="s">
        <v>1138</v>
      </c>
      <c r="C1570" s="254"/>
      <c r="D1570" s="254" t="s">
        <v>1139</v>
      </c>
      <c r="E1570" s="428" t="s">
        <v>287</v>
      </c>
      <c r="F1570" s="429">
        <v>2</v>
      </c>
      <c r="G1570" s="461"/>
      <c r="H1570" s="528">
        <f>IF(E1570 = CHAR(37), F1570*G1570/100,F1570*G1570)</f>
        <v>0</v>
      </c>
    </row>
    <row r="1571" spans="1:8" s="3" customFormat="1" ht="12.75" x14ac:dyDescent="0.25">
      <c r="B1571" s="255"/>
      <c r="C1571" s="252"/>
      <c r="D1571" s="252"/>
      <c r="E1571" s="427"/>
      <c r="F1571" s="427"/>
      <c r="G1571" s="432"/>
      <c r="H1571" s="528"/>
    </row>
    <row r="1572" spans="1:8" s="3" customFormat="1" ht="38.25" x14ac:dyDescent="0.25">
      <c r="A1572" s="3">
        <v>10400</v>
      </c>
      <c r="B1572" s="256" t="s">
        <v>1140</v>
      </c>
      <c r="C1572" s="254"/>
      <c r="D1572" s="254" t="s">
        <v>1141</v>
      </c>
      <c r="E1572" s="428" t="s">
        <v>287</v>
      </c>
      <c r="F1572" s="429">
        <v>2</v>
      </c>
      <c r="G1572" s="461"/>
      <c r="H1572" s="528">
        <f>IF(E1572 = CHAR(37), F1572*G1572/100,F1572*G1572)</f>
        <v>0</v>
      </c>
    </row>
    <row r="1573" spans="1:8" s="3" customFormat="1" ht="12.75" x14ac:dyDescent="0.25">
      <c r="B1573" s="255"/>
      <c r="C1573" s="252"/>
      <c r="D1573" s="252"/>
      <c r="E1573" s="427"/>
      <c r="F1573" s="427"/>
      <c r="G1573" s="432"/>
      <c r="H1573" s="528"/>
    </row>
    <row r="1574" spans="1:8" s="3" customFormat="1" ht="12.75" x14ac:dyDescent="0.25">
      <c r="A1574" s="3">
        <v>10399</v>
      </c>
      <c r="B1574" s="256"/>
      <c r="C1574" s="254" t="s">
        <v>1142</v>
      </c>
      <c r="D1574" s="254" t="s">
        <v>1143</v>
      </c>
      <c r="E1574" s="428"/>
      <c r="F1574" s="429"/>
      <c r="G1574" s="432"/>
      <c r="H1574" s="528"/>
    </row>
    <row r="1575" spans="1:8" s="3" customFormat="1" ht="12.75" x14ac:dyDescent="0.25">
      <c r="B1575" s="255"/>
      <c r="C1575" s="252"/>
      <c r="D1575" s="252"/>
      <c r="E1575" s="427"/>
      <c r="F1575" s="427"/>
      <c r="G1575" s="432"/>
      <c r="H1575" s="528"/>
    </row>
    <row r="1576" spans="1:8" s="3" customFormat="1" ht="12.75" x14ac:dyDescent="0.25">
      <c r="A1576" s="3">
        <v>10565</v>
      </c>
      <c r="B1576" s="256" t="s">
        <v>1144</v>
      </c>
      <c r="C1576" s="254"/>
      <c r="D1576" s="254" t="s">
        <v>1145</v>
      </c>
      <c r="E1576" s="428" t="s">
        <v>287</v>
      </c>
      <c r="F1576" s="429">
        <v>4</v>
      </c>
      <c r="G1576" s="461"/>
      <c r="H1576" s="528">
        <f>IF(E1576 = CHAR(37), F1576*G1576/100,F1576*G1576)</f>
        <v>0</v>
      </c>
    </row>
    <row r="1577" spans="1:8" s="3" customFormat="1" ht="12.75" x14ac:dyDescent="0.25">
      <c r="B1577" s="255"/>
      <c r="C1577" s="252"/>
      <c r="D1577" s="252"/>
      <c r="E1577" s="427"/>
      <c r="F1577" s="427"/>
      <c r="G1577" s="432"/>
      <c r="H1577" s="528"/>
    </row>
    <row r="1578" spans="1:8" s="3" customFormat="1" ht="12.75" x14ac:dyDescent="0.25">
      <c r="A1578" s="3">
        <v>10698</v>
      </c>
      <c r="B1578" s="256" t="s">
        <v>1146</v>
      </c>
      <c r="C1578" s="254"/>
      <c r="D1578" s="254" t="s">
        <v>1189</v>
      </c>
      <c r="E1578" s="428" t="s">
        <v>287</v>
      </c>
      <c r="F1578" s="429">
        <v>4</v>
      </c>
      <c r="G1578" s="461"/>
      <c r="H1578" s="528">
        <f>IF(E1578 = CHAR(37), F1578*G1578/100,F1578*G1578)</f>
        <v>0</v>
      </c>
    </row>
    <row r="1579" spans="1:8" s="3" customFormat="1" ht="12.75" x14ac:dyDescent="0.25">
      <c r="B1579" s="255"/>
      <c r="C1579" s="252"/>
      <c r="D1579" s="252"/>
      <c r="E1579" s="427"/>
      <c r="F1579" s="427"/>
      <c r="G1579" s="432"/>
      <c r="H1579" s="528"/>
    </row>
    <row r="1580" spans="1:8" s="3" customFormat="1" ht="12.75" x14ac:dyDescent="0.25">
      <c r="A1580" s="3">
        <v>10698</v>
      </c>
      <c r="B1580" s="256" t="s">
        <v>1146</v>
      </c>
      <c r="C1580" s="254"/>
      <c r="D1580" s="254" t="s">
        <v>1191</v>
      </c>
      <c r="E1580" s="428" t="s">
        <v>287</v>
      </c>
      <c r="F1580" s="429">
        <v>2</v>
      </c>
      <c r="G1580" s="461"/>
      <c r="H1580" s="528">
        <f>IF(E1580 = CHAR(37), F1580*G1580/100,F1580*G1580)</f>
        <v>0</v>
      </c>
    </row>
    <row r="1581" spans="1:8" s="3" customFormat="1" ht="12.75" x14ac:dyDescent="0.25">
      <c r="B1581" s="255"/>
      <c r="C1581" s="252"/>
      <c r="D1581" s="252"/>
      <c r="E1581" s="427"/>
      <c r="F1581" s="427"/>
      <c r="G1581" s="432"/>
      <c r="H1581" s="528"/>
    </row>
    <row r="1582" spans="1:8" s="3" customFormat="1" ht="12.75" x14ac:dyDescent="0.25">
      <c r="A1582" s="3">
        <v>10698</v>
      </c>
      <c r="B1582" s="256" t="s">
        <v>1146</v>
      </c>
      <c r="C1582" s="254"/>
      <c r="D1582" s="254" t="s">
        <v>3812</v>
      </c>
      <c r="E1582" s="428" t="s">
        <v>287</v>
      </c>
      <c r="F1582" s="429">
        <v>2</v>
      </c>
      <c r="G1582" s="461"/>
      <c r="H1582" s="528">
        <f>IF(E1582 = CHAR(37), F1582*G1582/100,F1582*G1582)</f>
        <v>0</v>
      </c>
    </row>
    <row r="1583" spans="1:8" s="3" customFormat="1" ht="12.75" x14ac:dyDescent="0.25">
      <c r="B1583" s="255"/>
      <c r="C1583" s="252"/>
      <c r="D1583" s="252"/>
      <c r="E1583" s="427"/>
      <c r="F1583" s="427"/>
      <c r="G1583" s="432"/>
      <c r="H1583" s="528"/>
    </row>
    <row r="1584" spans="1:8" s="3" customFormat="1" ht="25.5" x14ac:dyDescent="0.25">
      <c r="A1584" s="3">
        <v>10401</v>
      </c>
      <c r="B1584" s="256"/>
      <c r="C1584" s="254" t="s">
        <v>1147</v>
      </c>
      <c r="D1584" s="254" t="s">
        <v>1148</v>
      </c>
      <c r="E1584" s="428"/>
      <c r="F1584" s="429"/>
      <c r="G1584" s="432"/>
      <c r="H1584" s="528"/>
    </row>
    <row r="1585" spans="1:8" s="3" customFormat="1" ht="12.75" x14ac:dyDescent="0.25">
      <c r="B1585" s="255"/>
      <c r="C1585" s="252"/>
      <c r="D1585" s="252"/>
      <c r="E1585" s="427"/>
      <c r="F1585" s="427"/>
      <c r="G1585" s="432"/>
      <c r="H1585" s="528"/>
    </row>
    <row r="1586" spans="1:8" s="3" customFormat="1" ht="12.75" x14ac:dyDescent="0.25">
      <c r="A1586" s="3">
        <v>10402</v>
      </c>
      <c r="B1586" s="256" t="s">
        <v>1149</v>
      </c>
      <c r="C1586" s="254"/>
      <c r="D1586" s="254" t="s">
        <v>1150</v>
      </c>
      <c r="E1586" s="428" t="s">
        <v>190</v>
      </c>
      <c r="F1586" s="429">
        <v>4</v>
      </c>
      <c r="G1586" s="461"/>
      <c r="H1586" s="528">
        <f>IF(E1586 = CHAR(37), F1586*G1586/100,F1586*G1586)</f>
        <v>0</v>
      </c>
    </row>
    <row r="1587" spans="1:8" s="3" customFormat="1" ht="12.75" x14ac:dyDescent="0.25">
      <c r="B1587" s="255"/>
      <c r="C1587" s="252"/>
      <c r="D1587" s="252"/>
      <c r="E1587" s="427"/>
      <c r="F1587" s="427"/>
      <c r="G1587" s="432"/>
      <c r="H1587" s="528"/>
    </row>
    <row r="1588" spans="1:8" s="3" customFormat="1" ht="12.75" x14ac:dyDescent="0.25">
      <c r="A1588" s="3">
        <v>10403</v>
      </c>
      <c r="B1588" s="256"/>
      <c r="C1588" s="254" t="s">
        <v>1151</v>
      </c>
      <c r="D1588" s="254" t="s">
        <v>1152</v>
      </c>
      <c r="E1588" s="428"/>
      <c r="F1588" s="429"/>
      <c r="G1588" s="432"/>
      <c r="H1588" s="528"/>
    </row>
    <row r="1589" spans="1:8" s="3" customFormat="1" ht="12.75" x14ac:dyDescent="0.25">
      <c r="B1589" s="255"/>
      <c r="C1589" s="252"/>
      <c r="D1589" s="252"/>
      <c r="E1589" s="427"/>
      <c r="F1589" s="427"/>
      <c r="G1589" s="432"/>
      <c r="H1589" s="528"/>
    </row>
    <row r="1590" spans="1:8" s="3" customFormat="1" ht="25.5" x14ac:dyDescent="0.25">
      <c r="A1590" s="3">
        <v>10696</v>
      </c>
      <c r="B1590" s="256" t="s">
        <v>1153</v>
      </c>
      <c r="C1590" s="254"/>
      <c r="D1590" s="254" t="s">
        <v>1154</v>
      </c>
      <c r="E1590" s="428" t="s">
        <v>287</v>
      </c>
      <c r="F1590" s="429">
        <v>2</v>
      </c>
      <c r="G1590" s="461"/>
      <c r="H1590" s="528">
        <f>IF(E1590 = CHAR(37), F1590*G1590/100,F1590*G1590)</f>
        <v>0</v>
      </c>
    </row>
    <row r="1591" spans="1:8" s="3" customFormat="1" ht="12.75" x14ac:dyDescent="0.25">
      <c r="B1591" s="255"/>
      <c r="C1591" s="252"/>
      <c r="D1591" s="252"/>
      <c r="E1591" s="427"/>
      <c r="F1591" s="427"/>
      <c r="G1591" s="432"/>
      <c r="H1591" s="528"/>
    </row>
    <row r="1592" spans="1:8" s="3" customFormat="1" ht="12.75" x14ac:dyDescent="0.25">
      <c r="A1592" s="3">
        <v>10701</v>
      </c>
      <c r="B1592" s="256" t="s">
        <v>1155</v>
      </c>
      <c r="C1592" s="254"/>
      <c r="D1592" s="254" t="s">
        <v>3819</v>
      </c>
      <c r="E1592" s="428" t="s">
        <v>242</v>
      </c>
      <c r="F1592" s="429">
        <v>2</v>
      </c>
      <c r="G1592" s="461"/>
      <c r="H1592" s="528">
        <f>IF(E1592 = CHAR(37), F1592*G1592/100,F1592*G1592)</f>
        <v>0</v>
      </c>
    </row>
    <row r="1593" spans="1:8" s="3" customFormat="1" ht="12.75" x14ac:dyDescent="0.25">
      <c r="B1593" s="255"/>
      <c r="C1593" s="252"/>
      <c r="D1593" s="252"/>
      <c r="E1593" s="427"/>
      <c r="F1593" s="427"/>
      <c r="G1593" s="432"/>
      <c r="H1593" s="528"/>
    </row>
    <row r="1594" spans="1:8" s="3" customFormat="1" ht="25.5" x14ac:dyDescent="0.25">
      <c r="A1594" s="3">
        <v>10697</v>
      </c>
      <c r="B1594" s="256"/>
      <c r="C1594" s="254" t="s">
        <v>1156</v>
      </c>
      <c r="D1594" s="254" t="s">
        <v>1157</v>
      </c>
      <c r="E1594" s="428"/>
      <c r="F1594" s="429"/>
      <c r="G1594" s="432"/>
      <c r="H1594" s="528"/>
    </row>
    <row r="1595" spans="1:8" s="3" customFormat="1" ht="12.75" x14ac:dyDescent="0.25">
      <c r="B1595" s="255"/>
      <c r="C1595" s="252"/>
      <c r="D1595" s="252"/>
      <c r="E1595" s="427"/>
      <c r="F1595" s="427"/>
      <c r="G1595" s="432"/>
      <c r="H1595" s="528"/>
    </row>
    <row r="1596" spans="1:8" s="3" customFormat="1" ht="12.75" x14ac:dyDescent="0.25">
      <c r="A1596" s="3">
        <v>10699</v>
      </c>
      <c r="B1596" s="256" t="s">
        <v>1158</v>
      </c>
      <c r="C1596" s="254"/>
      <c r="D1596" s="254" t="s">
        <v>1159</v>
      </c>
      <c r="E1596" s="428" t="s">
        <v>287</v>
      </c>
      <c r="F1596" s="429">
        <v>2</v>
      </c>
      <c r="G1596" s="461"/>
      <c r="H1596" s="528">
        <f>IF(E1596 = CHAR(37), F1596*G1596/100,F1596*G1596)</f>
        <v>0</v>
      </c>
    </row>
    <row r="1597" spans="1:8" s="3" customFormat="1" ht="12.75" x14ac:dyDescent="0.25">
      <c r="B1597" s="255"/>
      <c r="C1597" s="252"/>
      <c r="D1597" s="252"/>
      <c r="E1597" s="427"/>
      <c r="F1597" s="427"/>
      <c r="G1597" s="432"/>
      <c r="H1597" s="528"/>
    </row>
    <row r="1598" spans="1:8" s="3" customFormat="1" ht="12.75" x14ac:dyDescent="0.25">
      <c r="A1598" s="3">
        <v>10700</v>
      </c>
      <c r="B1598" s="256" t="s">
        <v>1160</v>
      </c>
      <c r="C1598" s="254"/>
      <c r="D1598" s="254" t="s">
        <v>1161</v>
      </c>
      <c r="E1598" s="428" t="s">
        <v>287</v>
      </c>
      <c r="F1598" s="429">
        <v>2</v>
      </c>
      <c r="G1598" s="461"/>
      <c r="H1598" s="528">
        <f>IF(E1598 = CHAR(37), F1598*G1598/100,F1598*G1598)</f>
        <v>0</v>
      </c>
    </row>
    <row r="1599" spans="1:8" s="3" customFormat="1" ht="12.75" x14ac:dyDescent="0.25">
      <c r="B1599" s="255"/>
      <c r="C1599" s="252"/>
      <c r="D1599" s="252"/>
      <c r="E1599" s="427"/>
      <c r="F1599" s="427"/>
      <c r="G1599" s="432"/>
      <c r="H1599" s="528"/>
    </row>
    <row r="1600" spans="1:8" s="3" customFormat="1" ht="12.75" x14ac:dyDescent="0.25">
      <c r="A1600" s="3">
        <v>10404</v>
      </c>
      <c r="B1600" s="256"/>
      <c r="C1600" s="254" t="s">
        <v>1162</v>
      </c>
      <c r="D1600" s="254" t="s">
        <v>1163</v>
      </c>
      <c r="E1600" s="428"/>
      <c r="F1600" s="429"/>
      <c r="G1600" s="432"/>
      <c r="H1600" s="528"/>
    </row>
    <row r="1601" spans="1:8" s="3" customFormat="1" ht="12.75" x14ac:dyDescent="0.25">
      <c r="B1601" s="255"/>
      <c r="C1601" s="252"/>
      <c r="D1601" s="252"/>
      <c r="E1601" s="427"/>
      <c r="F1601" s="427"/>
      <c r="G1601" s="432"/>
      <c r="H1601" s="528"/>
    </row>
    <row r="1602" spans="1:8" s="4" customFormat="1" ht="21.95" customHeight="1" x14ac:dyDescent="0.25">
      <c r="B1602" s="257" t="s">
        <v>44</v>
      </c>
      <c r="C1602" s="257"/>
      <c r="D1602" s="5"/>
      <c r="E1602" s="431"/>
      <c r="F1602" s="431"/>
      <c r="G1602" s="433"/>
      <c r="H1602" s="529">
        <f>SUM(H1552:H1601)</f>
        <v>0</v>
      </c>
    </row>
    <row r="1603" spans="1:8" s="2" customFormat="1" ht="12.75" x14ac:dyDescent="0.2">
      <c r="B1603" s="15"/>
      <c r="F1603" s="15"/>
      <c r="H1603" s="526" t="s">
        <v>2021</v>
      </c>
    </row>
    <row r="1604" spans="1:8" s="2" customFormat="1" ht="12.75" x14ac:dyDescent="0.2">
      <c r="B1604" s="15"/>
      <c r="F1604" s="15"/>
      <c r="H1604" s="527"/>
    </row>
    <row r="1605" spans="1:8" s="3" customFormat="1" ht="25.5" x14ac:dyDescent="0.25">
      <c r="B1605" s="253" t="s">
        <v>3</v>
      </c>
      <c r="C1605" s="253" t="s">
        <v>4</v>
      </c>
      <c r="D1605" s="253" t="s">
        <v>5</v>
      </c>
      <c r="E1605" s="253" t="s">
        <v>6</v>
      </c>
      <c r="F1605" s="293" t="s">
        <v>7</v>
      </c>
      <c r="G1605" s="253" t="s">
        <v>8</v>
      </c>
      <c r="H1605" s="515" t="s">
        <v>9</v>
      </c>
    </row>
    <row r="1606" spans="1:8" s="4" customFormat="1" ht="21.95" customHeight="1" x14ac:dyDescent="0.25">
      <c r="B1606" s="257" t="s">
        <v>45</v>
      </c>
      <c r="C1606" s="257"/>
      <c r="D1606" s="5"/>
      <c r="E1606" s="431"/>
      <c r="F1606" s="431"/>
      <c r="G1606" s="433"/>
      <c r="H1606" s="529">
        <f>H1602</f>
        <v>0</v>
      </c>
    </row>
    <row r="1607" spans="1:8" s="3" customFormat="1" ht="38.25" x14ac:dyDescent="0.25">
      <c r="A1607" s="3">
        <v>10405</v>
      </c>
      <c r="B1607" s="256" t="s">
        <v>1164</v>
      </c>
      <c r="C1607" s="254"/>
      <c r="D1607" s="254" t="s">
        <v>1165</v>
      </c>
      <c r="E1607" s="428" t="s">
        <v>287</v>
      </c>
      <c r="F1607" s="429">
        <v>1</v>
      </c>
      <c r="G1607" s="461"/>
      <c r="H1607" s="528">
        <f>IF(E1607 = CHAR(37), F1607*G1607/100,F1607*G1607)</f>
        <v>0</v>
      </c>
    </row>
    <row r="1608" spans="1:8" s="3" customFormat="1" ht="12.75" x14ac:dyDescent="0.25">
      <c r="B1608" s="255"/>
      <c r="C1608" s="252"/>
      <c r="D1608" s="252"/>
      <c r="E1608" s="427"/>
      <c r="F1608" s="427"/>
      <c r="G1608" s="432"/>
      <c r="H1608" s="528"/>
    </row>
    <row r="1609" spans="1:8" s="3" customFormat="1" ht="38.25" x14ac:dyDescent="0.25">
      <c r="A1609" s="3">
        <v>10924</v>
      </c>
      <c r="B1609" s="256" t="s">
        <v>1166</v>
      </c>
      <c r="C1609" s="254"/>
      <c r="D1609" s="254" t="s">
        <v>1167</v>
      </c>
      <c r="E1609" s="428" t="s">
        <v>287</v>
      </c>
      <c r="F1609" s="429">
        <v>1</v>
      </c>
      <c r="G1609" s="461"/>
      <c r="H1609" s="528">
        <f>IF(E1609 = CHAR(37), F1609*G1609/100,F1609*G1609)</f>
        <v>0</v>
      </c>
    </row>
    <row r="1610" spans="1:8" s="3" customFormat="1" ht="12.75" x14ac:dyDescent="0.25">
      <c r="B1610" s="255"/>
      <c r="C1610" s="252"/>
      <c r="D1610" s="252"/>
      <c r="E1610" s="427"/>
      <c r="F1610" s="427"/>
      <c r="G1610" s="432"/>
      <c r="H1610" s="528"/>
    </row>
    <row r="1611" spans="1:8" s="3" customFormat="1" ht="12.75" x14ac:dyDescent="0.25">
      <c r="A1611" s="3">
        <v>10323</v>
      </c>
      <c r="B1611" s="256" t="s">
        <v>1168</v>
      </c>
      <c r="C1611" s="254" t="s">
        <v>1169</v>
      </c>
      <c r="D1611" s="254" t="s">
        <v>1170</v>
      </c>
      <c r="E1611" s="428" t="s">
        <v>287</v>
      </c>
      <c r="F1611" s="429">
        <v>20</v>
      </c>
      <c r="G1611" s="461"/>
      <c r="H1611" s="528">
        <f>IF(E1611 = CHAR(37), F1611*G1611/100,F1611*G1611)</f>
        <v>0</v>
      </c>
    </row>
    <row r="1612" spans="1:8" s="3" customFormat="1" ht="12.75" x14ac:dyDescent="0.25">
      <c r="B1612" s="255"/>
      <c r="C1612" s="252"/>
      <c r="D1612" s="252"/>
      <c r="E1612" s="427"/>
      <c r="F1612" s="427"/>
      <c r="G1612" s="432"/>
      <c r="H1612" s="528"/>
    </row>
    <row r="1613" spans="1:8" s="3" customFormat="1" ht="38.25" x14ac:dyDescent="0.25">
      <c r="A1613" s="3">
        <v>10652</v>
      </c>
      <c r="B1613" s="783" t="s">
        <v>1171</v>
      </c>
      <c r="C1613" s="781" t="s">
        <v>1172</v>
      </c>
      <c r="D1613" s="781" t="s">
        <v>4935</v>
      </c>
      <c r="E1613" s="428" t="s">
        <v>195</v>
      </c>
      <c r="F1613" s="429">
        <v>1</v>
      </c>
      <c r="G1613" s="435">
        <v>400000</v>
      </c>
      <c r="H1613" s="528">
        <f>IF(E1613 = CHAR(37), F1613*G1613/100,F1613*G1613)</f>
        <v>400000</v>
      </c>
    </row>
    <row r="1614" spans="1:8" s="3" customFormat="1" ht="12.75" x14ac:dyDescent="0.25">
      <c r="B1614" s="782"/>
      <c r="C1614" s="780"/>
      <c r="D1614" s="780"/>
      <c r="E1614" s="427"/>
      <c r="F1614" s="427"/>
      <c r="G1614" s="432"/>
      <c r="H1614" s="528"/>
    </row>
    <row r="1615" spans="1:8" s="3" customFormat="1" ht="25.5" x14ac:dyDescent="0.25">
      <c r="A1615" s="3">
        <v>10243</v>
      </c>
      <c r="B1615" s="757" t="s">
        <v>4933</v>
      </c>
      <c r="C1615" s="781"/>
      <c r="D1615" s="781" t="s">
        <v>4934</v>
      </c>
      <c r="E1615" s="428" t="s">
        <v>118</v>
      </c>
      <c r="F1615" s="430">
        <f>+G1613</f>
        <v>400000</v>
      </c>
      <c r="G1615" s="462"/>
      <c r="H1615" s="528">
        <f>IF(E1615 = CHAR(37), F1615*G1615,F1615*G1615)</f>
        <v>0</v>
      </c>
    </row>
    <row r="1616" spans="1:8" s="4" customFormat="1" ht="21.95" customHeight="1" x14ac:dyDescent="0.25">
      <c r="B1616" s="257" t="s">
        <v>230</v>
      </c>
      <c r="C1616" s="257"/>
      <c r="D1616" s="5"/>
      <c r="E1616" s="431"/>
      <c r="F1616" s="431"/>
      <c r="G1616" s="433"/>
      <c r="H1616" s="529">
        <f>SUM(H1606:H1615)</f>
        <v>400000</v>
      </c>
    </row>
    <row r="1617" spans="1:8" s="2" customFormat="1" ht="12.75" x14ac:dyDescent="0.2">
      <c r="B1617" s="15"/>
      <c r="F1617" s="15"/>
      <c r="H1617" s="526" t="s">
        <v>2021</v>
      </c>
    </row>
    <row r="1618" spans="1:8" s="2" customFormat="1" ht="12.75" x14ac:dyDescent="0.2">
      <c r="B1618" s="15"/>
      <c r="F1618" s="15"/>
      <c r="H1618" s="527"/>
    </row>
    <row r="1619" spans="1:8" s="3" customFormat="1" ht="25.5" x14ac:dyDescent="0.25">
      <c r="B1619" s="253" t="s">
        <v>3</v>
      </c>
      <c r="C1619" s="253" t="s">
        <v>4</v>
      </c>
      <c r="D1619" s="253" t="s">
        <v>5</v>
      </c>
      <c r="E1619" s="253" t="s">
        <v>6</v>
      </c>
      <c r="F1619" s="293" t="s">
        <v>7</v>
      </c>
      <c r="G1619" s="253" t="s">
        <v>8</v>
      </c>
      <c r="H1619" s="515" t="s">
        <v>9</v>
      </c>
    </row>
    <row r="1620" spans="1:8" s="3" customFormat="1" ht="12.75" x14ac:dyDescent="0.25">
      <c r="A1620" s="3">
        <v>10330</v>
      </c>
      <c r="B1620" s="701" t="s">
        <v>1174</v>
      </c>
      <c r="C1620" s="246" t="s">
        <v>1175</v>
      </c>
      <c r="D1620" s="246" t="s">
        <v>1173</v>
      </c>
      <c r="E1620" s="741"/>
      <c r="F1620" s="742"/>
      <c r="G1620" s="739"/>
      <c r="H1620" s="740"/>
    </row>
    <row r="1621" spans="1:8" s="3" customFormat="1" ht="12.75" x14ac:dyDescent="0.25">
      <c r="B1621" s="255"/>
      <c r="C1621" s="252"/>
      <c r="D1621" s="252"/>
      <c r="E1621" s="427"/>
      <c r="F1621" s="427"/>
      <c r="G1621" s="432"/>
      <c r="H1621" s="528"/>
    </row>
    <row r="1622" spans="1:8" s="3" customFormat="1" ht="12.75" x14ac:dyDescent="0.25">
      <c r="A1622" s="3">
        <v>10566</v>
      </c>
      <c r="B1622" s="256"/>
      <c r="C1622" s="254" t="s">
        <v>276</v>
      </c>
      <c r="D1622" s="254" t="s">
        <v>1176</v>
      </c>
      <c r="E1622" s="428"/>
      <c r="F1622" s="429"/>
      <c r="G1622" s="432"/>
      <c r="H1622" s="528"/>
    </row>
    <row r="1623" spans="1:8" s="3" customFormat="1" ht="12.75" x14ac:dyDescent="0.25">
      <c r="B1623" s="255"/>
      <c r="C1623" s="252"/>
      <c r="D1623" s="252"/>
      <c r="E1623" s="427"/>
      <c r="F1623" s="427"/>
      <c r="G1623" s="432"/>
      <c r="H1623" s="528"/>
    </row>
    <row r="1624" spans="1:8" s="3" customFormat="1" ht="12.75" x14ac:dyDescent="0.25">
      <c r="A1624" s="3">
        <v>10567</v>
      </c>
      <c r="B1624" s="256" t="s">
        <v>1177</v>
      </c>
      <c r="C1624" s="254"/>
      <c r="D1624" s="254" t="s">
        <v>1178</v>
      </c>
      <c r="E1624" s="428" t="s">
        <v>190</v>
      </c>
      <c r="F1624" s="429">
        <v>174</v>
      </c>
      <c r="G1624" s="461"/>
      <c r="H1624" s="528">
        <f>IF(E1624 = CHAR(37), F1624*G1624/100,F1624*G1624)</f>
        <v>0</v>
      </c>
    </row>
    <row r="1625" spans="1:8" s="3" customFormat="1" ht="12.75" x14ac:dyDescent="0.25">
      <c r="B1625" s="255"/>
      <c r="C1625" s="252"/>
      <c r="D1625" s="252"/>
      <c r="E1625" s="427"/>
      <c r="F1625" s="427"/>
      <c r="G1625" s="432"/>
      <c r="H1625" s="528"/>
    </row>
    <row r="1626" spans="1:8" s="3" customFormat="1" ht="12.75" x14ac:dyDescent="0.25">
      <c r="A1626" s="3">
        <v>10568</v>
      </c>
      <c r="B1626" s="256" t="s">
        <v>1179</v>
      </c>
      <c r="C1626" s="254"/>
      <c r="D1626" s="254" t="s">
        <v>1180</v>
      </c>
      <c r="E1626" s="428" t="s">
        <v>190</v>
      </c>
      <c r="F1626" s="429">
        <v>288</v>
      </c>
      <c r="G1626" s="461"/>
      <c r="H1626" s="528">
        <f>IF(E1626 = CHAR(37), F1626*G1626/100,F1626*G1626)</f>
        <v>0</v>
      </c>
    </row>
    <row r="1627" spans="1:8" s="3" customFormat="1" ht="12.75" x14ac:dyDescent="0.25">
      <c r="B1627" s="255"/>
      <c r="C1627" s="252"/>
      <c r="D1627" s="252"/>
      <c r="E1627" s="427"/>
      <c r="F1627" s="427"/>
      <c r="G1627" s="432"/>
      <c r="H1627" s="528"/>
    </row>
    <row r="1628" spans="1:8" s="3" customFormat="1" ht="25.5" x14ac:dyDescent="0.25">
      <c r="A1628" s="3">
        <v>10569</v>
      </c>
      <c r="B1628" s="256"/>
      <c r="C1628" s="254" t="s">
        <v>1181</v>
      </c>
      <c r="D1628" s="254" t="s">
        <v>1182</v>
      </c>
      <c r="E1628" s="428"/>
      <c r="F1628" s="429"/>
      <c r="G1628" s="432"/>
      <c r="H1628" s="528"/>
    </row>
    <row r="1629" spans="1:8" s="3" customFormat="1" ht="12.75" x14ac:dyDescent="0.25">
      <c r="B1629" s="255"/>
      <c r="C1629" s="252"/>
      <c r="D1629" s="252"/>
      <c r="E1629" s="427"/>
      <c r="F1629" s="427"/>
      <c r="G1629" s="432"/>
      <c r="H1629" s="528"/>
    </row>
    <row r="1630" spans="1:8" s="3" customFormat="1" ht="12.75" x14ac:dyDescent="0.25">
      <c r="A1630" s="3">
        <v>10570</v>
      </c>
      <c r="B1630" s="256" t="s">
        <v>1183</v>
      </c>
      <c r="C1630" s="254"/>
      <c r="D1630" s="254" t="s">
        <v>1178</v>
      </c>
      <c r="E1630" s="428" t="s">
        <v>190</v>
      </c>
      <c r="F1630" s="429">
        <v>116</v>
      </c>
      <c r="G1630" s="461"/>
      <c r="H1630" s="528">
        <f>IF(E1630 = CHAR(37), F1630*G1630/100,F1630*G1630)</f>
        <v>0</v>
      </c>
    </row>
    <row r="1631" spans="1:8" s="3" customFormat="1" ht="12.75" x14ac:dyDescent="0.25">
      <c r="B1631" s="255"/>
      <c r="C1631" s="252"/>
      <c r="D1631" s="252"/>
      <c r="E1631" s="427"/>
      <c r="F1631" s="427"/>
      <c r="G1631" s="432"/>
      <c r="H1631" s="528"/>
    </row>
    <row r="1632" spans="1:8" s="3" customFormat="1" ht="12.75" x14ac:dyDescent="0.25">
      <c r="A1632" s="3">
        <v>10571</v>
      </c>
      <c r="B1632" s="256" t="s">
        <v>1184</v>
      </c>
      <c r="C1632" s="254"/>
      <c r="D1632" s="254" t="s">
        <v>1180</v>
      </c>
      <c r="E1632" s="428" t="s">
        <v>190</v>
      </c>
      <c r="F1632" s="429">
        <v>192</v>
      </c>
      <c r="G1632" s="461"/>
      <c r="H1632" s="528">
        <f>IF(E1632 = CHAR(37), F1632*G1632/100,F1632*G1632)</f>
        <v>0</v>
      </c>
    </row>
    <row r="1633" spans="1:8" s="3" customFormat="1" ht="12.75" x14ac:dyDescent="0.25">
      <c r="B1633" s="255"/>
      <c r="C1633" s="252"/>
      <c r="D1633" s="252"/>
      <c r="E1633" s="427"/>
      <c r="F1633" s="427"/>
      <c r="G1633" s="432"/>
      <c r="H1633" s="528"/>
    </row>
    <row r="1634" spans="1:8" s="3" customFormat="1" ht="25.5" x14ac:dyDescent="0.25">
      <c r="A1634" s="3">
        <v>10572</v>
      </c>
      <c r="B1634" s="256"/>
      <c r="C1634" s="254" t="s">
        <v>594</v>
      </c>
      <c r="D1634" s="254" t="s">
        <v>1185</v>
      </c>
      <c r="E1634" s="428"/>
      <c r="F1634" s="429"/>
      <c r="G1634" s="432"/>
      <c r="H1634" s="528"/>
    </row>
    <row r="1635" spans="1:8" s="3" customFormat="1" ht="12.75" x14ac:dyDescent="0.25">
      <c r="B1635" s="255"/>
      <c r="C1635" s="252"/>
      <c r="D1635" s="252"/>
      <c r="E1635" s="427"/>
      <c r="F1635" s="427"/>
      <c r="G1635" s="432"/>
      <c r="H1635" s="528"/>
    </row>
    <row r="1636" spans="1:8" s="3" customFormat="1" ht="12.75" x14ac:dyDescent="0.25">
      <c r="A1636" s="3">
        <v>10573</v>
      </c>
      <c r="B1636" s="256" t="s">
        <v>1186</v>
      </c>
      <c r="C1636" s="254"/>
      <c r="D1636" s="254" t="s">
        <v>1187</v>
      </c>
      <c r="E1636" s="428" t="s">
        <v>190</v>
      </c>
      <c r="F1636" s="429">
        <v>3</v>
      </c>
      <c r="G1636" s="461"/>
      <c r="H1636" s="528">
        <f>IF(E1636 = CHAR(37), F1636*G1636/100,F1636*G1636)</f>
        <v>0</v>
      </c>
    </row>
    <row r="1637" spans="1:8" s="3" customFormat="1" ht="12.75" x14ac:dyDescent="0.25">
      <c r="B1637" s="255"/>
      <c r="C1637" s="252"/>
      <c r="D1637" s="252"/>
      <c r="E1637" s="427"/>
      <c r="F1637" s="427"/>
      <c r="G1637" s="432"/>
      <c r="H1637" s="528"/>
    </row>
    <row r="1638" spans="1:8" s="3" customFormat="1" ht="12.75" x14ac:dyDescent="0.25">
      <c r="A1638" s="3">
        <v>10574</v>
      </c>
      <c r="B1638" s="256" t="s">
        <v>1188</v>
      </c>
      <c r="C1638" s="254"/>
      <c r="D1638" s="254" t="s">
        <v>1189</v>
      </c>
      <c r="E1638" s="428" t="s">
        <v>190</v>
      </c>
      <c r="F1638" s="429">
        <v>3</v>
      </c>
      <c r="G1638" s="461"/>
      <c r="H1638" s="528">
        <f>IF(E1638 = CHAR(37), F1638*G1638/100,F1638*G1638)</f>
        <v>0</v>
      </c>
    </row>
    <row r="1639" spans="1:8" s="3" customFormat="1" ht="12.75" x14ac:dyDescent="0.25">
      <c r="B1639" s="255"/>
      <c r="C1639" s="252"/>
      <c r="D1639" s="252"/>
      <c r="E1639" s="427"/>
      <c r="F1639" s="427"/>
      <c r="G1639" s="432"/>
      <c r="H1639" s="528"/>
    </row>
    <row r="1640" spans="1:8" s="3" customFormat="1" ht="12.75" x14ac:dyDescent="0.25">
      <c r="A1640" s="3">
        <v>10575</v>
      </c>
      <c r="B1640" s="256" t="s">
        <v>1190</v>
      </c>
      <c r="C1640" s="254"/>
      <c r="D1640" s="254" t="s">
        <v>1191</v>
      </c>
      <c r="E1640" s="428" t="s">
        <v>190</v>
      </c>
      <c r="F1640" s="429">
        <v>10</v>
      </c>
      <c r="G1640" s="461"/>
      <c r="H1640" s="528">
        <f>IF(E1640 = CHAR(37), F1640*G1640/100,F1640*G1640)</f>
        <v>0</v>
      </c>
    </row>
    <row r="1641" spans="1:8" s="3" customFormat="1" ht="12.75" x14ac:dyDescent="0.25">
      <c r="B1641" s="255"/>
      <c r="C1641" s="252"/>
      <c r="D1641" s="252"/>
      <c r="E1641" s="427"/>
      <c r="F1641" s="427"/>
      <c r="G1641" s="432"/>
      <c r="H1641" s="528"/>
    </row>
    <row r="1642" spans="1:8" s="3" customFormat="1" ht="25.5" x14ac:dyDescent="0.25">
      <c r="A1642" s="3">
        <v>10576</v>
      </c>
      <c r="B1642" s="256"/>
      <c r="C1642" s="254" t="s">
        <v>1192</v>
      </c>
      <c r="D1642" s="254" t="s">
        <v>1193</v>
      </c>
      <c r="E1642" s="428"/>
      <c r="F1642" s="429"/>
      <c r="G1642" s="432"/>
      <c r="H1642" s="528"/>
    </row>
    <row r="1643" spans="1:8" s="3" customFormat="1" ht="12.75" x14ac:dyDescent="0.25">
      <c r="B1643" s="255"/>
      <c r="C1643" s="252"/>
      <c r="D1643" s="252"/>
      <c r="E1643" s="427"/>
      <c r="F1643" s="427"/>
      <c r="G1643" s="432"/>
      <c r="H1643" s="528"/>
    </row>
    <row r="1644" spans="1:8" s="3" customFormat="1" ht="12.75" x14ac:dyDescent="0.25">
      <c r="A1644" s="3">
        <v>10577</v>
      </c>
      <c r="B1644" s="256" t="s">
        <v>1194</v>
      </c>
      <c r="C1644" s="254"/>
      <c r="D1644" s="254" t="s">
        <v>1195</v>
      </c>
      <c r="E1644" s="428" t="s">
        <v>190</v>
      </c>
      <c r="F1644" s="429">
        <v>10</v>
      </c>
      <c r="G1644" s="461"/>
      <c r="H1644" s="528">
        <f>IF(E1644 = CHAR(37), F1644*G1644/100,F1644*G1644)</f>
        <v>0</v>
      </c>
    </row>
    <row r="1645" spans="1:8" s="3" customFormat="1" ht="12.75" x14ac:dyDescent="0.25">
      <c r="B1645" s="255"/>
      <c r="C1645" s="252"/>
      <c r="D1645" s="252"/>
      <c r="E1645" s="427"/>
      <c r="F1645" s="427"/>
      <c r="G1645" s="432"/>
      <c r="H1645" s="528"/>
    </row>
    <row r="1646" spans="1:8" s="3" customFormat="1" ht="12.75" x14ac:dyDescent="0.25">
      <c r="A1646" s="3">
        <v>10578</v>
      </c>
      <c r="B1646" s="256" t="s">
        <v>1196</v>
      </c>
      <c r="C1646" s="254"/>
      <c r="D1646" s="254" t="s">
        <v>1197</v>
      </c>
      <c r="E1646" s="428" t="s">
        <v>190</v>
      </c>
      <c r="F1646" s="429">
        <v>10</v>
      </c>
      <c r="G1646" s="461"/>
      <c r="H1646" s="528">
        <f>IF(E1646 = CHAR(37), F1646*G1646/100,F1646*G1646)</f>
        <v>0</v>
      </c>
    </row>
    <row r="1647" spans="1:8" s="3" customFormat="1" ht="12.75" x14ac:dyDescent="0.25">
      <c r="B1647" s="255"/>
      <c r="C1647" s="252"/>
      <c r="D1647" s="252"/>
      <c r="E1647" s="427"/>
      <c r="F1647" s="427"/>
      <c r="G1647" s="432"/>
      <c r="H1647" s="528"/>
    </row>
    <row r="1648" spans="1:8" s="3" customFormat="1" ht="12.75" x14ac:dyDescent="0.25">
      <c r="B1648" s="255"/>
      <c r="C1648" s="252"/>
      <c r="D1648" s="252"/>
      <c r="E1648" s="427"/>
      <c r="F1648" s="427"/>
      <c r="G1648" s="432"/>
      <c r="H1648" s="528"/>
    </row>
    <row r="1649" spans="2:8" s="3" customFormat="1" ht="12.75" x14ac:dyDescent="0.25">
      <c r="B1649" s="255"/>
      <c r="C1649" s="252"/>
      <c r="D1649" s="252"/>
      <c r="E1649" s="427"/>
      <c r="F1649" s="427"/>
      <c r="G1649" s="432"/>
      <c r="H1649" s="528"/>
    </row>
    <row r="1650" spans="2:8" s="3" customFormat="1" ht="12.75" x14ac:dyDescent="0.25">
      <c r="B1650" s="255"/>
      <c r="C1650" s="252"/>
      <c r="D1650" s="252"/>
      <c r="E1650" s="427"/>
      <c r="F1650" s="427"/>
      <c r="G1650" s="432"/>
      <c r="H1650" s="528"/>
    </row>
    <row r="1651" spans="2:8" s="3" customFormat="1" ht="12.75" x14ac:dyDescent="0.25">
      <c r="B1651" s="255"/>
      <c r="C1651" s="252"/>
      <c r="D1651" s="252"/>
      <c r="E1651" s="427"/>
      <c r="F1651" s="427"/>
      <c r="G1651" s="432"/>
      <c r="H1651" s="528"/>
    </row>
    <row r="1652" spans="2:8" s="3" customFormat="1" ht="12.75" x14ac:dyDescent="0.25">
      <c r="B1652" s="255"/>
      <c r="C1652" s="252"/>
      <c r="D1652" s="252"/>
      <c r="E1652" s="427"/>
      <c r="F1652" s="427"/>
      <c r="G1652" s="432"/>
      <c r="H1652" s="528"/>
    </row>
    <row r="1653" spans="2:8" s="3" customFormat="1" ht="12.75" x14ac:dyDescent="0.25">
      <c r="B1653" s="255"/>
      <c r="C1653" s="252"/>
      <c r="D1653" s="252"/>
      <c r="E1653" s="427"/>
      <c r="F1653" s="427"/>
      <c r="G1653" s="432"/>
      <c r="H1653" s="528"/>
    </row>
    <row r="1654" spans="2:8" s="3" customFormat="1" ht="12.75" x14ac:dyDescent="0.25">
      <c r="B1654" s="255"/>
      <c r="C1654" s="252"/>
      <c r="D1654" s="252"/>
      <c r="E1654" s="427"/>
      <c r="F1654" s="427"/>
      <c r="G1654" s="432"/>
      <c r="H1654" s="528"/>
    </row>
    <row r="1655" spans="2:8" s="3" customFormat="1" ht="12.75" x14ac:dyDescent="0.25">
      <c r="B1655" s="255"/>
      <c r="C1655" s="252"/>
      <c r="D1655" s="252"/>
      <c r="E1655" s="427"/>
      <c r="F1655" s="427"/>
      <c r="G1655" s="432"/>
      <c r="H1655" s="528"/>
    </row>
    <row r="1656" spans="2:8" s="3" customFormat="1" ht="12.75" x14ac:dyDescent="0.25">
      <c r="B1656" s="255"/>
      <c r="C1656" s="252"/>
      <c r="D1656" s="252"/>
      <c r="E1656" s="427"/>
      <c r="F1656" s="427"/>
      <c r="G1656" s="432"/>
      <c r="H1656" s="528"/>
    </row>
    <row r="1657" spans="2:8" s="3" customFormat="1" ht="12.75" x14ac:dyDescent="0.25">
      <c r="B1657" s="255"/>
      <c r="C1657" s="252"/>
      <c r="D1657" s="252"/>
      <c r="E1657" s="427"/>
      <c r="F1657" s="427"/>
      <c r="G1657" s="432"/>
      <c r="H1657" s="528"/>
    </row>
    <row r="1658" spans="2:8" s="3" customFormat="1" ht="12.75" x14ac:dyDescent="0.25">
      <c r="B1658" s="255"/>
      <c r="C1658" s="252"/>
      <c r="D1658" s="252"/>
      <c r="E1658" s="427"/>
      <c r="F1658" s="427"/>
      <c r="G1658" s="432"/>
      <c r="H1658" s="528"/>
    </row>
    <row r="1659" spans="2:8" s="3" customFormat="1" ht="12.75" x14ac:dyDescent="0.25">
      <c r="B1659" s="255"/>
      <c r="C1659" s="252"/>
      <c r="D1659" s="252"/>
      <c r="E1659" s="427"/>
      <c r="F1659" s="427"/>
      <c r="G1659" s="432"/>
      <c r="H1659" s="528"/>
    </row>
    <row r="1660" spans="2:8" s="3" customFormat="1" ht="12.75" x14ac:dyDescent="0.25">
      <c r="B1660" s="255"/>
      <c r="C1660" s="252"/>
      <c r="D1660" s="252"/>
      <c r="E1660" s="427"/>
      <c r="F1660" s="427"/>
      <c r="G1660" s="432"/>
      <c r="H1660" s="528"/>
    </row>
    <row r="1661" spans="2:8" s="3" customFormat="1" ht="12.75" x14ac:dyDescent="0.25">
      <c r="B1661" s="255"/>
      <c r="C1661" s="252"/>
      <c r="D1661" s="252"/>
      <c r="E1661" s="427"/>
      <c r="F1661" s="427"/>
      <c r="G1661" s="432"/>
      <c r="H1661" s="528"/>
    </row>
    <row r="1662" spans="2:8" s="3" customFormat="1" ht="12.75" x14ac:dyDescent="0.25">
      <c r="B1662" s="255"/>
      <c r="C1662" s="252"/>
      <c r="D1662" s="252"/>
      <c r="E1662" s="427"/>
      <c r="F1662" s="427"/>
      <c r="G1662" s="432"/>
      <c r="H1662" s="528"/>
    </row>
    <row r="1663" spans="2:8" s="3" customFormat="1" ht="12.75" x14ac:dyDescent="0.25">
      <c r="B1663" s="255"/>
      <c r="C1663" s="252"/>
      <c r="D1663" s="252"/>
      <c r="E1663" s="427"/>
      <c r="F1663" s="427"/>
      <c r="G1663" s="432"/>
      <c r="H1663" s="528"/>
    </row>
    <row r="1664" spans="2:8" s="3" customFormat="1" ht="12.75" x14ac:dyDescent="0.25">
      <c r="B1664" s="255"/>
      <c r="C1664" s="252"/>
      <c r="D1664" s="252"/>
      <c r="E1664" s="427"/>
      <c r="F1664" s="427"/>
      <c r="G1664" s="432"/>
      <c r="H1664" s="528"/>
    </row>
    <row r="1665" spans="2:8" s="3" customFormat="1" ht="12.75" x14ac:dyDescent="0.25">
      <c r="B1665" s="255"/>
      <c r="C1665" s="252"/>
      <c r="D1665" s="252"/>
      <c r="E1665" s="427"/>
      <c r="F1665" s="427"/>
      <c r="G1665" s="432"/>
      <c r="H1665" s="528"/>
    </row>
    <row r="1666" spans="2:8" s="3" customFormat="1" ht="12.75" x14ac:dyDescent="0.25">
      <c r="B1666" s="255"/>
      <c r="C1666" s="252"/>
      <c r="D1666" s="252"/>
      <c r="E1666" s="427"/>
      <c r="F1666" s="427"/>
      <c r="G1666" s="432"/>
      <c r="H1666" s="528"/>
    </row>
    <row r="1667" spans="2:8" s="3" customFormat="1" ht="12.75" x14ac:dyDescent="0.25">
      <c r="B1667" s="255"/>
      <c r="C1667" s="252"/>
      <c r="D1667" s="252"/>
      <c r="E1667" s="427"/>
      <c r="F1667" s="427"/>
      <c r="G1667" s="432"/>
      <c r="H1667" s="528"/>
    </row>
    <row r="1668" spans="2:8" s="3" customFormat="1" ht="12.75" x14ac:dyDescent="0.25">
      <c r="B1668" s="255"/>
      <c r="C1668" s="252"/>
      <c r="D1668" s="252"/>
      <c r="E1668" s="427"/>
      <c r="F1668" s="427"/>
      <c r="G1668" s="432"/>
      <c r="H1668" s="528"/>
    </row>
    <row r="1669" spans="2:8" s="3" customFormat="1" ht="12.75" x14ac:dyDescent="0.25">
      <c r="B1669" s="255"/>
      <c r="C1669" s="252"/>
      <c r="D1669" s="252"/>
      <c r="E1669" s="427"/>
      <c r="F1669" s="427"/>
      <c r="G1669" s="432"/>
      <c r="H1669" s="528"/>
    </row>
    <row r="1670" spans="2:8" s="3" customFormat="1" ht="12.75" x14ac:dyDescent="0.25">
      <c r="B1670" s="255"/>
      <c r="C1670" s="252"/>
      <c r="D1670" s="252"/>
      <c r="E1670" s="427"/>
      <c r="F1670" s="427"/>
      <c r="G1670" s="432"/>
      <c r="H1670" s="528"/>
    </row>
    <row r="1671" spans="2:8" s="3" customFormat="1" ht="12.75" x14ac:dyDescent="0.25">
      <c r="B1671" s="255"/>
      <c r="C1671" s="252"/>
      <c r="D1671" s="252"/>
      <c r="E1671" s="427"/>
      <c r="F1671" s="427"/>
      <c r="G1671" s="432"/>
      <c r="H1671" s="528"/>
    </row>
    <row r="1672" spans="2:8" s="3" customFormat="1" ht="12.75" x14ac:dyDescent="0.25">
      <c r="B1672" s="255"/>
      <c r="C1672" s="252"/>
      <c r="D1672" s="252"/>
      <c r="E1672" s="427"/>
      <c r="F1672" s="427"/>
      <c r="G1672" s="432"/>
      <c r="H1672" s="528"/>
    </row>
    <row r="1673" spans="2:8" s="3" customFormat="1" ht="12.75" x14ac:dyDescent="0.25">
      <c r="B1673" s="255"/>
      <c r="C1673" s="252"/>
      <c r="D1673" s="252"/>
      <c r="E1673" s="427"/>
      <c r="F1673" s="427"/>
      <c r="G1673" s="432"/>
      <c r="H1673" s="528"/>
    </row>
    <row r="1674" spans="2:8" s="3" customFormat="1" ht="12.75" x14ac:dyDescent="0.25">
      <c r="B1674" s="255"/>
      <c r="C1674" s="252"/>
      <c r="D1674" s="252"/>
      <c r="E1674" s="427"/>
      <c r="F1674" s="427"/>
      <c r="G1674" s="432"/>
      <c r="H1674" s="528"/>
    </row>
    <row r="1675" spans="2:8" s="3" customFormat="1" ht="12.75" x14ac:dyDescent="0.25">
      <c r="B1675" s="255"/>
      <c r="C1675" s="252"/>
      <c r="D1675" s="252"/>
      <c r="E1675" s="427"/>
      <c r="F1675" s="427"/>
      <c r="G1675" s="432"/>
      <c r="H1675" s="528"/>
    </row>
    <row r="1676" spans="2:8" s="3" customFormat="1" ht="12.75" x14ac:dyDescent="0.25">
      <c r="B1676" s="255"/>
      <c r="C1676" s="252"/>
      <c r="D1676" s="252"/>
      <c r="E1676" s="427"/>
      <c r="F1676" s="427"/>
      <c r="G1676" s="432"/>
      <c r="H1676" s="528"/>
    </row>
    <row r="1677" spans="2:8" s="3" customFormat="1" ht="12.75" x14ac:dyDescent="0.25">
      <c r="B1677" s="255"/>
      <c r="C1677" s="252"/>
      <c r="D1677" s="252"/>
      <c r="E1677" s="427"/>
      <c r="F1677" s="427"/>
      <c r="G1677" s="432"/>
      <c r="H1677" s="528"/>
    </row>
    <row r="1678" spans="2:8" s="3" customFormat="1" ht="12.75" x14ac:dyDescent="0.25">
      <c r="B1678" s="255"/>
      <c r="C1678" s="252"/>
      <c r="D1678" s="252"/>
      <c r="E1678" s="427"/>
      <c r="F1678" s="427"/>
      <c r="G1678" s="432"/>
      <c r="H1678" s="528"/>
    </row>
    <row r="1679" spans="2:8" s="3" customFormat="1" ht="12.75" x14ac:dyDescent="0.25">
      <c r="B1679" s="255"/>
      <c r="C1679" s="252"/>
      <c r="D1679" s="252"/>
      <c r="E1679" s="427"/>
      <c r="F1679" s="427"/>
      <c r="G1679" s="432"/>
      <c r="H1679" s="528"/>
    </row>
    <row r="1680" spans="2:8" s="3" customFormat="1" ht="12.75" x14ac:dyDescent="0.25">
      <c r="B1680" s="255"/>
      <c r="C1680" s="252"/>
      <c r="D1680" s="252"/>
      <c r="E1680" s="427"/>
      <c r="F1680" s="427"/>
      <c r="G1680" s="432"/>
      <c r="H1680" s="528"/>
    </row>
    <row r="1681" spans="1:8" s="4" customFormat="1" ht="21.95" customHeight="1" x14ac:dyDescent="0.25">
      <c r="B1681" s="257" t="s">
        <v>230</v>
      </c>
      <c r="C1681" s="257"/>
      <c r="D1681" s="5"/>
      <c r="E1681" s="431"/>
      <c r="F1681" s="431"/>
      <c r="G1681" s="433"/>
      <c r="H1681" s="529">
        <f>SUM(H1620:H1680)</f>
        <v>0</v>
      </c>
    </row>
    <row r="1682" spans="1:8" s="2" customFormat="1" ht="12.75" x14ac:dyDescent="0.2">
      <c r="B1682" s="15"/>
      <c r="F1682" s="15"/>
      <c r="H1682" s="526" t="s">
        <v>2021</v>
      </c>
    </row>
    <row r="1683" spans="1:8" s="2" customFormat="1" ht="12.75" x14ac:dyDescent="0.2">
      <c r="B1683" s="15"/>
      <c r="F1683" s="15"/>
      <c r="H1683" s="527"/>
    </row>
    <row r="1684" spans="1:8" s="3" customFormat="1" ht="25.5" x14ac:dyDescent="0.25">
      <c r="B1684" s="253" t="s">
        <v>3</v>
      </c>
      <c r="C1684" s="253" t="s">
        <v>4</v>
      </c>
      <c r="D1684" s="253" t="s">
        <v>5</v>
      </c>
      <c r="E1684" s="253" t="s">
        <v>6</v>
      </c>
      <c r="F1684" s="293" t="s">
        <v>7</v>
      </c>
      <c r="G1684" s="253" t="s">
        <v>8</v>
      </c>
      <c r="H1684" s="515" t="s">
        <v>9</v>
      </c>
    </row>
    <row r="1685" spans="1:8" s="3" customFormat="1" ht="12.75" x14ac:dyDescent="0.25">
      <c r="A1685" s="3">
        <v>10331</v>
      </c>
      <c r="B1685" s="701" t="s">
        <v>1199</v>
      </c>
      <c r="C1685" s="246" t="s">
        <v>1200</v>
      </c>
      <c r="D1685" s="246" t="s">
        <v>1198</v>
      </c>
      <c r="E1685" s="741"/>
      <c r="F1685" s="742"/>
      <c r="G1685" s="739"/>
      <c r="H1685" s="740"/>
    </row>
    <row r="1686" spans="1:8" s="3" customFormat="1" ht="12.75" x14ac:dyDescent="0.25">
      <c r="B1686" s="255"/>
      <c r="C1686" s="252"/>
      <c r="D1686" s="252"/>
      <c r="E1686" s="427"/>
      <c r="F1686" s="427"/>
      <c r="G1686" s="432"/>
      <c r="H1686" s="528"/>
    </row>
    <row r="1687" spans="1:8" s="3" customFormat="1" ht="12.75" x14ac:dyDescent="0.25">
      <c r="A1687" s="3">
        <v>10635</v>
      </c>
      <c r="B1687" s="256"/>
      <c r="C1687" s="254" t="s">
        <v>651</v>
      </c>
      <c r="D1687" s="254" t="s">
        <v>1201</v>
      </c>
      <c r="E1687" s="428"/>
      <c r="F1687" s="429"/>
      <c r="G1687" s="432"/>
      <c r="H1687" s="528"/>
    </row>
    <row r="1688" spans="1:8" s="3" customFormat="1" ht="12.75" x14ac:dyDescent="0.25">
      <c r="B1688" s="255"/>
      <c r="C1688" s="252"/>
      <c r="D1688" s="252"/>
      <c r="E1688" s="427"/>
      <c r="F1688" s="427"/>
      <c r="G1688" s="432"/>
      <c r="H1688" s="528"/>
    </row>
    <row r="1689" spans="1:8" s="3" customFormat="1" ht="38.25" x14ac:dyDescent="0.25">
      <c r="A1689" s="3">
        <v>10636</v>
      </c>
      <c r="B1689" s="256"/>
      <c r="C1689" s="254"/>
      <c r="D1689" s="254" t="s">
        <v>1202</v>
      </c>
      <c r="E1689" s="428"/>
      <c r="F1689" s="429"/>
      <c r="G1689" s="432"/>
      <c r="H1689" s="528"/>
    </row>
    <row r="1690" spans="1:8" s="3" customFormat="1" ht="12.75" x14ac:dyDescent="0.25">
      <c r="B1690" s="255"/>
      <c r="C1690" s="252"/>
      <c r="D1690" s="252"/>
      <c r="E1690" s="427"/>
      <c r="F1690" s="427"/>
      <c r="G1690" s="432"/>
      <c r="H1690" s="528"/>
    </row>
    <row r="1691" spans="1:8" s="3" customFormat="1" ht="12.75" x14ac:dyDescent="0.25">
      <c r="A1691" s="3">
        <v>10637</v>
      </c>
      <c r="B1691" s="256" t="s">
        <v>1203</v>
      </c>
      <c r="C1691" s="254"/>
      <c r="D1691" s="254" t="s">
        <v>1204</v>
      </c>
      <c r="E1691" s="428" t="s">
        <v>292</v>
      </c>
      <c r="F1691" s="429">
        <v>200</v>
      </c>
      <c r="G1691" s="461"/>
      <c r="H1691" s="528">
        <f>IF(E1691 = CHAR(37), F1691*G1691/100,F1691*G1691)</f>
        <v>0</v>
      </c>
    </row>
    <row r="1692" spans="1:8" s="3" customFormat="1" ht="12.75" x14ac:dyDescent="0.25">
      <c r="B1692" s="255"/>
      <c r="C1692" s="252"/>
      <c r="D1692" s="252"/>
      <c r="E1692" s="427"/>
      <c r="F1692" s="427"/>
      <c r="G1692" s="432"/>
      <c r="H1692" s="528"/>
    </row>
    <row r="1693" spans="1:8" s="3" customFormat="1" ht="12.75" x14ac:dyDescent="0.25">
      <c r="A1693" s="3">
        <v>10406</v>
      </c>
      <c r="B1693" s="256" t="s">
        <v>1205</v>
      </c>
      <c r="C1693" s="254"/>
      <c r="D1693" s="254" t="s">
        <v>1206</v>
      </c>
      <c r="E1693" s="428" t="s">
        <v>292</v>
      </c>
      <c r="F1693" s="429">
        <v>200</v>
      </c>
      <c r="G1693" s="461"/>
      <c r="H1693" s="528">
        <f>IF(E1693 = CHAR(37), F1693*G1693/100,F1693*G1693)</f>
        <v>0</v>
      </c>
    </row>
    <row r="1694" spans="1:8" s="3" customFormat="1" ht="12.75" x14ac:dyDescent="0.25">
      <c r="B1694" s="255"/>
      <c r="C1694" s="252"/>
      <c r="D1694" s="252"/>
      <c r="E1694" s="427"/>
      <c r="F1694" s="427"/>
      <c r="G1694" s="432"/>
      <c r="H1694" s="528"/>
    </row>
    <row r="1695" spans="1:8" s="3" customFormat="1" ht="12.75" x14ac:dyDescent="0.25">
      <c r="A1695" s="3">
        <v>10638</v>
      </c>
      <c r="B1695" s="256"/>
      <c r="C1695" s="254" t="s">
        <v>1207</v>
      </c>
      <c r="D1695" s="254" t="s">
        <v>1208</v>
      </c>
      <c r="E1695" s="428"/>
      <c r="F1695" s="429"/>
      <c r="G1695" s="432"/>
      <c r="H1695" s="528"/>
    </row>
    <row r="1696" spans="1:8" s="3" customFormat="1" ht="12.75" x14ac:dyDescent="0.25">
      <c r="B1696" s="255"/>
      <c r="C1696" s="252"/>
      <c r="D1696" s="252"/>
      <c r="E1696" s="427"/>
      <c r="F1696" s="427"/>
      <c r="G1696" s="432"/>
      <c r="H1696" s="528"/>
    </row>
    <row r="1697" spans="1:8" s="3" customFormat="1" ht="63.75" x14ac:dyDescent="0.25">
      <c r="A1697" s="3">
        <v>10639</v>
      </c>
      <c r="B1697" s="256"/>
      <c r="C1697" s="254"/>
      <c r="D1697" s="12" t="s">
        <v>1209</v>
      </c>
      <c r="E1697" s="428"/>
      <c r="F1697" s="429"/>
      <c r="G1697" s="432"/>
      <c r="H1697" s="528"/>
    </row>
    <row r="1698" spans="1:8" s="3" customFormat="1" ht="12.75" x14ac:dyDescent="0.25">
      <c r="B1698" s="255"/>
      <c r="C1698" s="252"/>
      <c r="D1698" s="252"/>
      <c r="E1698" s="427"/>
      <c r="F1698" s="427"/>
      <c r="G1698" s="432"/>
      <c r="H1698" s="528"/>
    </row>
    <row r="1699" spans="1:8" s="3" customFormat="1" ht="12.75" x14ac:dyDescent="0.25">
      <c r="A1699" s="3">
        <v>10722</v>
      </c>
      <c r="B1699" s="256" t="s">
        <v>1210</v>
      </c>
      <c r="C1699" s="254"/>
      <c r="D1699" s="254" t="s">
        <v>1211</v>
      </c>
      <c r="E1699" s="428" t="s">
        <v>287</v>
      </c>
      <c r="F1699" s="429">
        <v>6</v>
      </c>
      <c r="G1699" s="461"/>
      <c r="H1699" s="528">
        <f>IF(E1699 = CHAR(37), F1699*G1699/100,F1699*G1699)</f>
        <v>0</v>
      </c>
    </row>
    <row r="1700" spans="1:8" s="3" customFormat="1" ht="12.75" x14ac:dyDescent="0.25">
      <c r="B1700" s="255"/>
      <c r="C1700" s="252"/>
      <c r="D1700" s="252"/>
      <c r="E1700" s="427"/>
      <c r="F1700" s="427"/>
      <c r="G1700" s="432"/>
      <c r="H1700" s="528"/>
    </row>
    <row r="1701" spans="1:8" s="3" customFormat="1" ht="63.75" x14ac:dyDescent="0.25">
      <c r="A1701" s="3">
        <v>10725</v>
      </c>
      <c r="B1701" s="256"/>
      <c r="C1701" s="254"/>
      <c r="D1701" s="12" t="s">
        <v>1212</v>
      </c>
      <c r="E1701" s="428"/>
      <c r="F1701" s="429"/>
      <c r="G1701" s="432"/>
      <c r="H1701" s="528"/>
    </row>
    <row r="1702" spans="1:8" s="3" customFormat="1" ht="12.75" x14ac:dyDescent="0.25">
      <c r="B1702" s="255"/>
      <c r="C1702" s="252"/>
      <c r="D1702" s="252"/>
      <c r="E1702" s="427"/>
      <c r="F1702" s="427"/>
      <c r="G1702" s="432"/>
      <c r="H1702" s="528"/>
    </row>
    <row r="1703" spans="1:8" s="3" customFormat="1" ht="12.75" x14ac:dyDescent="0.25">
      <c r="A1703" s="3">
        <v>10723</v>
      </c>
      <c r="B1703" s="256" t="s">
        <v>1213</v>
      </c>
      <c r="C1703" s="254"/>
      <c r="D1703" s="254" t="s">
        <v>1214</v>
      </c>
      <c r="E1703" s="428" t="s">
        <v>287</v>
      </c>
      <c r="F1703" s="429">
        <v>6</v>
      </c>
      <c r="G1703" s="461"/>
      <c r="H1703" s="528">
        <f>IF(E1703 = CHAR(37), F1703*G1703/100,F1703*G1703)</f>
        <v>0</v>
      </c>
    </row>
    <row r="1704" spans="1:8" s="3" customFormat="1" ht="12.75" x14ac:dyDescent="0.25">
      <c r="B1704" s="255"/>
      <c r="C1704" s="252"/>
      <c r="D1704" s="252"/>
      <c r="E1704" s="427"/>
      <c r="F1704" s="427"/>
      <c r="G1704" s="432"/>
      <c r="H1704" s="528"/>
    </row>
    <row r="1705" spans="1:8" s="3" customFormat="1" ht="25.5" x14ac:dyDescent="0.25">
      <c r="A1705" s="3">
        <v>10724</v>
      </c>
      <c r="B1705" s="256" t="s">
        <v>1215</v>
      </c>
      <c r="C1705" s="254" t="s">
        <v>1216</v>
      </c>
      <c r="D1705" s="254" t="s">
        <v>1217</v>
      </c>
      <c r="E1705" s="428" t="s">
        <v>242</v>
      </c>
      <c r="F1705" s="429">
        <v>20</v>
      </c>
      <c r="G1705" s="461"/>
      <c r="H1705" s="528">
        <f>IF(E1705 = CHAR(37), F1705*G1705/100,F1705*G1705)</f>
        <v>0</v>
      </c>
    </row>
    <row r="1706" spans="1:8" s="3" customFormat="1" ht="12.75" x14ac:dyDescent="0.25">
      <c r="B1706" s="255"/>
      <c r="C1706" s="252"/>
      <c r="D1706" s="252"/>
      <c r="E1706" s="427"/>
      <c r="F1706" s="427"/>
      <c r="G1706" s="432"/>
      <c r="H1706" s="528"/>
    </row>
    <row r="1707" spans="1:8" s="3" customFormat="1" ht="12.75" x14ac:dyDescent="0.25">
      <c r="A1707" s="3">
        <v>10945</v>
      </c>
      <c r="B1707" s="256"/>
      <c r="C1707" s="254" t="s">
        <v>1218</v>
      </c>
      <c r="D1707" s="254" t="s">
        <v>1219</v>
      </c>
      <c r="E1707" s="428"/>
      <c r="F1707" s="429"/>
      <c r="G1707" s="432"/>
      <c r="H1707" s="528"/>
    </row>
    <row r="1708" spans="1:8" s="3" customFormat="1" ht="12.75" x14ac:dyDescent="0.25">
      <c r="B1708" s="255"/>
      <c r="C1708" s="252"/>
      <c r="D1708" s="252"/>
      <c r="E1708" s="427"/>
      <c r="F1708" s="427"/>
      <c r="G1708" s="432"/>
      <c r="H1708" s="528"/>
    </row>
    <row r="1709" spans="1:8" s="3" customFormat="1" ht="12.75" x14ac:dyDescent="0.25">
      <c r="A1709" s="3">
        <v>10946</v>
      </c>
      <c r="B1709" s="256" t="s">
        <v>1220</v>
      </c>
      <c r="C1709" s="254"/>
      <c r="D1709" s="254" t="s">
        <v>1221</v>
      </c>
      <c r="E1709" s="428" t="s">
        <v>242</v>
      </c>
      <c r="F1709" s="429">
        <v>10</v>
      </c>
      <c r="G1709" s="461"/>
      <c r="H1709" s="528">
        <f>IF(E1709 = CHAR(37), F1709*G1709/100,F1709*G1709)</f>
        <v>0</v>
      </c>
    </row>
    <row r="1710" spans="1:8" s="3" customFormat="1" ht="12.75" x14ac:dyDescent="0.25">
      <c r="B1710" s="255"/>
      <c r="C1710" s="252"/>
      <c r="D1710" s="252"/>
      <c r="E1710" s="427"/>
      <c r="F1710" s="427"/>
      <c r="G1710" s="432"/>
      <c r="H1710" s="528"/>
    </row>
    <row r="1711" spans="1:8" s="3" customFormat="1" ht="12.75" x14ac:dyDescent="0.25">
      <c r="A1711" s="3">
        <v>10947</v>
      </c>
      <c r="B1711" s="256" t="s">
        <v>1222</v>
      </c>
      <c r="C1711" s="254"/>
      <c r="D1711" s="254" t="s">
        <v>1223</v>
      </c>
      <c r="E1711" s="428" t="s">
        <v>242</v>
      </c>
      <c r="F1711" s="429">
        <v>10</v>
      </c>
      <c r="G1711" s="461"/>
      <c r="H1711" s="528">
        <f>IF(E1711 = CHAR(37), F1711*G1711/100,F1711*G1711)</f>
        <v>0</v>
      </c>
    </row>
    <row r="1712" spans="1:8" s="3" customFormat="1" ht="12.75" x14ac:dyDescent="0.25">
      <c r="B1712" s="255"/>
      <c r="C1712" s="252"/>
      <c r="D1712" s="252"/>
      <c r="E1712" s="427"/>
      <c r="F1712" s="427"/>
      <c r="G1712" s="432"/>
      <c r="H1712" s="528"/>
    </row>
    <row r="1713" spans="2:8" s="3" customFormat="1" ht="12.75" x14ac:dyDescent="0.25">
      <c r="B1713" s="255"/>
      <c r="C1713" s="252"/>
      <c r="D1713" s="252"/>
      <c r="E1713" s="427"/>
      <c r="F1713" s="427"/>
      <c r="G1713" s="432"/>
      <c r="H1713" s="528"/>
    </row>
    <row r="1714" spans="2:8" s="3" customFormat="1" ht="12.75" x14ac:dyDescent="0.25">
      <c r="B1714" s="255"/>
      <c r="C1714" s="252"/>
      <c r="D1714" s="252"/>
      <c r="E1714" s="427"/>
      <c r="F1714" s="427"/>
      <c r="G1714" s="432"/>
      <c r="H1714" s="528"/>
    </row>
    <row r="1715" spans="2:8" s="3" customFormat="1" ht="12.75" x14ac:dyDescent="0.25">
      <c r="B1715" s="255"/>
      <c r="C1715" s="252"/>
      <c r="D1715" s="252"/>
      <c r="E1715" s="427"/>
      <c r="F1715" s="427"/>
      <c r="G1715" s="432"/>
      <c r="H1715" s="528"/>
    </row>
    <row r="1716" spans="2:8" s="3" customFormat="1" ht="12.75" x14ac:dyDescent="0.25">
      <c r="B1716" s="255"/>
      <c r="C1716" s="252"/>
      <c r="D1716" s="252"/>
      <c r="E1716" s="427"/>
      <c r="F1716" s="427"/>
      <c r="G1716" s="432"/>
      <c r="H1716" s="528"/>
    </row>
    <row r="1717" spans="2:8" s="3" customFormat="1" ht="12.75" x14ac:dyDescent="0.25">
      <c r="B1717" s="255"/>
      <c r="C1717" s="252"/>
      <c r="D1717" s="252"/>
      <c r="E1717" s="427"/>
      <c r="F1717" s="427"/>
      <c r="G1717" s="432"/>
      <c r="H1717" s="528"/>
    </row>
    <row r="1718" spans="2:8" s="3" customFormat="1" ht="12.75" x14ac:dyDescent="0.25">
      <c r="B1718" s="255"/>
      <c r="C1718" s="252"/>
      <c r="D1718" s="252"/>
      <c r="E1718" s="427"/>
      <c r="F1718" s="427"/>
      <c r="G1718" s="432"/>
      <c r="H1718" s="528"/>
    </row>
    <row r="1719" spans="2:8" s="3" customFormat="1" ht="12.75" x14ac:dyDescent="0.25">
      <c r="B1719" s="255"/>
      <c r="C1719" s="252"/>
      <c r="D1719" s="252"/>
      <c r="E1719" s="427"/>
      <c r="F1719" s="427"/>
      <c r="G1719" s="432"/>
      <c r="H1719" s="528"/>
    </row>
    <row r="1720" spans="2:8" s="3" customFormat="1" ht="12.75" x14ac:dyDescent="0.25">
      <c r="B1720" s="255"/>
      <c r="C1720" s="252"/>
      <c r="D1720" s="252"/>
      <c r="E1720" s="427"/>
      <c r="F1720" s="427"/>
      <c r="G1720" s="432"/>
      <c r="H1720" s="528"/>
    </row>
    <row r="1721" spans="2:8" s="3" customFormat="1" ht="12.75" x14ac:dyDescent="0.25">
      <c r="B1721" s="255"/>
      <c r="C1721" s="252"/>
      <c r="D1721" s="252"/>
      <c r="E1721" s="427"/>
      <c r="F1721" s="427"/>
      <c r="G1721" s="432"/>
      <c r="H1721" s="528"/>
    </row>
    <row r="1722" spans="2:8" s="3" customFormat="1" ht="12.75" x14ac:dyDescent="0.25">
      <c r="B1722" s="255"/>
      <c r="C1722" s="252"/>
      <c r="D1722" s="252"/>
      <c r="E1722" s="427"/>
      <c r="F1722" s="427"/>
      <c r="G1722" s="432"/>
      <c r="H1722" s="528"/>
    </row>
    <row r="1723" spans="2:8" s="3" customFormat="1" ht="12.75" x14ac:dyDescent="0.25">
      <c r="B1723" s="255"/>
      <c r="C1723" s="252"/>
      <c r="D1723" s="252"/>
      <c r="E1723" s="427"/>
      <c r="F1723" s="427"/>
      <c r="G1723" s="432"/>
      <c r="H1723" s="528"/>
    </row>
    <row r="1724" spans="2:8" s="3" customFormat="1" ht="12.75" x14ac:dyDescent="0.25">
      <c r="B1724" s="255"/>
      <c r="C1724" s="252"/>
      <c r="D1724" s="252"/>
      <c r="E1724" s="427"/>
      <c r="F1724" s="427"/>
      <c r="G1724" s="432"/>
      <c r="H1724" s="528"/>
    </row>
    <row r="1725" spans="2:8" s="3" customFormat="1" ht="12.75" x14ac:dyDescent="0.25">
      <c r="B1725" s="255"/>
      <c r="C1725" s="252"/>
      <c r="D1725" s="252"/>
      <c r="E1725" s="427"/>
      <c r="F1725" s="427"/>
      <c r="G1725" s="432"/>
      <c r="H1725" s="528"/>
    </row>
    <row r="1726" spans="2:8" s="3" customFormat="1" ht="12.75" x14ac:dyDescent="0.25">
      <c r="B1726" s="255"/>
      <c r="C1726" s="252"/>
      <c r="D1726" s="252"/>
      <c r="E1726" s="427"/>
      <c r="F1726" s="427"/>
      <c r="G1726" s="432"/>
      <c r="H1726" s="528"/>
    </row>
    <row r="1727" spans="2:8" s="3" customFormat="1" ht="12.75" x14ac:dyDescent="0.25">
      <c r="B1727" s="255"/>
      <c r="C1727" s="252"/>
      <c r="D1727" s="252"/>
      <c r="E1727" s="427"/>
      <c r="F1727" s="427"/>
      <c r="G1727" s="432"/>
      <c r="H1727" s="528"/>
    </row>
    <row r="1728" spans="2:8" s="3" customFormat="1" ht="12.75" x14ac:dyDescent="0.25">
      <c r="B1728" s="255"/>
      <c r="C1728" s="252"/>
      <c r="D1728" s="252"/>
      <c r="E1728" s="427"/>
      <c r="F1728" s="427"/>
      <c r="G1728" s="432"/>
      <c r="H1728" s="528"/>
    </row>
    <row r="1729" spans="1:8" s="3" customFormat="1" ht="12.75" x14ac:dyDescent="0.25">
      <c r="B1729" s="255"/>
      <c r="C1729" s="252"/>
      <c r="D1729" s="252"/>
      <c r="E1729" s="427"/>
      <c r="F1729" s="427"/>
      <c r="G1729" s="432"/>
      <c r="H1729" s="528"/>
    </row>
    <row r="1730" spans="1:8" s="3" customFormat="1" ht="12.75" x14ac:dyDescent="0.25">
      <c r="B1730" s="255"/>
      <c r="C1730" s="252"/>
      <c r="D1730" s="252"/>
      <c r="E1730" s="427"/>
      <c r="F1730" s="427"/>
      <c r="G1730" s="432"/>
      <c r="H1730" s="528"/>
    </row>
    <row r="1731" spans="1:8" s="3" customFormat="1" ht="12.75" x14ac:dyDescent="0.25">
      <c r="B1731" s="255"/>
      <c r="C1731" s="252"/>
      <c r="D1731" s="252"/>
      <c r="E1731" s="427"/>
      <c r="F1731" s="427"/>
      <c r="G1731" s="432"/>
      <c r="H1731" s="528"/>
    </row>
    <row r="1732" spans="1:8" s="3" customFormat="1" ht="12.75" x14ac:dyDescent="0.25">
      <c r="B1732" s="255"/>
      <c r="C1732" s="252"/>
      <c r="D1732" s="252"/>
      <c r="E1732" s="427"/>
      <c r="F1732" s="427"/>
      <c r="G1732" s="432"/>
      <c r="H1732" s="528"/>
    </row>
    <row r="1733" spans="1:8" s="3" customFormat="1" ht="12.75" x14ac:dyDescent="0.25">
      <c r="B1733" s="255"/>
      <c r="C1733" s="252"/>
      <c r="D1733" s="252"/>
      <c r="E1733" s="427"/>
      <c r="F1733" s="427"/>
      <c r="G1733" s="432"/>
      <c r="H1733" s="528"/>
    </row>
    <row r="1734" spans="1:8" s="3" customFormat="1" ht="12.75" x14ac:dyDescent="0.25">
      <c r="B1734" s="255"/>
      <c r="C1734" s="252"/>
      <c r="D1734" s="252"/>
      <c r="E1734" s="427"/>
      <c r="F1734" s="427"/>
      <c r="G1734" s="432"/>
      <c r="H1734" s="528"/>
    </row>
    <row r="1735" spans="1:8" s="3" customFormat="1" ht="12.75" x14ac:dyDescent="0.25">
      <c r="B1735" s="255"/>
      <c r="C1735" s="252"/>
      <c r="D1735" s="252"/>
      <c r="E1735" s="427"/>
      <c r="F1735" s="427"/>
      <c r="G1735" s="432"/>
      <c r="H1735" s="528"/>
    </row>
    <row r="1736" spans="1:8" s="3" customFormat="1" ht="12.75" x14ac:dyDescent="0.25">
      <c r="B1736" s="255"/>
      <c r="C1736" s="252"/>
      <c r="D1736" s="252"/>
      <c r="E1736" s="427"/>
      <c r="F1736" s="427"/>
      <c r="G1736" s="432"/>
      <c r="H1736" s="528"/>
    </row>
    <row r="1737" spans="1:8" s="3" customFormat="1" ht="12.75" x14ac:dyDescent="0.25">
      <c r="B1737" s="255"/>
      <c r="C1737" s="252"/>
      <c r="D1737" s="252"/>
      <c r="E1737" s="427"/>
      <c r="F1737" s="427"/>
      <c r="G1737" s="432"/>
      <c r="H1737" s="528"/>
    </row>
    <row r="1738" spans="1:8" s="4" customFormat="1" ht="21.95" customHeight="1" x14ac:dyDescent="0.25">
      <c r="B1738" s="257" t="s">
        <v>230</v>
      </c>
      <c r="C1738" s="257"/>
      <c r="D1738" s="5"/>
      <c r="E1738" s="431"/>
      <c r="F1738" s="431"/>
      <c r="G1738" s="433"/>
      <c r="H1738" s="529">
        <f>SUM(H1685:H1737)</f>
        <v>0</v>
      </c>
    </row>
    <row r="1739" spans="1:8" s="2" customFormat="1" ht="12.75" x14ac:dyDescent="0.2">
      <c r="B1739" s="15"/>
      <c r="F1739" s="15"/>
      <c r="H1739" s="526" t="s">
        <v>2021</v>
      </c>
    </row>
    <row r="1740" spans="1:8" s="2" customFormat="1" ht="12.75" x14ac:dyDescent="0.2">
      <c r="B1740" s="15"/>
      <c r="F1740" s="15"/>
      <c r="H1740" s="527"/>
    </row>
    <row r="1741" spans="1:8" s="3" customFormat="1" ht="25.5" x14ac:dyDescent="0.25">
      <c r="B1741" s="253" t="s">
        <v>3</v>
      </c>
      <c r="C1741" s="253" t="s">
        <v>4</v>
      </c>
      <c r="D1741" s="253" t="s">
        <v>5</v>
      </c>
      <c r="E1741" s="253" t="s">
        <v>6</v>
      </c>
      <c r="F1741" s="293" t="s">
        <v>7</v>
      </c>
      <c r="G1741" s="253" t="s">
        <v>8</v>
      </c>
      <c r="H1741" s="515" t="s">
        <v>9</v>
      </c>
    </row>
    <row r="1742" spans="1:8" s="3" customFormat="1" ht="12.75" x14ac:dyDescent="0.25">
      <c r="A1742" s="3">
        <v>10332</v>
      </c>
      <c r="B1742" s="701" t="s">
        <v>1225</v>
      </c>
      <c r="C1742" s="246" t="s">
        <v>1226</v>
      </c>
      <c r="D1742" s="246" t="s">
        <v>1224</v>
      </c>
      <c r="E1742" s="741"/>
      <c r="F1742" s="742"/>
      <c r="G1742" s="739"/>
      <c r="H1742" s="740"/>
    </row>
    <row r="1743" spans="1:8" s="3" customFormat="1" ht="12.75" x14ac:dyDescent="0.25">
      <c r="B1743" s="255"/>
      <c r="C1743" s="252"/>
      <c r="D1743" s="252"/>
      <c r="E1743" s="427"/>
      <c r="F1743" s="427"/>
      <c r="G1743" s="432"/>
      <c r="H1743" s="528"/>
    </row>
    <row r="1744" spans="1:8" s="3" customFormat="1" ht="12.75" x14ac:dyDescent="0.25">
      <c r="A1744" s="3">
        <v>10591</v>
      </c>
      <c r="B1744" s="256"/>
      <c r="C1744" s="254" t="s">
        <v>1227</v>
      </c>
      <c r="D1744" s="254" t="s">
        <v>1228</v>
      </c>
      <c r="E1744" s="428"/>
      <c r="F1744" s="429"/>
      <c r="G1744" s="432"/>
      <c r="H1744" s="528"/>
    </row>
    <row r="1745" spans="1:8" s="3" customFormat="1" ht="12.75" x14ac:dyDescent="0.25">
      <c r="B1745" s="255"/>
      <c r="C1745" s="252"/>
      <c r="D1745" s="252"/>
      <c r="E1745" s="427"/>
      <c r="F1745" s="427"/>
      <c r="G1745" s="432"/>
      <c r="H1745" s="528"/>
    </row>
    <row r="1746" spans="1:8" s="3" customFormat="1" ht="25.5" x14ac:dyDescent="0.25">
      <c r="A1746" s="3">
        <v>10590</v>
      </c>
      <c r="B1746" s="256"/>
      <c r="C1746" s="254"/>
      <c r="D1746" s="254" t="s">
        <v>3813</v>
      </c>
      <c r="E1746" s="428"/>
      <c r="F1746" s="429"/>
      <c r="G1746" s="432"/>
      <c r="H1746" s="528"/>
    </row>
    <row r="1747" spans="1:8" s="3" customFormat="1" ht="12.75" x14ac:dyDescent="0.25">
      <c r="B1747" s="255"/>
      <c r="C1747" s="252"/>
      <c r="D1747" s="252"/>
      <c r="E1747" s="427"/>
      <c r="F1747" s="427"/>
      <c r="G1747" s="432"/>
      <c r="H1747" s="528"/>
    </row>
    <row r="1748" spans="1:8" s="3" customFormat="1" ht="12.75" x14ac:dyDescent="0.25">
      <c r="A1748" s="3">
        <v>10589</v>
      </c>
      <c r="B1748" s="256" t="s">
        <v>1229</v>
      </c>
      <c r="C1748" s="254"/>
      <c r="D1748" s="254" t="s">
        <v>1230</v>
      </c>
      <c r="E1748" s="428" t="s">
        <v>292</v>
      </c>
      <c r="F1748" s="429">
        <v>85</v>
      </c>
      <c r="G1748" s="461"/>
      <c r="H1748" s="528">
        <f>IF(E1748 = CHAR(37), F1748*G1748/100,F1748*G1748)</f>
        <v>0</v>
      </c>
    </row>
    <row r="1749" spans="1:8" s="3" customFormat="1" ht="12.75" x14ac:dyDescent="0.25">
      <c r="B1749" s="255"/>
      <c r="C1749" s="252"/>
      <c r="D1749" s="252"/>
      <c r="E1749" s="427"/>
      <c r="F1749" s="427"/>
      <c r="G1749" s="432"/>
      <c r="H1749" s="528"/>
    </row>
    <row r="1750" spans="1:8" s="3" customFormat="1" ht="12.75" x14ac:dyDescent="0.25">
      <c r="B1750" s="255"/>
      <c r="C1750" s="252"/>
      <c r="D1750" s="252"/>
      <c r="E1750" s="427"/>
      <c r="F1750" s="427"/>
      <c r="G1750" s="432"/>
      <c r="H1750" s="528"/>
    </row>
    <row r="1751" spans="1:8" s="3" customFormat="1" ht="12.75" x14ac:dyDescent="0.25">
      <c r="A1751" s="3">
        <v>10588</v>
      </c>
      <c r="B1751" s="256"/>
      <c r="C1751" s="254" t="s">
        <v>1235</v>
      </c>
      <c r="D1751" s="254" t="s">
        <v>1236</v>
      </c>
      <c r="E1751" s="428"/>
      <c r="F1751" s="429"/>
      <c r="G1751" s="432"/>
      <c r="H1751" s="528"/>
    </row>
    <row r="1752" spans="1:8" s="3" customFormat="1" ht="12.75" x14ac:dyDescent="0.25">
      <c r="B1752" s="255"/>
      <c r="C1752" s="252"/>
      <c r="D1752" s="252"/>
      <c r="E1752" s="427"/>
      <c r="F1752" s="427"/>
      <c r="G1752" s="432"/>
      <c r="H1752" s="528"/>
    </row>
    <row r="1753" spans="1:8" s="3" customFormat="1" ht="12.75" x14ac:dyDescent="0.25">
      <c r="A1753" s="3">
        <v>10587</v>
      </c>
      <c r="B1753" s="256"/>
      <c r="C1753" s="254"/>
      <c r="D1753" s="254" t="s">
        <v>1237</v>
      </c>
      <c r="E1753" s="428"/>
      <c r="F1753" s="429"/>
      <c r="G1753" s="432"/>
      <c r="H1753" s="528"/>
    </row>
    <row r="1754" spans="1:8" s="3" customFormat="1" ht="12.75" x14ac:dyDescent="0.25">
      <c r="B1754" s="255"/>
      <c r="C1754" s="252"/>
      <c r="D1754" s="252"/>
      <c r="E1754" s="427"/>
      <c r="F1754" s="427"/>
      <c r="G1754" s="432"/>
      <c r="H1754" s="528"/>
    </row>
    <row r="1755" spans="1:8" s="3" customFormat="1" ht="12.75" x14ac:dyDescent="0.25">
      <c r="A1755" s="3">
        <v>10586</v>
      </c>
      <c r="B1755" s="256" t="s">
        <v>1231</v>
      </c>
      <c r="C1755" s="254"/>
      <c r="D1755" s="254" t="s">
        <v>1239</v>
      </c>
      <c r="E1755" s="428" t="s">
        <v>287</v>
      </c>
      <c r="F1755" s="429">
        <v>4</v>
      </c>
      <c r="G1755" s="461"/>
      <c r="H1755" s="528">
        <f>IF(E1755 = CHAR(37), F1755*G1755/100,F1755*G1755)</f>
        <v>0</v>
      </c>
    </row>
    <row r="1756" spans="1:8" s="3" customFormat="1" ht="12.75" x14ac:dyDescent="0.25">
      <c r="B1756" s="255"/>
      <c r="C1756" s="252"/>
      <c r="D1756" s="252"/>
      <c r="E1756" s="427"/>
      <c r="F1756" s="427"/>
      <c r="G1756" s="432"/>
      <c r="H1756" s="528"/>
    </row>
    <row r="1757" spans="1:8" s="3" customFormat="1" ht="12.75" x14ac:dyDescent="0.25">
      <c r="A1757" s="3">
        <v>10579</v>
      </c>
      <c r="B1757" s="256" t="s">
        <v>1233</v>
      </c>
      <c r="C1757" s="254"/>
      <c r="D1757" s="254" t="s">
        <v>1241</v>
      </c>
      <c r="E1757" s="428" t="s">
        <v>287</v>
      </c>
      <c r="F1757" s="429">
        <v>4</v>
      </c>
      <c r="G1757" s="461"/>
      <c r="H1757" s="528">
        <f>IF(E1757 = CHAR(37), F1757*G1757/100,F1757*G1757)</f>
        <v>0</v>
      </c>
    </row>
    <row r="1758" spans="1:8" s="3" customFormat="1" ht="12.75" x14ac:dyDescent="0.25">
      <c r="B1758" s="255"/>
      <c r="C1758" s="252"/>
      <c r="D1758" s="252"/>
      <c r="E1758" s="427"/>
      <c r="F1758" s="427"/>
      <c r="G1758" s="432"/>
      <c r="H1758" s="528"/>
    </row>
    <row r="1759" spans="1:8" s="3" customFormat="1" ht="12.75" x14ac:dyDescent="0.25">
      <c r="A1759" s="3">
        <v>10580</v>
      </c>
      <c r="B1759" s="256" t="s">
        <v>1238</v>
      </c>
      <c r="C1759" s="254"/>
      <c r="D1759" s="254" t="s">
        <v>1243</v>
      </c>
      <c r="E1759" s="428" t="s">
        <v>287</v>
      </c>
      <c r="F1759" s="429">
        <v>4</v>
      </c>
      <c r="G1759" s="461"/>
      <c r="H1759" s="528">
        <f>IF(E1759 = CHAR(37), F1759*G1759/100,F1759*G1759)</f>
        <v>0</v>
      </c>
    </row>
    <row r="1760" spans="1:8" s="3" customFormat="1" ht="12.75" x14ac:dyDescent="0.25">
      <c r="B1760" s="255"/>
      <c r="C1760" s="252"/>
      <c r="D1760" s="252"/>
      <c r="E1760" s="427"/>
      <c r="F1760" s="427"/>
      <c r="G1760" s="432"/>
      <c r="H1760" s="528"/>
    </row>
    <row r="1761" spans="1:8" s="3" customFormat="1" ht="12.75" x14ac:dyDescent="0.25">
      <c r="A1761" s="3">
        <v>11018</v>
      </c>
      <c r="B1761" s="256"/>
      <c r="C1761" s="254"/>
      <c r="D1761" s="254" t="s">
        <v>1244</v>
      </c>
      <c r="E1761" s="428"/>
      <c r="F1761" s="429"/>
      <c r="G1761" s="432"/>
      <c r="H1761" s="528"/>
    </row>
    <row r="1762" spans="1:8" s="3" customFormat="1" ht="12.75" x14ac:dyDescent="0.25">
      <c r="B1762" s="255"/>
      <c r="C1762" s="252"/>
      <c r="D1762" s="252"/>
      <c r="E1762" s="427"/>
      <c r="F1762" s="427"/>
      <c r="G1762" s="432"/>
      <c r="H1762" s="528"/>
    </row>
    <row r="1763" spans="1:8" s="3" customFormat="1" ht="12.75" x14ac:dyDescent="0.25">
      <c r="A1763" s="3">
        <v>11023</v>
      </c>
      <c r="B1763" s="256" t="s">
        <v>1240</v>
      </c>
      <c r="C1763" s="254"/>
      <c r="D1763" s="254" t="s">
        <v>1246</v>
      </c>
      <c r="E1763" s="428" t="s">
        <v>287</v>
      </c>
      <c r="F1763" s="429">
        <v>4</v>
      </c>
      <c r="G1763" s="461"/>
      <c r="H1763" s="528">
        <f>IF(E1763 = CHAR(37), F1763*G1763/100,F1763*G1763)</f>
        <v>0</v>
      </c>
    </row>
    <row r="1764" spans="1:8" s="3" customFormat="1" ht="12.75" x14ac:dyDescent="0.25">
      <c r="B1764" s="255"/>
      <c r="C1764" s="252"/>
      <c r="D1764" s="252"/>
      <c r="E1764" s="427"/>
      <c r="F1764" s="427"/>
      <c r="G1764" s="432"/>
      <c r="H1764" s="528"/>
    </row>
    <row r="1765" spans="1:8" s="3" customFormat="1" ht="12.75" x14ac:dyDescent="0.25">
      <c r="A1765" s="3">
        <v>11020</v>
      </c>
      <c r="B1765" s="256" t="s">
        <v>1242</v>
      </c>
      <c r="C1765" s="254"/>
      <c r="D1765" s="254" t="s">
        <v>1248</v>
      </c>
      <c r="E1765" s="428" t="s">
        <v>287</v>
      </c>
      <c r="F1765" s="429">
        <v>2</v>
      </c>
      <c r="G1765" s="461"/>
      <c r="H1765" s="528">
        <f>IF(E1765 = CHAR(37), F1765*G1765/100,F1765*G1765)</f>
        <v>0</v>
      </c>
    </row>
    <row r="1766" spans="1:8" s="3" customFormat="1" ht="12.75" x14ac:dyDescent="0.25">
      <c r="B1766" s="255"/>
      <c r="C1766" s="252"/>
      <c r="D1766" s="252"/>
      <c r="E1766" s="427"/>
      <c r="F1766" s="427"/>
      <c r="G1766" s="432"/>
      <c r="H1766" s="528"/>
    </row>
    <row r="1767" spans="1:8" s="3" customFormat="1" ht="12.75" x14ac:dyDescent="0.25">
      <c r="A1767" s="3">
        <v>10592</v>
      </c>
      <c r="B1767" s="256"/>
      <c r="C1767" s="254" t="s">
        <v>1249</v>
      </c>
      <c r="D1767" s="254" t="s">
        <v>1250</v>
      </c>
      <c r="E1767" s="428"/>
      <c r="F1767" s="429"/>
      <c r="G1767" s="432"/>
      <c r="H1767" s="528"/>
    </row>
    <row r="1768" spans="1:8" s="3" customFormat="1" ht="12.75" x14ac:dyDescent="0.25">
      <c r="B1768" s="255"/>
      <c r="C1768" s="252"/>
      <c r="D1768" s="252"/>
      <c r="E1768" s="427"/>
      <c r="F1768" s="427"/>
      <c r="G1768" s="432"/>
      <c r="H1768" s="528"/>
    </row>
    <row r="1769" spans="1:8" s="3" customFormat="1" ht="25.5" x14ac:dyDescent="0.25">
      <c r="A1769" s="3">
        <v>10581</v>
      </c>
      <c r="B1769" s="256"/>
      <c r="C1769" s="254"/>
      <c r="D1769" s="254" t="s">
        <v>1251</v>
      </c>
      <c r="E1769" s="428"/>
      <c r="F1769" s="429"/>
      <c r="G1769" s="432"/>
      <c r="H1769" s="528"/>
    </row>
    <row r="1770" spans="1:8" s="3" customFormat="1" ht="12.75" x14ac:dyDescent="0.25">
      <c r="B1770" s="255"/>
      <c r="C1770" s="252"/>
      <c r="D1770" s="252"/>
      <c r="E1770" s="427"/>
      <c r="F1770" s="427"/>
      <c r="G1770" s="432"/>
      <c r="H1770" s="528"/>
    </row>
    <row r="1771" spans="1:8" s="3" customFormat="1" ht="12.75" x14ac:dyDescent="0.25">
      <c r="A1771" s="3">
        <v>10582</v>
      </c>
      <c r="B1771" s="256"/>
      <c r="C1771" s="254"/>
      <c r="D1771" s="254" t="s">
        <v>1252</v>
      </c>
      <c r="E1771" s="428"/>
      <c r="F1771" s="429"/>
      <c r="G1771" s="432"/>
      <c r="H1771" s="528"/>
    </row>
    <row r="1772" spans="1:8" s="3" customFormat="1" ht="12.75" x14ac:dyDescent="0.25">
      <c r="B1772" s="255"/>
      <c r="C1772" s="252"/>
      <c r="D1772" s="252"/>
      <c r="E1772" s="427"/>
      <c r="F1772" s="427"/>
      <c r="G1772" s="432"/>
      <c r="H1772" s="528"/>
    </row>
    <row r="1773" spans="1:8" s="3" customFormat="1" ht="12.75" x14ac:dyDescent="0.25">
      <c r="A1773" s="3">
        <v>10583</v>
      </c>
      <c r="B1773" s="256" t="s">
        <v>1245</v>
      </c>
      <c r="C1773" s="254"/>
      <c r="D1773" s="254" t="s">
        <v>1254</v>
      </c>
      <c r="E1773" s="428" t="s">
        <v>287</v>
      </c>
      <c r="F1773" s="429">
        <v>6</v>
      </c>
      <c r="G1773" s="461"/>
      <c r="H1773" s="528">
        <f>IF(E1773 = CHAR(37), F1773*G1773/100,F1773*G1773)</f>
        <v>0</v>
      </c>
    </row>
    <row r="1774" spans="1:8" s="3" customFormat="1" ht="12.75" x14ac:dyDescent="0.25">
      <c r="B1774" s="255"/>
      <c r="C1774" s="252"/>
      <c r="D1774" s="252"/>
      <c r="E1774" s="427"/>
      <c r="F1774" s="427"/>
      <c r="G1774" s="432"/>
      <c r="H1774" s="528"/>
    </row>
    <row r="1775" spans="1:8" s="3" customFormat="1" ht="12.75" x14ac:dyDescent="0.25">
      <c r="A1775" s="3">
        <v>10584</v>
      </c>
      <c r="B1775" s="256" t="s">
        <v>1247</v>
      </c>
      <c r="C1775" s="254"/>
      <c r="D1775" s="254" t="s">
        <v>1256</v>
      </c>
      <c r="E1775" s="428" t="s">
        <v>287</v>
      </c>
      <c r="F1775" s="429">
        <v>1</v>
      </c>
      <c r="G1775" s="461"/>
      <c r="H1775" s="528">
        <f>IF(E1775 = CHAR(37), F1775*G1775/100,F1775*G1775)</f>
        <v>0</v>
      </c>
    </row>
    <row r="1776" spans="1:8" s="3" customFormat="1" ht="12.75" x14ac:dyDescent="0.25">
      <c r="B1776" s="255"/>
      <c r="C1776" s="252"/>
      <c r="D1776" s="252"/>
      <c r="E1776" s="427"/>
      <c r="F1776" s="427"/>
      <c r="G1776" s="432"/>
      <c r="H1776" s="528"/>
    </row>
    <row r="1777" spans="1:8" s="3" customFormat="1" ht="12.75" x14ac:dyDescent="0.25">
      <c r="A1777" s="3">
        <v>10585</v>
      </c>
      <c r="B1777" s="256" t="s">
        <v>1253</v>
      </c>
      <c r="C1777" s="254"/>
      <c r="D1777" s="254" t="s">
        <v>1258</v>
      </c>
      <c r="E1777" s="428" t="s">
        <v>287</v>
      </c>
      <c r="F1777" s="429">
        <v>1</v>
      </c>
      <c r="G1777" s="461"/>
      <c r="H1777" s="528">
        <f>IF(E1777 = CHAR(37), F1777*G1777/100,F1777*G1777)</f>
        <v>0</v>
      </c>
    </row>
    <row r="1778" spans="1:8" s="3" customFormat="1" ht="12.75" x14ac:dyDescent="0.25">
      <c r="B1778" s="255"/>
      <c r="C1778" s="252"/>
      <c r="D1778" s="252"/>
      <c r="E1778" s="427"/>
      <c r="F1778" s="427"/>
      <c r="G1778" s="432"/>
      <c r="H1778" s="528"/>
    </row>
    <row r="1779" spans="1:8" s="3" customFormat="1" ht="38.25" x14ac:dyDescent="0.2">
      <c r="A1779" s="3">
        <v>10929</v>
      </c>
      <c r="B1779" s="256"/>
      <c r="C1779" s="254" t="s">
        <v>1259</v>
      </c>
      <c r="D1779" s="13" t="s">
        <v>1260</v>
      </c>
      <c r="E1779" s="428"/>
      <c r="F1779" s="429"/>
      <c r="G1779" s="432"/>
      <c r="H1779" s="528"/>
    </row>
    <row r="1780" spans="1:8" s="3" customFormat="1" ht="12.75" x14ac:dyDescent="0.25">
      <c r="B1780" s="255"/>
      <c r="C1780" s="252"/>
      <c r="D1780" s="252"/>
      <c r="E1780" s="427"/>
      <c r="F1780" s="427"/>
      <c r="G1780" s="432"/>
      <c r="H1780" s="528"/>
    </row>
    <row r="1781" spans="1:8" s="3" customFormat="1" ht="25.5" x14ac:dyDescent="0.25">
      <c r="A1781" s="3">
        <v>10926</v>
      </c>
      <c r="B1781" s="256" t="s">
        <v>1255</v>
      </c>
      <c r="C1781" s="254"/>
      <c r="D1781" s="12" t="s">
        <v>1262</v>
      </c>
      <c r="E1781" s="428" t="s">
        <v>242</v>
      </c>
      <c r="F1781" s="429">
        <v>1</v>
      </c>
      <c r="G1781" s="461"/>
      <c r="H1781" s="528">
        <f>IF(E1781 = CHAR(37), F1781*G1781/100,F1781*G1781)</f>
        <v>0</v>
      </c>
    </row>
    <row r="1782" spans="1:8" s="3" customFormat="1" ht="12.75" x14ac:dyDescent="0.25">
      <c r="B1782" s="255"/>
      <c r="C1782" s="252"/>
      <c r="D1782" s="252"/>
      <c r="E1782" s="427"/>
      <c r="F1782" s="427"/>
      <c r="G1782" s="432"/>
      <c r="H1782" s="528"/>
    </row>
    <row r="1783" spans="1:8" s="3" customFormat="1" ht="25.5" x14ac:dyDescent="0.25">
      <c r="A1783" s="3">
        <v>10927</v>
      </c>
      <c r="B1783" s="256" t="s">
        <v>1257</v>
      </c>
      <c r="C1783" s="254"/>
      <c r="D1783" s="12" t="s">
        <v>1264</v>
      </c>
      <c r="E1783" s="428" t="s">
        <v>242</v>
      </c>
      <c r="F1783" s="429">
        <v>1</v>
      </c>
      <c r="G1783" s="461"/>
      <c r="H1783" s="528">
        <f>IF(E1783 = CHAR(37), F1783*G1783/100,F1783*G1783)</f>
        <v>0</v>
      </c>
    </row>
    <row r="1784" spans="1:8" s="3" customFormat="1" ht="12.75" x14ac:dyDescent="0.25">
      <c r="B1784" s="255"/>
      <c r="C1784" s="252"/>
      <c r="D1784" s="252"/>
      <c r="E1784" s="427"/>
      <c r="F1784" s="427"/>
      <c r="G1784" s="432"/>
      <c r="H1784" s="528"/>
    </row>
    <row r="1785" spans="1:8" s="3" customFormat="1" ht="38.25" x14ac:dyDescent="0.25">
      <c r="A1785" s="3">
        <v>10928</v>
      </c>
      <c r="B1785" s="256" t="s">
        <v>1261</v>
      </c>
      <c r="C1785" s="254"/>
      <c r="D1785" s="12" t="s">
        <v>1266</v>
      </c>
      <c r="E1785" s="428" t="s">
        <v>242</v>
      </c>
      <c r="F1785" s="429">
        <v>1</v>
      </c>
      <c r="G1785" s="461"/>
      <c r="H1785" s="528">
        <f>IF(E1785 = CHAR(37), F1785*G1785/100,F1785*G1785)</f>
        <v>0</v>
      </c>
    </row>
    <row r="1786" spans="1:8" s="3" customFormat="1" ht="12.75" x14ac:dyDescent="0.25">
      <c r="B1786" s="255"/>
      <c r="C1786" s="252"/>
      <c r="D1786" s="252"/>
      <c r="E1786" s="427"/>
      <c r="F1786" s="427"/>
      <c r="G1786" s="432"/>
      <c r="H1786" s="528"/>
    </row>
    <row r="1787" spans="1:8" s="3" customFormat="1" ht="38.25" x14ac:dyDescent="0.25">
      <c r="A1787" s="3">
        <v>10930</v>
      </c>
      <c r="B1787" s="256" t="s">
        <v>1263</v>
      </c>
      <c r="C1787" s="254"/>
      <c r="D1787" s="254" t="s">
        <v>1268</v>
      </c>
      <c r="E1787" s="428" t="s">
        <v>242</v>
      </c>
      <c r="F1787" s="429">
        <v>1</v>
      </c>
      <c r="G1787" s="461"/>
      <c r="H1787" s="528">
        <f>IF(E1787 = CHAR(37), F1787*G1787/100,F1787*G1787)</f>
        <v>0</v>
      </c>
    </row>
    <row r="1788" spans="1:8" s="3" customFormat="1" ht="12.75" x14ac:dyDescent="0.25">
      <c r="B1788" s="255"/>
      <c r="C1788" s="252"/>
      <c r="D1788" s="252"/>
      <c r="E1788" s="427"/>
      <c r="F1788" s="427"/>
      <c r="G1788" s="432"/>
      <c r="H1788" s="528"/>
    </row>
    <row r="1789" spans="1:8" s="3" customFormat="1" ht="12.75" x14ac:dyDescent="0.25">
      <c r="B1789" s="255"/>
      <c r="C1789" s="252"/>
      <c r="D1789" s="252"/>
      <c r="E1789" s="427"/>
      <c r="F1789" s="427"/>
      <c r="G1789" s="432"/>
      <c r="H1789" s="528"/>
    </row>
    <row r="1790" spans="1:8" s="4" customFormat="1" ht="21.95" customHeight="1" x14ac:dyDescent="0.25">
      <c r="B1790" s="257" t="s">
        <v>44</v>
      </c>
      <c r="C1790" s="257"/>
      <c r="D1790" s="5"/>
      <c r="E1790" s="431"/>
      <c r="F1790" s="431"/>
      <c r="G1790" s="433"/>
      <c r="H1790" s="529">
        <f>SUM(H1742:H1789)</f>
        <v>0</v>
      </c>
    </row>
    <row r="1791" spans="1:8" s="2" customFormat="1" ht="12.75" x14ac:dyDescent="0.2">
      <c r="B1791" s="15"/>
      <c r="F1791" s="15"/>
      <c r="H1791" s="526" t="s">
        <v>2021</v>
      </c>
    </row>
    <row r="1792" spans="1:8" s="2" customFormat="1" ht="12.75" x14ac:dyDescent="0.2">
      <c r="B1792" s="15"/>
      <c r="F1792" s="15"/>
      <c r="H1792" s="527"/>
    </row>
    <row r="1793" spans="1:8" s="3" customFormat="1" ht="25.5" x14ac:dyDescent="0.25">
      <c r="B1793" s="253" t="s">
        <v>3</v>
      </c>
      <c r="C1793" s="253" t="s">
        <v>4</v>
      </c>
      <c r="D1793" s="253" t="s">
        <v>5</v>
      </c>
      <c r="E1793" s="253" t="s">
        <v>6</v>
      </c>
      <c r="F1793" s="293" t="s">
        <v>7</v>
      </c>
      <c r="G1793" s="253" t="s">
        <v>8</v>
      </c>
      <c r="H1793" s="515" t="s">
        <v>9</v>
      </c>
    </row>
    <row r="1794" spans="1:8" s="4" customFormat="1" ht="21.95" customHeight="1" x14ac:dyDescent="0.25">
      <c r="B1794" s="257" t="s">
        <v>45</v>
      </c>
      <c r="C1794" s="257"/>
      <c r="D1794" s="5"/>
      <c r="E1794" s="431"/>
      <c r="F1794" s="431"/>
      <c r="G1794" s="433"/>
      <c r="H1794" s="529">
        <f>H1790</f>
        <v>0</v>
      </c>
    </row>
    <row r="1795" spans="1:8" s="3" customFormat="1" ht="25.5" x14ac:dyDescent="0.25">
      <c r="A1795" s="3">
        <v>10996</v>
      </c>
      <c r="B1795" s="256"/>
      <c r="C1795" s="254" t="s">
        <v>1269</v>
      </c>
      <c r="D1795" s="254" t="s">
        <v>1270</v>
      </c>
      <c r="E1795" s="428"/>
      <c r="F1795" s="429"/>
      <c r="G1795" s="432"/>
      <c r="H1795" s="528"/>
    </row>
    <row r="1796" spans="1:8" s="3" customFormat="1" ht="12.75" x14ac:dyDescent="0.25">
      <c r="B1796" s="255"/>
      <c r="C1796" s="252"/>
      <c r="D1796" s="252"/>
      <c r="E1796" s="427"/>
      <c r="F1796" s="427"/>
      <c r="G1796" s="432"/>
      <c r="H1796" s="528"/>
    </row>
    <row r="1797" spans="1:8" s="3" customFormat="1" ht="25.5" x14ac:dyDescent="0.25">
      <c r="A1797" s="3">
        <v>10997</v>
      </c>
      <c r="B1797" s="256" t="s">
        <v>1265</v>
      </c>
      <c r="C1797" s="254"/>
      <c r="D1797" s="254" t="s">
        <v>1271</v>
      </c>
      <c r="E1797" s="428" t="s">
        <v>287</v>
      </c>
      <c r="F1797" s="438">
        <v>4</v>
      </c>
      <c r="G1797" s="461"/>
      <c r="H1797" s="528">
        <f>IF(E1797 = CHAR(37), F1797*G1797/100,F1797*G1797)</f>
        <v>0</v>
      </c>
    </row>
    <row r="1798" spans="1:8" s="3" customFormat="1" ht="12.75" x14ac:dyDescent="0.25">
      <c r="B1798" s="255"/>
      <c r="C1798" s="252"/>
      <c r="D1798" s="252"/>
      <c r="E1798" s="427"/>
      <c r="F1798" s="427"/>
      <c r="G1798" s="432"/>
      <c r="H1798" s="528"/>
    </row>
    <row r="1799" spans="1:8" s="3" customFormat="1" ht="38.25" x14ac:dyDescent="0.25">
      <c r="A1799" s="3">
        <v>10408</v>
      </c>
      <c r="B1799" s="256"/>
      <c r="C1799" s="254" t="s">
        <v>1147</v>
      </c>
      <c r="D1799" s="12" t="s">
        <v>1272</v>
      </c>
      <c r="E1799" s="428"/>
      <c r="F1799" s="438"/>
      <c r="G1799" s="432"/>
      <c r="H1799" s="528"/>
    </row>
    <row r="1800" spans="1:8" s="3" customFormat="1" ht="12.75" x14ac:dyDescent="0.25">
      <c r="B1800" s="255"/>
      <c r="C1800" s="252"/>
      <c r="D1800" s="252"/>
      <c r="E1800" s="427"/>
      <c r="F1800" s="427"/>
      <c r="G1800" s="432"/>
      <c r="H1800" s="528"/>
    </row>
    <row r="1801" spans="1:8" s="3" customFormat="1" ht="25.5" x14ac:dyDescent="0.25">
      <c r="A1801" s="3">
        <v>10943</v>
      </c>
      <c r="B1801" s="256" t="s">
        <v>1267</v>
      </c>
      <c r="C1801" s="254"/>
      <c r="D1801" s="254" t="s">
        <v>1273</v>
      </c>
      <c r="E1801" s="428" t="s">
        <v>242</v>
      </c>
      <c r="F1801" s="429">
        <v>1</v>
      </c>
      <c r="G1801" s="461"/>
      <c r="H1801" s="528">
        <f>IF(E1801 = CHAR(37), F1801*G1801/100,F1801*G1801)</f>
        <v>0</v>
      </c>
    </row>
    <row r="1802" spans="1:8" s="3" customFormat="1" ht="12.75" x14ac:dyDescent="0.25">
      <c r="B1802" s="255"/>
      <c r="C1802" s="252"/>
      <c r="D1802" s="252"/>
      <c r="E1802" s="427"/>
      <c r="F1802" s="427"/>
      <c r="G1802" s="432"/>
      <c r="H1802" s="528"/>
    </row>
    <row r="1803" spans="1:8" s="3" customFormat="1" ht="12.75" x14ac:dyDescent="0.25">
      <c r="B1803" s="255"/>
      <c r="C1803" s="252"/>
      <c r="D1803" s="252"/>
      <c r="E1803" s="427"/>
      <c r="F1803" s="427"/>
      <c r="G1803" s="432"/>
      <c r="H1803" s="528"/>
    </row>
    <row r="1804" spans="1:8" s="3" customFormat="1" ht="12.75" x14ac:dyDescent="0.25">
      <c r="B1804" s="255"/>
      <c r="C1804" s="252"/>
      <c r="D1804" s="252"/>
      <c r="E1804" s="427"/>
      <c r="F1804" s="427"/>
      <c r="G1804" s="432"/>
      <c r="H1804" s="528"/>
    </row>
    <row r="1805" spans="1:8" s="3" customFormat="1" ht="12.75" x14ac:dyDescent="0.25">
      <c r="B1805" s="255"/>
      <c r="C1805" s="252"/>
      <c r="D1805" s="252"/>
      <c r="E1805" s="427"/>
      <c r="F1805" s="427"/>
      <c r="G1805" s="432"/>
      <c r="H1805" s="528"/>
    </row>
    <row r="1806" spans="1:8" s="3" customFormat="1" ht="12.75" x14ac:dyDescent="0.25">
      <c r="B1806" s="255"/>
      <c r="C1806" s="252"/>
      <c r="D1806" s="252"/>
      <c r="E1806" s="427"/>
      <c r="F1806" s="427"/>
      <c r="G1806" s="432"/>
      <c r="H1806" s="528"/>
    </row>
    <row r="1807" spans="1:8" s="3" customFormat="1" ht="12.75" x14ac:dyDescent="0.25">
      <c r="B1807" s="255"/>
      <c r="C1807" s="252"/>
      <c r="D1807" s="252"/>
      <c r="E1807" s="427"/>
      <c r="F1807" s="427"/>
      <c r="G1807" s="432"/>
      <c r="H1807" s="528"/>
    </row>
    <row r="1808" spans="1:8" s="3" customFormat="1" ht="12.75" x14ac:dyDescent="0.25">
      <c r="B1808" s="255"/>
      <c r="C1808" s="252"/>
      <c r="D1808" s="252"/>
      <c r="E1808" s="427"/>
      <c r="F1808" s="427"/>
      <c r="G1808" s="432"/>
      <c r="H1808" s="528"/>
    </row>
    <row r="1809" spans="2:8" s="3" customFormat="1" ht="12.75" x14ac:dyDescent="0.25">
      <c r="B1809" s="255"/>
      <c r="C1809" s="252"/>
      <c r="D1809" s="252"/>
      <c r="E1809" s="427"/>
      <c r="F1809" s="427"/>
      <c r="G1809" s="432"/>
      <c r="H1809" s="528"/>
    </row>
    <row r="1810" spans="2:8" s="3" customFormat="1" ht="12.75" x14ac:dyDescent="0.25">
      <c r="B1810" s="255"/>
      <c r="C1810" s="252"/>
      <c r="D1810" s="252"/>
      <c r="E1810" s="427"/>
      <c r="F1810" s="427"/>
      <c r="G1810" s="432"/>
      <c r="H1810" s="528"/>
    </row>
    <row r="1811" spans="2:8" s="3" customFormat="1" ht="12.75" x14ac:dyDescent="0.25">
      <c r="B1811" s="255"/>
      <c r="C1811" s="252"/>
      <c r="D1811" s="252"/>
      <c r="E1811" s="427"/>
      <c r="F1811" s="427"/>
      <c r="G1811" s="432"/>
      <c r="H1811" s="528"/>
    </row>
    <row r="1812" spans="2:8" s="3" customFormat="1" ht="12.75" x14ac:dyDescent="0.25">
      <c r="B1812" s="255"/>
      <c r="C1812" s="252"/>
      <c r="D1812" s="252"/>
      <c r="E1812" s="427"/>
      <c r="F1812" s="427"/>
      <c r="G1812" s="432"/>
      <c r="H1812" s="528"/>
    </row>
    <row r="1813" spans="2:8" s="3" customFormat="1" ht="12.75" x14ac:dyDescent="0.25">
      <c r="B1813" s="255"/>
      <c r="C1813" s="252"/>
      <c r="D1813" s="252"/>
      <c r="E1813" s="427"/>
      <c r="F1813" s="427"/>
      <c r="G1813" s="432"/>
      <c r="H1813" s="528"/>
    </row>
    <row r="1814" spans="2:8" s="3" customFormat="1" ht="12.75" x14ac:dyDescent="0.25">
      <c r="B1814" s="255"/>
      <c r="C1814" s="252"/>
      <c r="D1814" s="252"/>
      <c r="E1814" s="427"/>
      <c r="F1814" s="427"/>
      <c r="G1814" s="432"/>
      <c r="H1814" s="528"/>
    </row>
    <row r="1815" spans="2:8" s="3" customFormat="1" ht="12.75" x14ac:dyDescent="0.25">
      <c r="B1815" s="255"/>
      <c r="C1815" s="252"/>
      <c r="D1815" s="252"/>
      <c r="E1815" s="427"/>
      <c r="F1815" s="427"/>
      <c r="G1815" s="432"/>
      <c r="H1815" s="528"/>
    </row>
    <row r="1816" spans="2:8" s="3" customFormat="1" ht="12.75" x14ac:dyDescent="0.25">
      <c r="B1816" s="255"/>
      <c r="C1816" s="252"/>
      <c r="D1816" s="252"/>
      <c r="E1816" s="427"/>
      <c r="F1816" s="427"/>
      <c r="G1816" s="432"/>
      <c r="H1816" s="528"/>
    </row>
    <row r="1817" spans="2:8" s="3" customFormat="1" ht="12.75" x14ac:dyDescent="0.25">
      <c r="B1817" s="255"/>
      <c r="C1817" s="252"/>
      <c r="D1817" s="252"/>
      <c r="E1817" s="427"/>
      <c r="F1817" s="427"/>
      <c r="G1817" s="432"/>
      <c r="H1817" s="528"/>
    </row>
    <row r="1818" spans="2:8" s="3" customFormat="1" ht="12.75" x14ac:dyDescent="0.25">
      <c r="B1818" s="255"/>
      <c r="C1818" s="252"/>
      <c r="D1818" s="252"/>
      <c r="E1818" s="427"/>
      <c r="F1818" s="427"/>
      <c r="G1818" s="432"/>
      <c r="H1818" s="528"/>
    </row>
    <row r="1819" spans="2:8" s="3" customFormat="1" ht="12.75" x14ac:dyDescent="0.25">
      <c r="B1819" s="255"/>
      <c r="C1819" s="252"/>
      <c r="D1819" s="252"/>
      <c r="E1819" s="427"/>
      <c r="F1819" s="427"/>
      <c r="G1819" s="432"/>
      <c r="H1819" s="528"/>
    </row>
    <row r="1820" spans="2:8" s="3" customFormat="1" ht="12.75" x14ac:dyDescent="0.25">
      <c r="B1820" s="255"/>
      <c r="C1820" s="252"/>
      <c r="D1820" s="252"/>
      <c r="E1820" s="427"/>
      <c r="F1820" s="427"/>
      <c r="G1820" s="432"/>
      <c r="H1820" s="528"/>
    </row>
    <row r="1821" spans="2:8" s="3" customFormat="1" ht="12.75" x14ac:dyDescent="0.25">
      <c r="B1821" s="255"/>
      <c r="C1821" s="252"/>
      <c r="D1821" s="252"/>
      <c r="E1821" s="427"/>
      <c r="F1821" s="427"/>
      <c r="G1821" s="432"/>
      <c r="H1821" s="528"/>
    </row>
    <row r="1822" spans="2:8" s="3" customFormat="1" ht="12.75" x14ac:dyDescent="0.25">
      <c r="B1822" s="255"/>
      <c r="C1822" s="252"/>
      <c r="D1822" s="252"/>
      <c r="E1822" s="427"/>
      <c r="F1822" s="427"/>
      <c r="G1822" s="432"/>
      <c r="H1822" s="528"/>
    </row>
    <row r="1823" spans="2:8" s="3" customFormat="1" ht="12.75" x14ac:dyDescent="0.25">
      <c r="B1823" s="255"/>
      <c r="C1823" s="252"/>
      <c r="D1823" s="252"/>
      <c r="E1823" s="427"/>
      <c r="F1823" s="427"/>
      <c r="G1823" s="432"/>
      <c r="H1823" s="528"/>
    </row>
    <row r="1824" spans="2:8" s="3" customFormat="1" ht="12.75" x14ac:dyDescent="0.25">
      <c r="B1824" s="255"/>
      <c r="C1824" s="252"/>
      <c r="D1824" s="252"/>
      <c r="E1824" s="427"/>
      <c r="F1824" s="427"/>
      <c r="G1824" s="432"/>
      <c r="H1824" s="528"/>
    </row>
    <row r="1825" spans="2:8" s="3" customFormat="1" ht="12.75" x14ac:dyDescent="0.25">
      <c r="B1825" s="255"/>
      <c r="C1825" s="252"/>
      <c r="D1825" s="252"/>
      <c r="E1825" s="427"/>
      <c r="F1825" s="427"/>
      <c r="G1825" s="432"/>
      <c r="H1825" s="528"/>
    </row>
    <row r="1826" spans="2:8" s="3" customFormat="1" ht="12.75" x14ac:dyDescent="0.25">
      <c r="B1826" s="255"/>
      <c r="C1826" s="252"/>
      <c r="D1826" s="252"/>
      <c r="E1826" s="427"/>
      <c r="F1826" s="427"/>
      <c r="G1826" s="432"/>
      <c r="H1826" s="528"/>
    </row>
    <row r="1827" spans="2:8" s="3" customFormat="1" ht="12.75" x14ac:dyDescent="0.25">
      <c r="B1827" s="255"/>
      <c r="C1827" s="252"/>
      <c r="D1827" s="252"/>
      <c r="E1827" s="427"/>
      <c r="F1827" s="427"/>
      <c r="G1827" s="432"/>
      <c r="H1827" s="528"/>
    </row>
    <row r="1828" spans="2:8" s="3" customFormat="1" ht="12.75" x14ac:dyDescent="0.25">
      <c r="B1828" s="255"/>
      <c r="C1828" s="252"/>
      <c r="D1828" s="252"/>
      <c r="E1828" s="427"/>
      <c r="F1828" s="427"/>
      <c r="G1828" s="432"/>
      <c r="H1828" s="528"/>
    </row>
    <row r="1829" spans="2:8" s="3" customFormat="1" ht="12.75" x14ac:dyDescent="0.25">
      <c r="B1829" s="255"/>
      <c r="C1829" s="252"/>
      <c r="D1829" s="252"/>
      <c r="E1829" s="427"/>
      <c r="F1829" s="427"/>
      <c r="G1829" s="432"/>
      <c r="H1829" s="528"/>
    </row>
    <row r="1830" spans="2:8" s="3" customFormat="1" ht="12.75" x14ac:dyDescent="0.25">
      <c r="B1830" s="255"/>
      <c r="C1830" s="252"/>
      <c r="D1830" s="252"/>
      <c r="E1830" s="427"/>
      <c r="F1830" s="427"/>
      <c r="G1830" s="432"/>
      <c r="H1830" s="528"/>
    </row>
    <row r="1831" spans="2:8" s="3" customFormat="1" ht="12.75" x14ac:dyDescent="0.25">
      <c r="B1831" s="255"/>
      <c r="C1831" s="252"/>
      <c r="D1831" s="252"/>
      <c r="E1831" s="427"/>
      <c r="F1831" s="427"/>
      <c r="G1831" s="432"/>
      <c r="H1831" s="528"/>
    </row>
    <row r="1832" spans="2:8" s="3" customFormat="1" ht="12.75" x14ac:dyDescent="0.25">
      <c r="B1832" s="255"/>
      <c r="C1832" s="252"/>
      <c r="D1832" s="252"/>
      <c r="E1832" s="427"/>
      <c r="F1832" s="427"/>
      <c r="G1832" s="432"/>
      <c r="H1832" s="528"/>
    </row>
    <row r="1833" spans="2:8" s="3" customFormat="1" ht="12.75" x14ac:dyDescent="0.25">
      <c r="B1833" s="255"/>
      <c r="C1833" s="252"/>
      <c r="D1833" s="252"/>
      <c r="E1833" s="427"/>
      <c r="F1833" s="427"/>
      <c r="G1833" s="432"/>
      <c r="H1833" s="528"/>
    </row>
    <row r="1834" spans="2:8" s="3" customFormat="1" ht="12.75" x14ac:dyDescent="0.25">
      <c r="B1834" s="255"/>
      <c r="C1834" s="252"/>
      <c r="D1834" s="252"/>
      <c r="E1834" s="427"/>
      <c r="F1834" s="427"/>
      <c r="G1834" s="432"/>
      <c r="H1834" s="528"/>
    </row>
    <row r="1835" spans="2:8" s="3" customFormat="1" ht="12.75" x14ac:dyDescent="0.25">
      <c r="B1835" s="255"/>
      <c r="C1835" s="252"/>
      <c r="D1835" s="252"/>
      <c r="E1835" s="427"/>
      <c r="F1835" s="427"/>
      <c r="G1835" s="432"/>
      <c r="H1835" s="528"/>
    </row>
    <row r="1836" spans="2:8" s="3" customFormat="1" ht="12.75" x14ac:dyDescent="0.25">
      <c r="B1836" s="255"/>
      <c r="C1836" s="252"/>
      <c r="D1836" s="252"/>
      <c r="E1836" s="427"/>
      <c r="F1836" s="427"/>
      <c r="G1836" s="432"/>
      <c r="H1836" s="528"/>
    </row>
    <row r="1837" spans="2:8" s="3" customFormat="1" ht="12.75" x14ac:dyDescent="0.25">
      <c r="B1837" s="255"/>
      <c r="C1837" s="252"/>
      <c r="D1837" s="252"/>
      <c r="E1837" s="427"/>
      <c r="F1837" s="427"/>
      <c r="G1837" s="432"/>
      <c r="H1837" s="528"/>
    </row>
    <row r="1838" spans="2:8" s="3" customFormat="1" ht="12.75" x14ac:dyDescent="0.25">
      <c r="B1838" s="255"/>
      <c r="C1838" s="252"/>
      <c r="D1838" s="252"/>
      <c r="E1838" s="427"/>
      <c r="F1838" s="427"/>
      <c r="G1838" s="432"/>
      <c r="H1838" s="528"/>
    </row>
    <row r="1839" spans="2:8" s="3" customFormat="1" ht="12.75" x14ac:dyDescent="0.25">
      <c r="B1839" s="255"/>
      <c r="C1839" s="252"/>
      <c r="D1839" s="252"/>
      <c r="E1839" s="427"/>
      <c r="F1839" s="427"/>
      <c r="G1839" s="432"/>
      <c r="H1839" s="528"/>
    </row>
    <row r="1840" spans="2:8" s="3" customFormat="1" ht="12.75" x14ac:dyDescent="0.25">
      <c r="B1840" s="255"/>
      <c r="C1840" s="252"/>
      <c r="D1840" s="252"/>
      <c r="E1840" s="427"/>
      <c r="F1840" s="427"/>
      <c r="G1840" s="432"/>
      <c r="H1840" s="528"/>
    </row>
    <row r="1841" spans="2:8" s="3" customFormat="1" ht="12.75" x14ac:dyDescent="0.25">
      <c r="B1841" s="255"/>
      <c r="C1841" s="252"/>
      <c r="D1841" s="252"/>
      <c r="E1841" s="427"/>
      <c r="F1841" s="427"/>
      <c r="G1841" s="432"/>
      <c r="H1841" s="528"/>
    </row>
    <row r="1842" spans="2:8" s="3" customFormat="1" ht="12.75" x14ac:dyDescent="0.25">
      <c r="B1842" s="255"/>
      <c r="C1842" s="252"/>
      <c r="D1842" s="252"/>
      <c r="E1842" s="427"/>
      <c r="F1842" s="427"/>
      <c r="G1842" s="432"/>
      <c r="H1842" s="528"/>
    </row>
    <row r="1843" spans="2:8" s="3" customFormat="1" ht="12.75" x14ac:dyDescent="0.25">
      <c r="B1843" s="255"/>
      <c r="C1843" s="252"/>
      <c r="D1843" s="252"/>
      <c r="E1843" s="427"/>
      <c r="F1843" s="427"/>
      <c r="G1843" s="432"/>
      <c r="H1843" s="528"/>
    </row>
    <row r="1844" spans="2:8" s="3" customFormat="1" ht="12.75" x14ac:dyDescent="0.25">
      <c r="B1844" s="255"/>
      <c r="C1844" s="252"/>
      <c r="D1844" s="252"/>
      <c r="E1844" s="427"/>
      <c r="F1844" s="427"/>
      <c r="G1844" s="432"/>
      <c r="H1844" s="528"/>
    </row>
    <row r="1845" spans="2:8" s="3" customFormat="1" ht="12.75" x14ac:dyDescent="0.25">
      <c r="B1845" s="255"/>
      <c r="C1845" s="252"/>
      <c r="D1845" s="252"/>
      <c r="E1845" s="427"/>
      <c r="F1845" s="427"/>
      <c r="G1845" s="432"/>
      <c r="H1845" s="528"/>
    </row>
    <row r="1846" spans="2:8" s="3" customFormat="1" ht="12.75" x14ac:dyDescent="0.25">
      <c r="B1846" s="255"/>
      <c r="C1846" s="252"/>
      <c r="D1846" s="252"/>
      <c r="E1846" s="427"/>
      <c r="F1846" s="427"/>
      <c r="G1846" s="432"/>
      <c r="H1846" s="528"/>
    </row>
    <row r="1847" spans="2:8" s="3" customFormat="1" ht="12.75" x14ac:dyDescent="0.25">
      <c r="B1847" s="255"/>
      <c r="C1847" s="252"/>
      <c r="D1847" s="252"/>
      <c r="E1847" s="427"/>
      <c r="F1847" s="427"/>
      <c r="G1847" s="432"/>
      <c r="H1847" s="528"/>
    </row>
    <row r="1848" spans="2:8" s="3" customFormat="1" ht="12.75" x14ac:dyDescent="0.25">
      <c r="B1848" s="255"/>
      <c r="C1848" s="252"/>
      <c r="D1848" s="252"/>
      <c r="E1848" s="427"/>
      <c r="F1848" s="427"/>
      <c r="G1848" s="432"/>
      <c r="H1848" s="528"/>
    </row>
    <row r="1849" spans="2:8" s="3" customFormat="1" ht="12.75" x14ac:dyDescent="0.25">
      <c r="B1849" s="255"/>
      <c r="C1849" s="252"/>
      <c r="D1849" s="252"/>
      <c r="E1849" s="427"/>
      <c r="F1849" s="427"/>
      <c r="G1849" s="432"/>
      <c r="H1849" s="528"/>
    </row>
    <row r="1850" spans="2:8" s="3" customFormat="1" ht="12.75" x14ac:dyDescent="0.25">
      <c r="B1850" s="255"/>
      <c r="C1850" s="252"/>
      <c r="D1850" s="252"/>
      <c r="E1850" s="427"/>
      <c r="F1850" s="427"/>
      <c r="G1850" s="432"/>
      <c r="H1850" s="528"/>
    </row>
    <row r="1851" spans="2:8" s="3" customFormat="1" ht="12.75" x14ac:dyDescent="0.25">
      <c r="B1851" s="255"/>
      <c r="C1851" s="252"/>
      <c r="D1851" s="252"/>
      <c r="E1851" s="427"/>
      <c r="F1851" s="427"/>
      <c r="G1851" s="432"/>
      <c r="H1851" s="528"/>
    </row>
    <row r="1852" spans="2:8" s="3" customFormat="1" ht="12.75" x14ac:dyDescent="0.25">
      <c r="B1852" s="255"/>
      <c r="C1852" s="252"/>
      <c r="D1852" s="252"/>
      <c r="E1852" s="427"/>
      <c r="F1852" s="427"/>
      <c r="G1852" s="432"/>
      <c r="H1852" s="528"/>
    </row>
    <row r="1853" spans="2:8" s="4" customFormat="1" ht="21.95" customHeight="1" x14ac:dyDescent="0.25">
      <c r="B1853" s="257" t="s">
        <v>230</v>
      </c>
      <c r="C1853" s="257"/>
      <c r="D1853" s="5"/>
      <c r="E1853" s="431"/>
      <c r="F1853" s="431"/>
      <c r="G1853" s="433"/>
      <c r="H1853" s="529">
        <f>SUM(H1794:H1852)</f>
        <v>0</v>
      </c>
    </row>
    <row r="1854" spans="2:8" s="2" customFormat="1" ht="12.75" x14ac:dyDescent="0.2">
      <c r="B1854" s="15"/>
      <c r="F1854" s="15"/>
      <c r="H1854" s="526" t="s">
        <v>2021</v>
      </c>
    </row>
    <row r="1855" spans="2:8" s="2" customFormat="1" ht="12.75" x14ac:dyDescent="0.2">
      <c r="B1855" s="15"/>
      <c r="F1855" s="15"/>
      <c r="H1855" s="527"/>
    </row>
    <row r="1856" spans="2:8" s="3" customFormat="1" ht="25.5" x14ac:dyDescent="0.25">
      <c r="B1856" s="253" t="s">
        <v>3</v>
      </c>
      <c r="C1856" s="253" t="s">
        <v>4</v>
      </c>
      <c r="D1856" s="253" t="s">
        <v>5</v>
      </c>
      <c r="E1856" s="253" t="s">
        <v>6</v>
      </c>
      <c r="F1856" s="293" t="s">
        <v>7</v>
      </c>
      <c r="G1856" s="253" t="s">
        <v>8</v>
      </c>
      <c r="H1856" s="515" t="s">
        <v>9</v>
      </c>
    </row>
    <row r="1857" spans="1:8" s="3" customFormat="1" ht="25.5" x14ac:dyDescent="0.25">
      <c r="A1857" s="3">
        <v>10333</v>
      </c>
      <c r="B1857" s="701" t="s">
        <v>1275</v>
      </c>
      <c r="C1857" s="246" t="s">
        <v>1276</v>
      </c>
      <c r="D1857" s="246" t="s">
        <v>1274</v>
      </c>
      <c r="E1857" s="741"/>
      <c r="F1857" s="742"/>
      <c r="G1857" s="739"/>
      <c r="H1857" s="740"/>
    </row>
    <row r="1858" spans="1:8" s="3" customFormat="1" ht="12.75" x14ac:dyDescent="0.25">
      <c r="B1858" s="255"/>
      <c r="C1858" s="252"/>
      <c r="D1858" s="252"/>
      <c r="E1858" s="434"/>
      <c r="F1858" s="427"/>
      <c r="G1858" s="432"/>
      <c r="H1858" s="528"/>
    </row>
    <row r="1859" spans="1:8" s="3" customFormat="1" ht="25.5" x14ac:dyDescent="0.25">
      <c r="A1859" s="3">
        <v>10595</v>
      </c>
      <c r="B1859" s="256"/>
      <c r="C1859" s="254" t="s">
        <v>1277</v>
      </c>
      <c r="D1859" s="254" t="s">
        <v>1278</v>
      </c>
      <c r="E1859" s="428"/>
      <c r="F1859" s="429"/>
      <c r="G1859" s="432"/>
      <c r="H1859" s="528"/>
    </row>
    <row r="1860" spans="1:8" s="3" customFormat="1" ht="12.75" x14ac:dyDescent="0.25">
      <c r="B1860" s="255"/>
      <c r="C1860" s="252"/>
      <c r="D1860" s="252"/>
      <c r="E1860" s="434"/>
      <c r="F1860" s="427"/>
      <c r="G1860" s="432"/>
      <c r="H1860" s="528"/>
    </row>
    <row r="1861" spans="1:8" s="3" customFormat="1" ht="12.75" x14ac:dyDescent="0.25">
      <c r="A1861" s="3">
        <v>10594</v>
      </c>
      <c r="B1861" s="256" t="s">
        <v>1279</v>
      </c>
      <c r="C1861" s="254"/>
      <c r="D1861" s="254" t="s">
        <v>1280</v>
      </c>
      <c r="E1861" s="428" t="s">
        <v>292</v>
      </c>
      <c r="F1861" s="429">
        <v>12</v>
      </c>
      <c r="G1861" s="461"/>
      <c r="H1861" s="528">
        <f>IF(E1861 = CHAR(37), F1861*G1861/100,F1861*G1861)</f>
        <v>0</v>
      </c>
    </row>
    <row r="1862" spans="1:8" s="3" customFormat="1" ht="12.75" x14ac:dyDescent="0.25">
      <c r="B1862" s="255"/>
      <c r="C1862" s="252"/>
      <c r="D1862" s="252"/>
      <c r="E1862" s="434"/>
      <c r="F1862" s="427"/>
      <c r="G1862" s="432"/>
      <c r="H1862" s="528"/>
    </row>
    <row r="1863" spans="1:8" s="3" customFormat="1" ht="25.5" x14ac:dyDescent="0.25">
      <c r="A1863" s="3">
        <v>10630</v>
      </c>
      <c r="B1863" s="256"/>
      <c r="C1863" s="254"/>
      <c r="D1863" s="254" t="s">
        <v>1281</v>
      </c>
      <c r="E1863" s="428"/>
      <c r="F1863" s="429"/>
      <c r="G1863" s="432"/>
      <c r="H1863" s="528"/>
    </row>
    <row r="1864" spans="1:8" s="3" customFormat="1" ht="12.75" x14ac:dyDescent="0.25">
      <c r="B1864" s="255"/>
      <c r="C1864" s="252"/>
      <c r="D1864" s="252"/>
      <c r="E1864" s="434"/>
      <c r="F1864" s="427"/>
      <c r="G1864" s="432"/>
      <c r="H1864" s="528"/>
    </row>
    <row r="1865" spans="1:8" s="3" customFormat="1" ht="12.75" x14ac:dyDescent="0.25">
      <c r="A1865" s="3">
        <v>10407</v>
      </c>
      <c r="B1865" s="256" t="s">
        <v>1282</v>
      </c>
      <c r="C1865" s="254"/>
      <c r="D1865" s="254" t="s">
        <v>1283</v>
      </c>
      <c r="E1865" s="428" t="s">
        <v>292</v>
      </c>
      <c r="F1865" s="429">
        <v>15</v>
      </c>
      <c r="G1865" s="461"/>
      <c r="H1865" s="528">
        <f>IF(E1865 = CHAR(37), F1865*G1865/100,F1865*G1865)</f>
        <v>0</v>
      </c>
    </row>
    <row r="1866" spans="1:8" s="3" customFormat="1" ht="12.75" x14ac:dyDescent="0.25">
      <c r="B1866" s="255"/>
      <c r="C1866" s="252"/>
      <c r="D1866" s="252"/>
      <c r="E1866" s="434"/>
      <c r="F1866" s="427"/>
      <c r="G1866" s="432"/>
      <c r="H1866" s="528"/>
    </row>
    <row r="1867" spans="1:8" s="3" customFormat="1" ht="12.75" x14ac:dyDescent="0.25">
      <c r="A1867" s="3">
        <v>10702</v>
      </c>
      <c r="B1867" s="256" t="s">
        <v>1284</v>
      </c>
      <c r="C1867" s="254"/>
      <c r="D1867" s="254" t="s">
        <v>1285</v>
      </c>
      <c r="E1867" s="428" t="s">
        <v>292</v>
      </c>
      <c r="F1867" s="429">
        <v>150</v>
      </c>
      <c r="G1867" s="461"/>
      <c r="H1867" s="528">
        <f>IF(E1867 = CHAR(37), F1867*G1867/100,F1867*G1867)</f>
        <v>0</v>
      </c>
    </row>
    <row r="1868" spans="1:8" s="3" customFormat="1" ht="12.75" x14ac:dyDescent="0.25">
      <c r="B1868" s="255"/>
      <c r="C1868" s="252"/>
      <c r="D1868" s="252"/>
      <c r="E1868" s="434"/>
      <c r="F1868" s="427"/>
      <c r="G1868" s="432"/>
      <c r="H1868" s="528"/>
    </row>
    <row r="1869" spans="1:8" s="3" customFormat="1" ht="25.5" x14ac:dyDescent="0.25">
      <c r="A1869" s="3">
        <v>10352</v>
      </c>
      <c r="B1869" s="256"/>
      <c r="C1869" s="254" t="s">
        <v>1286</v>
      </c>
      <c r="D1869" s="254" t="s">
        <v>1287</v>
      </c>
      <c r="E1869" s="428"/>
      <c r="F1869" s="429"/>
      <c r="G1869" s="432"/>
      <c r="H1869" s="528"/>
    </row>
    <row r="1870" spans="1:8" s="3" customFormat="1" ht="12.75" x14ac:dyDescent="0.25">
      <c r="B1870" s="255"/>
      <c r="C1870" s="252"/>
      <c r="D1870" s="252"/>
      <c r="E1870" s="434"/>
      <c r="F1870" s="427"/>
      <c r="G1870" s="432"/>
      <c r="H1870" s="528"/>
    </row>
    <row r="1871" spans="1:8" s="3" customFormat="1" ht="38.25" x14ac:dyDescent="0.25">
      <c r="A1871" s="3">
        <v>10703</v>
      </c>
      <c r="B1871" s="256"/>
      <c r="C1871" s="254"/>
      <c r="D1871" s="254" t="s">
        <v>1288</v>
      </c>
      <c r="E1871" s="428"/>
      <c r="F1871" s="429"/>
      <c r="G1871" s="432"/>
      <c r="H1871" s="528"/>
    </row>
    <row r="1872" spans="1:8" s="3" customFormat="1" ht="12.75" x14ac:dyDescent="0.25">
      <c r="B1872" s="255"/>
      <c r="C1872" s="252"/>
      <c r="D1872" s="252"/>
      <c r="E1872" s="434"/>
      <c r="F1872" s="427"/>
      <c r="G1872" s="432"/>
      <c r="H1872" s="528"/>
    </row>
    <row r="1873" spans="1:8" s="3" customFormat="1" ht="12.75" x14ac:dyDescent="0.25">
      <c r="A1873" s="3">
        <v>10706</v>
      </c>
      <c r="B1873" s="256" t="s">
        <v>1289</v>
      </c>
      <c r="C1873" s="254"/>
      <c r="D1873" s="254" t="s">
        <v>1290</v>
      </c>
      <c r="E1873" s="428" t="s">
        <v>242</v>
      </c>
      <c r="F1873" s="429">
        <v>1</v>
      </c>
      <c r="G1873" s="461"/>
      <c r="H1873" s="528">
        <f>IF(E1873 = CHAR(37), F1873*G1873/100,F1873*G1873)</f>
        <v>0</v>
      </c>
    </row>
    <row r="1874" spans="1:8" s="3" customFormat="1" ht="12.75" x14ac:dyDescent="0.25">
      <c r="B1874" s="255"/>
      <c r="C1874" s="252"/>
      <c r="D1874" s="252"/>
      <c r="E1874" s="434"/>
      <c r="F1874" s="427"/>
      <c r="G1874" s="432"/>
      <c r="H1874" s="528"/>
    </row>
    <row r="1875" spans="1:8" s="3" customFormat="1" ht="12.75" x14ac:dyDescent="0.25">
      <c r="A1875" s="3">
        <v>10704</v>
      </c>
      <c r="B1875" s="256" t="s">
        <v>1291</v>
      </c>
      <c r="C1875" s="254"/>
      <c r="D1875" s="254" t="s">
        <v>1254</v>
      </c>
      <c r="E1875" s="428" t="s">
        <v>242</v>
      </c>
      <c r="F1875" s="429">
        <v>3</v>
      </c>
      <c r="G1875" s="461"/>
      <c r="H1875" s="528">
        <f>IF(E1875 = CHAR(37), F1875*G1875/100,F1875*G1875)</f>
        <v>0</v>
      </c>
    </row>
    <row r="1876" spans="1:8" s="3" customFormat="1" ht="12.75" x14ac:dyDescent="0.25">
      <c r="B1876" s="255"/>
      <c r="C1876" s="252"/>
      <c r="D1876" s="252"/>
      <c r="E1876" s="434"/>
      <c r="F1876" s="427"/>
      <c r="G1876" s="432"/>
      <c r="H1876" s="528"/>
    </row>
    <row r="1877" spans="1:8" s="3" customFormat="1" ht="12.75" x14ac:dyDescent="0.25">
      <c r="A1877" s="3">
        <v>10705</v>
      </c>
      <c r="B1877" s="256" t="s">
        <v>1292</v>
      </c>
      <c r="C1877" s="254"/>
      <c r="D1877" s="254" t="s">
        <v>1256</v>
      </c>
      <c r="E1877" s="428" t="s">
        <v>242</v>
      </c>
      <c r="F1877" s="429">
        <v>1</v>
      </c>
      <c r="G1877" s="461"/>
      <c r="H1877" s="528">
        <f>IF(E1877 = CHAR(37), F1877*G1877/100,F1877*G1877)</f>
        <v>0</v>
      </c>
    </row>
    <row r="1878" spans="1:8" s="3" customFormat="1" ht="12.75" x14ac:dyDescent="0.25">
      <c r="B1878" s="255"/>
      <c r="C1878" s="252"/>
      <c r="D1878" s="252"/>
      <c r="E1878" s="434"/>
      <c r="F1878" s="427"/>
      <c r="G1878" s="432"/>
      <c r="H1878" s="528"/>
    </row>
    <row r="1879" spans="1:8" s="3" customFormat="1" ht="12.75" x14ac:dyDescent="0.25">
      <c r="A1879" s="3">
        <v>10593</v>
      </c>
      <c r="B1879" s="256"/>
      <c r="C1879" s="254"/>
      <c r="D1879" s="254" t="s">
        <v>1293</v>
      </c>
      <c r="E1879" s="428"/>
      <c r="F1879" s="429"/>
      <c r="G1879" s="432"/>
      <c r="H1879" s="528"/>
    </row>
    <row r="1880" spans="1:8" s="3" customFormat="1" ht="12.75" x14ac:dyDescent="0.25">
      <c r="B1880" s="255"/>
      <c r="C1880" s="252"/>
      <c r="D1880" s="252"/>
      <c r="E1880" s="434"/>
      <c r="F1880" s="427"/>
      <c r="G1880" s="432"/>
      <c r="H1880" s="528"/>
    </row>
    <row r="1881" spans="1:8" s="3" customFormat="1" ht="25.5" x14ac:dyDescent="0.25">
      <c r="A1881" s="3">
        <v>10931</v>
      </c>
      <c r="B1881" s="256" t="s">
        <v>1294</v>
      </c>
      <c r="C1881" s="254"/>
      <c r="D1881" s="254" t="s">
        <v>1295</v>
      </c>
      <c r="E1881" s="428" t="s">
        <v>242</v>
      </c>
      <c r="F1881" s="429">
        <v>1</v>
      </c>
      <c r="G1881" s="461"/>
      <c r="H1881" s="528">
        <f>IF(E1881 = CHAR(37), F1881*G1881/100,F1881*G1881)</f>
        <v>0</v>
      </c>
    </row>
    <row r="1882" spans="1:8" s="3" customFormat="1" ht="12.75" x14ac:dyDescent="0.25">
      <c r="B1882" s="255"/>
      <c r="C1882" s="252"/>
      <c r="D1882" s="252"/>
      <c r="E1882" s="434"/>
      <c r="F1882" s="427"/>
      <c r="G1882" s="432"/>
      <c r="H1882" s="528"/>
    </row>
    <row r="1883" spans="1:8" s="3" customFormat="1" ht="12.75" x14ac:dyDescent="0.25">
      <c r="A1883" s="3">
        <v>10353</v>
      </c>
      <c r="B1883" s="256" t="s">
        <v>1296</v>
      </c>
      <c r="C1883" s="254"/>
      <c r="D1883" s="254" t="s">
        <v>1297</v>
      </c>
      <c r="E1883" s="428" t="s">
        <v>242</v>
      </c>
      <c r="F1883" s="429">
        <v>1</v>
      </c>
      <c r="G1883" s="461"/>
      <c r="H1883" s="528">
        <f>IF(E1883 = CHAR(37), F1883*G1883/100,F1883*G1883)</f>
        <v>0</v>
      </c>
    </row>
    <row r="1884" spans="1:8" s="3" customFormat="1" ht="12.75" x14ac:dyDescent="0.25">
      <c r="B1884" s="255"/>
      <c r="C1884" s="252"/>
      <c r="D1884" s="252"/>
      <c r="E1884" s="434"/>
      <c r="F1884" s="427"/>
      <c r="G1884" s="432"/>
      <c r="H1884" s="528"/>
    </row>
    <row r="1885" spans="1:8" s="3" customFormat="1" ht="25.5" x14ac:dyDescent="0.25">
      <c r="A1885" s="3">
        <v>10354</v>
      </c>
      <c r="B1885" s="256"/>
      <c r="C1885" s="254"/>
      <c r="D1885" s="254" t="s">
        <v>1298</v>
      </c>
      <c r="E1885" s="428"/>
      <c r="F1885" s="429"/>
      <c r="G1885" s="432"/>
      <c r="H1885" s="528"/>
    </row>
    <row r="1886" spans="1:8" s="3" customFormat="1" ht="12.75" x14ac:dyDescent="0.25">
      <c r="B1886" s="255"/>
      <c r="C1886" s="252"/>
      <c r="D1886" s="252"/>
      <c r="E1886" s="434"/>
      <c r="F1886" s="427"/>
      <c r="G1886" s="432"/>
      <c r="H1886" s="528"/>
    </row>
    <row r="1887" spans="1:8" s="3" customFormat="1" ht="12.75" x14ac:dyDescent="0.25">
      <c r="A1887" s="3">
        <v>10350</v>
      </c>
      <c r="B1887" s="256" t="s">
        <v>1299</v>
      </c>
      <c r="C1887" s="254"/>
      <c r="D1887" s="254" t="s">
        <v>1300</v>
      </c>
      <c r="E1887" s="428" t="s">
        <v>242</v>
      </c>
      <c r="F1887" s="429">
        <v>1</v>
      </c>
      <c r="G1887" s="461"/>
      <c r="H1887" s="528">
        <f>IF(E1887 = CHAR(37), F1887*G1887/100,F1887*G1887)</f>
        <v>0</v>
      </c>
    </row>
    <row r="1888" spans="1:8" s="3" customFormat="1" ht="12.75" x14ac:dyDescent="0.25">
      <c r="B1888" s="255"/>
      <c r="C1888" s="252"/>
      <c r="D1888" s="252"/>
      <c r="E1888" s="434"/>
      <c r="F1888" s="427"/>
      <c r="G1888" s="432"/>
      <c r="H1888" s="528"/>
    </row>
    <row r="1889" spans="1:8" s="3" customFormat="1" ht="25.5" x14ac:dyDescent="0.25">
      <c r="A1889" s="3">
        <v>10603</v>
      </c>
      <c r="B1889" s="256"/>
      <c r="C1889" s="254" t="s">
        <v>1301</v>
      </c>
      <c r="D1889" s="254" t="s">
        <v>1302</v>
      </c>
      <c r="E1889" s="428"/>
      <c r="F1889" s="429"/>
      <c r="G1889" s="432"/>
      <c r="H1889" s="528"/>
    </row>
    <row r="1890" spans="1:8" s="3" customFormat="1" ht="12.75" x14ac:dyDescent="0.25">
      <c r="B1890" s="255"/>
      <c r="C1890" s="252"/>
      <c r="D1890" s="252"/>
      <c r="E1890" s="434"/>
      <c r="F1890" s="427"/>
      <c r="G1890" s="432"/>
      <c r="H1890" s="528"/>
    </row>
    <row r="1891" spans="1:8" s="3" customFormat="1" ht="38.25" x14ac:dyDescent="0.25">
      <c r="A1891" s="3">
        <v>10351</v>
      </c>
      <c r="B1891" s="256" t="s">
        <v>1303</v>
      </c>
      <c r="C1891" s="254"/>
      <c r="D1891" s="254" t="s">
        <v>1304</v>
      </c>
      <c r="E1891" s="428" t="s">
        <v>242</v>
      </c>
      <c r="F1891" s="429">
        <v>1</v>
      </c>
      <c r="G1891" s="461"/>
      <c r="H1891" s="528">
        <f>IF(E1891 = CHAR(37), F1891*G1891/100,F1891*G1891)</f>
        <v>0</v>
      </c>
    </row>
    <row r="1892" spans="1:8" s="3" customFormat="1" ht="12.75" x14ac:dyDescent="0.25">
      <c r="B1892" s="255"/>
      <c r="C1892" s="252"/>
      <c r="D1892" s="252"/>
      <c r="E1892" s="434"/>
      <c r="F1892" s="427"/>
      <c r="G1892" s="432"/>
      <c r="H1892" s="528"/>
    </row>
    <row r="1893" spans="1:8" s="3" customFormat="1" ht="25.5" x14ac:dyDescent="0.25">
      <c r="A1893" s="3">
        <v>10596</v>
      </c>
      <c r="B1893" s="256"/>
      <c r="C1893" s="254" t="s">
        <v>1305</v>
      </c>
      <c r="D1893" s="254" t="s">
        <v>1306</v>
      </c>
      <c r="E1893" s="428"/>
      <c r="F1893" s="429"/>
      <c r="G1893" s="432"/>
      <c r="H1893" s="528"/>
    </row>
    <row r="1894" spans="1:8" s="3" customFormat="1" ht="12.75" x14ac:dyDescent="0.25">
      <c r="B1894" s="255"/>
      <c r="C1894" s="252"/>
      <c r="D1894" s="252"/>
      <c r="E1894" s="434"/>
      <c r="F1894" s="427"/>
      <c r="G1894" s="432"/>
      <c r="H1894" s="528"/>
    </row>
    <row r="1895" spans="1:8" s="3" customFormat="1" ht="12.75" x14ac:dyDescent="0.25">
      <c r="A1895" s="3">
        <v>10602</v>
      </c>
      <c r="B1895" s="256" t="s">
        <v>1307</v>
      </c>
      <c r="C1895" s="254"/>
      <c r="D1895" s="254" t="s">
        <v>1308</v>
      </c>
      <c r="E1895" s="428" t="s">
        <v>292</v>
      </c>
      <c r="F1895" s="429">
        <v>20</v>
      </c>
      <c r="G1895" s="461"/>
      <c r="H1895" s="528">
        <f>IF(E1895 = CHAR(37), F1895*G1895/100,F1895*G1895)</f>
        <v>0</v>
      </c>
    </row>
    <row r="1896" spans="1:8" s="3" customFormat="1" ht="12.75" x14ac:dyDescent="0.25">
      <c r="B1896" s="255"/>
      <c r="C1896" s="252"/>
      <c r="D1896" s="252"/>
      <c r="E1896" s="434"/>
      <c r="F1896" s="427"/>
      <c r="G1896" s="432"/>
      <c r="H1896" s="528"/>
    </row>
    <row r="1897" spans="1:8" s="3" customFormat="1" ht="12.75" x14ac:dyDescent="0.25">
      <c r="A1897" s="3">
        <v>10600</v>
      </c>
      <c r="B1897" s="256" t="s">
        <v>1309</v>
      </c>
      <c r="C1897" s="254"/>
      <c r="D1897" s="254" t="s">
        <v>1310</v>
      </c>
      <c r="E1897" s="428" t="s">
        <v>287</v>
      </c>
      <c r="F1897" s="429">
        <v>1</v>
      </c>
      <c r="G1897" s="461"/>
      <c r="H1897" s="528">
        <f>IF(E1897 = CHAR(37), F1897*G1897/100,F1897*G1897)</f>
        <v>0</v>
      </c>
    </row>
    <row r="1898" spans="1:8" s="3" customFormat="1" ht="12.75" x14ac:dyDescent="0.25">
      <c r="B1898" s="255"/>
      <c r="C1898" s="252"/>
      <c r="D1898" s="252"/>
      <c r="E1898" s="434"/>
      <c r="F1898" s="427"/>
      <c r="G1898" s="432"/>
      <c r="H1898" s="528"/>
    </row>
    <row r="1899" spans="1:8" s="3" customFormat="1" ht="12.75" x14ac:dyDescent="0.25">
      <c r="A1899" s="3">
        <v>10601</v>
      </c>
      <c r="B1899" s="256" t="s">
        <v>1311</v>
      </c>
      <c r="C1899" s="254"/>
      <c r="D1899" s="254" t="s">
        <v>1312</v>
      </c>
      <c r="E1899" s="428" t="s">
        <v>287</v>
      </c>
      <c r="F1899" s="429">
        <v>1</v>
      </c>
      <c r="G1899" s="461"/>
      <c r="H1899" s="528">
        <f>IF(E1899 = CHAR(37), F1899*G1899/100,F1899*G1899)</f>
        <v>0</v>
      </c>
    </row>
    <row r="1900" spans="1:8" s="3" customFormat="1" ht="12.75" x14ac:dyDescent="0.25">
      <c r="B1900" s="255"/>
      <c r="C1900" s="252"/>
      <c r="D1900" s="252"/>
      <c r="E1900" s="434"/>
      <c r="F1900" s="427"/>
      <c r="G1900" s="432"/>
      <c r="H1900" s="528"/>
    </row>
    <row r="1901" spans="1:8" s="3" customFormat="1" ht="25.5" x14ac:dyDescent="0.25">
      <c r="A1901" s="3">
        <v>10599</v>
      </c>
      <c r="B1901" s="256" t="s">
        <v>1313</v>
      </c>
      <c r="C1901" s="254"/>
      <c r="D1901" s="254" t="s">
        <v>1314</v>
      </c>
      <c r="E1901" s="428" t="s">
        <v>292</v>
      </c>
      <c r="F1901" s="429">
        <v>5</v>
      </c>
      <c r="G1901" s="461"/>
      <c r="H1901" s="528">
        <f>IF(E1901 = CHAR(37), F1901*G1901/100,F1901*G1901)</f>
        <v>0</v>
      </c>
    </row>
    <row r="1902" spans="1:8" s="3" customFormat="1" ht="12.75" x14ac:dyDescent="0.25">
      <c r="B1902" s="255"/>
      <c r="C1902" s="252"/>
      <c r="D1902" s="252"/>
      <c r="E1902" s="434"/>
      <c r="F1902" s="427"/>
      <c r="G1902" s="432"/>
      <c r="H1902" s="528"/>
    </row>
    <row r="1903" spans="1:8" s="3" customFormat="1" ht="25.5" x14ac:dyDescent="0.25">
      <c r="A1903" s="3">
        <v>10598</v>
      </c>
      <c r="B1903" s="256"/>
      <c r="C1903" s="254" t="s">
        <v>1315</v>
      </c>
      <c r="D1903" s="254" t="s">
        <v>1316</v>
      </c>
      <c r="E1903" s="428"/>
      <c r="F1903" s="429"/>
      <c r="G1903" s="432"/>
      <c r="H1903" s="528"/>
    </row>
    <row r="1904" spans="1:8" s="3" customFormat="1" ht="12.75" x14ac:dyDescent="0.25">
      <c r="B1904" s="255"/>
      <c r="C1904" s="252"/>
      <c r="D1904" s="252"/>
      <c r="E1904" s="434"/>
      <c r="F1904" s="427"/>
      <c r="G1904" s="432"/>
      <c r="H1904" s="528"/>
    </row>
    <row r="1905" spans="1:8" s="3" customFormat="1" ht="12.75" x14ac:dyDescent="0.25">
      <c r="B1905" s="255"/>
      <c r="C1905" s="252"/>
      <c r="D1905" s="252"/>
      <c r="E1905" s="434"/>
      <c r="F1905" s="427"/>
      <c r="G1905" s="432"/>
      <c r="H1905" s="528"/>
    </row>
    <row r="1906" spans="1:8" s="3" customFormat="1" ht="12.75" x14ac:dyDescent="0.25">
      <c r="B1906" s="255"/>
      <c r="C1906" s="252"/>
      <c r="D1906" s="252"/>
      <c r="E1906" s="434"/>
      <c r="F1906" s="427"/>
      <c r="G1906" s="432"/>
      <c r="H1906" s="528"/>
    </row>
    <row r="1907" spans="1:8" s="3" customFormat="1" ht="12.75" x14ac:dyDescent="0.25">
      <c r="B1907" s="255"/>
      <c r="C1907" s="252"/>
      <c r="D1907" s="252"/>
      <c r="E1907" s="434"/>
      <c r="F1907" s="427"/>
      <c r="G1907" s="432"/>
      <c r="H1907" s="528"/>
    </row>
    <row r="1908" spans="1:8" s="4" customFormat="1" ht="21.95" customHeight="1" x14ac:dyDescent="0.25">
      <c r="B1908" s="257" t="s">
        <v>44</v>
      </c>
      <c r="C1908" s="257"/>
      <c r="D1908" s="5"/>
      <c r="E1908" s="431"/>
      <c r="F1908" s="431"/>
      <c r="G1908" s="433"/>
      <c r="H1908" s="529">
        <f>SUM(H1857:H1907)</f>
        <v>0</v>
      </c>
    </row>
    <row r="1909" spans="1:8" s="2" customFormat="1" ht="12.75" x14ac:dyDescent="0.2">
      <c r="B1909" s="15"/>
      <c r="F1909" s="15"/>
      <c r="H1909" s="526" t="s">
        <v>2021</v>
      </c>
    </row>
    <row r="1910" spans="1:8" s="2" customFormat="1" ht="12.75" x14ac:dyDescent="0.2">
      <c r="B1910" s="15"/>
      <c r="F1910" s="15"/>
      <c r="H1910" s="527"/>
    </row>
    <row r="1911" spans="1:8" s="3" customFormat="1" ht="25.5" x14ac:dyDescent="0.25">
      <c r="B1911" s="253" t="s">
        <v>3</v>
      </c>
      <c r="C1911" s="253" t="s">
        <v>4</v>
      </c>
      <c r="D1911" s="253" t="s">
        <v>5</v>
      </c>
      <c r="E1911" s="253" t="s">
        <v>6</v>
      </c>
      <c r="F1911" s="293" t="s">
        <v>7</v>
      </c>
      <c r="G1911" s="253" t="s">
        <v>8</v>
      </c>
      <c r="H1911" s="515" t="s">
        <v>9</v>
      </c>
    </row>
    <row r="1912" spans="1:8" s="4" customFormat="1" ht="21.95" customHeight="1" x14ac:dyDescent="0.25">
      <c r="B1912" s="257" t="s">
        <v>45</v>
      </c>
      <c r="C1912" s="257"/>
      <c r="D1912" s="5"/>
      <c r="E1912" s="431"/>
      <c r="F1912" s="431"/>
      <c r="G1912" s="425"/>
      <c r="H1912" s="534">
        <f>H1908</f>
        <v>0</v>
      </c>
    </row>
    <row r="1913" spans="1:8" s="3" customFormat="1" ht="63.75" x14ac:dyDescent="0.25">
      <c r="A1913" s="3">
        <v>10660</v>
      </c>
      <c r="B1913" s="256" t="s">
        <v>1317</v>
      </c>
      <c r="C1913" s="254"/>
      <c r="D1913" s="254" t="s">
        <v>1318</v>
      </c>
      <c r="E1913" s="428" t="s">
        <v>19</v>
      </c>
      <c r="F1913" s="429">
        <v>1</v>
      </c>
      <c r="G1913" s="461"/>
      <c r="H1913" s="535">
        <f>IF(E1913 = CHAR(37), F1913*G1913/100,F1913*G1913)</f>
        <v>0</v>
      </c>
    </row>
    <row r="1914" spans="1:8" s="3" customFormat="1" ht="12.75" x14ac:dyDescent="0.25">
      <c r="B1914" s="255"/>
      <c r="C1914" s="252"/>
      <c r="D1914" s="252"/>
      <c r="E1914" s="427"/>
      <c r="F1914" s="427"/>
      <c r="G1914" s="437"/>
      <c r="H1914" s="535"/>
    </row>
    <row r="1915" spans="1:8" s="3" customFormat="1" ht="25.5" x14ac:dyDescent="0.25">
      <c r="A1915" s="3">
        <v>10597</v>
      </c>
      <c r="B1915" s="256" t="s">
        <v>1319</v>
      </c>
      <c r="C1915" s="254"/>
      <c r="D1915" s="254" t="s">
        <v>1320</v>
      </c>
      <c r="E1915" s="428" t="s">
        <v>287</v>
      </c>
      <c r="F1915" s="429">
        <v>2</v>
      </c>
      <c r="G1915" s="461"/>
      <c r="H1915" s="535">
        <f>IF(E1915 = CHAR(37), F1915*G1915/100,F1915*G1915)</f>
        <v>0</v>
      </c>
    </row>
    <row r="1916" spans="1:8" s="3" customFormat="1" ht="12.75" x14ac:dyDescent="0.25">
      <c r="B1916" s="255"/>
      <c r="C1916" s="252"/>
      <c r="D1916" s="252"/>
      <c r="E1916" s="427"/>
      <c r="F1916" s="427"/>
      <c r="G1916" s="437"/>
      <c r="H1916" s="535"/>
    </row>
    <row r="1917" spans="1:8" s="3" customFormat="1" ht="25.5" x14ac:dyDescent="0.25">
      <c r="A1917" s="3">
        <v>10707</v>
      </c>
      <c r="B1917" s="256" t="s">
        <v>1321</v>
      </c>
      <c r="C1917" s="254"/>
      <c r="D1917" s="254" t="s">
        <v>1322</v>
      </c>
      <c r="E1917" s="428" t="s">
        <v>287</v>
      </c>
      <c r="F1917" s="429">
        <v>1</v>
      </c>
      <c r="G1917" s="461"/>
      <c r="H1917" s="535">
        <f>IF(E1917 = CHAR(37), F1917*G1917/100,F1917*G1917)</f>
        <v>0</v>
      </c>
    </row>
    <row r="1918" spans="1:8" s="3" customFormat="1" ht="12.75" x14ac:dyDescent="0.25">
      <c r="B1918" s="255"/>
      <c r="C1918" s="252"/>
      <c r="D1918" s="252"/>
      <c r="E1918" s="427"/>
      <c r="F1918" s="427"/>
      <c r="G1918" s="437"/>
      <c r="H1918" s="535"/>
    </row>
    <row r="1919" spans="1:8" s="3" customFormat="1" ht="12.75" x14ac:dyDescent="0.25">
      <c r="B1919" s="255"/>
      <c r="C1919" s="252"/>
      <c r="D1919" s="252"/>
      <c r="E1919" s="427"/>
      <c r="F1919" s="427"/>
      <c r="G1919" s="437"/>
      <c r="H1919" s="535"/>
    </row>
    <row r="1920" spans="1:8" s="3" customFormat="1" ht="12.75" x14ac:dyDescent="0.25">
      <c r="B1920" s="255"/>
      <c r="C1920" s="252"/>
      <c r="D1920" s="252"/>
      <c r="E1920" s="427"/>
      <c r="F1920" s="427"/>
      <c r="G1920" s="437"/>
      <c r="H1920" s="535"/>
    </row>
    <row r="1921" spans="2:8" s="3" customFormat="1" ht="12.75" x14ac:dyDescent="0.25">
      <c r="B1921" s="255"/>
      <c r="C1921" s="252"/>
      <c r="D1921" s="252"/>
      <c r="E1921" s="427"/>
      <c r="F1921" s="427"/>
      <c r="G1921" s="437"/>
      <c r="H1921" s="535"/>
    </row>
    <row r="1922" spans="2:8" s="3" customFormat="1" ht="12.75" x14ac:dyDescent="0.25">
      <c r="B1922" s="255"/>
      <c r="C1922" s="252"/>
      <c r="D1922" s="252"/>
      <c r="E1922" s="427"/>
      <c r="F1922" s="427"/>
      <c r="G1922" s="437"/>
      <c r="H1922" s="535"/>
    </row>
    <row r="1923" spans="2:8" s="3" customFormat="1" ht="12.75" x14ac:dyDescent="0.25">
      <c r="B1923" s="255"/>
      <c r="C1923" s="252"/>
      <c r="D1923" s="252"/>
      <c r="E1923" s="427"/>
      <c r="F1923" s="427"/>
      <c r="G1923" s="437"/>
      <c r="H1923" s="535"/>
    </row>
    <row r="1924" spans="2:8" s="3" customFormat="1" ht="12.75" x14ac:dyDescent="0.25">
      <c r="B1924" s="255"/>
      <c r="C1924" s="252"/>
      <c r="D1924" s="252"/>
      <c r="E1924" s="427"/>
      <c r="F1924" s="427"/>
      <c r="G1924" s="437"/>
      <c r="H1924" s="535"/>
    </row>
    <row r="1925" spans="2:8" s="3" customFormat="1" ht="12.75" x14ac:dyDescent="0.25">
      <c r="B1925" s="255"/>
      <c r="C1925" s="252"/>
      <c r="D1925" s="252"/>
      <c r="E1925" s="427"/>
      <c r="F1925" s="427"/>
      <c r="G1925" s="437"/>
      <c r="H1925" s="535"/>
    </row>
    <row r="1926" spans="2:8" s="3" customFormat="1" ht="12.75" x14ac:dyDescent="0.25">
      <c r="B1926" s="255"/>
      <c r="C1926" s="252"/>
      <c r="D1926" s="252"/>
      <c r="E1926" s="427"/>
      <c r="F1926" s="427"/>
      <c r="G1926" s="437"/>
      <c r="H1926" s="535"/>
    </row>
    <row r="1927" spans="2:8" s="3" customFormat="1" ht="12.75" x14ac:dyDescent="0.25">
      <c r="B1927" s="255"/>
      <c r="C1927" s="252"/>
      <c r="D1927" s="252"/>
      <c r="E1927" s="427"/>
      <c r="F1927" s="427"/>
      <c r="G1927" s="437"/>
      <c r="H1927" s="535"/>
    </row>
    <row r="1928" spans="2:8" s="3" customFormat="1" ht="12.75" x14ac:dyDescent="0.25">
      <c r="B1928" s="255"/>
      <c r="C1928" s="252"/>
      <c r="D1928" s="252"/>
      <c r="E1928" s="427"/>
      <c r="F1928" s="427"/>
      <c r="G1928" s="437"/>
      <c r="H1928" s="535"/>
    </row>
    <row r="1929" spans="2:8" s="3" customFormat="1" ht="12.75" x14ac:dyDescent="0.25">
      <c r="B1929" s="255"/>
      <c r="C1929" s="252"/>
      <c r="D1929" s="252"/>
      <c r="E1929" s="427"/>
      <c r="F1929" s="427"/>
      <c r="G1929" s="437"/>
      <c r="H1929" s="535"/>
    </row>
    <row r="1930" spans="2:8" s="3" customFormat="1" ht="12.75" x14ac:dyDescent="0.25">
      <c r="B1930" s="255"/>
      <c r="C1930" s="252"/>
      <c r="D1930" s="252"/>
      <c r="E1930" s="427"/>
      <c r="F1930" s="427"/>
      <c r="G1930" s="437"/>
      <c r="H1930" s="535"/>
    </row>
    <row r="1931" spans="2:8" s="3" customFormat="1" ht="12.75" x14ac:dyDescent="0.25">
      <c r="B1931" s="255"/>
      <c r="C1931" s="252"/>
      <c r="D1931" s="252"/>
      <c r="E1931" s="427"/>
      <c r="F1931" s="427"/>
      <c r="G1931" s="437"/>
      <c r="H1931" s="535"/>
    </row>
    <row r="1932" spans="2:8" s="3" customFormat="1" ht="12.75" x14ac:dyDescent="0.25">
      <c r="B1932" s="255"/>
      <c r="C1932" s="252"/>
      <c r="D1932" s="252"/>
      <c r="E1932" s="427"/>
      <c r="F1932" s="427"/>
      <c r="G1932" s="437"/>
      <c r="H1932" s="535"/>
    </row>
    <row r="1933" spans="2:8" s="3" customFormat="1" ht="12.75" x14ac:dyDescent="0.25">
      <c r="B1933" s="255"/>
      <c r="C1933" s="252"/>
      <c r="D1933" s="252"/>
      <c r="E1933" s="427"/>
      <c r="F1933" s="427"/>
      <c r="G1933" s="437"/>
      <c r="H1933" s="535"/>
    </row>
    <row r="1934" spans="2:8" s="3" customFormat="1" ht="12.75" x14ac:dyDescent="0.25">
      <c r="B1934" s="255"/>
      <c r="C1934" s="252"/>
      <c r="D1934" s="252"/>
      <c r="E1934" s="427"/>
      <c r="F1934" s="427"/>
      <c r="G1934" s="437"/>
      <c r="H1934" s="535"/>
    </row>
    <row r="1935" spans="2:8" s="3" customFormat="1" ht="12.75" x14ac:dyDescent="0.25">
      <c r="B1935" s="255"/>
      <c r="C1935" s="252"/>
      <c r="D1935" s="252"/>
      <c r="E1935" s="427"/>
      <c r="F1935" s="427"/>
      <c r="G1935" s="437"/>
      <c r="H1935" s="535"/>
    </row>
    <row r="1936" spans="2:8" s="3" customFormat="1" ht="12.75" x14ac:dyDescent="0.25">
      <c r="B1936" s="255"/>
      <c r="C1936" s="252"/>
      <c r="D1936" s="252"/>
      <c r="E1936" s="427"/>
      <c r="F1936" s="427"/>
      <c r="G1936" s="437"/>
      <c r="H1936" s="535"/>
    </row>
    <row r="1937" spans="2:8" s="3" customFormat="1" ht="12.75" x14ac:dyDescent="0.25">
      <c r="B1937" s="255"/>
      <c r="C1937" s="252"/>
      <c r="D1937" s="252"/>
      <c r="E1937" s="427"/>
      <c r="F1937" s="427"/>
      <c r="G1937" s="437"/>
      <c r="H1937" s="535"/>
    </row>
    <row r="1938" spans="2:8" s="3" customFormat="1" ht="12.75" x14ac:dyDescent="0.25">
      <c r="B1938" s="255"/>
      <c r="C1938" s="252"/>
      <c r="D1938" s="252"/>
      <c r="E1938" s="427"/>
      <c r="F1938" s="427"/>
      <c r="G1938" s="437"/>
      <c r="H1938" s="535"/>
    </row>
    <row r="1939" spans="2:8" s="3" customFormat="1" ht="12.75" x14ac:dyDescent="0.25">
      <c r="B1939" s="255"/>
      <c r="C1939" s="252"/>
      <c r="D1939" s="252"/>
      <c r="E1939" s="427"/>
      <c r="F1939" s="427"/>
      <c r="G1939" s="437"/>
      <c r="H1939" s="535"/>
    </row>
    <row r="1940" spans="2:8" s="3" customFormat="1" ht="12.75" x14ac:dyDescent="0.25">
      <c r="B1940" s="255"/>
      <c r="C1940" s="252"/>
      <c r="D1940" s="252"/>
      <c r="E1940" s="427"/>
      <c r="F1940" s="427"/>
      <c r="G1940" s="437"/>
      <c r="H1940" s="535"/>
    </row>
    <row r="1941" spans="2:8" s="3" customFormat="1" ht="12.75" x14ac:dyDescent="0.25">
      <c r="B1941" s="255"/>
      <c r="C1941" s="252"/>
      <c r="D1941" s="252"/>
      <c r="E1941" s="427"/>
      <c r="F1941" s="427"/>
      <c r="G1941" s="437"/>
      <c r="H1941" s="535"/>
    </row>
    <row r="1942" spans="2:8" s="3" customFormat="1" ht="12.75" x14ac:dyDescent="0.25">
      <c r="B1942" s="255"/>
      <c r="C1942" s="252"/>
      <c r="D1942" s="252"/>
      <c r="E1942" s="427"/>
      <c r="F1942" s="427"/>
      <c r="G1942" s="437"/>
      <c r="H1942" s="535"/>
    </row>
    <row r="1943" spans="2:8" s="3" customFormat="1" ht="12.75" x14ac:dyDescent="0.25">
      <c r="B1943" s="255"/>
      <c r="C1943" s="252"/>
      <c r="D1943" s="252"/>
      <c r="E1943" s="427"/>
      <c r="F1943" s="427"/>
      <c r="G1943" s="437"/>
      <c r="H1943" s="535"/>
    </row>
    <row r="1944" spans="2:8" s="3" customFormat="1" ht="12.75" x14ac:dyDescent="0.25">
      <c r="B1944" s="255"/>
      <c r="C1944" s="252"/>
      <c r="D1944" s="252"/>
      <c r="E1944" s="427"/>
      <c r="F1944" s="427"/>
      <c r="G1944" s="437"/>
      <c r="H1944" s="535"/>
    </row>
    <row r="1945" spans="2:8" s="3" customFormat="1" ht="12.75" x14ac:dyDescent="0.25">
      <c r="B1945" s="255"/>
      <c r="C1945" s="252"/>
      <c r="D1945" s="252"/>
      <c r="E1945" s="427"/>
      <c r="F1945" s="427"/>
      <c r="G1945" s="437"/>
      <c r="H1945" s="535"/>
    </row>
    <row r="1946" spans="2:8" s="3" customFormat="1" ht="12.75" x14ac:dyDescent="0.25">
      <c r="B1946" s="255"/>
      <c r="C1946" s="252"/>
      <c r="D1946" s="252"/>
      <c r="E1946" s="427"/>
      <c r="F1946" s="427"/>
      <c r="G1946" s="437"/>
      <c r="H1946" s="535"/>
    </row>
    <row r="1947" spans="2:8" s="3" customFormat="1" ht="12.75" x14ac:dyDescent="0.25">
      <c r="B1947" s="255"/>
      <c r="C1947" s="252"/>
      <c r="D1947" s="252"/>
      <c r="E1947" s="427"/>
      <c r="F1947" s="427"/>
      <c r="G1947" s="437"/>
      <c r="H1947" s="535"/>
    </row>
    <row r="1948" spans="2:8" s="3" customFormat="1" ht="12.75" x14ac:dyDescent="0.25">
      <c r="B1948" s="255"/>
      <c r="C1948" s="252"/>
      <c r="D1948" s="252"/>
      <c r="E1948" s="427"/>
      <c r="F1948" s="427"/>
      <c r="G1948" s="437"/>
      <c r="H1948" s="535"/>
    </row>
    <row r="1949" spans="2:8" s="3" customFormat="1" ht="12.75" x14ac:dyDescent="0.25">
      <c r="B1949" s="255"/>
      <c r="C1949" s="252"/>
      <c r="D1949" s="252"/>
      <c r="E1949" s="427"/>
      <c r="F1949" s="427"/>
      <c r="G1949" s="437"/>
      <c r="H1949" s="535"/>
    </row>
    <row r="1950" spans="2:8" s="3" customFormat="1" ht="12.75" x14ac:dyDescent="0.25">
      <c r="B1950" s="255"/>
      <c r="C1950" s="252"/>
      <c r="D1950" s="252"/>
      <c r="E1950" s="427"/>
      <c r="F1950" s="427"/>
      <c r="G1950" s="437"/>
      <c r="H1950" s="535"/>
    </row>
    <row r="1951" spans="2:8" s="3" customFormat="1" ht="12.75" x14ac:dyDescent="0.25">
      <c r="B1951" s="255"/>
      <c r="C1951" s="252"/>
      <c r="D1951" s="252"/>
      <c r="E1951" s="427"/>
      <c r="F1951" s="427"/>
      <c r="G1951" s="437"/>
      <c r="H1951" s="535"/>
    </row>
    <row r="1952" spans="2:8" s="3" customFormat="1" ht="12.75" x14ac:dyDescent="0.25">
      <c r="B1952" s="255"/>
      <c r="C1952" s="252"/>
      <c r="D1952" s="252"/>
      <c r="E1952" s="427"/>
      <c r="F1952" s="427"/>
      <c r="G1952" s="437"/>
      <c r="H1952" s="535"/>
    </row>
    <row r="1953" spans="2:8" s="3" customFormat="1" ht="12.75" x14ac:dyDescent="0.25">
      <c r="B1953" s="255"/>
      <c r="C1953" s="252"/>
      <c r="D1953" s="252"/>
      <c r="E1953" s="427"/>
      <c r="F1953" s="427"/>
      <c r="G1953" s="437"/>
      <c r="H1953" s="535"/>
    </row>
    <row r="1954" spans="2:8" s="3" customFormat="1" ht="12.75" x14ac:dyDescent="0.25">
      <c r="B1954" s="255"/>
      <c r="C1954" s="252"/>
      <c r="D1954" s="252"/>
      <c r="E1954" s="427"/>
      <c r="F1954" s="427"/>
      <c r="G1954" s="437"/>
      <c r="H1954" s="535"/>
    </row>
    <row r="1955" spans="2:8" s="3" customFormat="1" ht="12.75" x14ac:dyDescent="0.25">
      <c r="B1955" s="255"/>
      <c r="C1955" s="252"/>
      <c r="D1955" s="252"/>
      <c r="E1955" s="427"/>
      <c r="F1955" s="427"/>
      <c r="G1955" s="437"/>
      <c r="H1955" s="535"/>
    </row>
    <row r="1956" spans="2:8" s="3" customFormat="1" ht="12.75" x14ac:dyDescent="0.25">
      <c r="B1956" s="255"/>
      <c r="C1956" s="252"/>
      <c r="D1956" s="252"/>
      <c r="E1956" s="427"/>
      <c r="F1956" s="427"/>
      <c r="G1956" s="437"/>
      <c r="H1956" s="535"/>
    </row>
    <row r="1957" spans="2:8" s="3" customFormat="1" ht="12.75" x14ac:dyDescent="0.25">
      <c r="B1957" s="255"/>
      <c r="C1957" s="252"/>
      <c r="D1957" s="252"/>
      <c r="E1957" s="427"/>
      <c r="F1957" s="427"/>
      <c r="G1957" s="437"/>
      <c r="H1957" s="535"/>
    </row>
    <row r="1958" spans="2:8" s="3" customFormat="1" ht="12.75" x14ac:dyDescent="0.25">
      <c r="B1958" s="255"/>
      <c r="C1958" s="252"/>
      <c r="D1958" s="252"/>
      <c r="E1958" s="427"/>
      <c r="F1958" s="427"/>
      <c r="G1958" s="437"/>
      <c r="H1958" s="535"/>
    </row>
    <row r="1959" spans="2:8" s="3" customFormat="1" ht="12.75" x14ac:dyDescent="0.25">
      <c r="B1959" s="255"/>
      <c r="C1959" s="252"/>
      <c r="D1959" s="252"/>
      <c r="E1959" s="427"/>
      <c r="F1959" s="427"/>
      <c r="G1959" s="437"/>
      <c r="H1959" s="535"/>
    </row>
    <row r="1960" spans="2:8" s="3" customFormat="1" ht="12.75" x14ac:dyDescent="0.25">
      <c r="B1960" s="255"/>
      <c r="C1960" s="252"/>
      <c r="D1960" s="252"/>
      <c r="E1960" s="427"/>
      <c r="F1960" s="427"/>
      <c r="G1960" s="437"/>
      <c r="H1960" s="535"/>
    </row>
    <row r="1961" spans="2:8" s="3" customFormat="1" ht="12.75" x14ac:dyDescent="0.25">
      <c r="B1961" s="255"/>
      <c r="C1961" s="252"/>
      <c r="D1961" s="252"/>
      <c r="E1961" s="427"/>
      <c r="F1961" s="427"/>
      <c r="G1961" s="437"/>
      <c r="H1961" s="535"/>
    </row>
    <row r="1962" spans="2:8" s="3" customFormat="1" ht="12.75" x14ac:dyDescent="0.25">
      <c r="B1962" s="255"/>
      <c r="C1962" s="252"/>
      <c r="D1962" s="252"/>
      <c r="E1962" s="427"/>
      <c r="F1962" s="427"/>
      <c r="G1962" s="437"/>
      <c r="H1962" s="535"/>
    </row>
    <row r="1963" spans="2:8" s="3" customFormat="1" ht="12.75" x14ac:dyDescent="0.25">
      <c r="B1963" s="255"/>
      <c r="C1963" s="252"/>
      <c r="D1963" s="252"/>
      <c r="E1963" s="427"/>
      <c r="F1963" s="427"/>
      <c r="G1963" s="437"/>
      <c r="H1963" s="535"/>
    </row>
    <row r="1964" spans="2:8" s="3" customFormat="1" ht="12.75" x14ac:dyDescent="0.25">
      <c r="B1964" s="255"/>
      <c r="C1964" s="252"/>
      <c r="D1964" s="252"/>
      <c r="E1964" s="427"/>
      <c r="F1964" s="427"/>
      <c r="G1964" s="437"/>
      <c r="H1964" s="535"/>
    </row>
    <row r="1965" spans="2:8" s="3" customFormat="1" ht="12.75" x14ac:dyDescent="0.25">
      <c r="B1965" s="255"/>
      <c r="C1965" s="252"/>
      <c r="D1965" s="252"/>
      <c r="E1965" s="427"/>
      <c r="F1965" s="427"/>
      <c r="G1965" s="437"/>
      <c r="H1965" s="535"/>
    </row>
    <row r="1966" spans="2:8" s="3" customFormat="1" ht="12.75" x14ac:dyDescent="0.25">
      <c r="B1966" s="255"/>
      <c r="C1966" s="252"/>
      <c r="D1966" s="252"/>
      <c r="E1966" s="427"/>
      <c r="F1966" s="427"/>
      <c r="G1966" s="437"/>
      <c r="H1966" s="535"/>
    </row>
    <row r="1967" spans="2:8" s="3" customFormat="1" ht="12.75" x14ac:dyDescent="0.25">
      <c r="B1967" s="255"/>
      <c r="C1967" s="252"/>
      <c r="D1967" s="252"/>
      <c r="E1967" s="427"/>
      <c r="F1967" s="427"/>
      <c r="G1967" s="437"/>
      <c r="H1967" s="535"/>
    </row>
    <row r="1968" spans="2:8" s="3" customFormat="1" ht="12.75" x14ac:dyDescent="0.25">
      <c r="B1968" s="255"/>
      <c r="C1968" s="252"/>
      <c r="D1968" s="252"/>
      <c r="E1968" s="427"/>
      <c r="F1968" s="427"/>
      <c r="G1968" s="437"/>
      <c r="H1968" s="535"/>
    </row>
    <row r="1969" spans="1:8" s="3" customFormat="1" ht="12.75" x14ac:dyDescent="0.25">
      <c r="B1969" s="255"/>
      <c r="C1969" s="252"/>
      <c r="D1969" s="252"/>
      <c r="E1969" s="427"/>
      <c r="F1969" s="427"/>
      <c r="G1969" s="437"/>
      <c r="H1969" s="535"/>
    </row>
    <row r="1970" spans="1:8" s="4" customFormat="1" ht="21.95" customHeight="1" x14ac:dyDescent="0.25">
      <c r="B1970" s="257" t="s">
        <v>230</v>
      </c>
      <c r="C1970" s="257"/>
      <c r="D1970" s="5"/>
      <c r="E1970" s="431"/>
      <c r="F1970" s="431"/>
      <c r="G1970" s="425"/>
      <c r="H1970" s="534">
        <f>SUM(H1912:H1969)</f>
        <v>0</v>
      </c>
    </row>
    <row r="1971" spans="1:8" s="2" customFormat="1" ht="12.75" x14ac:dyDescent="0.2">
      <c r="B1971" s="15"/>
      <c r="F1971" s="15"/>
      <c r="H1971" s="526" t="s">
        <v>2021</v>
      </c>
    </row>
    <row r="1972" spans="1:8" s="2" customFormat="1" ht="12.75" x14ac:dyDescent="0.2">
      <c r="B1972" s="15"/>
      <c r="F1972" s="15"/>
      <c r="H1972" s="527"/>
    </row>
    <row r="1973" spans="1:8" s="3" customFormat="1" ht="25.5" x14ac:dyDescent="0.25">
      <c r="B1973" s="253" t="s">
        <v>3</v>
      </c>
      <c r="C1973" s="253" t="s">
        <v>4</v>
      </c>
      <c r="D1973" s="253" t="s">
        <v>5</v>
      </c>
      <c r="E1973" s="253" t="s">
        <v>6</v>
      </c>
      <c r="F1973" s="293" t="s">
        <v>7</v>
      </c>
      <c r="G1973" s="253" t="s">
        <v>8</v>
      </c>
      <c r="H1973" s="515" t="s">
        <v>9</v>
      </c>
    </row>
    <row r="1974" spans="1:8" s="3" customFormat="1" ht="25.5" x14ac:dyDescent="0.25">
      <c r="A1974" s="3">
        <v>10524</v>
      </c>
      <c r="B1974" s="701" t="s">
        <v>1324</v>
      </c>
      <c r="C1974" s="246" t="s">
        <v>1325</v>
      </c>
      <c r="D1974" s="246" t="s">
        <v>1323</v>
      </c>
      <c r="E1974" s="741"/>
      <c r="F1974" s="742"/>
      <c r="G1974" s="739"/>
      <c r="H1974" s="740"/>
    </row>
    <row r="1975" spans="1:8" s="3" customFormat="1" ht="12.75" x14ac:dyDescent="0.25">
      <c r="B1975" s="255"/>
      <c r="C1975" s="252"/>
      <c r="D1975" s="252"/>
      <c r="E1975" s="427"/>
      <c r="F1975" s="427"/>
      <c r="G1975" s="432"/>
      <c r="H1975" s="528"/>
    </row>
    <row r="1976" spans="1:8" s="3" customFormat="1" ht="38.25" x14ac:dyDescent="0.25">
      <c r="A1976" s="3">
        <v>10932</v>
      </c>
      <c r="B1976" s="256"/>
      <c r="C1976" s="254" t="s">
        <v>1047</v>
      </c>
      <c r="D1976" s="254" t="s">
        <v>1326</v>
      </c>
      <c r="E1976" s="428"/>
      <c r="F1976" s="429"/>
      <c r="G1976" s="432"/>
      <c r="H1976" s="528"/>
    </row>
    <row r="1977" spans="1:8" s="3" customFormat="1" ht="12.75" x14ac:dyDescent="0.25">
      <c r="B1977" s="255"/>
      <c r="C1977" s="252"/>
      <c r="D1977" s="252"/>
      <c r="E1977" s="427"/>
      <c r="F1977" s="427"/>
      <c r="G1977" s="432"/>
      <c r="H1977" s="528"/>
    </row>
    <row r="1978" spans="1:8" s="3" customFormat="1" ht="12.75" x14ac:dyDescent="0.25">
      <c r="A1978" s="3">
        <v>10933</v>
      </c>
      <c r="B1978" s="256" t="s">
        <v>1327</v>
      </c>
      <c r="C1978" s="254"/>
      <c r="D1978" s="254" t="s">
        <v>1328</v>
      </c>
      <c r="E1978" s="428" t="s">
        <v>190</v>
      </c>
      <c r="F1978" s="429">
        <v>630</v>
      </c>
      <c r="G1978" s="461"/>
      <c r="H1978" s="528">
        <f>IF(E1978 = CHAR(37), F1978*G1978/100,F1978*G1978)</f>
        <v>0</v>
      </c>
    </row>
    <row r="1979" spans="1:8" s="3" customFormat="1" ht="12.75" x14ac:dyDescent="0.25">
      <c r="B1979" s="255"/>
      <c r="C1979" s="252"/>
      <c r="D1979" s="252"/>
      <c r="E1979" s="427"/>
      <c r="F1979" s="427"/>
      <c r="G1979" s="432"/>
      <c r="H1979" s="528"/>
    </row>
    <row r="1980" spans="1:8" s="3" customFormat="1" ht="25.5" x14ac:dyDescent="0.25">
      <c r="A1980" s="3">
        <v>10680</v>
      </c>
      <c r="B1980" s="256" t="s">
        <v>1329</v>
      </c>
      <c r="C1980" s="254" t="s">
        <v>542</v>
      </c>
      <c r="D1980" s="254" t="s">
        <v>1330</v>
      </c>
      <c r="E1980" s="428" t="s">
        <v>190</v>
      </c>
      <c r="F1980" s="429">
        <v>160</v>
      </c>
      <c r="G1980" s="461"/>
      <c r="H1980" s="528">
        <f>IF(E1980 = CHAR(37), F1980*G1980/100,F1980*G1980)</f>
        <v>0</v>
      </c>
    </row>
    <row r="1981" spans="1:8" s="3" customFormat="1" ht="12.75" x14ac:dyDescent="0.25">
      <c r="B1981" s="255"/>
      <c r="C1981" s="252"/>
      <c r="D1981" s="252"/>
      <c r="E1981" s="427"/>
      <c r="F1981" s="427"/>
      <c r="G1981" s="432"/>
      <c r="H1981" s="528"/>
    </row>
    <row r="1982" spans="1:8" s="3" customFormat="1" ht="25.5" x14ac:dyDescent="0.25">
      <c r="A1982" s="3">
        <v>10681</v>
      </c>
      <c r="B1982" s="256" t="s">
        <v>1331</v>
      </c>
      <c r="C1982" s="254" t="s">
        <v>1332</v>
      </c>
      <c r="D1982" s="254" t="s">
        <v>1333</v>
      </c>
      <c r="E1982" s="428" t="s">
        <v>690</v>
      </c>
      <c r="F1982" s="429">
        <v>250</v>
      </c>
      <c r="G1982" s="461"/>
      <c r="H1982" s="528">
        <f>IF(E1982 = CHAR(37), F1982*G1982/100,F1982*G1982)</f>
        <v>0</v>
      </c>
    </row>
    <row r="1983" spans="1:8" s="3" customFormat="1" ht="12.75" x14ac:dyDescent="0.25">
      <c r="B1983" s="255"/>
      <c r="C1983" s="252"/>
      <c r="D1983" s="252"/>
      <c r="E1983" s="427"/>
      <c r="F1983" s="427"/>
      <c r="G1983" s="432"/>
      <c r="H1983" s="528"/>
    </row>
    <row r="1984" spans="1:8" s="3" customFormat="1" ht="12.75" x14ac:dyDescent="0.25">
      <c r="A1984" s="3">
        <v>10949</v>
      </c>
      <c r="B1984" s="256" t="s">
        <v>1327</v>
      </c>
      <c r="C1984" s="254"/>
      <c r="D1984" s="254" t="s">
        <v>1027</v>
      </c>
      <c r="E1984" s="428"/>
      <c r="F1984" s="429"/>
      <c r="G1984" s="432"/>
      <c r="H1984" s="528"/>
    </row>
    <row r="1985" spans="1:8" s="3" customFormat="1" ht="12.75" x14ac:dyDescent="0.25">
      <c r="B1985" s="255"/>
      <c r="C1985" s="252"/>
      <c r="D1985" s="252"/>
      <c r="E1985" s="427"/>
      <c r="F1985" s="427"/>
      <c r="G1985" s="432"/>
      <c r="H1985" s="528"/>
    </row>
    <row r="1986" spans="1:8" s="3" customFormat="1" ht="25.5" x14ac:dyDescent="0.25">
      <c r="A1986" s="3">
        <v>10950</v>
      </c>
      <c r="B1986" s="256" t="s">
        <v>1334</v>
      </c>
      <c r="C1986" s="254" t="s">
        <v>1335</v>
      </c>
      <c r="D1986" s="254" t="s">
        <v>1336</v>
      </c>
      <c r="E1986" s="428" t="s">
        <v>287</v>
      </c>
      <c r="F1986" s="429">
        <v>3</v>
      </c>
      <c r="G1986" s="461"/>
      <c r="H1986" s="528">
        <f>IF(E1986 = CHAR(37), F1986*G1986/100,F1986*G1986)</f>
        <v>0</v>
      </c>
    </row>
    <row r="1987" spans="1:8" s="3" customFormat="1" ht="12.75" x14ac:dyDescent="0.25">
      <c r="B1987" s="255"/>
      <c r="C1987" s="252"/>
      <c r="D1987" s="252"/>
      <c r="E1987" s="427"/>
      <c r="F1987" s="427"/>
      <c r="G1987" s="432"/>
      <c r="H1987" s="528"/>
    </row>
    <row r="1988" spans="1:8" s="3" customFormat="1" ht="25.5" x14ac:dyDescent="0.25">
      <c r="A1988" s="3">
        <v>10991</v>
      </c>
      <c r="B1988" s="256" t="s">
        <v>1337</v>
      </c>
      <c r="C1988" s="254" t="s">
        <v>1338</v>
      </c>
      <c r="D1988" s="254" t="s">
        <v>1339</v>
      </c>
      <c r="E1988" s="428" t="s">
        <v>292</v>
      </c>
      <c r="F1988" s="429">
        <v>50</v>
      </c>
      <c r="G1988" s="461"/>
      <c r="H1988" s="528">
        <f>IF(E1988 = CHAR(37), F1988*G1988/100,F1988*G1988)</f>
        <v>0</v>
      </c>
    </row>
    <row r="1989" spans="1:8" s="3" customFormat="1" ht="12.75" x14ac:dyDescent="0.25">
      <c r="B1989" s="255"/>
      <c r="C1989" s="252"/>
      <c r="D1989" s="252"/>
      <c r="E1989" s="427"/>
      <c r="F1989" s="427"/>
      <c r="G1989" s="432"/>
      <c r="H1989" s="528"/>
    </row>
    <row r="1990" spans="1:8" s="3" customFormat="1" ht="12.75" x14ac:dyDescent="0.25">
      <c r="B1990" s="255"/>
      <c r="C1990" s="252"/>
      <c r="D1990" s="252"/>
      <c r="E1990" s="427"/>
      <c r="F1990" s="427"/>
      <c r="G1990" s="432"/>
      <c r="H1990" s="528"/>
    </row>
    <row r="1991" spans="1:8" s="3" customFormat="1" ht="12.75" x14ac:dyDescent="0.25">
      <c r="B1991" s="255"/>
      <c r="C1991" s="252"/>
      <c r="D1991" s="252"/>
      <c r="E1991" s="427"/>
      <c r="F1991" s="427"/>
      <c r="G1991" s="432"/>
      <c r="H1991" s="528"/>
    </row>
    <row r="1992" spans="1:8" s="3" customFormat="1" ht="12.75" x14ac:dyDescent="0.25">
      <c r="B1992" s="255"/>
      <c r="C1992" s="252"/>
      <c r="D1992" s="252"/>
      <c r="E1992" s="427"/>
      <c r="F1992" s="427"/>
      <c r="G1992" s="432"/>
      <c r="H1992" s="528"/>
    </row>
    <row r="1993" spans="1:8" s="3" customFormat="1" ht="12.75" x14ac:dyDescent="0.25">
      <c r="B1993" s="255"/>
      <c r="C1993" s="252"/>
      <c r="D1993" s="252"/>
      <c r="E1993" s="427"/>
      <c r="F1993" s="427"/>
      <c r="G1993" s="432"/>
      <c r="H1993" s="528"/>
    </row>
    <row r="1994" spans="1:8" s="3" customFormat="1" ht="12.75" x14ac:dyDescent="0.25">
      <c r="B1994" s="255"/>
      <c r="C1994" s="252"/>
      <c r="D1994" s="252"/>
      <c r="E1994" s="427"/>
      <c r="F1994" s="427"/>
      <c r="G1994" s="432"/>
      <c r="H1994" s="528"/>
    </row>
    <row r="1995" spans="1:8" s="3" customFormat="1" ht="12.75" x14ac:dyDescent="0.25">
      <c r="B1995" s="255"/>
      <c r="C1995" s="252"/>
      <c r="D1995" s="252"/>
      <c r="E1995" s="427"/>
      <c r="F1995" s="427"/>
      <c r="G1995" s="432"/>
      <c r="H1995" s="528"/>
    </row>
    <row r="1996" spans="1:8" s="3" customFormat="1" ht="12.75" x14ac:dyDescent="0.25">
      <c r="B1996" s="255"/>
      <c r="C1996" s="252"/>
      <c r="D1996" s="252"/>
      <c r="E1996" s="427"/>
      <c r="F1996" s="427"/>
      <c r="G1996" s="432"/>
      <c r="H1996" s="528"/>
    </row>
    <row r="1997" spans="1:8" s="3" customFormat="1" ht="12.75" x14ac:dyDescent="0.25">
      <c r="B1997" s="255"/>
      <c r="C1997" s="252"/>
      <c r="D1997" s="252"/>
      <c r="E1997" s="427"/>
      <c r="F1997" s="427"/>
      <c r="G1997" s="432"/>
      <c r="H1997" s="528"/>
    </row>
    <row r="1998" spans="1:8" s="3" customFormat="1" ht="12.75" x14ac:dyDescent="0.25">
      <c r="B1998" s="255"/>
      <c r="C1998" s="252"/>
      <c r="D1998" s="252"/>
      <c r="E1998" s="427"/>
      <c r="F1998" s="427"/>
      <c r="G1998" s="432"/>
      <c r="H1998" s="528"/>
    </row>
    <row r="1999" spans="1:8" s="3" customFormat="1" ht="12.75" x14ac:dyDescent="0.25">
      <c r="B1999" s="255"/>
      <c r="C1999" s="252"/>
      <c r="D1999" s="252"/>
      <c r="E1999" s="427"/>
      <c r="F1999" s="427"/>
      <c r="G1999" s="432"/>
      <c r="H1999" s="528"/>
    </row>
    <row r="2000" spans="1:8" s="3" customFormat="1" ht="12.75" x14ac:dyDescent="0.25">
      <c r="B2000" s="255"/>
      <c r="C2000" s="252"/>
      <c r="D2000" s="252"/>
      <c r="E2000" s="427"/>
      <c r="F2000" s="427"/>
      <c r="G2000" s="432"/>
      <c r="H2000" s="528"/>
    </row>
    <row r="2001" spans="2:8" s="3" customFormat="1" ht="12.75" x14ac:dyDescent="0.25">
      <c r="B2001" s="255"/>
      <c r="C2001" s="252"/>
      <c r="D2001" s="252"/>
      <c r="E2001" s="427"/>
      <c r="F2001" s="427"/>
      <c r="G2001" s="432"/>
      <c r="H2001" s="528"/>
    </row>
    <row r="2002" spans="2:8" s="3" customFormat="1" ht="12.75" x14ac:dyDescent="0.25">
      <c r="B2002" s="255"/>
      <c r="C2002" s="252"/>
      <c r="D2002" s="252"/>
      <c r="E2002" s="427"/>
      <c r="F2002" s="427"/>
      <c r="G2002" s="432"/>
      <c r="H2002" s="528"/>
    </row>
    <row r="2003" spans="2:8" s="3" customFormat="1" ht="12.75" x14ac:dyDescent="0.25">
      <c r="B2003" s="255"/>
      <c r="C2003" s="252"/>
      <c r="D2003" s="252"/>
      <c r="E2003" s="427"/>
      <c r="F2003" s="427"/>
      <c r="G2003" s="432"/>
      <c r="H2003" s="528"/>
    </row>
    <row r="2004" spans="2:8" s="3" customFormat="1" ht="12.75" x14ac:dyDescent="0.25">
      <c r="B2004" s="255"/>
      <c r="C2004" s="252"/>
      <c r="D2004" s="252"/>
      <c r="E2004" s="427"/>
      <c r="F2004" s="427"/>
      <c r="G2004" s="432"/>
      <c r="H2004" s="528"/>
    </row>
    <row r="2005" spans="2:8" s="3" customFormat="1" ht="12.75" x14ac:dyDescent="0.25">
      <c r="B2005" s="255"/>
      <c r="C2005" s="252"/>
      <c r="D2005" s="252"/>
      <c r="E2005" s="427"/>
      <c r="F2005" s="427"/>
      <c r="G2005" s="432"/>
      <c r="H2005" s="528"/>
    </row>
    <row r="2006" spans="2:8" s="3" customFormat="1" ht="12.75" x14ac:dyDescent="0.25">
      <c r="B2006" s="255"/>
      <c r="C2006" s="252"/>
      <c r="D2006" s="252"/>
      <c r="E2006" s="427"/>
      <c r="F2006" s="427"/>
      <c r="G2006" s="432"/>
      <c r="H2006" s="528"/>
    </row>
    <row r="2007" spans="2:8" s="3" customFormat="1" ht="12.75" x14ac:dyDescent="0.25">
      <c r="B2007" s="255"/>
      <c r="C2007" s="252"/>
      <c r="D2007" s="252"/>
      <c r="E2007" s="427"/>
      <c r="F2007" s="427"/>
      <c r="G2007" s="432"/>
      <c r="H2007" s="528"/>
    </row>
    <row r="2008" spans="2:8" s="3" customFormat="1" ht="12.75" x14ac:dyDescent="0.25">
      <c r="B2008" s="255"/>
      <c r="C2008" s="252"/>
      <c r="D2008" s="252"/>
      <c r="E2008" s="427"/>
      <c r="F2008" s="427"/>
      <c r="G2008" s="432"/>
      <c r="H2008" s="528"/>
    </row>
    <row r="2009" spans="2:8" s="3" customFormat="1" ht="12.75" x14ac:dyDescent="0.25">
      <c r="B2009" s="255"/>
      <c r="C2009" s="252"/>
      <c r="D2009" s="252"/>
      <c r="E2009" s="427"/>
      <c r="F2009" s="427"/>
      <c r="G2009" s="432"/>
      <c r="H2009" s="528"/>
    </row>
    <row r="2010" spans="2:8" s="3" customFormat="1" ht="12.75" x14ac:dyDescent="0.25">
      <c r="B2010" s="255"/>
      <c r="C2010" s="252"/>
      <c r="D2010" s="252"/>
      <c r="E2010" s="427"/>
      <c r="F2010" s="427"/>
      <c r="G2010" s="432"/>
      <c r="H2010" s="528"/>
    </row>
    <row r="2011" spans="2:8" s="3" customFormat="1" ht="12.75" x14ac:dyDescent="0.25">
      <c r="B2011" s="255"/>
      <c r="C2011" s="252"/>
      <c r="D2011" s="252"/>
      <c r="E2011" s="427"/>
      <c r="F2011" s="427"/>
      <c r="G2011" s="432"/>
      <c r="H2011" s="528"/>
    </row>
    <row r="2012" spans="2:8" s="3" customFormat="1" ht="12.75" x14ac:dyDescent="0.25">
      <c r="B2012" s="255"/>
      <c r="C2012" s="252"/>
      <c r="D2012" s="252"/>
      <c r="E2012" s="427"/>
      <c r="F2012" s="427"/>
      <c r="G2012" s="432"/>
      <c r="H2012" s="528"/>
    </row>
    <row r="2013" spans="2:8" s="3" customFormat="1" ht="12.75" x14ac:dyDescent="0.25">
      <c r="B2013" s="255"/>
      <c r="C2013" s="252"/>
      <c r="D2013" s="252"/>
      <c r="E2013" s="427"/>
      <c r="F2013" s="427"/>
      <c r="G2013" s="432"/>
      <c r="H2013" s="528"/>
    </row>
    <row r="2014" spans="2:8" s="3" customFormat="1" ht="12.75" x14ac:dyDescent="0.25">
      <c r="B2014" s="255"/>
      <c r="C2014" s="252"/>
      <c r="D2014" s="252"/>
      <c r="E2014" s="427"/>
      <c r="F2014" s="427"/>
      <c r="G2014" s="432"/>
      <c r="H2014" s="528"/>
    </row>
    <row r="2015" spans="2:8" s="3" customFormat="1" ht="12.75" x14ac:dyDescent="0.25">
      <c r="B2015" s="255"/>
      <c r="C2015" s="252"/>
      <c r="D2015" s="252"/>
      <c r="E2015" s="427"/>
      <c r="F2015" s="427"/>
      <c r="G2015" s="432"/>
      <c r="H2015" s="528"/>
    </row>
    <row r="2016" spans="2:8" s="3" customFormat="1" ht="12.75" x14ac:dyDescent="0.25">
      <c r="B2016" s="255"/>
      <c r="C2016" s="252"/>
      <c r="D2016" s="252"/>
      <c r="E2016" s="427"/>
      <c r="F2016" s="427"/>
      <c r="G2016" s="432"/>
      <c r="H2016" s="528"/>
    </row>
    <row r="2017" spans="2:8" s="3" customFormat="1" ht="12.75" x14ac:dyDescent="0.25">
      <c r="B2017" s="255"/>
      <c r="C2017" s="252"/>
      <c r="D2017" s="252"/>
      <c r="E2017" s="427"/>
      <c r="F2017" s="427"/>
      <c r="G2017" s="432"/>
      <c r="H2017" s="528"/>
    </row>
    <row r="2018" spans="2:8" s="3" customFormat="1" ht="12.75" x14ac:dyDescent="0.25">
      <c r="B2018" s="255"/>
      <c r="C2018" s="252"/>
      <c r="D2018" s="252"/>
      <c r="E2018" s="427"/>
      <c r="F2018" s="427"/>
      <c r="G2018" s="432"/>
      <c r="H2018" s="528"/>
    </row>
    <row r="2019" spans="2:8" s="3" customFormat="1" ht="12.75" x14ac:dyDescent="0.25">
      <c r="B2019" s="255"/>
      <c r="C2019" s="252"/>
      <c r="D2019" s="252"/>
      <c r="E2019" s="427"/>
      <c r="F2019" s="427"/>
      <c r="G2019" s="432"/>
      <c r="H2019" s="528"/>
    </row>
    <row r="2020" spans="2:8" s="3" customFormat="1" ht="12.75" x14ac:dyDescent="0.25">
      <c r="B2020" s="255"/>
      <c r="C2020" s="252"/>
      <c r="D2020" s="252"/>
      <c r="E2020" s="427"/>
      <c r="F2020" s="427"/>
      <c r="G2020" s="432"/>
      <c r="H2020" s="528"/>
    </row>
    <row r="2021" spans="2:8" s="3" customFormat="1" ht="12.75" x14ac:dyDescent="0.25">
      <c r="B2021" s="255"/>
      <c r="C2021" s="252"/>
      <c r="D2021" s="252"/>
      <c r="E2021" s="427"/>
      <c r="F2021" s="427"/>
      <c r="G2021" s="432"/>
      <c r="H2021" s="528"/>
    </row>
    <row r="2022" spans="2:8" s="3" customFormat="1" ht="12.75" x14ac:dyDescent="0.25">
      <c r="B2022" s="255"/>
      <c r="C2022" s="252"/>
      <c r="D2022" s="252"/>
      <c r="E2022" s="427"/>
      <c r="F2022" s="427"/>
      <c r="G2022" s="432"/>
      <c r="H2022" s="528"/>
    </row>
    <row r="2023" spans="2:8" s="3" customFormat="1" ht="12.75" x14ac:dyDescent="0.25">
      <c r="B2023" s="255"/>
      <c r="C2023" s="252"/>
      <c r="D2023" s="252"/>
      <c r="E2023" s="427"/>
      <c r="F2023" s="427"/>
      <c r="G2023" s="432"/>
      <c r="H2023" s="528"/>
    </row>
    <row r="2024" spans="2:8" s="3" customFormat="1" ht="12.75" x14ac:dyDescent="0.25">
      <c r="B2024" s="255"/>
      <c r="C2024" s="252"/>
      <c r="D2024" s="252"/>
      <c r="E2024" s="427"/>
      <c r="F2024" s="427"/>
      <c r="G2024" s="432"/>
      <c r="H2024" s="528"/>
    </row>
    <row r="2025" spans="2:8" s="3" customFormat="1" ht="12.75" x14ac:dyDescent="0.25">
      <c r="B2025" s="255"/>
      <c r="C2025" s="252"/>
      <c r="D2025" s="252"/>
      <c r="E2025" s="427"/>
      <c r="F2025" s="427"/>
      <c r="G2025" s="432"/>
      <c r="H2025" s="528"/>
    </row>
    <row r="2026" spans="2:8" s="3" customFormat="1" ht="12.75" x14ac:dyDescent="0.25">
      <c r="B2026" s="255"/>
      <c r="C2026" s="252"/>
      <c r="D2026" s="252"/>
      <c r="E2026" s="427"/>
      <c r="F2026" s="427"/>
      <c r="G2026" s="432"/>
      <c r="H2026" s="528"/>
    </row>
    <row r="2027" spans="2:8" s="3" customFormat="1" ht="12.75" x14ac:dyDescent="0.25">
      <c r="B2027" s="255"/>
      <c r="C2027" s="252"/>
      <c r="D2027" s="252"/>
      <c r="E2027" s="427"/>
      <c r="F2027" s="427"/>
      <c r="G2027" s="432"/>
      <c r="H2027" s="528"/>
    </row>
    <row r="2028" spans="2:8" s="3" customFormat="1" ht="12.75" x14ac:dyDescent="0.25">
      <c r="B2028" s="255"/>
      <c r="C2028" s="252"/>
      <c r="D2028" s="252"/>
      <c r="E2028" s="427"/>
      <c r="F2028" s="427"/>
      <c r="G2028" s="432"/>
      <c r="H2028" s="528"/>
    </row>
    <row r="2029" spans="2:8" s="3" customFormat="1" ht="12.75" x14ac:dyDescent="0.25">
      <c r="B2029" s="255"/>
      <c r="C2029" s="252"/>
      <c r="D2029" s="252"/>
      <c r="E2029" s="427"/>
      <c r="F2029" s="427"/>
      <c r="G2029" s="432"/>
      <c r="H2029" s="528"/>
    </row>
    <row r="2030" spans="2:8" s="3" customFormat="1" ht="12.75" x14ac:dyDescent="0.25">
      <c r="B2030" s="255"/>
      <c r="C2030" s="252"/>
      <c r="D2030" s="252"/>
      <c r="E2030" s="427"/>
      <c r="F2030" s="427"/>
      <c r="G2030" s="432"/>
      <c r="H2030" s="528"/>
    </row>
    <row r="2031" spans="2:8" s="3" customFormat="1" ht="12.75" x14ac:dyDescent="0.25">
      <c r="B2031" s="255"/>
      <c r="C2031" s="252"/>
      <c r="D2031" s="252"/>
      <c r="E2031" s="427"/>
      <c r="F2031" s="427"/>
      <c r="G2031" s="432"/>
      <c r="H2031" s="528"/>
    </row>
    <row r="2032" spans="2:8" s="4" customFormat="1" ht="21.95" customHeight="1" x14ac:dyDescent="0.25">
      <c r="B2032" s="257" t="s">
        <v>230</v>
      </c>
      <c r="C2032" s="257"/>
      <c r="D2032" s="5"/>
      <c r="E2032" s="431"/>
      <c r="F2032" s="431"/>
      <c r="G2032" s="433"/>
      <c r="H2032" s="529">
        <f>SUM(H1974:H2031)</f>
        <v>0</v>
      </c>
    </row>
    <row r="2033" spans="1:8" s="2" customFormat="1" ht="12.75" x14ac:dyDescent="0.2">
      <c r="B2033" s="15"/>
      <c r="F2033" s="15"/>
      <c r="H2033" s="526" t="s">
        <v>2021</v>
      </c>
    </row>
    <row r="2034" spans="1:8" s="2" customFormat="1" ht="12.75" x14ac:dyDescent="0.2">
      <c r="B2034" s="15"/>
      <c r="F2034" s="15"/>
      <c r="H2034" s="527"/>
    </row>
    <row r="2035" spans="1:8" s="3" customFormat="1" ht="25.5" x14ac:dyDescent="0.25">
      <c r="B2035" s="253" t="s">
        <v>3</v>
      </c>
      <c r="C2035" s="253" t="s">
        <v>4</v>
      </c>
      <c r="D2035" s="253" t="s">
        <v>5</v>
      </c>
      <c r="E2035" s="253" t="s">
        <v>6</v>
      </c>
      <c r="F2035" s="293" t="s">
        <v>7</v>
      </c>
      <c r="G2035" s="253" t="s">
        <v>8</v>
      </c>
      <c r="H2035" s="515" t="s">
        <v>9</v>
      </c>
    </row>
    <row r="2036" spans="1:8" s="3" customFormat="1" ht="25.5" x14ac:dyDescent="0.25">
      <c r="A2036" s="3">
        <v>10334</v>
      </c>
      <c r="B2036" s="701" t="s">
        <v>1341</v>
      </c>
      <c r="C2036" s="246" t="s">
        <v>1342</v>
      </c>
      <c r="D2036" s="246" t="s">
        <v>1340</v>
      </c>
      <c r="E2036" s="741"/>
      <c r="F2036" s="742"/>
      <c r="G2036" s="739"/>
      <c r="H2036" s="740"/>
    </row>
    <row r="2037" spans="1:8" s="3" customFormat="1" ht="12.75" x14ac:dyDescent="0.25">
      <c r="B2037" s="255"/>
      <c r="C2037" s="252"/>
      <c r="D2037" s="252"/>
      <c r="E2037" s="427"/>
      <c r="F2037" s="427"/>
      <c r="G2037" s="432"/>
      <c r="H2037" s="528"/>
    </row>
    <row r="2038" spans="1:8" s="3" customFormat="1" ht="12.75" x14ac:dyDescent="0.25">
      <c r="A2038" s="3">
        <v>10335</v>
      </c>
      <c r="B2038" s="256"/>
      <c r="C2038" s="254" t="s">
        <v>1343</v>
      </c>
      <c r="D2038" s="254" t="s">
        <v>1344</v>
      </c>
      <c r="E2038" s="428"/>
      <c r="F2038" s="429"/>
      <c r="G2038" s="432"/>
      <c r="H2038" s="528"/>
    </row>
    <row r="2039" spans="1:8" s="3" customFormat="1" ht="12.75" x14ac:dyDescent="0.25">
      <c r="B2039" s="255"/>
      <c r="C2039" s="252"/>
      <c r="D2039" s="252"/>
      <c r="E2039" s="427"/>
      <c r="F2039" s="427"/>
      <c r="G2039" s="432"/>
      <c r="H2039" s="528"/>
    </row>
    <row r="2040" spans="1:8" s="3" customFormat="1" ht="38.25" x14ac:dyDescent="0.25">
      <c r="A2040" s="3">
        <v>10604</v>
      </c>
      <c r="B2040" s="256" t="s">
        <v>1345</v>
      </c>
      <c r="C2040" s="254"/>
      <c r="D2040" s="254" t="s">
        <v>1346</v>
      </c>
      <c r="E2040" s="428" t="s">
        <v>279</v>
      </c>
      <c r="F2040" s="429">
        <v>200</v>
      </c>
      <c r="G2040" s="461"/>
      <c r="H2040" s="528">
        <f>IF(E2040 = CHAR(37), F2040*G2040/100,F2040*G2040)</f>
        <v>0</v>
      </c>
    </row>
    <row r="2041" spans="1:8" s="3" customFormat="1" ht="12.75" x14ac:dyDescent="0.25">
      <c r="B2041" s="255"/>
      <c r="C2041" s="252"/>
      <c r="D2041" s="252"/>
      <c r="E2041" s="427"/>
      <c r="F2041" s="427"/>
      <c r="G2041" s="432"/>
      <c r="H2041" s="528"/>
    </row>
    <row r="2042" spans="1:8" s="3" customFormat="1" ht="12.75" x14ac:dyDescent="0.25">
      <c r="B2042" s="255"/>
      <c r="C2042" s="252"/>
      <c r="D2042" s="252"/>
      <c r="E2042" s="427"/>
      <c r="F2042" s="427"/>
      <c r="G2042" s="432"/>
      <c r="H2042" s="528"/>
    </row>
    <row r="2043" spans="1:8" s="3" customFormat="1" ht="12.75" x14ac:dyDescent="0.25">
      <c r="B2043" s="255"/>
      <c r="C2043" s="252"/>
      <c r="D2043" s="252"/>
      <c r="E2043" s="427"/>
      <c r="F2043" s="427"/>
      <c r="G2043" s="432"/>
      <c r="H2043" s="528"/>
    </row>
    <row r="2044" spans="1:8" s="3" customFormat="1" ht="12.75" x14ac:dyDescent="0.25">
      <c r="B2044" s="255"/>
      <c r="C2044" s="252"/>
      <c r="D2044" s="252"/>
      <c r="E2044" s="427"/>
      <c r="F2044" s="427"/>
      <c r="G2044" s="432"/>
      <c r="H2044" s="528"/>
    </row>
    <row r="2045" spans="1:8" s="3" customFormat="1" ht="12.75" x14ac:dyDescent="0.25">
      <c r="B2045" s="255"/>
      <c r="C2045" s="252"/>
      <c r="D2045" s="252"/>
      <c r="E2045" s="427"/>
      <c r="F2045" s="427"/>
      <c r="G2045" s="432"/>
      <c r="H2045" s="528"/>
    </row>
    <row r="2046" spans="1:8" s="3" customFormat="1" ht="12.75" x14ac:dyDescent="0.25">
      <c r="B2046" s="255"/>
      <c r="C2046" s="252"/>
      <c r="D2046" s="252"/>
      <c r="E2046" s="427"/>
      <c r="F2046" s="427"/>
      <c r="G2046" s="432"/>
      <c r="H2046" s="528"/>
    </row>
    <row r="2047" spans="1:8" s="3" customFormat="1" ht="12.75" x14ac:dyDescent="0.25">
      <c r="B2047" s="255"/>
      <c r="C2047" s="252"/>
      <c r="D2047" s="252"/>
      <c r="E2047" s="427"/>
      <c r="F2047" s="427"/>
      <c r="G2047" s="432"/>
      <c r="H2047" s="528"/>
    </row>
    <row r="2048" spans="1:8" s="3" customFormat="1" ht="12.75" x14ac:dyDescent="0.25">
      <c r="B2048" s="255"/>
      <c r="C2048" s="252"/>
      <c r="D2048" s="252"/>
      <c r="E2048" s="427"/>
      <c r="F2048" s="427"/>
      <c r="G2048" s="432"/>
      <c r="H2048" s="528"/>
    </row>
    <row r="2049" spans="2:8" s="3" customFormat="1" ht="12.75" x14ac:dyDescent="0.25">
      <c r="B2049" s="255"/>
      <c r="C2049" s="252"/>
      <c r="D2049" s="252"/>
      <c r="E2049" s="427"/>
      <c r="F2049" s="427"/>
      <c r="G2049" s="432"/>
      <c r="H2049" s="528"/>
    </row>
    <row r="2050" spans="2:8" s="3" customFormat="1" ht="12.75" x14ac:dyDescent="0.25">
      <c r="B2050" s="255"/>
      <c r="C2050" s="252"/>
      <c r="D2050" s="252"/>
      <c r="E2050" s="427"/>
      <c r="F2050" s="427"/>
      <c r="G2050" s="432"/>
      <c r="H2050" s="528"/>
    </row>
    <row r="2051" spans="2:8" s="3" customFormat="1" ht="12.75" x14ac:dyDescent="0.25">
      <c r="B2051" s="255"/>
      <c r="C2051" s="252"/>
      <c r="D2051" s="252"/>
      <c r="E2051" s="427"/>
      <c r="F2051" s="427"/>
      <c r="G2051" s="432"/>
      <c r="H2051" s="528"/>
    </row>
    <row r="2052" spans="2:8" s="3" customFormat="1" ht="12.75" x14ac:dyDescent="0.25">
      <c r="B2052" s="255"/>
      <c r="C2052" s="252"/>
      <c r="D2052" s="252"/>
      <c r="E2052" s="427"/>
      <c r="F2052" s="427"/>
      <c r="G2052" s="432"/>
      <c r="H2052" s="528"/>
    </row>
    <row r="2053" spans="2:8" s="3" customFormat="1" ht="12.75" x14ac:dyDescent="0.25">
      <c r="B2053" s="255"/>
      <c r="C2053" s="252"/>
      <c r="D2053" s="252"/>
      <c r="E2053" s="427"/>
      <c r="F2053" s="427"/>
      <c r="G2053" s="432"/>
      <c r="H2053" s="528"/>
    </row>
    <row r="2054" spans="2:8" s="3" customFormat="1" ht="12.75" x14ac:dyDescent="0.25">
      <c r="B2054" s="255"/>
      <c r="C2054" s="252"/>
      <c r="D2054" s="252"/>
      <c r="E2054" s="427"/>
      <c r="F2054" s="427"/>
      <c r="G2054" s="432"/>
      <c r="H2054" s="528"/>
    </row>
    <row r="2055" spans="2:8" s="3" customFormat="1" ht="12.75" x14ac:dyDescent="0.25">
      <c r="B2055" s="255"/>
      <c r="C2055" s="252"/>
      <c r="D2055" s="252"/>
      <c r="E2055" s="427"/>
      <c r="F2055" s="427"/>
      <c r="G2055" s="432"/>
      <c r="H2055" s="528"/>
    </row>
    <row r="2056" spans="2:8" s="3" customFormat="1" ht="12.75" x14ac:dyDescent="0.25">
      <c r="B2056" s="255"/>
      <c r="C2056" s="252"/>
      <c r="D2056" s="252"/>
      <c r="E2056" s="427"/>
      <c r="F2056" s="427"/>
      <c r="G2056" s="432"/>
      <c r="H2056" s="528"/>
    </row>
    <row r="2057" spans="2:8" s="3" customFormat="1" ht="12.75" x14ac:dyDescent="0.25">
      <c r="B2057" s="255"/>
      <c r="C2057" s="252"/>
      <c r="D2057" s="252"/>
      <c r="E2057" s="427"/>
      <c r="F2057" s="427"/>
      <c r="G2057" s="432"/>
      <c r="H2057" s="528"/>
    </row>
    <row r="2058" spans="2:8" s="3" customFormat="1" ht="12.75" x14ac:dyDescent="0.25">
      <c r="B2058" s="255"/>
      <c r="C2058" s="252"/>
      <c r="D2058" s="252"/>
      <c r="E2058" s="427"/>
      <c r="F2058" s="427"/>
      <c r="G2058" s="432"/>
      <c r="H2058" s="528"/>
    </row>
    <row r="2059" spans="2:8" s="3" customFormat="1" ht="12.75" x14ac:dyDescent="0.25">
      <c r="B2059" s="255"/>
      <c r="C2059" s="252"/>
      <c r="D2059" s="252"/>
      <c r="E2059" s="427"/>
      <c r="F2059" s="427"/>
      <c r="G2059" s="432"/>
      <c r="H2059" s="528"/>
    </row>
    <row r="2060" spans="2:8" s="3" customFormat="1" ht="12.75" x14ac:dyDescent="0.25">
      <c r="B2060" s="255"/>
      <c r="C2060" s="252"/>
      <c r="D2060" s="252"/>
      <c r="E2060" s="427"/>
      <c r="F2060" s="427"/>
      <c r="G2060" s="432"/>
      <c r="H2060" s="528"/>
    </row>
    <row r="2061" spans="2:8" s="3" customFormat="1" ht="12.75" x14ac:dyDescent="0.25">
      <c r="B2061" s="255"/>
      <c r="C2061" s="252"/>
      <c r="D2061" s="252"/>
      <c r="E2061" s="427"/>
      <c r="F2061" s="427"/>
      <c r="G2061" s="432"/>
      <c r="H2061" s="528"/>
    </row>
    <row r="2062" spans="2:8" s="3" customFormat="1" ht="12.75" x14ac:dyDescent="0.25">
      <c r="B2062" s="255"/>
      <c r="C2062" s="252"/>
      <c r="D2062" s="252"/>
      <c r="E2062" s="427"/>
      <c r="F2062" s="427"/>
      <c r="G2062" s="432"/>
      <c r="H2062" s="528"/>
    </row>
    <row r="2063" spans="2:8" s="3" customFormat="1" ht="12.75" x14ac:dyDescent="0.25">
      <c r="B2063" s="255"/>
      <c r="C2063" s="252"/>
      <c r="D2063" s="252"/>
      <c r="E2063" s="427"/>
      <c r="F2063" s="427"/>
      <c r="G2063" s="432"/>
      <c r="H2063" s="528"/>
    </row>
    <row r="2064" spans="2:8" s="3" customFormat="1" ht="12.75" x14ac:dyDescent="0.25">
      <c r="B2064" s="255"/>
      <c r="C2064" s="252"/>
      <c r="D2064" s="252"/>
      <c r="E2064" s="427"/>
      <c r="F2064" s="427"/>
      <c r="G2064" s="432"/>
      <c r="H2064" s="528"/>
    </row>
    <row r="2065" spans="2:8" s="3" customFormat="1" ht="12.75" x14ac:dyDescent="0.25">
      <c r="B2065" s="255"/>
      <c r="C2065" s="252"/>
      <c r="D2065" s="252"/>
      <c r="E2065" s="427"/>
      <c r="F2065" s="427"/>
      <c r="G2065" s="432"/>
      <c r="H2065" s="528"/>
    </row>
    <row r="2066" spans="2:8" s="3" customFormat="1" ht="12.75" x14ac:dyDescent="0.25">
      <c r="B2066" s="255"/>
      <c r="C2066" s="252"/>
      <c r="D2066" s="252"/>
      <c r="E2066" s="427"/>
      <c r="F2066" s="427"/>
      <c r="G2066" s="432"/>
      <c r="H2066" s="528"/>
    </row>
    <row r="2067" spans="2:8" s="3" customFormat="1" ht="12.75" x14ac:dyDescent="0.25">
      <c r="B2067" s="255"/>
      <c r="C2067" s="252"/>
      <c r="D2067" s="252"/>
      <c r="E2067" s="427"/>
      <c r="F2067" s="427"/>
      <c r="G2067" s="432"/>
      <c r="H2067" s="528"/>
    </row>
    <row r="2068" spans="2:8" s="3" customFormat="1" ht="12.75" x14ac:dyDescent="0.25">
      <c r="B2068" s="255"/>
      <c r="C2068" s="252"/>
      <c r="D2068" s="252"/>
      <c r="E2068" s="427"/>
      <c r="F2068" s="427"/>
      <c r="G2068" s="432"/>
      <c r="H2068" s="528"/>
    </row>
    <row r="2069" spans="2:8" s="3" customFormat="1" ht="12.75" x14ac:dyDescent="0.25">
      <c r="B2069" s="255"/>
      <c r="C2069" s="252"/>
      <c r="D2069" s="252"/>
      <c r="E2069" s="427"/>
      <c r="F2069" s="427"/>
      <c r="G2069" s="432"/>
      <c r="H2069" s="528"/>
    </row>
    <row r="2070" spans="2:8" s="3" customFormat="1" ht="12.75" x14ac:dyDescent="0.25">
      <c r="B2070" s="255"/>
      <c r="C2070" s="252"/>
      <c r="D2070" s="252"/>
      <c r="E2070" s="427"/>
      <c r="F2070" s="427"/>
      <c r="G2070" s="432"/>
      <c r="H2070" s="528"/>
    </row>
    <row r="2071" spans="2:8" s="3" customFormat="1" ht="12.75" x14ac:dyDescent="0.25">
      <c r="B2071" s="255"/>
      <c r="C2071" s="252"/>
      <c r="D2071" s="252"/>
      <c r="E2071" s="427"/>
      <c r="F2071" s="427"/>
      <c r="G2071" s="432"/>
      <c r="H2071" s="528"/>
    </row>
    <row r="2072" spans="2:8" s="3" customFormat="1" ht="12.75" x14ac:dyDescent="0.25">
      <c r="B2072" s="255"/>
      <c r="C2072" s="252"/>
      <c r="D2072" s="252"/>
      <c r="E2072" s="427"/>
      <c r="F2072" s="427"/>
      <c r="G2072" s="432"/>
      <c r="H2072" s="528"/>
    </row>
    <row r="2073" spans="2:8" s="3" customFormat="1" ht="12.75" x14ac:dyDescent="0.25">
      <c r="B2073" s="255"/>
      <c r="C2073" s="252"/>
      <c r="D2073" s="252"/>
      <c r="E2073" s="427"/>
      <c r="F2073" s="427"/>
      <c r="G2073" s="432"/>
      <c r="H2073" s="528"/>
    </row>
    <row r="2074" spans="2:8" s="3" customFormat="1" ht="12.75" x14ac:dyDescent="0.25">
      <c r="B2074" s="255"/>
      <c r="C2074" s="252"/>
      <c r="D2074" s="252"/>
      <c r="E2074" s="427"/>
      <c r="F2074" s="427"/>
      <c r="G2074" s="432"/>
      <c r="H2074" s="528"/>
    </row>
    <row r="2075" spans="2:8" s="3" customFormat="1" ht="12.75" x14ac:dyDescent="0.25">
      <c r="B2075" s="255"/>
      <c r="C2075" s="252"/>
      <c r="D2075" s="252"/>
      <c r="E2075" s="427"/>
      <c r="F2075" s="427"/>
      <c r="G2075" s="432"/>
      <c r="H2075" s="528"/>
    </row>
    <row r="2076" spans="2:8" s="3" customFormat="1" ht="12.75" x14ac:dyDescent="0.25">
      <c r="B2076" s="255"/>
      <c r="C2076" s="252"/>
      <c r="D2076" s="252"/>
      <c r="E2076" s="427"/>
      <c r="F2076" s="427"/>
      <c r="G2076" s="432"/>
      <c r="H2076" s="528"/>
    </row>
    <row r="2077" spans="2:8" s="3" customFormat="1" ht="12.75" x14ac:dyDescent="0.25">
      <c r="B2077" s="255"/>
      <c r="C2077" s="252"/>
      <c r="D2077" s="252"/>
      <c r="E2077" s="427"/>
      <c r="F2077" s="427"/>
      <c r="G2077" s="432"/>
      <c r="H2077" s="528"/>
    </row>
    <row r="2078" spans="2:8" s="3" customFormat="1" ht="12.75" x14ac:dyDescent="0.25">
      <c r="B2078" s="255"/>
      <c r="C2078" s="252"/>
      <c r="D2078" s="252"/>
      <c r="E2078" s="427"/>
      <c r="F2078" s="427"/>
      <c r="G2078" s="432"/>
      <c r="H2078" s="528"/>
    </row>
    <row r="2079" spans="2:8" s="3" customFormat="1" ht="12.75" x14ac:dyDescent="0.25">
      <c r="B2079" s="255"/>
      <c r="C2079" s="252"/>
      <c r="D2079" s="252"/>
      <c r="E2079" s="427"/>
      <c r="F2079" s="427"/>
      <c r="G2079" s="432"/>
      <c r="H2079" s="528"/>
    </row>
    <row r="2080" spans="2:8" s="3" customFormat="1" ht="12.75" x14ac:dyDescent="0.25">
      <c r="B2080" s="255"/>
      <c r="C2080" s="252"/>
      <c r="D2080" s="252"/>
      <c r="E2080" s="427"/>
      <c r="F2080" s="427"/>
      <c r="G2080" s="432"/>
      <c r="H2080" s="528"/>
    </row>
    <row r="2081" spans="2:8" s="3" customFormat="1" ht="12.75" x14ac:dyDescent="0.25">
      <c r="B2081" s="255"/>
      <c r="C2081" s="252"/>
      <c r="D2081" s="252"/>
      <c r="E2081" s="427"/>
      <c r="F2081" s="427"/>
      <c r="G2081" s="432"/>
      <c r="H2081" s="528"/>
    </row>
    <row r="2082" spans="2:8" s="3" customFormat="1" ht="12.75" x14ac:dyDescent="0.25">
      <c r="B2082" s="255"/>
      <c r="C2082" s="252"/>
      <c r="D2082" s="252"/>
      <c r="E2082" s="427"/>
      <c r="F2082" s="427"/>
      <c r="G2082" s="432"/>
      <c r="H2082" s="528"/>
    </row>
    <row r="2083" spans="2:8" s="3" customFormat="1" ht="12.75" x14ac:dyDescent="0.25">
      <c r="B2083" s="255"/>
      <c r="C2083" s="252"/>
      <c r="D2083" s="252"/>
      <c r="E2083" s="427"/>
      <c r="F2083" s="427"/>
      <c r="G2083" s="432"/>
      <c r="H2083" s="528"/>
    </row>
    <row r="2084" spans="2:8" s="3" customFormat="1" ht="12.75" x14ac:dyDescent="0.25">
      <c r="B2084" s="255"/>
      <c r="C2084" s="252"/>
      <c r="D2084" s="252"/>
      <c r="E2084" s="427"/>
      <c r="F2084" s="427"/>
      <c r="G2084" s="432"/>
      <c r="H2084" s="528"/>
    </row>
    <row r="2085" spans="2:8" s="3" customFormat="1" ht="12.75" x14ac:dyDescent="0.25">
      <c r="B2085" s="255"/>
      <c r="C2085" s="252"/>
      <c r="D2085" s="252"/>
      <c r="E2085" s="427"/>
      <c r="F2085" s="427"/>
      <c r="G2085" s="432"/>
      <c r="H2085" s="528"/>
    </row>
    <row r="2086" spans="2:8" s="3" customFormat="1" ht="12.75" x14ac:dyDescent="0.25">
      <c r="B2086" s="255"/>
      <c r="C2086" s="252"/>
      <c r="D2086" s="252"/>
      <c r="E2086" s="427"/>
      <c r="F2086" s="427"/>
      <c r="G2086" s="432"/>
      <c r="H2086" s="528"/>
    </row>
    <row r="2087" spans="2:8" s="3" customFormat="1" ht="12.75" x14ac:dyDescent="0.25">
      <c r="B2087" s="255"/>
      <c r="C2087" s="252"/>
      <c r="D2087" s="252"/>
      <c r="E2087" s="427"/>
      <c r="F2087" s="427"/>
      <c r="G2087" s="432"/>
      <c r="H2087" s="528"/>
    </row>
    <row r="2088" spans="2:8" s="3" customFormat="1" ht="12.75" x14ac:dyDescent="0.25">
      <c r="B2088" s="255"/>
      <c r="C2088" s="252"/>
      <c r="D2088" s="252"/>
      <c r="E2088" s="427"/>
      <c r="F2088" s="427"/>
      <c r="G2088" s="432"/>
      <c r="H2088" s="528"/>
    </row>
    <row r="2089" spans="2:8" s="3" customFormat="1" ht="12.75" x14ac:dyDescent="0.25">
      <c r="B2089" s="255"/>
      <c r="C2089" s="252"/>
      <c r="D2089" s="252"/>
      <c r="E2089" s="427"/>
      <c r="F2089" s="427"/>
      <c r="G2089" s="432"/>
      <c r="H2089" s="528"/>
    </row>
    <row r="2090" spans="2:8" s="3" customFormat="1" ht="12.75" x14ac:dyDescent="0.25">
      <c r="B2090" s="255"/>
      <c r="C2090" s="252"/>
      <c r="D2090" s="252"/>
      <c r="E2090" s="427"/>
      <c r="F2090" s="427"/>
      <c r="G2090" s="432"/>
      <c r="H2090" s="528"/>
    </row>
    <row r="2091" spans="2:8" s="3" customFormat="1" ht="12.75" x14ac:dyDescent="0.25">
      <c r="B2091" s="255"/>
      <c r="C2091" s="252"/>
      <c r="D2091" s="252"/>
      <c r="E2091" s="427"/>
      <c r="F2091" s="427"/>
      <c r="G2091" s="432"/>
      <c r="H2091" s="528"/>
    </row>
    <row r="2092" spans="2:8" s="3" customFormat="1" ht="12.75" x14ac:dyDescent="0.25">
      <c r="B2092" s="255"/>
      <c r="C2092" s="252"/>
      <c r="D2092" s="252"/>
      <c r="E2092" s="427"/>
      <c r="F2092" s="427"/>
      <c r="G2092" s="432"/>
      <c r="H2092" s="528"/>
    </row>
    <row r="2093" spans="2:8" s="3" customFormat="1" ht="12.75" x14ac:dyDescent="0.25">
      <c r="B2093" s="255"/>
      <c r="C2093" s="252"/>
      <c r="D2093" s="252"/>
      <c r="E2093" s="427"/>
      <c r="F2093" s="427"/>
      <c r="G2093" s="432"/>
      <c r="H2093" s="528"/>
    </row>
    <row r="2094" spans="2:8" s="3" customFormat="1" ht="12.75" x14ac:dyDescent="0.25">
      <c r="B2094" s="255"/>
      <c r="C2094" s="252"/>
      <c r="D2094" s="252"/>
      <c r="E2094" s="427"/>
      <c r="F2094" s="427"/>
      <c r="G2094" s="432"/>
      <c r="H2094" s="528"/>
    </row>
    <row r="2095" spans="2:8" s="3" customFormat="1" ht="12.75" x14ac:dyDescent="0.25">
      <c r="B2095" s="255"/>
      <c r="C2095" s="252"/>
      <c r="D2095" s="252"/>
      <c r="E2095" s="427"/>
      <c r="F2095" s="427"/>
      <c r="G2095" s="432"/>
      <c r="H2095" s="528"/>
    </row>
    <row r="2096" spans="2:8" s="3" customFormat="1" ht="12.75" x14ac:dyDescent="0.25">
      <c r="B2096" s="255"/>
      <c r="C2096" s="252"/>
      <c r="D2096" s="252"/>
      <c r="E2096" s="427"/>
      <c r="F2096" s="427"/>
      <c r="G2096" s="432"/>
      <c r="H2096" s="528"/>
    </row>
    <row r="2097" spans="1:8" s="3" customFormat="1" ht="12.75" x14ac:dyDescent="0.25">
      <c r="B2097" s="255"/>
      <c r="C2097" s="252"/>
      <c r="D2097" s="252"/>
      <c r="E2097" s="427"/>
      <c r="F2097" s="427"/>
      <c r="G2097" s="432"/>
      <c r="H2097" s="528"/>
    </row>
    <row r="2098" spans="1:8" s="4" customFormat="1" ht="21.95" customHeight="1" x14ac:dyDescent="0.25">
      <c r="B2098" s="257" t="s">
        <v>230</v>
      </c>
      <c r="C2098" s="257"/>
      <c r="D2098" s="5"/>
      <c r="E2098" s="431"/>
      <c r="F2098" s="431"/>
      <c r="G2098" s="433"/>
      <c r="H2098" s="529">
        <f>SUM(H2036:H2097)</f>
        <v>0</v>
      </c>
    </row>
    <row r="2099" spans="1:8" s="2" customFormat="1" ht="12.75" x14ac:dyDescent="0.2">
      <c r="B2099" s="15"/>
      <c r="F2099" s="15"/>
      <c r="H2099" s="526" t="s">
        <v>2021</v>
      </c>
    </row>
    <row r="2100" spans="1:8" s="2" customFormat="1" ht="12.75" x14ac:dyDescent="0.2">
      <c r="B2100" s="15"/>
      <c r="F2100" s="15"/>
      <c r="H2100" s="527"/>
    </row>
    <row r="2101" spans="1:8" s="3" customFormat="1" ht="25.5" x14ac:dyDescent="0.25">
      <c r="B2101" s="253" t="s">
        <v>3</v>
      </c>
      <c r="C2101" s="253" t="s">
        <v>4</v>
      </c>
      <c r="D2101" s="253" t="s">
        <v>5</v>
      </c>
      <c r="E2101" s="253" t="s">
        <v>6</v>
      </c>
      <c r="F2101" s="293" t="s">
        <v>7</v>
      </c>
      <c r="G2101" s="253" t="s">
        <v>8</v>
      </c>
      <c r="H2101" s="515" t="s">
        <v>9</v>
      </c>
    </row>
    <row r="2102" spans="1:8" s="3" customFormat="1" ht="25.5" x14ac:dyDescent="0.25">
      <c r="A2102" s="3">
        <v>10336</v>
      </c>
      <c r="B2102" s="701" t="s">
        <v>1348</v>
      </c>
      <c r="C2102" s="246" t="s">
        <v>1349</v>
      </c>
      <c r="D2102" s="246" t="s">
        <v>1347</v>
      </c>
      <c r="E2102" s="741"/>
      <c r="F2102" s="742"/>
      <c r="G2102" s="739"/>
      <c r="H2102" s="740"/>
    </row>
    <row r="2103" spans="1:8" s="3" customFormat="1" ht="12.75" x14ac:dyDescent="0.25">
      <c r="B2103" s="255"/>
      <c r="C2103" s="252"/>
      <c r="D2103" s="252"/>
      <c r="E2103" s="427"/>
      <c r="F2103" s="427"/>
      <c r="G2103" s="432"/>
      <c r="H2103" s="528"/>
    </row>
    <row r="2104" spans="1:8" s="3" customFormat="1" ht="12.75" x14ac:dyDescent="0.25">
      <c r="A2104" s="3">
        <v>10348</v>
      </c>
      <c r="B2104" s="256" t="s">
        <v>1350</v>
      </c>
      <c r="C2104" s="254"/>
      <c r="D2104" s="254" t="s">
        <v>1351</v>
      </c>
      <c r="E2104" s="428"/>
      <c r="F2104" s="429"/>
      <c r="G2104" s="432"/>
      <c r="H2104" s="528"/>
    </row>
    <row r="2105" spans="1:8" s="3" customFormat="1" ht="12.75" x14ac:dyDescent="0.25">
      <c r="B2105" s="255"/>
      <c r="C2105" s="252"/>
      <c r="D2105" s="252"/>
      <c r="E2105" s="427"/>
      <c r="F2105" s="427"/>
      <c r="G2105" s="432"/>
      <c r="H2105" s="528"/>
    </row>
    <row r="2106" spans="1:8" s="3" customFormat="1" ht="12.75" x14ac:dyDescent="0.25">
      <c r="A2106" s="3">
        <v>10337</v>
      </c>
      <c r="B2106" s="256" t="s">
        <v>1352</v>
      </c>
      <c r="C2106" s="254" t="s">
        <v>276</v>
      </c>
      <c r="D2106" s="254" t="s">
        <v>1353</v>
      </c>
      <c r="E2106" s="428"/>
      <c r="F2106" s="429"/>
      <c r="G2106" s="432"/>
      <c r="H2106" s="528"/>
    </row>
    <row r="2107" spans="1:8" s="3" customFormat="1" ht="12.75" x14ac:dyDescent="0.25">
      <c r="B2107" s="255"/>
      <c r="C2107" s="252"/>
      <c r="D2107" s="252"/>
      <c r="E2107" s="427"/>
      <c r="F2107" s="427"/>
      <c r="G2107" s="432"/>
      <c r="H2107" s="528"/>
    </row>
    <row r="2108" spans="1:8" s="3" customFormat="1" ht="12.75" x14ac:dyDescent="0.25">
      <c r="A2108" s="3">
        <v>10338</v>
      </c>
      <c r="B2108" s="256"/>
      <c r="C2108" s="254"/>
      <c r="D2108" s="254" t="s">
        <v>1354</v>
      </c>
      <c r="E2108" s="428"/>
      <c r="F2108" s="429"/>
      <c r="G2108" s="432"/>
      <c r="H2108" s="528"/>
    </row>
    <row r="2109" spans="1:8" s="3" customFormat="1" ht="12.75" x14ac:dyDescent="0.25">
      <c r="B2109" s="255"/>
      <c r="C2109" s="252"/>
      <c r="D2109" s="252"/>
      <c r="E2109" s="427"/>
      <c r="F2109" s="427"/>
      <c r="G2109" s="432"/>
      <c r="H2109" s="528"/>
    </row>
    <row r="2110" spans="1:8" s="3" customFormat="1" ht="12.75" x14ac:dyDescent="0.25">
      <c r="A2110" s="3">
        <v>10339</v>
      </c>
      <c r="B2110" s="256"/>
      <c r="C2110" s="254"/>
      <c r="D2110" s="254" t="s">
        <v>1355</v>
      </c>
      <c r="E2110" s="428"/>
      <c r="F2110" s="429"/>
      <c r="G2110" s="432"/>
      <c r="H2110" s="528"/>
    </row>
    <row r="2111" spans="1:8" s="3" customFormat="1" ht="12.75" x14ac:dyDescent="0.25">
      <c r="B2111" s="255"/>
      <c r="C2111" s="252"/>
      <c r="D2111" s="252"/>
      <c r="E2111" s="427"/>
      <c r="F2111" s="427"/>
      <c r="G2111" s="432"/>
      <c r="H2111" s="528"/>
    </row>
    <row r="2112" spans="1:8" s="3" customFormat="1" ht="12.75" x14ac:dyDescent="0.25">
      <c r="A2112" s="3">
        <v>10340</v>
      </c>
      <c r="B2112" s="256" t="s">
        <v>1356</v>
      </c>
      <c r="C2112" s="254"/>
      <c r="D2112" s="254" t="s">
        <v>1357</v>
      </c>
      <c r="E2112" s="428" t="s">
        <v>292</v>
      </c>
      <c r="F2112" s="429">
        <v>10</v>
      </c>
      <c r="G2112" s="461"/>
      <c r="H2112" s="528">
        <f>IF(E2112 = CHAR(37), F2112*G2112/100,F2112*G2112)</f>
        <v>0</v>
      </c>
    </row>
    <row r="2113" spans="1:8" s="3" customFormat="1" ht="12.75" x14ac:dyDescent="0.25">
      <c r="B2113" s="255"/>
      <c r="C2113" s="252"/>
      <c r="D2113" s="252"/>
      <c r="E2113" s="427"/>
      <c r="F2113" s="427"/>
      <c r="G2113" s="432"/>
      <c r="H2113" s="528"/>
    </row>
    <row r="2114" spans="1:8" s="3" customFormat="1" ht="12.75" x14ac:dyDescent="0.25">
      <c r="A2114" s="3">
        <v>10341</v>
      </c>
      <c r="B2114" s="256" t="s">
        <v>1358</v>
      </c>
      <c r="C2114" s="254"/>
      <c r="D2114" s="254" t="s">
        <v>1359</v>
      </c>
      <c r="E2114" s="428" t="s">
        <v>292</v>
      </c>
      <c r="F2114" s="429">
        <v>10</v>
      </c>
      <c r="G2114" s="461"/>
      <c r="H2114" s="528">
        <f>IF(E2114 = CHAR(37), F2114*G2114/100,F2114*G2114)</f>
        <v>0</v>
      </c>
    </row>
    <row r="2115" spans="1:8" s="3" customFormat="1" ht="12.75" x14ac:dyDescent="0.25">
      <c r="B2115" s="255"/>
      <c r="C2115" s="252"/>
      <c r="D2115" s="252"/>
      <c r="E2115" s="427"/>
      <c r="F2115" s="427"/>
      <c r="G2115" s="432"/>
      <c r="H2115" s="528"/>
    </row>
    <row r="2116" spans="1:8" s="3" customFormat="1" ht="12.75" x14ac:dyDescent="0.25">
      <c r="A2116" s="3">
        <v>10342</v>
      </c>
      <c r="B2116" s="256" t="s">
        <v>1360</v>
      </c>
      <c r="C2116" s="254"/>
      <c r="D2116" s="254" t="s">
        <v>1361</v>
      </c>
      <c r="E2116" s="428" t="s">
        <v>292</v>
      </c>
      <c r="F2116" s="429">
        <v>1</v>
      </c>
      <c r="G2116" s="461"/>
      <c r="H2116" s="528">
        <f>IF(E2116 = CHAR(37), F2116*G2116/100,F2116*G2116)</f>
        <v>0</v>
      </c>
    </row>
    <row r="2117" spans="1:8" s="3" customFormat="1" ht="12.75" x14ac:dyDescent="0.25">
      <c r="B2117" s="255"/>
      <c r="C2117" s="252"/>
      <c r="D2117" s="252"/>
      <c r="E2117" s="427"/>
      <c r="F2117" s="427"/>
      <c r="G2117" s="432"/>
      <c r="H2117" s="528"/>
    </row>
    <row r="2118" spans="1:8" s="3" customFormat="1" ht="12.75" x14ac:dyDescent="0.25">
      <c r="A2118" s="3">
        <v>10343</v>
      </c>
      <c r="B2118" s="256" t="s">
        <v>1362</v>
      </c>
      <c r="C2118" s="254"/>
      <c r="D2118" s="254" t="s">
        <v>1363</v>
      </c>
      <c r="E2118" s="428" t="s">
        <v>292</v>
      </c>
      <c r="F2118" s="429">
        <v>1</v>
      </c>
      <c r="G2118" s="461"/>
      <c r="H2118" s="528">
        <f>IF(E2118 = CHAR(37), F2118*G2118/100,F2118*G2118)</f>
        <v>0</v>
      </c>
    </row>
    <row r="2119" spans="1:8" s="3" customFormat="1" ht="12.75" x14ac:dyDescent="0.25">
      <c r="B2119" s="255"/>
      <c r="C2119" s="252"/>
      <c r="D2119" s="252"/>
      <c r="E2119" s="427"/>
      <c r="F2119" s="427"/>
      <c r="G2119" s="432"/>
      <c r="H2119" s="528"/>
    </row>
    <row r="2120" spans="1:8" s="3" customFormat="1" ht="12.75" x14ac:dyDescent="0.25">
      <c r="A2120" s="3">
        <v>10611</v>
      </c>
      <c r="B2120" s="256"/>
      <c r="C2120" s="254"/>
      <c r="D2120" s="254" t="s">
        <v>1364</v>
      </c>
      <c r="E2120" s="428"/>
      <c r="F2120" s="429"/>
      <c r="G2120" s="432"/>
      <c r="H2120" s="528"/>
    </row>
    <row r="2121" spans="1:8" s="3" customFormat="1" ht="12.75" x14ac:dyDescent="0.25">
      <c r="B2121" s="255"/>
      <c r="C2121" s="252"/>
      <c r="D2121" s="252"/>
      <c r="E2121" s="427"/>
      <c r="F2121" s="427"/>
      <c r="G2121" s="432"/>
      <c r="H2121" s="528"/>
    </row>
    <row r="2122" spans="1:8" s="3" customFormat="1" ht="12.75" x14ac:dyDescent="0.25">
      <c r="A2122" s="3">
        <v>10632</v>
      </c>
      <c r="B2122" s="256" t="s">
        <v>1365</v>
      </c>
      <c r="C2122" s="254"/>
      <c r="D2122" s="254" t="s">
        <v>1357</v>
      </c>
      <c r="E2122" s="428" t="s">
        <v>292</v>
      </c>
      <c r="F2122" s="429">
        <v>100</v>
      </c>
      <c r="G2122" s="461"/>
      <c r="H2122" s="528">
        <f>IF(E2122 = CHAR(37), F2122*G2122/100,F2122*G2122)</f>
        <v>0</v>
      </c>
    </row>
    <row r="2123" spans="1:8" s="3" customFormat="1" ht="12.75" x14ac:dyDescent="0.25">
      <c r="B2123" s="255"/>
      <c r="C2123" s="252"/>
      <c r="D2123" s="252"/>
      <c r="E2123" s="427"/>
      <c r="F2123" s="427"/>
      <c r="G2123" s="432"/>
      <c r="H2123" s="528"/>
    </row>
    <row r="2124" spans="1:8" s="3" customFormat="1" ht="12.75" x14ac:dyDescent="0.25">
      <c r="A2124" s="3">
        <v>10633</v>
      </c>
      <c r="B2124" s="256" t="s">
        <v>1366</v>
      </c>
      <c r="C2124" s="254"/>
      <c r="D2124" s="254" t="s">
        <v>1359</v>
      </c>
      <c r="E2124" s="428" t="s">
        <v>292</v>
      </c>
      <c r="F2124" s="429">
        <v>1</v>
      </c>
      <c r="G2124" s="461"/>
      <c r="H2124" s="528">
        <f>IF(E2124 = CHAR(37), F2124*G2124/100,F2124*G2124)</f>
        <v>0</v>
      </c>
    </row>
    <row r="2125" spans="1:8" s="3" customFormat="1" ht="12.75" x14ac:dyDescent="0.25">
      <c r="B2125" s="255"/>
      <c r="C2125" s="252"/>
      <c r="D2125" s="252"/>
      <c r="E2125" s="427"/>
      <c r="F2125" s="427"/>
      <c r="G2125" s="432"/>
      <c r="H2125" s="528"/>
    </row>
    <row r="2126" spans="1:8" s="3" customFormat="1" ht="12.75" x14ac:dyDescent="0.25">
      <c r="A2126" s="3">
        <v>10634</v>
      </c>
      <c r="B2126" s="256" t="s">
        <v>1367</v>
      </c>
      <c r="C2126" s="254"/>
      <c r="D2126" s="254" t="s">
        <v>1363</v>
      </c>
      <c r="E2126" s="428" t="s">
        <v>292</v>
      </c>
      <c r="F2126" s="429">
        <v>1</v>
      </c>
      <c r="G2126" s="461"/>
      <c r="H2126" s="528">
        <f>IF(E2126 = CHAR(37), F2126*G2126/100,F2126*G2126)</f>
        <v>0</v>
      </c>
    </row>
    <row r="2127" spans="1:8" s="3" customFormat="1" ht="12.75" x14ac:dyDescent="0.25">
      <c r="B2127" s="255"/>
      <c r="C2127" s="252"/>
      <c r="D2127" s="252"/>
      <c r="E2127" s="427"/>
      <c r="F2127" s="427"/>
      <c r="G2127" s="432"/>
      <c r="H2127" s="528"/>
    </row>
    <row r="2128" spans="1:8" s="3" customFormat="1" ht="12.75" x14ac:dyDescent="0.25">
      <c r="A2128" s="3">
        <v>10631</v>
      </c>
      <c r="B2128" s="256"/>
      <c r="C2128" s="254"/>
      <c r="D2128" s="254" t="s">
        <v>1368</v>
      </c>
      <c r="E2128" s="428"/>
      <c r="F2128" s="429"/>
      <c r="G2128" s="432"/>
      <c r="H2128" s="528"/>
    </row>
    <row r="2129" spans="1:8" s="3" customFormat="1" ht="12.75" x14ac:dyDescent="0.25">
      <c r="B2129" s="255"/>
      <c r="C2129" s="252"/>
      <c r="D2129" s="252"/>
      <c r="E2129" s="427"/>
      <c r="F2129" s="427"/>
      <c r="G2129" s="432"/>
      <c r="H2129" s="528"/>
    </row>
    <row r="2130" spans="1:8" s="3" customFormat="1" ht="12.75" x14ac:dyDescent="0.25">
      <c r="A2130" s="3">
        <v>10612</v>
      </c>
      <c r="B2130" s="256"/>
      <c r="C2130" s="254"/>
      <c r="D2130" s="254" t="s">
        <v>1369</v>
      </c>
      <c r="E2130" s="428"/>
      <c r="F2130" s="429"/>
      <c r="G2130" s="432"/>
      <c r="H2130" s="528"/>
    </row>
    <row r="2131" spans="1:8" s="3" customFormat="1" ht="12.75" x14ac:dyDescent="0.25">
      <c r="B2131" s="255"/>
      <c r="C2131" s="252"/>
      <c r="D2131" s="252"/>
      <c r="E2131" s="427"/>
      <c r="F2131" s="427"/>
      <c r="G2131" s="432"/>
      <c r="H2131" s="528"/>
    </row>
    <row r="2132" spans="1:8" s="3" customFormat="1" ht="12.75" x14ac:dyDescent="0.25">
      <c r="A2132" s="3">
        <v>10613</v>
      </c>
      <c r="B2132" s="256" t="s">
        <v>1370</v>
      </c>
      <c r="C2132" s="254"/>
      <c r="D2132" s="254" t="s">
        <v>1357</v>
      </c>
      <c r="E2132" s="428" t="s">
        <v>292</v>
      </c>
      <c r="F2132" s="429">
        <v>230</v>
      </c>
      <c r="G2132" s="461"/>
      <c r="H2132" s="528">
        <f>IF(E2132 = CHAR(37), F2132*G2132/100,F2132*G2132)</f>
        <v>0</v>
      </c>
    </row>
    <row r="2133" spans="1:8" s="3" customFormat="1" ht="12.75" x14ac:dyDescent="0.25">
      <c r="B2133" s="255"/>
      <c r="C2133" s="252"/>
      <c r="D2133" s="252"/>
      <c r="E2133" s="427"/>
      <c r="F2133" s="427"/>
      <c r="G2133" s="432"/>
      <c r="H2133" s="528"/>
    </row>
    <row r="2134" spans="1:8" s="3" customFormat="1" ht="12.75" x14ac:dyDescent="0.25">
      <c r="A2134" s="3">
        <v>10344</v>
      </c>
      <c r="B2134" s="256"/>
      <c r="C2134" s="254"/>
      <c r="D2134" s="254" t="s">
        <v>1371</v>
      </c>
      <c r="E2134" s="428"/>
      <c r="F2134" s="429"/>
      <c r="G2134" s="432"/>
      <c r="H2134" s="528"/>
    </row>
    <row r="2135" spans="1:8" s="3" customFormat="1" ht="12.75" x14ac:dyDescent="0.25">
      <c r="B2135" s="255"/>
      <c r="C2135" s="252"/>
      <c r="D2135" s="252"/>
      <c r="E2135" s="427"/>
      <c r="F2135" s="427"/>
      <c r="G2135" s="432"/>
      <c r="H2135" s="528"/>
    </row>
    <row r="2136" spans="1:8" s="3" customFormat="1" ht="12.75" x14ac:dyDescent="0.25">
      <c r="A2136" s="3">
        <v>10345</v>
      </c>
      <c r="B2136" s="256" t="s">
        <v>1372</v>
      </c>
      <c r="C2136" s="254"/>
      <c r="D2136" s="254" t="s">
        <v>1373</v>
      </c>
      <c r="E2136" s="428" t="s">
        <v>292</v>
      </c>
      <c r="F2136" s="429">
        <v>15</v>
      </c>
      <c r="G2136" s="461"/>
      <c r="H2136" s="528">
        <f>IF(E2136 = CHAR(37), F2136*G2136/100,F2136*G2136)</f>
        <v>0</v>
      </c>
    </row>
    <row r="2137" spans="1:8" s="3" customFormat="1" ht="12.75" x14ac:dyDescent="0.25">
      <c r="B2137" s="255"/>
      <c r="C2137" s="252"/>
      <c r="D2137" s="252"/>
      <c r="E2137" s="427"/>
      <c r="F2137" s="427"/>
      <c r="G2137" s="432"/>
      <c r="H2137" s="528"/>
    </row>
    <row r="2138" spans="1:8" s="3" customFormat="1" ht="12.75" x14ac:dyDescent="0.25">
      <c r="A2138" s="3">
        <v>10985</v>
      </c>
      <c r="B2138" s="256" t="s">
        <v>1374</v>
      </c>
      <c r="C2138" s="254"/>
      <c r="D2138" s="254" t="s">
        <v>1375</v>
      </c>
      <c r="E2138" s="428" t="s">
        <v>292</v>
      </c>
      <c r="F2138" s="429">
        <v>23</v>
      </c>
      <c r="G2138" s="461"/>
      <c r="H2138" s="528">
        <f>IF(E2138 = CHAR(37), F2138*G2138/100,F2138*G2138)</f>
        <v>0</v>
      </c>
    </row>
    <row r="2139" spans="1:8" s="3" customFormat="1" ht="12.75" x14ac:dyDescent="0.25">
      <c r="B2139" s="255"/>
      <c r="C2139" s="252"/>
      <c r="D2139" s="252"/>
      <c r="E2139" s="427"/>
      <c r="F2139" s="427"/>
      <c r="G2139" s="432"/>
      <c r="H2139" s="528"/>
    </row>
    <row r="2140" spans="1:8" s="3" customFormat="1" ht="12.75" x14ac:dyDescent="0.25">
      <c r="A2140" s="3">
        <v>10958</v>
      </c>
      <c r="B2140" s="256"/>
      <c r="C2140" s="254"/>
      <c r="D2140" s="254" t="s">
        <v>1376</v>
      </c>
      <c r="E2140" s="428"/>
      <c r="F2140" s="429"/>
      <c r="G2140" s="432"/>
      <c r="H2140" s="528"/>
    </row>
    <row r="2141" spans="1:8" s="3" customFormat="1" ht="12.75" x14ac:dyDescent="0.25">
      <c r="B2141" s="255"/>
      <c r="C2141" s="252"/>
      <c r="D2141" s="252"/>
      <c r="E2141" s="427"/>
      <c r="F2141" s="427"/>
      <c r="G2141" s="432"/>
      <c r="H2141" s="528"/>
    </row>
    <row r="2142" spans="1:8" s="3" customFormat="1" ht="12.75" x14ac:dyDescent="0.25">
      <c r="A2142" s="3">
        <v>10959</v>
      </c>
      <c r="B2142" s="256" t="s">
        <v>1377</v>
      </c>
      <c r="C2142" s="254"/>
      <c r="D2142" s="254" t="s">
        <v>1357</v>
      </c>
      <c r="E2142" s="428" t="s">
        <v>292</v>
      </c>
      <c r="F2142" s="429">
        <v>185</v>
      </c>
      <c r="G2142" s="461"/>
      <c r="H2142" s="528">
        <f>IF(E2142 = CHAR(37), F2142*G2142/100,F2142*G2142)</f>
        <v>0</v>
      </c>
    </row>
    <row r="2143" spans="1:8" s="3" customFormat="1" ht="12.75" x14ac:dyDescent="0.25">
      <c r="B2143" s="255"/>
      <c r="C2143" s="252"/>
      <c r="D2143" s="252"/>
      <c r="E2143" s="427"/>
      <c r="F2143" s="427"/>
      <c r="G2143" s="432"/>
      <c r="H2143" s="528"/>
    </row>
    <row r="2144" spans="1:8" s="3" customFormat="1" ht="12.75" x14ac:dyDescent="0.25">
      <c r="A2144" s="3">
        <v>10961</v>
      </c>
      <c r="B2144" s="256" t="s">
        <v>1378</v>
      </c>
      <c r="C2144" s="254"/>
      <c r="D2144" s="254" t="s">
        <v>1359</v>
      </c>
      <c r="E2144" s="428" t="s">
        <v>292</v>
      </c>
      <c r="F2144" s="429">
        <v>30</v>
      </c>
      <c r="G2144" s="461"/>
      <c r="H2144" s="528">
        <f>IF(E2144 = CHAR(37), F2144*G2144/100,F2144*G2144)</f>
        <v>0</v>
      </c>
    </row>
    <row r="2145" spans="1:8" s="3" customFormat="1" ht="12.75" x14ac:dyDescent="0.25">
      <c r="B2145" s="255"/>
      <c r="C2145" s="252"/>
      <c r="D2145" s="252"/>
      <c r="E2145" s="427"/>
      <c r="F2145" s="427"/>
      <c r="G2145" s="432"/>
      <c r="H2145" s="528"/>
    </row>
    <row r="2146" spans="1:8" s="3" customFormat="1" ht="12.75" x14ac:dyDescent="0.25">
      <c r="A2146" s="3">
        <v>10960</v>
      </c>
      <c r="B2146" s="256" t="s">
        <v>1379</v>
      </c>
      <c r="C2146" s="254"/>
      <c r="D2146" s="254" t="s">
        <v>1361</v>
      </c>
      <c r="E2146" s="428" t="s">
        <v>292</v>
      </c>
      <c r="F2146" s="429">
        <v>50</v>
      </c>
      <c r="G2146" s="461"/>
      <c r="H2146" s="528">
        <f>IF(E2146 = CHAR(37), F2146*G2146/100,F2146*G2146)</f>
        <v>0</v>
      </c>
    </row>
    <row r="2147" spans="1:8" s="3" customFormat="1" ht="12.75" x14ac:dyDescent="0.25">
      <c r="B2147" s="255"/>
      <c r="C2147" s="252"/>
      <c r="D2147" s="252"/>
      <c r="E2147" s="427"/>
      <c r="F2147" s="427"/>
      <c r="G2147" s="432"/>
      <c r="H2147" s="528"/>
    </row>
    <row r="2148" spans="1:8" s="3" customFormat="1" ht="12.75" x14ac:dyDescent="0.25">
      <c r="A2148" s="3">
        <v>10346</v>
      </c>
      <c r="B2148" s="256"/>
      <c r="C2148" s="254" t="s">
        <v>1380</v>
      </c>
      <c r="D2148" s="254" t="s">
        <v>1381</v>
      </c>
      <c r="E2148" s="428"/>
      <c r="F2148" s="429"/>
      <c r="G2148" s="432"/>
      <c r="H2148" s="528"/>
    </row>
    <row r="2149" spans="1:8" s="3" customFormat="1" ht="12.75" x14ac:dyDescent="0.25">
      <c r="B2149" s="255"/>
      <c r="C2149" s="252"/>
      <c r="D2149" s="252"/>
      <c r="E2149" s="427"/>
      <c r="F2149" s="427"/>
      <c r="G2149" s="432"/>
      <c r="H2149" s="528"/>
    </row>
    <row r="2150" spans="1:8" s="3" customFormat="1" ht="12.75" x14ac:dyDescent="0.25">
      <c r="A2150" s="3">
        <v>10986</v>
      </c>
      <c r="B2150" s="256"/>
      <c r="C2150" s="254"/>
      <c r="D2150" s="254" t="s">
        <v>1382</v>
      </c>
      <c r="E2150" s="428"/>
      <c r="F2150" s="429"/>
      <c r="G2150" s="432"/>
      <c r="H2150" s="528"/>
    </row>
    <row r="2151" spans="1:8" s="3" customFormat="1" ht="12.75" x14ac:dyDescent="0.25">
      <c r="B2151" s="255"/>
      <c r="C2151" s="252"/>
      <c r="D2151" s="252"/>
      <c r="E2151" s="427"/>
      <c r="F2151" s="427"/>
      <c r="G2151" s="432"/>
      <c r="H2151" s="528"/>
    </row>
    <row r="2152" spans="1:8" s="3" customFormat="1" ht="12.75" x14ac:dyDescent="0.25">
      <c r="A2152" s="3">
        <v>10347</v>
      </c>
      <c r="B2152" s="256" t="s">
        <v>1383</v>
      </c>
      <c r="C2152" s="254"/>
      <c r="D2152" s="254" t="s">
        <v>1384</v>
      </c>
      <c r="E2152" s="428" t="s">
        <v>242</v>
      </c>
      <c r="F2152" s="429">
        <v>8</v>
      </c>
      <c r="G2152" s="461"/>
      <c r="H2152" s="528">
        <f>IF(E2152 = CHAR(37), F2152*G2152/100,F2152*G2152)</f>
        <v>0</v>
      </c>
    </row>
    <row r="2153" spans="1:8" s="3" customFormat="1" ht="12.75" x14ac:dyDescent="0.25">
      <c r="B2153" s="255"/>
      <c r="C2153" s="252"/>
      <c r="D2153" s="252"/>
      <c r="E2153" s="427"/>
      <c r="F2153" s="427"/>
      <c r="G2153" s="432"/>
      <c r="H2153" s="528"/>
    </row>
    <row r="2154" spans="1:8" s="3" customFormat="1" ht="12.75" x14ac:dyDescent="0.25">
      <c r="A2154" s="3">
        <v>10605</v>
      </c>
      <c r="B2154" s="256" t="s">
        <v>1385</v>
      </c>
      <c r="C2154" s="254"/>
      <c r="D2154" s="254" t="s">
        <v>1386</v>
      </c>
      <c r="E2154" s="428"/>
      <c r="F2154" s="429"/>
      <c r="G2154" s="432"/>
      <c r="H2154" s="528"/>
    </row>
    <row r="2155" spans="1:8" s="3" customFormat="1" ht="12.75" x14ac:dyDescent="0.25">
      <c r="B2155" s="255"/>
      <c r="C2155" s="252"/>
      <c r="D2155" s="252"/>
      <c r="E2155" s="427"/>
      <c r="F2155" s="427"/>
      <c r="G2155" s="432"/>
      <c r="H2155" s="528"/>
    </row>
    <row r="2156" spans="1:8" s="3" customFormat="1" ht="25.5" x14ac:dyDescent="0.25">
      <c r="A2156" s="3">
        <v>10606</v>
      </c>
      <c r="B2156" s="256"/>
      <c r="C2156" s="254" t="s">
        <v>1387</v>
      </c>
      <c r="D2156" s="254" t="s">
        <v>1388</v>
      </c>
      <c r="E2156" s="428"/>
      <c r="F2156" s="429"/>
      <c r="G2156" s="432"/>
      <c r="H2156" s="528"/>
    </row>
    <row r="2157" spans="1:8" s="3" customFormat="1" ht="12.75" x14ac:dyDescent="0.25">
      <c r="B2157" s="255"/>
      <c r="C2157" s="252"/>
      <c r="D2157" s="252"/>
      <c r="E2157" s="427"/>
      <c r="F2157" s="427"/>
      <c r="G2157" s="432"/>
      <c r="H2157" s="528"/>
    </row>
    <row r="2158" spans="1:8" s="3" customFormat="1" ht="25.5" x14ac:dyDescent="0.25">
      <c r="A2158" s="3">
        <v>10607</v>
      </c>
      <c r="B2158" s="256" t="s">
        <v>1389</v>
      </c>
      <c r="C2158" s="254"/>
      <c r="D2158" s="254" t="s">
        <v>1390</v>
      </c>
      <c r="E2158" s="428" t="s">
        <v>242</v>
      </c>
      <c r="F2158" s="429">
        <v>2</v>
      </c>
      <c r="G2158" s="461"/>
      <c r="H2158" s="528">
        <f>IF(E2158 = CHAR(37), F2158*G2158/100,F2158*G2158)</f>
        <v>0</v>
      </c>
    </row>
    <row r="2159" spans="1:8" s="3" customFormat="1" ht="12.75" x14ac:dyDescent="0.25">
      <c r="B2159" s="255"/>
      <c r="C2159" s="252"/>
      <c r="D2159" s="252"/>
      <c r="E2159" s="427"/>
      <c r="F2159" s="427"/>
      <c r="G2159" s="432"/>
      <c r="H2159" s="528"/>
    </row>
    <row r="2160" spans="1:8" s="3" customFormat="1" ht="12.75" x14ac:dyDescent="0.25">
      <c r="A2160" s="3">
        <v>10608</v>
      </c>
      <c r="B2160" s="256" t="s">
        <v>1391</v>
      </c>
      <c r="C2160" s="254"/>
      <c r="D2160" s="254" t="s">
        <v>1392</v>
      </c>
      <c r="E2160" s="428" t="s">
        <v>242</v>
      </c>
      <c r="F2160" s="429">
        <v>1</v>
      </c>
      <c r="G2160" s="461"/>
      <c r="H2160" s="528">
        <f>IF(E2160 = CHAR(37), F2160*G2160/100,F2160*G2160)</f>
        <v>0</v>
      </c>
    </row>
    <row r="2161" spans="1:8" s="3" customFormat="1" ht="12.75" x14ac:dyDescent="0.25">
      <c r="B2161" s="255"/>
      <c r="C2161" s="252"/>
      <c r="D2161" s="252"/>
      <c r="E2161" s="427"/>
      <c r="F2161" s="427"/>
      <c r="G2161" s="432"/>
      <c r="H2161" s="528"/>
    </row>
    <row r="2162" spans="1:8" s="3" customFormat="1" ht="12.75" x14ac:dyDescent="0.25">
      <c r="A2162" s="3">
        <v>10609</v>
      </c>
      <c r="B2162" s="256" t="s">
        <v>1393</v>
      </c>
      <c r="C2162" s="254"/>
      <c r="D2162" s="254" t="s">
        <v>1394</v>
      </c>
      <c r="E2162" s="428" t="s">
        <v>242</v>
      </c>
      <c r="F2162" s="429">
        <v>2</v>
      </c>
      <c r="G2162" s="461"/>
      <c r="H2162" s="528">
        <f>IF(E2162 = CHAR(37), F2162*G2162/100,F2162*G2162)</f>
        <v>0</v>
      </c>
    </row>
    <row r="2163" spans="1:8" s="4" customFormat="1" ht="21.95" customHeight="1" x14ac:dyDescent="0.25">
      <c r="B2163" s="257" t="s">
        <v>44</v>
      </c>
      <c r="C2163" s="257"/>
      <c r="D2163" s="5"/>
      <c r="E2163" s="431"/>
      <c r="F2163" s="431"/>
      <c r="G2163" s="433"/>
      <c r="H2163" s="529">
        <f>SUM(H2102:H2162)</f>
        <v>0</v>
      </c>
    </row>
    <row r="2164" spans="1:8" s="2" customFormat="1" ht="12.75" x14ac:dyDescent="0.2">
      <c r="B2164" s="15"/>
      <c r="F2164" s="15"/>
      <c r="H2164" s="526" t="s">
        <v>2021</v>
      </c>
    </row>
    <row r="2165" spans="1:8" s="2" customFormat="1" ht="12.75" x14ac:dyDescent="0.2">
      <c r="B2165" s="15"/>
      <c r="F2165" s="15"/>
      <c r="H2165" s="527"/>
    </row>
    <row r="2166" spans="1:8" s="3" customFormat="1" ht="25.5" x14ac:dyDescent="0.25">
      <c r="B2166" s="253" t="s">
        <v>3</v>
      </c>
      <c r="C2166" s="253" t="s">
        <v>4</v>
      </c>
      <c r="D2166" s="253" t="s">
        <v>5</v>
      </c>
      <c r="E2166" s="253" t="s">
        <v>6</v>
      </c>
      <c r="F2166" s="293" t="s">
        <v>7</v>
      </c>
      <c r="G2166" s="253" t="s">
        <v>8</v>
      </c>
      <c r="H2166" s="515" t="s">
        <v>9</v>
      </c>
    </row>
    <row r="2167" spans="1:8" s="4" customFormat="1" ht="21.95" customHeight="1" x14ac:dyDescent="0.25">
      <c r="B2167" s="257" t="s">
        <v>45</v>
      </c>
      <c r="C2167" s="257"/>
      <c r="D2167" s="5"/>
      <c r="E2167" s="431"/>
      <c r="F2167" s="431"/>
      <c r="G2167" s="433"/>
      <c r="H2167" s="529">
        <f>H2163</f>
        <v>0</v>
      </c>
    </row>
    <row r="2168" spans="1:8" s="3" customFormat="1" ht="25.5" x14ac:dyDescent="0.25">
      <c r="A2168" s="3">
        <v>10610</v>
      </c>
      <c r="B2168" s="256" t="s">
        <v>1395</v>
      </c>
      <c r="C2168" s="254"/>
      <c r="D2168" s="254" t="s">
        <v>1396</v>
      </c>
      <c r="E2168" s="428" t="s">
        <v>242</v>
      </c>
      <c r="F2168" s="429">
        <v>15</v>
      </c>
      <c r="G2168" s="461"/>
      <c r="H2168" s="528">
        <f>IF(E2168 = CHAR(37), F2168*G2168/100,F2168*G2168)</f>
        <v>0</v>
      </c>
    </row>
    <row r="2169" spans="1:8" s="3" customFormat="1" ht="12.75" x14ac:dyDescent="0.25">
      <c r="B2169" s="255"/>
      <c r="C2169" s="252"/>
      <c r="D2169" s="252"/>
      <c r="E2169" s="427"/>
      <c r="F2169" s="427"/>
      <c r="G2169" s="432"/>
      <c r="H2169" s="528"/>
    </row>
    <row r="2170" spans="1:8" s="3" customFormat="1" ht="12.75" x14ac:dyDescent="0.25">
      <c r="B2170" s="255"/>
      <c r="C2170" s="252"/>
      <c r="D2170" s="252"/>
      <c r="E2170" s="427"/>
      <c r="F2170" s="427"/>
      <c r="G2170" s="432"/>
      <c r="H2170" s="528"/>
    </row>
    <row r="2171" spans="1:8" s="3" customFormat="1" ht="12.75" x14ac:dyDescent="0.25">
      <c r="B2171" s="255"/>
      <c r="C2171" s="252"/>
      <c r="D2171" s="252"/>
      <c r="E2171" s="427"/>
      <c r="F2171" s="427"/>
      <c r="G2171" s="432"/>
      <c r="H2171" s="528"/>
    </row>
    <row r="2172" spans="1:8" s="3" customFormat="1" ht="12.75" x14ac:dyDescent="0.25">
      <c r="B2172" s="255"/>
      <c r="C2172" s="252"/>
      <c r="D2172" s="252"/>
      <c r="E2172" s="427"/>
      <c r="F2172" s="427"/>
      <c r="G2172" s="432"/>
      <c r="H2172" s="528"/>
    </row>
    <row r="2173" spans="1:8" s="3" customFormat="1" ht="12.75" x14ac:dyDescent="0.25">
      <c r="B2173" s="255"/>
      <c r="C2173" s="252"/>
      <c r="D2173" s="252"/>
      <c r="E2173" s="427"/>
      <c r="F2173" s="427"/>
      <c r="G2173" s="432"/>
      <c r="H2173" s="528"/>
    </row>
    <row r="2174" spans="1:8" s="3" customFormat="1" ht="12.75" x14ac:dyDescent="0.25">
      <c r="B2174" s="255"/>
      <c r="C2174" s="252"/>
      <c r="D2174" s="252"/>
      <c r="E2174" s="427"/>
      <c r="F2174" s="427"/>
      <c r="G2174" s="432"/>
      <c r="H2174" s="528"/>
    </row>
    <row r="2175" spans="1:8" s="3" customFormat="1" ht="12.75" x14ac:dyDescent="0.25">
      <c r="B2175" s="255"/>
      <c r="C2175" s="252"/>
      <c r="D2175" s="252"/>
      <c r="E2175" s="427"/>
      <c r="F2175" s="427"/>
      <c r="G2175" s="432"/>
      <c r="H2175" s="528"/>
    </row>
    <row r="2176" spans="1:8" s="3" customFormat="1" ht="12.75" x14ac:dyDescent="0.25">
      <c r="B2176" s="255"/>
      <c r="C2176" s="252"/>
      <c r="D2176" s="252"/>
      <c r="E2176" s="427"/>
      <c r="F2176" s="427"/>
      <c r="G2176" s="432"/>
      <c r="H2176" s="528"/>
    </row>
    <row r="2177" spans="2:8" s="3" customFormat="1" ht="12.75" x14ac:dyDescent="0.25">
      <c r="B2177" s="255"/>
      <c r="C2177" s="252"/>
      <c r="D2177" s="252"/>
      <c r="E2177" s="427"/>
      <c r="F2177" s="427"/>
      <c r="G2177" s="432"/>
      <c r="H2177" s="528"/>
    </row>
    <row r="2178" spans="2:8" s="3" customFormat="1" ht="12.75" x14ac:dyDescent="0.25">
      <c r="B2178" s="255"/>
      <c r="C2178" s="252"/>
      <c r="D2178" s="252"/>
      <c r="E2178" s="427"/>
      <c r="F2178" s="427"/>
      <c r="G2178" s="432"/>
      <c r="H2178" s="528"/>
    </row>
    <row r="2179" spans="2:8" s="3" customFormat="1" ht="12.75" x14ac:dyDescent="0.25">
      <c r="B2179" s="255"/>
      <c r="C2179" s="252"/>
      <c r="D2179" s="252"/>
      <c r="E2179" s="427"/>
      <c r="F2179" s="427"/>
      <c r="G2179" s="432"/>
      <c r="H2179" s="528"/>
    </row>
    <row r="2180" spans="2:8" s="3" customFormat="1" ht="12.75" x14ac:dyDescent="0.25">
      <c r="B2180" s="255"/>
      <c r="C2180" s="252"/>
      <c r="D2180" s="252"/>
      <c r="E2180" s="427"/>
      <c r="F2180" s="427"/>
      <c r="G2180" s="432"/>
      <c r="H2180" s="528"/>
    </row>
    <row r="2181" spans="2:8" s="3" customFormat="1" ht="12.75" x14ac:dyDescent="0.25">
      <c r="B2181" s="255"/>
      <c r="C2181" s="252"/>
      <c r="D2181" s="252"/>
      <c r="E2181" s="427"/>
      <c r="F2181" s="427"/>
      <c r="G2181" s="432"/>
      <c r="H2181" s="528"/>
    </row>
    <row r="2182" spans="2:8" s="3" customFormat="1" ht="12.75" x14ac:dyDescent="0.25">
      <c r="B2182" s="255"/>
      <c r="C2182" s="252"/>
      <c r="D2182" s="252"/>
      <c r="E2182" s="427"/>
      <c r="F2182" s="427"/>
      <c r="G2182" s="432"/>
      <c r="H2182" s="528"/>
    </row>
    <row r="2183" spans="2:8" s="3" customFormat="1" ht="12.75" x14ac:dyDescent="0.25">
      <c r="B2183" s="255"/>
      <c r="C2183" s="252"/>
      <c r="D2183" s="252"/>
      <c r="E2183" s="427"/>
      <c r="F2183" s="427"/>
      <c r="G2183" s="432"/>
      <c r="H2183" s="528"/>
    </row>
    <row r="2184" spans="2:8" s="3" customFormat="1" ht="12.75" x14ac:dyDescent="0.25">
      <c r="B2184" s="255"/>
      <c r="C2184" s="252"/>
      <c r="D2184" s="252"/>
      <c r="E2184" s="427"/>
      <c r="F2184" s="427"/>
      <c r="G2184" s="432"/>
      <c r="H2184" s="528"/>
    </row>
    <row r="2185" spans="2:8" s="3" customFormat="1" ht="12.75" x14ac:dyDescent="0.25">
      <c r="B2185" s="255"/>
      <c r="C2185" s="252"/>
      <c r="D2185" s="252"/>
      <c r="E2185" s="427"/>
      <c r="F2185" s="427"/>
      <c r="G2185" s="432"/>
      <c r="H2185" s="528"/>
    </row>
    <row r="2186" spans="2:8" s="3" customFormat="1" ht="12.75" x14ac:dyDescent="0.25">
      <c r="B2186" s="255"/>
      <c r="C2186" s="252"/>
      <c r="D2186" s="252"/>
      <c r="E2186" s="427"/>
      <c r="F2186" s="427"/>
      <c r="G2186" s="432"/>
      <c r="H2186" s="528"/>
    </row>
    <row r="2187" spans="2:8" s="3" customFormat="1" ht="12.75" x14ac:dyDescent="0.25">
      <c r="B2187" s="255"/>
      <c r="C2187" s="252"/>
      <c r="D2187" s="252"/>
      <c r="E2187" s="427"/>
      <c r="F2187" s="427"/>
      <c r="G2187" s="432"/>
      <c r="H2187" s="528"/>
    </row>
    <row r="2188" spans="2:8" s="3" customFormat="1" ht="12.75" x14ac:dyDescent="0.25">
      <c r="B2188" s="255"/>
      <c r="C2188" s="252"/>
      <c r="D2188" s="252"/>
      <c r="E2188" s="427"/>
      <c r="F2188" s="427"/>
      <c r="G2188" s="432"/>
      <c r="H2188" s="528"/>
    </row>
    <row r="2189" spans="2:8" s="3" customFormat="1" ht="12.75" x14ac:dyDescent="0.25">
      <c r="B2189" s="255"/>
      <c r="C2189" s="252"/>
      <c r="D2189" s="252"/>
      <c r="E2189" s="427"/>
      <c r="F2189" s="427"/>
      <c r="G2189" s="432"/>
      <c r="H2189" s="528"/>
    </row>
    <row r="2190" spans="2:8" s="3" customFormat="1" ht="12.75" x14ac:dyDescent="0.25">
      <c r="B2190" s="255"/>
      <c r="C2190" s="252"/>
      <c r="D2190" s="252"/>
      <c r="E2190" s="427"/>
      <c r="F2190" s="427"/>
      <c r="G2190" s="432"/>
      <c r="H2190" s="528"/>
    </row>
    <row r="2191" spans="2:8" s="3" customFormat="1" ht="12.75" x14ac:dyDescent="0.25">
      <c r="B2191" s="255"/>
      <c r="C2191" s="252"/>
      <c r="D2191" s="252"/>
      <c r="E2191" s="427"/>
      <c r="F2191" s="427"/>
      <c r="G2191" s="432"/>
      <c r="H2191" s="528"/>
    </row>
    <row r="2192" spans="2:8" s="3" customFormat="1" ht="12.75" x14ac:dyDescent="0.25">
      <c r="B2192" s="255"/>
      <c r="C2192" s="252"/>
      <c r="D2192" s="252"/>
      <c r="E2192" s="427"/>
      <c r="F2192" s="427"/>
      <c r="G2192" s="432"/>
      <c r="H2192" s="528"/>
    </row>
    <row r="2193" spans="2:8" s="3" customFormat="1" ht="12.75" x14ac:dyDescent="0.25">
      <c r="B2193" s="255"/>
      <c r="C2193" s="252"/>
      <c r="D2193" s="252"/>
      <c r="E2193" s="427"/>
      <c r="F2193" s="427"/>
      <c r="G2193" s="432"/>
      <c r="H2193" s="528"/>
    </row>
    <row r="2194" spans="2:8" s="3" customFormat="1" ht="12.75" x14ac:dyDescent="0.25">
      <c r="B2194" s="255"/>
      <c r="C2194" s="252"/>
      <c r="D2194" s="252"/>
      <c r="E2194" s="427"/>
      <c r="F2194" s="427"/>
      <c r="G2194" s="432"/>
      <c r="H2194" s="528"/>
    </row>
    <row r="2195" spans="2:8" s="3" customFormat="1" ht="12.75" x14ac:dyDescent="0.25">
      <c r="B2195" s="255"/>
      <c r="C2195" s="252"/>
      <c r="D2195" s="252"/>
      <c r="E2195" s="427"/>
      <c r="F2195" s="427"/>
      <c r="G2195" s="432"/>
      <c r="H2195" s="528"/>
    </row>
    <row r="2196" spans="2:8" s="3" customFormat="1" ht="12.75" x14ac:dyDescent="0.25">
      <c r="B2196" s="255"/>
      <c r="C2196" s="252"/>
      <c r="D2196" s="252"/>
      <c r="E2196" s="427"/>
      <c r="F2196" s="427"/>
      <c r="G2196" s="432"/>
      <c r="H2196" s="528"/>
    </row>
    <row r="2197" spans="2:8" s="3" customFormat="1" ht="12.75" x14ac:dyDescent="0.25">
      <c r="B2197" s="255"/>
      <c r="C2197" s="252"/>
      <c r="D2197" s="252"/>
      <c r="E2197" s="427"/>
      <c r="F2197" s="427"/>
      <c r="G2197" s="432"/>
      <c r="H2197" s="528"/>
    </row>
    <row r="2198" spans="2:8" s="3" customFormat="1" ht="12.75" x14ac:dyDescent="0.25">
      <c r="B2198" s="255"/>
      <c r="C2198" s="252"/>
      <c r="D2198" s="252"/>
      <c r="E2198" s="427"/>
      <c r="F2198" s="427"/>
      <c r="G2198" s="432"/>
      <c r="H2198" s="528"/>
    </row>
    <row r="2199" spans="2:8" s="3" customFormat="1" ht="12.75" x14ac:dyDescent="0.25">
      <c r="B2199" s="255"/>
      <c r="C2199" s="252"/>
      <c r="D2199" s="252"/>
      <c r="E2199" s="427"/>
      <c r="F2199" s="427"/>
      <c r="G2199" s="432"/>
      <c r="H2199" s="528"/>
    </row>
    <row r="2200" spans="2:8" s="3" customFormat="1" ht="12.75" x14ac:dyDescent="0.25">
      <c r="B2200" s="255"/>
      <c r="C2200" s="252"/>
      <c r="D2200" s="252"/>
      <c r="E2200" s="427"/>
      <c r="F2200" s="427"/>
      <c r="G2200" s="432"/>
      <c r="H2200" s="528"/>
    </row>
    <row r="2201" spans="2:8" s="3" customFormat="1" ht="12.75" x14ac:dyDescent="0.25">
      <c r="B2201" s="255"/>
      <c r="C2201" s="252"/>
      <c r="D2201" s="252"/>
      <c r="E2201" s="427"/>
      <c r="F2201" s="427"/>
      <c r="G2201" s="432"/>
      <c r="H2201" s="528"/>
    </row>
    <row r="2202" spans="2:8" s="3" customFormat="1" ht="12.75" x14ac:dyDescent="0.25">
      <c r="B2202" s="255"/>
      <c r="C2202" s="252"/>
      <c r="D2202" s="252"/>
      <c r="E2202" s="427"/>
      <c r="F2202" s="427"/>
      <c r="G2202" s="432"/>
      <c r="H2202" s="528"/>
    </row>
    <row r="2203" spans="2:8" s="3" customFormat="1" ht="12.75" x14ac:dyDescent="0.25">
      <c r="B2203" s="255"/>
      <c r="C2203" s="252"/>
      <c r="D2203" s="252"/>
      <c r="E2203" s="427"/>
      <c r="F2203" s="427"/>
      <c r="G2203" s="432"/>
      <c r="H2203" s="528"/>
    </row>
    <row r="2204" spans="2:8" s="3" customFormat="1" ht="12.75" x14ac:dyDescent="0.25">
      <c r="B2204" s="255"/>
      <c r="C2204" s="252"/>
      <c r="D2204" s="252"/>
      <c r="E2204" s="427"/>
      <c r="F2204" s="427"/>
      <c r="G2204" s="432"/>
      <c r="H2204" s="528"/>
    </row>
    <row r="2205" spans="2:8" s="3" customFormat="1" ht="12.75" x14ac:dyDescent="0.25">
      <c r="B2205" s="255"/>
      <c r="C2205" s="252"/>
      <c r="D2205" s="252"/>
      <c r="E2205" s="427"/>
      <c r="F2205" s="427"/>
      <c r="G2205" s="432"/>
      <c r="H2205" s="528"/>
    </row>
    <row r="2206" spans="2:8" s="3" customFormat="1" ht="12.75" x14ac:dyDescent="0.25">
      <c r="B2206" s="255"/>
      <c r="C2206" s="252"/>
      <c r="D2206" s="252"/>
      <c r="E2206" s="427"/>
      <c r="F2206" s="427"/>
      <c r="G2206" s="432"/>
      <c r="H2206" s="528"/>
    </row>
    <row r="2207" spans="2:8" s="3" customFormat="1" ht="12.75" x14ac:dyDescent="0.25">
      <c r="B2207" s="255"/>
      <c r="C2207" s="252"/>
      <c r="D2207" s="252"/>
      <c r="E2207" s="427"/>
      <c r="F2207" s="427"/>
      <c r="G2207" s="432"/>
      <c r="H2207" s="528"/>
    </row>
    <row r="2208" spans="2:8" s="3" customFormat="1" ht="12.75" x14ac:dyDescent="0.25">
      <c r="B2208" s="255"/>
      <c r="C2208" s="252"/>
      <c r="D2208" s="252"/>
      <c r="E2208" s="427"/>
      <c r="F2208" s="427"/>
      <c r="G2208" s="432"/>
      <c r="H2208" s="528"/>
    </row>
    <row r="2209" spans="2:8" s="3" customFormat="1" ht="12.75" x14ac:dyDescent="0.25">
      <c r="B2209" s="255"/>
      <c r="C2209" s="252"/>
      <c r="D2209" s="252"/>
      <c r="E2209" s="427"/>
      <c r="F2209" s="427"/>
      <c r="G2209" s="432"/>
      <c r="H2209" s="528"/>
    </row>
    <row r="2210" spans="2:8" s="3" customFormat="1" ht="12.75" x14ac:dyDescent="0.25">
      <c r="B2210" s="255"/>
      <c r="C2210" s="252"/>
      <c r="D2210" s="252"/>
      <c r="E2210" s="427"/>
      <c r="F2210" s="427"/>
      <c r="G2210" s="432"/>
      <c r="H2210" s="528"/>
    </row>
    <row r="2211" spans="2:8" s="3" customFormat="1" ht="12.75" x14ac:dyDescent="0.25">
      <c r="B2211" s="255"/>
      <c r="C2211" s="252"/>
      <c r="D2211" s="252"/>
      <c r="E2211" s="427"/>
      <c r="F2211" s="427"/>
      <c r="G2211" s="432"/>
      <c r="H2211" s="528"/>
    </row>
    <row r="2212" spans="2:8" s="3" customFormat="1" ht="12.75" x14ac:dyDescent="0.25">
      <c r="B2212" s="255"/>
      <c r="C2212" s="252"/>
      <c r="D2212" s="252"/>
      <c r="E2212" s="427"/>
      <c r="F2212" s="427"/>
      <c r="G2212" s="432"/>
      <c r="H2212" s="528"/>
    </row>
    <row r="2213" spans="2:8" s="3" customFormat="1" ht="12.75" x14ac:dyDescent="0.25">
      <c r="B2213" s="255"/>
      <c r="C2213" s="252"/>
      <c r="D2213" s="252"/>
      <c r="E2213" s="427"/>
      <c r="F2213" s="427"/>
      <c r="G2213" s="432"/>
      <c r="H2213" s="528"/>
    </row>
    <row r="2214" spans="2:8" s="3" customFormat="1" ht="12.75" x14ac:dyDescent="0.25">
      <c r="B2214" s="255"/>
      <c r="C2214" s="252"/>
      <c r="D2214" s="252"/>
      <c r="E2214" s="427"/>
      <c r="F2214" s="427"/>
      <c r="G2214" s="432"/>
      <c r="H2214" s="528"/>
    </row>
    <row r="2215" spans="2:8" s="3" customFormat="1" ht="12.75" x14ac:dyDescent="0.25">
      <c r="B2215" s="255"/>
      <c r="C2215" s="252"/>
      <c r="D2215" s="252"/>
      <c r="E2215" s="427"/>
      <c r="F2215" s="427"/>
      <c r="G2215" s="432"/>
      <c r="H2215" s="528"/>
    </row>
    <row r="2216" spans="2:8" s="3" customFormat="1" ht="12.75" x14ac:dyDescent="0.25">
      <c r="B2216" s="255"/>
      <c r="C2216" s="252"/>
      <c r="D2216" s="252"/>
      <c r="E2216" s="427"/>
      <c r="F2216" s="427"/>
      <c r="G2216" s="432"/>
      <c r="H2216" s="528"/>
    </row>
    <row r="2217" spans="2:8" s="3" customFormat="1" ht="12.75" x14ac:dyDescent="0.25">
      <c r="B2217" s="255"/>
      <c r="C2217" s="252"/>
      <c r="D2217" s="252"/>
      <c r="E2217" s="427"/>
      <c r="F2217" s="427"/>
      <c r="G2217" s="432"/>
      <c r="H2217" s="528"/>
    </row>
    <row r="2218" spans="2:8" s="3" customFormat="1" ht="12.75" x14ac:dyDescent="0.25">
      <c r="B2218" s="255"/>
      <c r="C2218" s="252"/>
      <c r="D2218" s="252"/>
      <c r="E2218" s="427"/>
      <c r="F2218" s="427"/>
      <c r="G2218" s="432"/>
      <c r="H2218" s="528"/>
    </row>
    <row r="2219" spans="2:8" s="3" customFormat="1" ht="12.75" x14ac:dyDescent="0.25">
      <c r="B2219" s="255"/>
      <c r="C2219" s="252"/>
      <c r="D2219" s="252"/>
      <c r="E2219" s="427"/>
      <c r="F2219" s="427"/>
      <c r="G2219" s="432"/>
      <c r="H2219" s="528"/>
    </row>
    <row r="2220" spans="2:8" s="3" customFormat="1" ht="12.75" x14ac:dyDescent="0.25">
      <c r="B2220" s="255"/>
      <c r="C2220" s="252"/>
      <c r="D2220" s="252"/>
      <c r="E2220" s="427"/>
      <c r="F2220" s="427"/>
      <c r="G2220" s="432"/>
      <c r="H2220" s="528"/>
    </row>
    <row r="2221" spans="2:8" s="3" customFormat="1" ht="12.75" x14ac:dyDescent="0.25">
      <c r="B2221" s="255"/>
      <c r="C2221" s="252"/>
      <c r="D2221" s="252"/>
      <c r="E2221" s="427"/>
      <c r="F2221" s="427"/>
      <c r="G2221" s="432"/>
      <c r="H2221" s="528"/>
    </row>
    <row r="2222" spans="2:8" s="3" customFormat="1" ht="12.75" x14ac:dyDescent="0.25">
      <c r="B2222" s="255"/>
      <c r="C2222" s="252"/>
      <c r="D2222" s="252"/>
      <c r="E2222" s="427"/>
      <c r="F2222" s="427"/>
      <c r="G2222" s="432"/>
      <c r="H2222" s="528"/>
    </row>
    <row r="2223" spans="2:8" s="3" customFormat="1" ht="12.75" x14ac:dyDescent="0.25">
      <c r="B2223" s="255"/>
      <c r="C2223" s="252"/>
      <c r="D2223" s="252"/>
      <c r="E2223" s="427"/>
      <c r="F2223" s="427"/>
      <c r="G2223" s="432"/>
      <c r="H2223" s="528"/>
    </row>
    <row r="2224" spans="2:8" s="3" customFormat="1" ht="12.75" x14ac:dyDescent="0.25">
      <c r="B2224" s="255"/>
      <c r="C2224" s="252"/>
      <c r="D2224" s="252"/>
      <c r="E2224" s="427"/>
      <c r="F2224" s="427"/>
      <c r="G2224" s="432"/>
      <c r="H2224" s="528"/>
    </row>
    <row r="2225" spans="1:8" s="3" customFormat="1" ht="12.75" x14ac:dyDescent="0.25">
      <c r="B2225" s="255"/>
      <c r="C2225" s="252"/>
      <c r="D2225" s="252"/>
      <c r="E2225" s="427"/>
      <c r="F2225" s="427"/>
      <c r="G2225" s="432"/>
      <c r="H2225" s="528"/>
    </row>
    <row r="2226" spans="1:8" s="3" customFormat="1" ht="12.75" x14ac:dyDescent="0.25">
      <c r="B2226" s="255"/>
      <c r="C2226" s="252"/>
      <c r="D2226" s="252"/>
      <c r="E2226" s="427"/>
      <c r="F2226" s="427"/>
      <c r="G2226" s="432"/>
      <c r="H2226" s="528"/>
    </row>
    <row r="2227" spans="1:8" s="3" customFormat="1" ht="12.75" x14ac:dyDescent="0.25">
      <c r="B2227" s="255"/>
      <c r="C2227" s="252"/>
      <c r="D2227" s="252"/>
      <c r="E2227" s="427"/>
      <c r="F2227" s="427"/>
      <c r="G2227" s="432"/>
      <c r="H2227" s="528"/>
    </row>
    <row r="2228" spans="1:8" s="3" customFormat="1" ht="12.75" x14ac:dyDescent="0.25">
      <c r="B2228" s="255"/>
      <c r="C2228" s="252"/>
      <c r="D2228" s="252"/>
      <c r="E2228" s="427"/>
      <c r="F2228" s="427"/>
      <c r="G2228" s="432"/>
      <c r="H2228" s="528"/>
    </row>
    <row r="2229" spans="1:8" s="3" customFormat="1" ht="12.75" x14ac:dyDescent="0.25">
      <c r="B2229" s="255"/>
      <c r="C2229" s="252"/>
      <c r="D2229" s="252"/>
      <c r="E2229" s="427"/>
      <c r="F2229" s="427"/>
      <c r="G2229" s="432"/>
      <c r="H2229" s="528"/>
    </row>
    <row r="2230" spans="1:8" s="4" customFormat="1" ht="21.95" customHeight="1" x14ac:dyDescent="0.25">
      <c r="B2230" s="257" t="s">
        <v>230</v>
      </c>
      <c r="C2230" s="257"/>
      <c r="D2230" s="5"/>
      <c r="E2230" s="431"/>
      <c r="F2230" s="431"/>
      <c r="G2230" s="433"/>
      <c r="H2230" s="529">
        <f>SUM(H2167:H2229)</f>
        <v>0</v>
      </c>
    </row>
    <row r="2231" spans="1:8" s="2" customFormat="1" ht="12.75" x14ac:dyDescent="0.2">
      <c r="B2231" s="15"/>
      <c r="F2231" s="15"/>
      <c r="H2231" s="526" t="s">
        <v>2021</v>
      </c>
    </row>
    <row r="2232" spans="1:8" s="2" customFormat="1" ht="12.75" x14ac:dyDescent="0.2">
      <c r="B2232" s="15"/>
      <c r="F2232" s="15"/>
      <c r="H2232" s="527"/>
    </row>
    <row r="2233" spans="1:8" s="3" customFormat="1" ht="25.5" x14ac:dyDescent="0.25">
      <c r="B2233" s="253" t="s">
        <v>3</v>
      </c>
      <c r="C2233" s="253" t="s">
        <v>4</v>
      </c>
      <c r="D2233" s="253" t="s">
        <v>5</v>
      </c>
      <c r="E2233" s="253" t="s">
        <v>6</v>
      </c>
      <c r="F2233" s="293" t="s">
        <v>7</v>
      </c>
      <c r="G2233" s="253" t="s">
        <v>8</v>
      </c>
      <c r="H2233" s="515" t="s">
        <v>9</v>
      </c>
    </row>
    <row r="2234" spans="1:8" s="3" customFormat="1" ht="12.75" x14ac:dyDescent="0.25">
      <c r="A2234" s="3">
        <v>10714</v>
      </c>
      <c r="B2234" s="701" t="s">
        <v>1398</v>
      </c>
      <c r="C2234" s="246"/>
      <c r="D2234" s="246" t="s">
        <v>1399</v>
      </c>
      <c r="E2234" s="741"/>
      <c r="F2234" s="742"/>
      <c r="G2234" s="746"/>
      <c r="H2234" s="747"/>
    </row>
    <row r="2235" spans="1:8" s="3" customFormat="1" ht="12.75" x14ac:dyDescent="0.25">
      <c r="B2235" s="255"/>
      <c r="C2235" s="252"/>
      <c r="D2235" s="252"/>
      <c r="E2235" s="427"/>
      <c r="F2235" s="427"/>
      <c r="G2235" s="383"/>
      <c r="H2235" s="537"/>
    </row>
    <row r="2236" spans="1:8" s="3" customFormat="1" ht="12.75" x14ac:dyDescent="0.25">
      <c r="A2236" s="3">
        <v>10715</v>
      </c>
      <c r="B2236" s="256"/>
      <c r="C2236" s="254" t="s">
        <v>1400</v>
      </c>
      <c r="D2236" s="254" t="s">
        <v>1401</v>
      </c>
      <c r="E2236" s="428"/>
      <c r="F2236" s="429"/>
      <c r="G2236" s="383"/>
      <c r="H2236" s="537"/>
    </row>
    <row r="2237" spans="1:8" s="3" customFormat="1" ht="12.75" x14ac:dyDescent="0.25">
      <c r="B2237" s="255"/>
      <c r="C2237" s="252"/>
      <c r="D2237" s="252"/>
      <c r="E2237" s="427"/>
      <c r="F2237" s="427"/>
      <c r="G2237" s="383"/>
      <c r="H2237" s="537"/>
    </row>
    <row r="2238" spans="1:8" s="3" customFormat="1" ht="25.5" x14ac:dyDescent="0.25">
      <c r="A2238" s="3">
        <v>10716</v>
      </c>
      <c r="B2238" s="256" t="s">
        <v>1402</v>
      </c>
      <c r="C2238" s="254" t="s">
        <v>1403</v>
      </c>
      <c r="D2238" s="254" t="s">
        <v>1404</v>
      </c>
      <c r="E2238" s="428" t="s">
        <v>292</v>
      </c>
      <c r="F2238" s="429">
        <v>35</v>
      </c>
      <c r="G2238" s="461"/>
      <c r="H2238" s="537">
        <f>IF(E2238 = CHAR(37), F2238*G2238/100,F2238*G2238)</f>
        <v>0</v>
      </c>
    </row>
    <row r="2239" spans="1:8" s="3" customFormat="1" ht="12.75" x14ac:dyDescent="0.25">
      <c r="B2239" s="255"/>
      <c r="C2239" s="252"/>
      <c r="D2239" s="252"/>
      <c r="E2239" s="427"/>
      <c r="F2239" s="427"/>
      <c r="G2239" s="383"/>
      <c r="H2239" s="537"/>
    </row>
    <row r="2240" spans="1:8" s="3" customFormat="1" ht="12.75" x14ac:dyDescent="0.25">
      <c r="A2240" s="3">
        <v>10719</v>
      </c>
      <c r="B2240" s="256"/>
      <c r="C2240" s="254" t="s">
        <v>1405</v>
      </c>
      <c r="D2240" s="254" t="s">
        <v>1406</v>
      </c>
      <c r="E2240" s="428"/>
      <c r="F2240" s="429"/>
      <c r="G2240" s="383"/>
      <c r="H2240" s="537"/>
    </row>
    <row r="2241" spans="1:8" s="3" customFormat="1" ht="12.75" x14ac:dyDescent="0.25">
      <c r="B2241" s="255"/>
      <c r="C2241" s="252"/>
      <c r="D2241" s="252"/>
      <c r="E2241" s="427"/>
      <c r="F2241" s="427"/>
      <c r="G2241" s="383"/>
      <c r="H2241" s="537"/>
    </row>
    <row r="2242" spans="1:8" s="3" customFormat="1" ht="12.75" x14ac:dyDescent="0.25">
      <c r="A2242" s="3">
        <v>10720</v>
      </c>
      <c r="B2242" s="256" t="s">
        <v>1407</v>
      </c>
      <c r="C2242" s="254" t="s">
        <v>1408</v>
      </c>
      <c r="D2242" s="254" t="s">
        <v>1409</v>
      </c>
      <c r="E2242" s="428" t="s">
        <v>292</v>
      </c>
      <c r="F2242" s="429">
        <v>35</v>
      </c>
      <c r="G2242" s="461"/>
      <c r="H2242" s="537">
        <f>IF(E2242 = CHAR(37), F2242*G2242/100,F2242*G2242)</f>
        <v>0</v>
      </c>
    </row>
    <row r="2243" spans="1:8" s="3" customFormat="1" ht="12.75" x14ac:dyDescent="0.25">
      <c r="B2243" s="255"/>
      <c r="C2243" s="252"/>
      <c r="D2243" s="252"/>
      <c r="E2243" s="427"/>
      <c r="F2243" s="427"/>
      <c r="G2243" s="383"/>
      <c r="H2243" s="537"/>
    </row>
    <row r="2244" spans="1:8" s="3" customFormat="1" ht="12.75" x14ac:dyDescent="0.25">
      <c r="A2244" s="3">
        <v>10717</v>
      </c>
      <c r="B2244" s="256"/>
      <c r="C2244" s="254" t="s">
        <v>1405</v>
      </c>
      <c r="D2244" s="254" t="s">
        <v>1410</v>
      </c>
      <c r="E2244" s="428"/>
      <c r="F2244" s="429"/>
      <c r="G2244" s="383"/>
      <c r="H2244" s="537"/>
    </row>
    <row r="2245" spans="1:8" s="3" customFormat="1" ht="12.75" x14ac:dyDescent="0.25">
      <c r="B2245" s="255"/>
      <c r="C2245" s="252"/>
      <c r="D2245" s="252"/>
      <c r="E2245" s="427"/>
      <c r="F2245" s="427"/>
      <c r="G2245" s="383"/>
      <c r="H2245" s="537"/>
    </row>
    <row r="2246" spans="1:8" s="3" customFormat="1" ht="25.5" x14ac:dyDescent="0.25">
      <c r="A2246" s="3">
        <v>10718</v>
      </c>
      <c r="B2246" s="256" t="s">
        <v>1411</v>
      </c>
      <c r="C2246" s="254"/>
      <c r="D2246" s="254" t="s">
        <v>1412</v>
      </c>
      <c r="E2246" s="428" t="s">
        <v>242</v>
      </c>
      <c r="F2246" s="429">
        <v>1</v>
      </c>
      <c r="G2246" s="461"/>
      <c r="H2246" s="537">
        <f>IF(E2246 = CHAR(37), F2246*G2246/100,F2246*G2246)</f>
        <v>0</v>
      </c>
    </row>
    <row r="2247" spans="1:8" s="3" customFormat="1" ht="12.75" x14ac:dyDescent="0.25">
      <c r="B2247" s="255"/>
      <c r="C2247" s="252"/>
      <c r="D2247" s="252"/>
      <c r="E2247" s="427"/>
      <c r="F2247" s="427"/>
      <c r="G2247" s="383"/>
      <c r="H2247" s="537"/>
    </row>
    <row r="2248" spans="1:8" s="3" customFormat="1" ht="25.5" x14ac:dyDescent="0.25">
      <c r="A2248" s="3">
        <v>10721</v>
      </c>
      <c r="B2248" s="256" t="s">
        <v>1413</v>
      </c>
      <c r="C2248" s="254"/>
      <c r="D2248" s="254" t="s">
        <v>1414</v>
      </c>
      <c r="E2248" s="428" t="s">
        <v>242</v>
      </c>
      <c r="F2248" s="429">
        <v>1</v>
      </c>
      <c r="G2248" s="461"/>
      <c r="H2248" s="537">
        <f>IF(E2248 = CHAR(37), F2248*G2248/100,F2248*G2248)</f>
        <v>0</v>
      </c>
    </row>
    <row r="2249" spans="1:8" s="3" customFormat="1" ht="12.75" x14ac:dyDescent="0.25">
      <c r="B2249" s="255"/>
      <c r="C2249" s="252"/>
      <c r="D2249" s="252"/>
      <c r="E2249" s="427"/>
      <c r="F2249" s="427"/>
      <c r="G2249" s="383"/>
      <c r="H2249" s="537"/>
    </row>
    <row r="2250" spans="1:8" s="3" customFormat="1" ht="12.75" x14ac:dyDescent="0.25">
      <c r="B2250" s="255"/>
      <c r="C2250" s="252"/>
      <c r="D2250" s="252"/>
      <c r="E2250" s="427"/>
      <c r="F2250" s="427"/>
      <c r="G2250" s="383"/>
      <c r="H2250" s="537"/>
    </row>
    <row r="2251" spans="1:8" s="3" customFormat="1" ht="12.75" x14ac:dyDescent="0.25">
      <c r="B2251" s="255"/>
      <c r="C2251" s="252"/>
      <c r="D2251" s="252"/>
      <c r="E2251" s="427"/>
      <c r="F2251" s="427"/>
      <c r="G2251" s="383"/>
      <c r="H2251" s="537"/>
    </row>
    <row r="2252" spans="1:8" s="3" customFormat="1" ht="12.75" x14ac:dyDescent="0.25">
      <c r="B2252" s="255"/>
      <c r="C2252" s="252"/>
      <c r="D2252" s="252"/>
      <c r="E2252" s="427"/>
      <c r="F2252" s="427"/>
      <c r="G2252" s="383"/>
      <c r="H2252" s="537"/>
    </row>
    <row r="2253" spans="1:8" s="3" customFormat="1" ht="12.75" x14ac:dyDescent="0.25">
      <c r="B2253" s="255"/>
      <c r="C2253" s="252"/>
      <c r="D2253" s="252"/>
      <c r="E2253" s="427"/>
      <c r="F2253" s="427"/>
      <c r="G2253" s="383"/>
      <c r="H2253" s="537"/>
    </row>
    <row r="2254" spans="1:8" s="3" customFormat="1" ht="12.75" x14ac:dyDescent="0.25">
      <c r="B2254" s="255"/>
      <c r="C2254" s="252"/>
      <c r="D2254" s="252"/>
      <c r="E2254" s="427"/>
      <c r="F2254" s="427"/>
      <c r="G2254" s="383"/>
      <c r="H2254" s="537"/>
    </row>
    <row r="2255" spans="1:8" s="3" customFormat="1" ht="12.75" x14ac:dyDescent="0.25">
      <c r="B2255" s="255"/>
      <c r="C2255" s="252"/>
      <c r="D2255" s="252"/>
      <c r="E2255" s="427"/>
      <c r="F2255" s="427"/>
      <c r="G2255" s="383"/>
      <c r="H2255" s="537"/>
    </row>
    <row r="2256" spans="1:8" s="3" customFormat="1" ht="12.75" x14ac:dyDescent="0.25">
      <c r="B2256" s="255"/>
      <c r="C2256" s="252"/>
      <c r="D2256" s="252"/>
      <c r="E2256" s="427"/>
      <c r="F2256" s="427"/>
      <c r="G2256" s="383"/>
      <c r="H2256" s="537"/>
    </row>
    <row r="2257" spans="2:8" s="3" customFormat="1" ht="12.75" x14ac:dyDescent="0.25">
      <c r="B2257" s="255"/>
      <c r="C2257" s="252"/>
      <c r="D2257" s="252"/>
      <c r="E2257" s="427"/>
      <c r="F2257" s="427"/>
      <c r="G2257" s="383"/>
      <c r="H2257" s="537"/>
    </row>
    <row r="2258" spans="2:8" s="3" customFormat="1" ht="12.75" x14ac:dyDescent="0.25">
      <c r="B2258" s="255"/>
      <c r="C2258" s="252"/>
      <c r="D2258" s="252"/>
      <c r="E2258" s="427"/>
      <c r="F2258" s="427"/>
      <c r="G2258" s="383"/>
      <c r="H2258" s="537"/>
    </row>
    <row r="2259" spans="2:8" s="3" customFormat="1" ht="12.75" x14ac:dyDescent="0.25">
      <c r="B2259" s="255"/>
      <c r="C2259" s="252"/>
      <c r="D2259" s="252"/>
      <c r="E2259" s="427"/>
      <c r="F2259" s="427"/>
      <c r="G2259" s="383"/>
      <c r="H2259" s="537"/>
    </row>
    <row r="2260" spans="2:8" s="3" customFormat="1" ht="12.75" x14ac:dyDescent="0.25">
      <c r="B2260" s="255"/>
      <c r="C2260" s="252"/>
      <c r="D2260" s="252"/>
      <c r="E2260" s="427"/>
      <c r="F2260" s="427"/>
      <c r="G2260" s="383"/>
      <c r="H2260" s="537"/>
    </row>
    <row r="2261" spans="2:8" s="3" customFormat="1" ht="12.75" x14ac:dyDescent="0.25">
      <c r="B2261" s="255"/>
      <c r="C2261" s="252"/>
      <c r="D2261" s="252"/>
      <c r="E2261" s="427"/>
      <c r="F2261" s="427"/>
      <c r="G2261" s="383"/>
      <c r="H2261" s="537"/>
    </row>
    <row r="2262" spans="2:8" s="3" customFormat="1" ht="12.75" x14ac:dyDescent="0.25">
      <c r="B2262" s="255"/>
      <c r="C2262" s="252"/>
      <c r="D2262" s="252"/>
      <c r="E2262" s="427"/>
      <c r="F2262" s="427"/>
      <c r="G2262" s="383"/>
      <c r="H2262" s="537"/>
    </row>
    <row r="2263" spans="2:8" s="3" customFormat="1" ht="12.75" x14ac:dyDescent="0.25">
      <c r="B2263" s="255"/>
      <c r="C2263" s="252"/>
      <c r="D2263" s="252"/>
      <c r="E2263" s="427"/>
      <c r="F2263" s="427"/>
      <c r="G2263" s="383"/>
      <c r="H2263" s="537"/>
    </row>
    <row r="2264" spans="2:8" s="3" customFormat="1" ht="12.75" x14ac:dyDescent="0.25">
      <c r="B2264" s="255"/>
      <c r="C2264" s="252"/>
      <c r="D2264" s="252"/>
      <c r="E2264" s="427"/>
      <c r="F2264" s="427"/>
      <c r="G2264" s="383"/>
      <c r="H2264" s="537"/>
    </row>
    <row r="2265" spans="2:8" s="3" customFormat="1" ht="12.75" x14ac:dyDescent="0.25">
      <c r="B2265" s="255"/>
      <c r="C2265" s="252"/>
      <c r="D2265" s="252"/>
      <c r="E2265" s="427"/>
      <c r="F2265" s="427"/>
      <c r="G2265" s="383"/>
      <c r="H2265" s="537"/>
    </row>
    <row r="2266" spans="2:8" s="3" customFormat="1" ht="12.75" x14ac:dyDescent="0.25">
      <c r="B2266" s="255"/>
      <c r="C2266" s="252"/>
      <c r="D2266" s="252"/>
      <c r="E2266" s="427"/>
      <c r="F2266" s="427"/>
      <c r="G2266" s="383"/>
      <c r="H2266" s="537"/>
    </row>
    <row r="2267" spans="2:8" s="3" customFormat="1" ht="12.75" x14ac:dyDescent="0.25">
      <c r="B2267" s="255"/>
      <c r="C2267" s="252"/>
      <c r="D2267" s="252"/>
      <c r="E2267" s="427"/>
      <c r="F2267" s="427"/>
      <c r="G2267" s="383"/>
      <c r="H2267" s="537"/>
    </row>
    <row r="2268" spans="2:8" s="3" customFormat="1" ht="12.75" x14ac:dyDescent="0.25">
      <c r="B2268" s="255"/>
      <c r="C2268" s="252"/>
      <c r="D2268" s="252"/>
      <c r="E2268" s="427"/>
      <c r="F2268" s="427"/>
      <c r="G2268" s="383"/>
      <c r="H2268" s="537"/>
    </row>
    <row r="2269" spans="2:8" s="3" customFormat="1" ht="12.75" x14ac:dyDescent="0.25">
      <c r="B2269" s="255"/>
      <c r="C2269" s="252"/>
      <c r="D2269" s="252"/>
      <c r="E2269" s="427"/>
      <c r="F2269" s="427"/>
      <c r="G2269" s="383"/>
      <c r="H2269" s="537"/>
    </row>
    <row r="2270" spans="2:8" s="3" customFormat="1" ht="12.75" x14ac:dyDescent="0.25">
      <c r="B2270" s="255"/>
      <c r="C2270" s="252"/>
      <c r="D2270" s="252"/>
      <c r="E2270" s="427"/>
      <c r="F2270" s="427"/>
      <c r="G2270" s="383"/>
      <c r="H2270" s="537"/>
    </row>
    <row r="2271" spans="2:8" s="3" customFormat="1" ht="12.75" x14ac:dyDescent="0.25">
      <c r="B2271" s="255"/>
      <c r="C2271" s="252"/>
      <c r="D2271" s="252"/>
      <c r="E2271" s="427"/>
      <c r="F2271" s="427"/>
      <c r="G2271" s="383"/>
      <c r="H2271" s="537"/>
    </row>
    <row r="2272" spans="2:8" s="3" customFormat="1" ht="12.75" x14ac:dyDescent="0.25">
      <c r="B2272" s="255"/>
      <c r="C2272" s="252"/>
      <c r="D2272" s="252"/>
      <c r="E2272" s="427"/>
      <c r="F2272" s="427"/>
      <c r="G2272" s="383"/>
      <c r="H2272" s="537"/>
    </row>
    <row r="2273" spans="2:8" s="3" customFormat="1" ht="12.75" x14ac:dyDescent="0.25">
      <c r="B2273" s="255"/>
      <c r="C2273" s="252"/>
      <c r="D2273" s="252"/>
      <c r="E2273" s="427"/>
      <c r="F2273" s="427"/>
      <c r="G2273" s="383"/>
      <c r="H2273" s="537"/>
    </row>
    <row r="2274" spans="2:8" s="3" customFormat="1" ht="12.75" x14ac:dyDescent="0.25">
      <c r="B2274" s="255"/>
      <c r="C2274" s="252"/>
      <c r="D2274" s="252"/>
      <c r="E2274" s="427"/>
      <c r="F2274" s="427"/>
      <c r="G2274" s="383"/>
      <c r="H2274" s="537"/>
    </row>
    <row r="2275" spans="2:8" s="3" customFormat="1" ht="12.75" x14ac:dyDescent="0.25">
      <c r="B2275" s="255"/>
      <c r="C2275" s="252"/>
      <c r="D2275" s="252"/>
      <c r="E2275" s="427"/>
      <c r="F2275" s="427"/>
      <c r="G2275" s="383"/>
      <c r="H2275" s="537"/>
    </row>
    <row r="2276" spans="2:8" s="3" customFormat="1" ht="12.75" x14ac:dyDescent="0.25">
      <c r="B2276" s="255"/>
      <c r="C2276" s="252"/>
      <c r="D2276" s="252"/>
      <c r="E2276" s="427"/>
      <c r="F2276" s="427"/>
      <c r="G2276" s="383"/>
      <c r="H2276" s="537"/>
    </row>
    <row r="2277" spans="2:8" s="3" customFormat="1" ht="12.75" x14ac:dyDescent="0.25">
      <c r="B2277" s="255"/>
      <c r="C2277" s="252"/>
      <c r="D2277" s="252"/>
      <c r="E2277" s="427"/>
      <c r="F2277" s="427"/>
      <c r="G2277" s="383"/>
      <c r="H2277" s="537"/>
    </row>
    <row r="2278" spans="2:8" s="3" customFormat="1" ht="12.75" x14ac:dyDescent="0.25">
      <c r="B2278" s="255"/>
      <c r="C2278" s="252"/>
      <c r="D2278" s="252"/>
      <c r="E2278" s="427"/>
      <c r="F2278" s="427"/>
      <c r="G2278" s="383"/>
      <c r="H2278" s="537"/>
    </row>
    <row r="2279" spans="2:8" s="3" customFormat="1" ht="12.75" x14ac:dyDescent="0.25">
      <c r="B2279" s="255"/>
      <c r="C2279" s="252"/>
      <c r="D2279" s="252"/>
      <c r="E2279" s="427"/>
      <c r="F2279" s="427"/>
      <c r="G2279" s="383"/>
      <c r="H2279" s="537"/>
    </row>
    <row r="2280" spans="2:8" s="3" customFormat="1" ht="12.75" x14ac:dyDescent="0.25">
      <c r="B2280" s="255"/>
      <c r="C2280" s="252"/>
      <c r="D2280" s="252"/>
      <c r="E2280" s="427"/>
      <c r="F2280" s="427"/>
      <c r="G2280" s="383"/>
      <c r="H2280" s="537"/>
    </row>
    <row r="2281" spans="2:8" s="3" customFormat="1" ht="12.75" x14ac:dyDescent="0.25">
      <c r="B2281" s="255"/>
      <c r="C2281" s="252"/>
      <c r="D2281" s="252"/>
      <c r="E2281" s="427"/>
      <c r="F2281" s="427"/>
      <c r="G2281" s="383"/>
      <c r="H2281" s="537"/>
    </row>
    <row r="2282" spans="2:8" s="3" customFormat="1" ht="12.75" x14ac:dyDescent="0.25">
      <c r="B2282" s="255"/>
      <c r="C2282" s="252"/>
      <c r="D2282" s="252"/>
      <c r="E2282" s="427"/>
      <c r="F2282" s="427"/>
      <c r="G2282" s="383"/>
      <c r="H2282" s="537"/>
    </row>
    <row r="2283" spans="2:8" s="3" customFormat="1" ht="12.75" x14ac:dyDescent="0.25">
      <c r="B2283" s="255"/>
      <c r="C2283" s="252"/>
      <c r="D2283" s="252"/>
      <c r="E2283" s="427"/>
      <c r="F2283" s="427"/>
      <c r="G2283" s="383"/>
      <c r="H2283" s="537"/>
    </row>
    <row r="2284" spans="2:8" s="3" customFormat="1" ht="12.75" x14ac:dyDescent="0.25">
      <c r="B2284" s="255"/>
      <c r="C2284" s="252"/>
      <c r="D2284" s="252"/>
      <c r="E2284" s="427"/>
      <c r="F2284" s="427"/>
      <c r="G2284" s="383"/>
      <c r="H2284" s="537"/>
    </row>
    <row r="2285" spans="2:8" s="3" customFormat="1" ht="12.75" x14ac:dyDescent="0.25">
      <c r="B2285" s="255"/>
      <c r="C2285" s="252"/>
      <c r="D2285" s="252"/>
      <c r="E2285" s="427"/>
      <c r="F2285" s="427"/>
      <c r="G2285" s="383"/>
      <c r="H2285" s="537"/>
    </row>
    <row r="2286" spans="2:8" s="3" customFormat="1" ht="12.75" x14ac:dyDescent="0.25">
      <c r="B2286" s="255"/>
      <c r="C2286" s="252"/>
      <c r="D2286" s="252"/>
      <c r="E2286" s="427"/>
      <c r="F2286" s="427"/>
      <c r="G2286" s="383"/>
      <c r="H2286" s="537"/>
    </row>
    <row r="2287" spans="2:8" s="3" customFormat="1" ht="12.75" x14ac:dyDescent="0.25">
      <c r="B2287" s="255"/>
      <c r="C2287" s="252"/>
      <c r="D2287" s="252"/>
      <c r="E2287" s="427"/>
      <c r="F2287" s="427"/>
      <c r="G2287" s="383"/>
      <c r="H2287" s="537"/>
    </row>
    <row r="2288" spans="2:8" s="3" customFormat="1" ht="12.75" x14ac:dyDescent="0.25">
      <c r="B2288" s="255"/>
      <c r="C2288" s="252"/>
      <c r="D2288" s="252"/>
      <c r="E2288" s="427"/>
      <c r="F2288" s="427"/>
      <c r="G2288" s="383"/>
      <c r="H2288" s="537"/>
    </row>
    <row r="2289" spans="2:8" s="3" customFormat="1" ht="12.75" x14ac:dyDescent="0.25">
      <c r="B2289" s="255"/>
      <c r="C2289" s="252"/>
      <c r="D2289" s="252"/>
      <c r="E2289" s="427"/>
      <c r="F2289" s="427"/>
      <c r="G2289" s="383"/>
      <c r="H2289" s="537"/>
    </row>
    <row r="2290" spans="2:8" s="3" customFormat="1" ht="12.75" x14ac:dyDescent="0.25">
      <c r="B2290" s="255"/>
      <c r="C2290" s="252"/>
      <c r="D2290" s="252"/>
      <c r="E2290" s="427"/>
      <c r="F2290" s="427"/>
      <c r="G2290" s="383"/>
      <c r="H2290" s="537"/>
    </row>
    <row r="2291" spans="2:8" s="3" customFormat="1" ht="12.75" x14ac:dyDescent="0.25">
      <c r="B2291" s="255"/>
      <c r="C2291" s="252"/>
      <c r="D2291" s="252"/>
      <c r="E2291" s="427"/>
      <c r="F2291" s="427"/>
      <c r="G2291" s="383"/>
      <c r="H2291" s="537"/>
    </row>
    <row r="2292" spans="2:8" s="3" customFormat="1" ht="12.75" x14ac:dyDescent="0.25">
      <c r="B2292" s="255"/>
      <c r="C2292" s="252"/>
      <c r="D2292" s="252"/>
      <c r="E2292" s="427"/>
      <c r="F2292" s="427"/>
      <c r="G2292" s="383"/>
      <c r="H2292" s="537"/>
    </row>
    <row r="2293" spans="2:8" s="3" customFormat="1" ht="12.75" x14ac:dyDescent="0.25">
      <c r="B2293" s="255"/>
      <c r="C2293" s="252"/>
      <c r="D2293" s="252"/>
      <c r="E2293" s="427"/>
      <c r="F2293" s="427"/>
      <c r="G2293" s="383"/>
      <c r="H2293" s="537"/>
    </row>
    <row r="2294" spans="2:8" s="3" customFormat="1" ht="12.75" x14ac:dyDescent="0.25">
      <c r="B2294" s="255"/>
      <c r="C2294" s="252"/>
      <c r="D2294" s="252"/>
      <c r="E2294" s="427"/>
      <c r="F2294" s="427"/>
      <c r="G2294" s="383"/>
      <c r="H2294" s="537"/>
    </row>
    <row r="2295" spans="2:8" s="3" customFormat="1" ht="12.75" x14ac:dyDescent="0.25">
      <c r="B2295" s="255"/>
      <c r="C2295" s="252"/>
      <c r="D2295" s="252"/>
      <c r="E2295" s="427"/>
      <c r="F2295" s="427"/>
      <c r="G2295" s="383"/>
      <c r="H2295" s="537"/>
    </row>
    <row r="2296" spans="2:8" s="4" customFormat="1" ht="21.95" customHeight="1" x14ac:dyDescent="0.25">
      <c r="B2296" s="257" t="s">
        <v>230</v>
      </c>
      <c r="C2296" s="257"/>
      <c r="D2296" s="5"/>
      <c r="E2296" s="431"/>
      <c r="F2296" s="431"/>
      <c r="G2296" s="381"/>
      <c r="H2296" s="494">
        <f>SUM(H2234:H2295)</f>
        <v>0</v>
      </c>
    </row>
    <row r="2297" spans="2:8" s="2" customFormat="1" ht="12.75" x14ac:dyDescent="0.2">
      <c r="B2297" s="15"/>
      <c r="F2297" s="15"/>
      <c r="H2297" s="526" t="s">
        <v>2021</v>
      </c>
    </row>
    <row r="2298" spans="2:8" s="2" customFormat="1" ht="12.75" x14ac:dyDescent="0.2">
      <c r="B2298" s="15"/>
      <c r="D2298" s="9" t="s">
        <v>271</v>
      </c>
      <c r="F2298" s="15"/>
      <c r="H2298" s="514"/>
    </row>
    <row r="2299" spans="2:8" s="3" customFormat="1" ht="12.75" x14ac:dyDescent="0.25">
      <c r="B2299" s="814" t="s">
        <v>273</v>
      </c>
      <c r="C2299" s="815"/>
      <c r="D2299" s="814" t="s">
        <v>5</v>
      </c>
      <c r="E2299" s="815"/>
      <c r="F2299" s="293" t="s">
        <v>272</v>
      </c>
      <c r="G2299" s="253" t="s">
        <v>272</v>
      </c>
      <c r="H2299" s="515" t="s">
        <v>9</v>
      </c>
    </row>
    <row r="2300" spans="2:8" s="3" customFormat="1" ht="12.75" x14ac:dyDescent="0.25">
      <c r="B2300" s="822" t="s">
        <v>10</v>
      </c>
      <c r="C2300" s="823"/>
      <c r="D2300" s="816" t="s">
        <v>274</v>
      </c>
      <c r="E2300" s="817"/>
      <c r="F2300" s="294"/>
      <c r="G2300" s="10"/>
      <c r="H2300" s="528">
        <f>H161</f>
        <v>0</v>
      </c>
    </row>
    <row r="2301" spans="2:8" s="3" customFormat="1" ht="12.75" x14ac:dyDescent="0.25">
      <c r="B2301" s="820"/>
      <c r="C2301" s="821"/>
      <c r="D2301" s="812"/>
      <c r="E2301" s="813"/>
      <c r="F2301" s="294"/>
      <c r="G2301" s="252"/>
      <c r="H2301" s="528"/>
    </row>
    <row r="2302" spans="2:8" s="3" customFormat="1" ht="12.75" x14ac:dyDescent="0.25">
      <c r="B2302" s="822" t="s">
        <v>232</v>
      </c>
      <c r="C2302" s="823"/>
      <c r="D2302" s="818" t="s">
        <v>391</v>
      </c>
      <c r="E2302" s="819"/>
      <c r="F2302" s="294"/>
      <c r="G2302" s="10"/>
      <c r="H2302" s="528">
        <f>H337</f>
        <v>0</v>
      </c>
    </row>
    <row r="2303" spans="2:8" s="3" customFormat="1" ht="12.75" x14ac:dyDescent="0.25">
      <c r="B2303" s="820"/>
      <c r="C2303" s="821"/>
      <c r="D2303" s="812"/>
      <c r="E2303" s="813"/>
      <c r="F2303" s="294"/>
      <c r="G2303" s="252"/>
      <c r="H2303" s="528"/>
    </row>
    <row r="2304" spans="2:8" s="3" customFormat="1" ht="12.75" x14ac:dyDescent="0.25">
      <c r="B2304" s="822" t="s">
        <v>484</v>
      </c>
      <c r="C2304" s="823"/>
      <c r="D2304" s="818" t="s">
        <v>483</v>
      </c>
      <c r="E2304" s="819"/>
      <c r="F2304" s="294"/>
      <c r="G2304" s="10"/>
      <c r="H2304" s="528">
        <f>H520</f>
        <v>0</v>
      </c>
    </row>
    <row r="2305" spans="2:8" s="3" customFormat="1" ht="12.75" x14ac:dyDescent="0.25">
      <c r="B2305" s="820"/>
      <c r="C2305" s="821"/>
      <c r="D2305" s="812"/>
      <c r="E2305" s="813"/>
      <c r="F2305" s="294"/>
      <c r="G2305" s="252"/>
      <c r="H2305" s="528"/>
    </row>
    <row r="2306" spans="2:8" s="3" customFormat="1" ht="12.75" x14ac:dyDescent="0.25">
      <c r="B2306" s="822" t="s">
        <v>592</v>
      </c>
      <c r="C2306" s="823"/>
      <c r="D2306" s="818" t="s">
        <v>591</v>
      </c>
      <c r="E2306" s="819"/>
      <c r="F2306" s="294"/>
      <c r="G2306" s="10"/>
      <c r="H2306" s="528">
        <f>H586</f>
        <v>0</v>
      </c>
    </row>
    <row r="2307" spans="2:8" s="3" customFormat="1" ht="12.75" x14ac:dyDescent="0.25">
      <c r="B2307" s="820"/>
      <c r="C2307" s="821"/>
      <c r="D2307" s="812"/>
      <c r="E2307" s="813"/>
      <c r="F2307" s="294"/>
      <c r="G2307" s="252"/>
      <c r="H2307" s="528"/>
    </row>
    <row r="2308" spans="2:8" s="3" customFormat="1" ht="12.75" x14ac:dyDescent="0.25">
      <c r="B2308" s="822" t="s">
        <v>603</v>
      </c>
      <c r="C2308" s="823"/>
      <c r="D2308" s="818" t="s">
        <v>602</v>
      </c>
      <c r="E2308" s="819"/>
      <c r="F2308" s="294"/>
      <c r="G2308" s="10"/>
      <c r="H2308" s="528">
        <f>H642</f>
        <v>0</v>
      </c>
    </row>
    <row r="2309" spans="2:8" s="3" customFormat="1" ht="12.75" x14ac:dyDescent="0.25">
      <c r="B2309" s="820"/>
      <c r="C2309" s="821"/>
      <c r="D2309" s="812"/>
      <c r="E2309" s="813"/>
      <c r="F2309" s="294"/>
      <c r="G2309" s="252"/>
      <c r="H2309" s="528"/>
    </row>
    <row r="2310" spans="2:8" s="3" customFormat="1" ht="12.75" x14ac:dyDescent="0.25">
      <c r="B2310" s="822" t="s">
        <v>628</v>
      </c>
      <c r="C2310" s="823"/>
      <c r="D2310" s="818" t="s">
        <v>627</v>
      </c>
      <c r="E2310" s="819"/>
      <c r="F2310" s="294"/>
      <c r="G2310" s="10"/>
      <c r="H2310" s="528">
        <f>H1197</f>
        <v>0</v>
      </c>
    </row>
    <row r="2311" spans="2:8" s="3" customFormat="1" ht="12.75" x14ac:dyDescent="0.25">
      <c r="B2311" s="820"/>
      <c r="C2311" s="821"/>
      <c r="D2311" s="812"/>
      <c r="E2311" s="813"/>
      <c r="F2311" s="294"/>
      <c r="G2311" s="252"/>
      <c r="H2311" s="528"/>
    </row>
    <row r="2312" spans="2:8" s="3" customFormat="1" ht="12.75" x14ac:dyDescent="0.25">
      <c r="B2312" s="822" t="s">
        <v>949</v>
      </c>
      <c r="C2312" s="823"/>
      <c r="D2312" s="818" t="s">
        <v>948</v>
      </c>
      <c r="E2312" s="819"/>
      <c r="F2312" s="294"/>
      <c r="G2312" s="10"/>
      <c r="H2312" s="528">
        <f>H1310</f>
        <v>0</v>
      </c>
    </row>
    <row r="2313" spans="2:8" s="3" customFormat="1" ht="12.75" x14ac:dyDescent="0.25">
      <c r="B2313" s="820"/>
      <c r="C2313" s="821"/>
      <c r="D2313" s="812"/>
      <c r="E2313" s="813"/>
      <c r="F2313" s="294"/>
      <c r="G2313" s="252"/>
      <c r="H2313" s="528"/>
    </row>
    <row r="2314" spans="2:8" s="3" customFormat="1" ht="12.75" x14ac:dyDescent="0.25">
      <c r="B2314" s="822" t="s">
        <v>1019</v>
      </c>
      <c r="C2314" s="823"/>
      <c r="D2314" s="818" t="s">
        <v>1018</v>
      </c>
      <c r="E2314" s="819"/>
      <c r="F2314" s="294"/>
      <c r="G2314" s="10"/>
      <c r="H2314" s="528">
        <f>H1369</f>
        <v>0</v>
      </c>
    </row>
    <row r="2315" spans="2:8" s="3" customFormat="1" ht="12.75" x14ac:dyDescent="0.25">
      <c r="B2315" s="820"/>
      <c r="C2315" s="821"/>
      <c r="D2315" s="812"/>
      <c r="E2315" s="813"/>
      <c r="F2315" s="294"/>
      <c r="G2315" s="252"/>
      <c r="H2315" s="528"/>
    </row>
    <row r="2316" spans="2:8" s="3" customFormat="1" ht="12.75" x14ac:dyDescent="0.25">
      <c r="B2316" s="822" t="s">
        <v>1038</v>
      </c>
      <c r="C2316" s="823"/>
      <c r="D2316" s="818" t="s">
        <v>1037</v>
      </c>
      <c r="E2316" s="819"/>
      <c r="F2316" s="294"/>
      <c r="G2316" s="10"/>
      <c r="H2316" s="528">
        <f>H1423</f>
        <v>0</v>
      </c>
    </row>
    <row r="2317" spans="2:8" s="3" customFormat="1" ht="12.75" x14ac:dyDescent="0.25">
      <c r="B2317" s="820"/>
      <c r="C2317" s="821"/>
      <c r="D2317" s="812"/>
      <c r="E2317" s="813"/>
      <c r="F2317" s="294"/>
      <c r="G2317" s="252"/>
      <c r="H2317" s="528"/>
    </row>
    <row r="2318" spans="2:8" s="3" customFormat="1" ht="12.75" x14ac:dyDescent="0.25">
      <c r="B2318" s="822" t="s">
        <v>1072</v>
      </c>
      <c r="C2318" s="823"/>
      <c r="D2318" s="818" t="s">
        <v>1071</v>
      </c>
      <c r="E2318" s="819"/>
      <c r="F2318" s="294"/>
      <c r="G2318" s="10"/>
      <c r="H2318" s="528">
        <f>H1488</f>
        <v>0</v>
      </c>
    </row>
    <row r="2319" spans="2:8" s="3" customFormat="1" ht="12.75" x14ac:dyDescent="0.25">
      <c r="B2319" s="820"/>
      <c r="C2319" s="821"/>
      <c r="D2319" s="812"/>
      <c r="E2319" s="813"/>
      <c r="F2319" s="294"/>
      <c r="G2319" s="252"/>
      <c r="H2319" s="528"/>
    </row>
    <row r="2320" spans="2:8" s="3" customFormat="1" ht="12.75" x14ac:dyDescent="0.25">
      <c r="B2320" s="822" t="s">
        <v>1080</v>
      </c>
      <c r="C2320" s="823"/>
      <c r="D2320" s="818" t="s">
        <v>1079</v>
      </c>
      <c r="E2320" s="819"/>
      <c r="F2320" s="294"/>
      <c r="G2320" s="10"/>
      <c r="H2320" s="528">
        <f>H1616</f>
        <v>400000</v>
      </c>
    </row>
    <row r="2321" spans="2:8" s="3" customFormat="1" ht="12.75" x14ac:dyDescent="0.25">
      <c r="B2321" s="820"/>
      <c r="C2321" s="821"/>
      <c r="D2321" s="812"/>
      <c r="E2321" s="813"/>
      <c r="F2321" s="294"/>
      <c r="G2321" s="252"/>
      <c r="H2321" s="528"/>
    </row>
    <row r="2322" spans="2:8" s="3" customFormat="1" ht="12.75" x14ac:dyDescent="0.25">
      <c r="B2322" s="822" t="s">
        <v>1174</v>
      </c>
      <c r="C2322" s="823"/>
      <c r="D2322" s="818" t="s">
        <v>1173</v>
      </c>
      <c r="E2322" s="819"/>
      <c r="F2322" s="294"/>
      <c r="G2322" s="10"/>
      <c r="H2322" s="528">
        <f>H1681</f>
        <v>0</v>
      </c>
    </row>
    <row r="2323" spans="2:8" s="3" customFormat="1" ht="12.75" x14ac:dyDescent="0.25">
      <c r="B2323" s="820"/>
      <c r="C2323" s="821"/>
      <c r="D2323" s="812"/>
      <c r="E2323" s="813"/>
      <c r="F2323" s="294"/>
      <c r="G2323" s="252"/>
      <c r="H2323" s="528"/>
    </row>
    <row r="2324" spans="2:8" s="3" customFormat="1" ht="12.75" x14ac:dyDescent="0.25">
      <c r="B2324" s="822" t="s">
        <v>1199</v>
      </c>
      <c r="C2324" s="823"/>
      <c r="D2324" s="818" t="s">
        <v>1198</v>
      </c>
      <c r="E2324" s="819"/>
      <c r="F2324" s="294"/>
      <c r="G2324" s="10"/>
      <c r="H2324" s="528">
        <f>H1738</f>
        <v>0</v>
      </c>
    </row>
    <row r="2325" spans="2:8" s="3" customFormat="1" ht="12.75" x14ac:dyDescent="0.25">
      <c r="B2325" s="820"/>
      <c r="C2325" s="821"/>
      <c r="D2325" s="812"/>
      <c r="E2325" s="813"/>
      <c r="F2325" s="294"/>
      <c r="G2325" s="252"/>
      <c r="H2325" s="528"/>
    </row>
    <row r="2326" spans="2:8" s="3" customFormat="1" ht="12.75" x14ac:dyDescent="0.25">
      <c r="B2326" s="822" t="s">
        <v>1225</v>
      </c>
      <c r="C2326" s="823"/>
      <c r="D2326" s="818" t="s">
        <v>1224</v>
      </c>
      <c r="E2326" s="819"/>
      <c r="F2326" s="294"/>
      <c r="G2326" s="10"/>
      <c r="H2326" s="528">
        <f>H1853</f>
        <v>0</v>
      </c>
    </row>
    <row r="2327" spans="2:8" s="3" customFormat="1" ht="12.75" x14ac:dyDescent="0.25">
      <c r="B2327" s="820"/>
      <c r="C2327" s="821"/>
      <c r="D2327" s="812"/>
      <c r="E2327" s="813"/>
      <c r="F2327" s="294"/>
      <c r="G2327" s="252"/>
      <c r="H2327" s="528"/>
    </row>
    <row r="2328" spans="2:8" s="3" customFormat="1" ht="12.75" x14ac:dyDescent="0.25">
      <c r="B2328" s="822" t="s">
        <v>1275</v>
      </c>
      <c r="C2328" s="823"/>
      <c r="D2328" s="818" t="s">
        <v>1274</v>
      </c>
      <c r="E2328" s="819"/>
      <c r="F2328" s="294"/>
      <c r="G2328" s="10"/>
      <c r="H2328" s="528">
        <f>H1970</f>
        <v>0</v>
      </c>
    </row>
    <row r="2329" spans="2:8" s="3" customFormat="1" ht="12.75" x14ac:dyDescent="0.25">
      <c r="B2329" s="820"/>
      <c r="C2329" s="821"/>
      <c r="D2329" s="812"/>
      <c r="E2329" s="813"/>
      <c r="F2329" s="294"/>
      <c r="G2329" s="252"/>
      <c r="H2329" s="528"/>
    </row>
    <row r="2330" spans="2:8" s="3" customFormat="1" ht="12.75" x14ac:dyDescent="0.25">
      <c r="B2330" s="822" t="s">
        <v>1324</v>
      </c>
      <c r="C2330" s="823"/>
      <c r="D2330" s="818" t="s">
        <v>1323</v>
      </c>
      <c r="E2330" s="819"/>
      <c r="F2330" s="294"/>
      <c r="G2330" s="10"/>
      <c r="H2330" s="528">
        <f>H2032</f>
        <v>0</v>
      </c>
    </row>
    <row r="2331" spans="2:8" s="3" customFormat="1" ht="12.75" x14ac:dyDescent="0.25">
      <c r="B2331" s="820"/>
      <c r="C2331" s="821"/>
      <c r="D2331" s="812"/>
      <c r="E2331" s="813"/>
      <c r="F2331" s="294"/>
      <c r="G2331" s="252"/>
      <c r="H2331" s="528"/>
    </row>
    <row r="2332" spans="2:8" s="3" customFormat="1" ht="12.75" x14ac:dyDescent="0.25">
      <c r="B2332" s="822" t="s">
        <v>1341</v>
      </c>
      <c r="C2332" s="823"/>
      <c r="D2332" s="818" t="s">
        <v>1340</v>
      </c>
      <c r="E2332" s="819"/>
      <c r="F2332" s="294"/>
      <c r="G2332" s="10"/>
      <c r="H2332" s="528">
        <f>H2098</f>
        <v>0</v>
      </c>
    </row>
    <row r="2333" spans="2:8" s="3" customFormat="1" ht="12.75" x14ac:dyDescent="0.25">
      <c r="B2333" s="820"/>
      <c r="C2333" s="821"/>
      <c r="D2333" s="812"/>
      <c r="E2333" s="813"/>
      <c r="F2333" s="294"/>
      <c r="G2333" s="252"/>
      <c r="H2333" s="528"/>
    </row>
    <row r="2334" spans="2:8" s="3" customFormat="1" ht="12.75" x14ac:dyDescent="0.25">
      <c r="B2334" s="822" t="s">
        <v>1348</v>
      </c>
      <c r="C2334" s="823"/>
      <c r="D2334" s="818" t="s">
        <v>1347</v>
      </c>
      <c r="E2334" s="819"/>
      <c r="F2334" s="294"/>
      <c r="G2334" s="10"/>
      <c r="H2334" s="528">
        <f>H2230</f>
        <v>0</v>
      </c>
    </row>
    <row r="2335" spans="2:8" s="3" customFormat="1" ht="12.75" x14ac:dyDescent="0.25">
      <c r="B2335" s="820"/>
      <c r="C2335" s="821"/>
      <c r="D2335" s="812"/>
      <c r="E2335" s="813"/>
      <c r="F2335" s="294"/>
      <c r="G2335" s="252"/>
      <c r="H2335" s="528"/>
    </row>
    <row r="2336" spans="2:8" s="3" customFormat="1" ht="12.75" x14ac:dyDescent="0.25">
      <c r="B2336" s="822" t="s">
        <v>1398</v>
      </c>
      <c r="C2336" s="823"/>
      <c r="D2336" s="818" t="s">
        <v>1397</v>
      </c>
      <c r="E2336" s="819"/>
      <c r="F2336" s="294"/>
      <c r="G2336" s="10"/>
      <c r="H2336" s="528">
        <f>H2296</f>
        <v>0</v>
      </c>
    </row>
    <row r="2337" spans="2:8" s="3" customFormat="1" ht="12.75" x14ac:dyDescent="0.25">
      <c r="B2337" s="820"/>
      <c r="C2337" s="821"/>
      <c r="D2337" s="812"/>
      <c r="E2337" s="813"/>
      <c r="F2337" s="294"/>
      <c r="G2337" s="252"/>
      <c r="H2337" s="533"/>
    </row>
    <row r="2338" spans="2:8" s="3" customFormat="1" ht="12.75" x14ac:dyDescent="0.25">
      <c r="B2338" s="820"/>
      <c r="C2338" s="821"/>
      <c r="D2338" s="812"/>
      <c r="E2338" s="813"/>
      <c r="F2338" s="294"/>
      <c r="G2338" s="252"/>
      <c r="H2338" s="533"/>
    </row>
    <row r="2339" spans="2:8" s="3" customFormat="1" ht="12.75" x14ac:dyDescent="0.25">
      <c r="B2339" s="820"/>
      <c r="C2339" s="821"/>
      <c r="D2339" s="812"/>
      <c r="E2339" s="813"/>
      <c r="F2339" s="294"/>
      <c r="G2339" s="252"/>
      <c r="H2339" s="533"/>
    </row>
    <row r="2340" spans="2:8" s="3" customFormat="1" ht="12.75" x14ac:dyDescent="0.25">
      <c r="B2340" s="820"/>
      <c r="C2340" s="821"/>
      <c r="D2340" s="812"/>
      <c r="E2340" s="813"/>
      <c r="F2340" s="294"/>
      <c r="G2340" s="252"/>
      <c r="H2340" s="533"/>
    </row>
    <row r="2341" spans="2:8" s="3" customFormat="1" ht="12.75" x14ac:dyDescent="0.25">
      <c r="B2341" s="820"/>
      <c r="C2341" s="821"/>
      <c r="D2341" s="812"/>
      <c r="E2341" s="813"/>
      <c r="F2341" s="294"/>
      <c r="G2341" s="252"/>
      <c r="H2341" s="533"/>
    </row>
    <row r="2342" spans="2:8" s="3" customFormat="1" ht="12.75" x14ac:dyDescent="0.25">
      <c r="B2342" s="820"/>
      <c r="C2342" s="821"/>
      <c r="D2342" s="812"/>
      <c r="E2342" s="813"/>
      <c r="F2342" s="294"/>
      <c r="G2342" s="252"/>
      <c r="H2342" s="533"/>
    </row>
    <row r="2343" spans="2:8" s="3" customFormat="1" ht="11.85" customHeight="1" x14ac:dyDescent="0.25">
      <c r="B2343" s="820"/>
      <c r="C2343" s="821"/>
      <c r="D2343" s="812"/>
      <c r="E2343" s="813"/>
      <c r="F2343" s="294"/>
      <c r="G2343" s="252"/>
      <c r="H2343" s="533"/>
    </row>
    <row r="2344" spans="2:8" s="3" customFormat="1" ht="11.85" customHeight="1" x14ac:dyDescent="0.25">
      <c r="B2344" s="820"/>
      <c r="C2344" s="821"/>
      <c r="D2344" s="812"/>
      <c r="E2344" s="813"/>
      <c r="F2344" s="294"/>
      <c r="G2344" s="252"/>
      <c r="H2344" s="533"/>
    </row>
    <row r="2345" spans="2:8" s="3" customFormat="1" ht="11.85" customHeight="1" x14ac:dyDescent="0.25">
      <c r="B2345" s="820"/>
      <c r="C2345" s="821"/>
      <c r="D2345" s="812"/>
      <c r="E2345" s="813"/>
      <c r="F2345" s="294"/>
      <c r="G2345" s="252"/>
      <c r="H2345" s="533"/>
    </row>
    <row r="2346" spans="2:8" s="3" customFormat="1" ht="11.85" customHeight="1" x14ac:dyDescent="0.25">
      <c r="B2346" s="820"/>
      <c r="C2346" s="821"/>
      <c r="D2346" s="812"/>
      <c r="E2346" s="813"/>
      <c r="F2346" s="294"/>
      <c r="G2346" s="252"/>
      <c r="H2346" s="533"/>
    </row>
    <row r="2347" spans="2:8" s="3" customFormat="1" ht="11.85" customHeight="1" x14ac:dyDescent="0.25">
      <c r="B2347" s="820"/>
      <c r="C2347" s="821"/>
      <c r="D2347" s="812"/>
      <c r="E2347" s="813"/>
      <c r="F2347" s="294"/>
      <c r="G2347" s="252"/>
      <c r="H2347" s="533"/>
    </row>
    <row r="2348" spans="2:8" s="3" customFormat="1" ht="11.85" customHeight="1" x14ac:dyDescent="0.25">
      <c r="B2348" s="820"/>
      <c r="C2348" s="821"/>
      <c r="D2348" s="812"/>
      <c r="E2348" s="813"/>
      <c r="F2348" s="294"/>
      <c r="G2348" s="252"/>
      <c r="H2348" s="533"/>
    </row>
    <row r="2349" spans="2:8" s="3" customFormat="1" ht="11.85" customHeight="1" x14ac:dyDescent="0.25">
      <c r="B2349" s="820"/>
      <c r="C2349" s="821"/>
      <c r="D2349" s="812"/>
      <c r="E2349" s="813"/>
      <c r="F2349" s="294"/>
      <c r="G2349" s="252"/>
      <c r="H2349" s="533"/>
    </row>
    <row r="2350" spans="2:8" s="3" customFormat="1" ht="11.85" customHeight="1" x14ac:dyDescent="0.25">
      <c r="B2350" s="824"/>
      <c r="C2350" s="825"/>
      <c r="D2350" s="826"/>
      <c r="E2350" s="827"/>
      <c r="F2350" s="294"/>
      <c r="G2350" s="252"/>
      <c r="H2350" s="533"/>
    </row>
    <row r="2351" spans="2:8" s="4" customFormat="1" ht="19.5" customHeight="1" x14ac:dyDescent="0.25">
      <c r="B2351" s="285" t="s">
        <v>4566</v>
      </c>
      <c r="C2351" s="297"/>
      <c r="D2351" s="5"/>
      <c r="E2351" s="11"/>
      <c r="F2351" s="292"/>
      <c r="G2351" s="11"/>
      <c r="H2351" s="529">
        <f>SUM(H2300:H2350)</f>
        <v>400000</v>
      </c>
    </row>
  </sheetData>
  <sheetProtection algorithmName="SHA-512" hashValue="QWw3pqHtmShrziXL76SPsXHVmXul7zP+qbWErC9L6dGUVN5e0eRE5Ost+5xUeUuVwqUSKbF8pVaiWsOK0hGJ8w==" saltValue="61p25PQ5khIflM6700NN0g==" spinCount="100000" sheet="1" objects="1" scenarios="1"/>
  <autoFilter ref="B1:H2351" xr:uid="{00000000-0009-0000-0000-000002000000}"/>
  <mergeCells count="104">
    <mergeCell ref="D2347:E2347"/>
    <mergeCell ref="D2348:E2348"/>
    <mergeCell ref="D2349:E2349"/>
    <mergeCell ref="D2350:E2350"/>
    <mergeCell ref="D2343:E2343"/>
    <mergeCell ref="D2344:E2344"/>
    <mergeCell ref="D2345:E2345"/>
    <mergeCell ref="D2346:E2346"/>
    <mergeCell ref="D2341:E2341"/>
    <mergeCell ref="D2342:E2342"/>
    <mergeCell ref="D2335:E2335"/>
    <mergeCell ref="D2336:E2336"/>
    <mergeCell ref="D2337:E2337"/>
    <mergeCell ref="D2338:E2338"/>
    <mergeCell ref="D2339:E2339"/>
    <mergeCell ref="D2340:E2340"/>
    <mergeCell ref="D2329:E2329"/>
    <mergeCell ref="D2330:E2330"/>
    <mergeCell ref="D2331:E2331"/>
    <mergeCell ref="D2332:E2332"/>
    <mergeCell ref="D2333:E2333"/>
    <mergeCell ref="D2334:E2334"/>
    <mergeCell ref="D2323:E2323"/>
    <mergeCell ref="D2324:E2324"/>
    <mergeCell ref="D2325:E2325"/>
    <mergeCell ref="D2326:E2326"/>
    <mergeCell ref="D2327:E2327"/>
    <mergeCell ref="D2328:E2328"/>
    <mergeCell ref="D2317:E2317"/>
    <mergeCell ref="D2318:E2318"/>
    <mergeCell ref="D2319:E2319"/>
    <mergeCell ref="D2320:E2320"/>
    <mergeCell ref="D2321:E2321"/>
    <mergeCell ref="D2322:E2322"/>
    <mergeCell ref="D2311:E2311"/>
    <mergeCell ref="D2312:E2312"/>
    <mergeCell ref="D2313:E2313"/>
    <mergeCell ref="D2314:E2314"/>
    <mergeCell ref="D2315:E2315"/>
    <mergeCell ref="D2316:E2316"/>
    <mergeCell ref="D2305:E2305"/>
    <mergeCell ref="D2306:E2306"/>
    <mergeCell ref="D2307:E2307"/>
    <mergeCell ref="D2308:E2308"/>
    <mergeCell ref="D2309:E2309"/>
    <mergeCell ref="D2310:E2310"/>
    <mergeCell ref="B2347:C2347"/>
    <mergeCell ref="B2348:C2348"/>
    <mergeCell ref="B2349:C2349"/>
    <mergeCell ref="B2350:C2350"/>
    <mergeCell ref="D2299:E2299"/>
    <mergeCell ref="D2300:E2300"/>
    <mergeCell ref="D2301:E2301"/>
    <mergeCell ref="D2302:E2302"/>
    <mergeCell ref="D2303:E2303"/>
    <mergeCell ref="D2304:E2304"/>
    <mergeCell ref="B2343:C2343"/>
    <mergeCell ref="B2344:C2344"/>
    <mergeCell ref="B2345:C2345"/>
    <mergeCell ref="B2346:C2346"/>
    <mergeCell ref="B2341:C2341"/>
    <mergeCell ref="B2342:C2342"/>
    <mergeCell ref="B2335:C2335"/>
    <mergeCell ref="B2336:C2336"/>
    <mergeCell ref="B2337:C2337"/>
    <mergeCell ref="B2338:C2338"/>
    <mergeCell ref="B2339:C2339"/>
    <mergeCell ref="B2340:C2340"/>
    <mergeCell ref="B2329:C2329"/>
    <mergeCell ref="B2330:C2330"/>
    <mergeCell ref="B2331:C2331"/>
    <mergeCell ref="B2332:C2332"/>
    <mergeCell ref="B2333:C2333"/>
    <mergeCell ref="B2334:C2334"/>
    <mergeCell ref="B2323:C2323"/>
    <mergeCell ref="B2324:C2324"/>
    <mergeCell ref="B2325:C2325"/>
    <mergeCell ref="B2326:C2326"/>
    <mergeCell ref="B2327:C2327"/>
    <mergeCell ref="B2328:C2328"/>
    <mergeCell ref="B2317:C2317"/>
    <mergeCell ref="B2318:C2318"/>
    <mergeCell ref="B2319:C2319"/>
    <mergeCell ref="B2320:C2320"/>
    <mergeCell ref="B2321:C2321"/>
    <mergeCell ref="B2322:C2322"/>
    <mergeCell ref="B2311:C2311"/>
    <mergeCell ref="B2312:C2312"/>
    <mergeCell ref="B2313:C2313"/>
    <mergeCell ref="B2314:C2314"/>
    <mergeCell ref="B2315:C2315"/>
    <mergeCell ref="B2316:C2316"/>
    <mergeCell ref="B2305:C2305"/>
    <mergeCell ref="B2306:C2306"/>
    <mergeCell ref="B2307:C2307"/>
    <mergeCell ref="B2308:C2308"/>
    <mergeCell ref="B2309:C2309"/>
    <mergeCell ref="B2310:C2310"/>
    <mergeCell ref="B2299:C2299"/>
    <mergeCell ref="B2300:C2300"/>
    <mergeCell ref="B2301:C2301"/>
    <mergeCell ref="B2302:C2302"/>
    <mergeCell ref="B2303:C2303"/>
    <mergeCell ref="B2304:C2304"/>
  </mergeCells>
  <conditionalFormatting sqref="J8:J2248">
    <cfRule type="containsText" dxfId="4" priority="1" operator="containsText" text="TRUE">
      <formula>NOT(ISERROR(SEARCH("TRUE",J8)))</formula>
    </cfRule>
  </conditionalFormatting>
  <pageMargins left="0.70866141732283472" right="0.70866141732283472" top="0.74803149606299213" bottom="0.74803149606299213" header="0.31496062992125984" footer="0.31496062992125984"/>
  <pageSetup paperSize="9" scale="76" firstPageNumber="65" fitToHeight="0" orientation="portrait" blackAndWhite="1" r:id="rId1"/>
  <headerFooter>
    <oddHeader>&amp;LHAMMARSDALE WWTW IMPROVEMENTS TO LIQUID AND SOLIDS TREATMENT FACILITIES&amp;RContract No:  WS 7342</oddHeader>
    <oddFooter>&amp;LC2: Pricing Data - Revision B&amp;CPage C2.2-&amp;P</oddFooter>
  </headerFooter>
  <rowBreaks count="40" manualBreakCount="40">
    <brk id="52" max="7" man="1"/>
    <brk id="104" max="7" man="1"/>
    <brk id="161" max="7" man="1"/>
    <brk id="212" max="7" man="1"/>
    <brk id="271" max="7" man="1"/>
    <brk id="337" max="7" man="1"/>
    <brk id="394" max="7" man="1"/>
    <brk id="454" max="7" man="1"/>
    <brk id="520" max="7" man="1"/>
    <brk id="586" max="7" man="1"/>
    <brk id="642" max="7" man="1"/>
    <brk id="703" max="7" man="1"/>
    <brk id="767" max="7" man="1"/>
    <brk id="823" max="7" man="1"/>
    <brk id="889" max="7" man="1"/>
    <brk id="943" max="7" man="1"/>
    <brk id="1007" max="7" man="1"/>
    <brk id="1070" max="7" man="1"/>
    <brk id="1129" max="7" man="1"/>
    <brk id="1197" max="7" man="1"/>
    <brk id="1252" max="7" man="1"/>
    <brk id="1310" max="7" man="1"/>
    <brk id="1369" max="7" man="1"/>
    <brk id="1423" max="7" man="1"/>
    <brk id="1488" max="7" man="1"/>
    <brk id="1548" max="7" man="1"/>
    <brk id="1602" max="16383" man="1"/>
    <brk id="1616" max="7" man="1"/>
    <brk id="1681" max="7" man="1"/>
    <brk id="1738" max="7" man="1"/>
    <brk id="1790" max="7" man="1"/>
    <brk id="1853" max="7" man="1"/>
    <brk id="1908" max="7" man="1"/>
    <brk id="1970" max="7" man="1"/>
    <brk id="2032" max="7" man="1"/>
    <brk id="2098" max="7" man="1"/>
    <brk id="2163" max="7" man="1"/>
    <brk id="2230" max="7" man="1"/>
    <brk id="2296" max="7" man="1"/>
    <brk id="2351" man="1"/>
  </rowBreaks>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pageSetUpPr fitToPage="1"/>
  </sheetPr>
  <dimension ref="A1:G90"/>
  <sheetViews>
    <sheetView view="pageBreakPreview" zoomScale="115" zoomScaleNormal="100" zoomScaleSheetLayoutView="115" workbookViewId="0">
      <selection activeCell="F251" sqref="F251"/>
    </sheetView>
  </sheetViews>
  <sheetFormatPr defaultColWidth="9.140625" defaultRowHeight="12.75" x14ac:dyDescent="0.2"/>
  <cols>
    <col min="1" max="1" width="8.5703125" style="49" customWidth="1"/>
    <col min="2" max="2" width="10.140625" style="49" customWidth="1"/>
    <col min="3" max="3" width="42" style="50" customWidth="1"/>
    <col min="4" max="5" width="10.140625" style="49" customWidth="1"/>
    <col min="6" max="6" width="15.85546875" style="22" customWidth="1"/>
    <col min="7" max="7" width="18.42578125" style="590" customWidth="1"/>
    <col min="8" max="16384" width="9.140625" style="21"/>
  </cols>
  <sheetData>
    <row r="1" spans="1:7" x14ac:dyDescent="0.2">
      <c r="A1" s="51"/>
      <c r="B1" s="21"/>
      <c r="C1" s="79"/>
      <c r="E1" s="79"/>
      <c r="G1" s="542" t="s">
        <v>4527</v>
      </c>
    </row>
    <row r="2" spans="1:7" x14ac:dyDescent="0.2">
      <c r="A2" s="51"/>
      <c r="B2" s="21"/>
      <c r="C2" s="79"/>
      <c r="E2" s="79"/>
      <c r="G2" s="543"/>
    </row>
    <row r="3" spans="1:7" ht="25.5" x14ac:dyDescent="0.2">
      <c r="A3" s="23" t="s">
        <v>3</v>
      </c>
      <c r="B3" s="23" t="s">
        <v>4</v>
      </c>
      <c r="C3" s="23" t="s">
        <v>5</v>
      </c>
      <c r="D3" s="23" t="s">
        <v>6</v>
      </c>
      <c r="E3" s="23" t="s">
        <v>7</v>
      </c>
      <c r="F3" s="23" t="s">
        <v>8</v>
      </c>
      <c r="G3" s="482" t="s">
        <v>9</v>
      </c>
    </row>
    <row r="4" spans="1:7" x14ac:dyDescent="0.2">
      <c r="A4" s="24"/>
      <c r="B4" s="24"/>
      <c r="C4" s="80" t="s">
        <v>2025</v>
      </c>
      <c r="D4" s="24"/>
      <c r="E4" s="24"/>
      <c r="F4" s="390"/>
      <c r="G4" s="585"/>
    </row>
    <row r="5" spans="1:7" x14ac:dyDescent="0.2">
      <c r="A5" s="33"/>
      <c r="B5" s="33"/>
      <c r="C5" s="28"/>
      <c r="D5" s="33"/>
      <c r="E5" s="33"/>
      <c r="F5" s="393"/>
      <c r="G5" s="485"/>
    </row>
    <row r="6" spans="1:7" x14ac:dyDescent="0.2">
      <c r="A6" s="33">
        <v>1</v>
      </c>
      <c r="B6" s="33" t="s">
        <v>2310</v>
      </c>
      <c r="C6" s="31" t="s">
        <v>2311</v>
      </c>
      <c r="D6" s="33"/>
      <c r="E6" s="33"/>
      <c r="F6" s="393"/>
      <c r="G6" s="485"/>
    </row>
    <row r="7" spans="1:7" ht="25.5" x14ac:dyDescent="0.2">
      <c r="A7" s="33">
        <v>1.1000000000000001</v>
      </c>
      <c r="B7" s="33"/>
      <c r="C7" s="28" t="s">
        <v>2312</v>
      </c>
      <c r="D7" s="41" t="s">
        <v>19</v>
      </c>
      <c r="E7" s="41">
        <v>6</v>
      </c>
      <c r="F7" s="730"/>
      <c r="G7" s="485" t="str">
        <f>+IF($F7&gt;0,($E7*F7),"R")</f>
        <v>R</v>
      </c>
    </row>
    <row r="8" spans="1:7" x14ac:dyDescent="0.2">
      <c r="A8" s="33"/>
      <c r="B8" s="33"/>
      <c r="C8" s="28"/>
      <c r="D8" s="41"/>
      <c r="E8" s="33"/>
      <c r="F8" s="393"/>
      <c r="G8" s="485"/>
    </row>
    <row r="9" spans="1:7" ht="25.5" x14ac:dyDescent="0.2">
      <c r="A9" s="33">
        <v>1.2</v>
      </c>
      <c r="B9" s="33"/>
      <c r="C9" s="28" t="s">
        <v>2313</v>
      </c>
      <c r="D9" s="41" t="s">
        <v>19</v>
      </c>
      <c r="E9" s="41">
        <v>6</v>
      </c>
      <c r="F9" s="730"/>
      <c r="G9" s="485" t="str">
        <f>+IF($F9&gt;0,($E9*F9),"R")</f>
        <v>R</v>
      </c>
    </row>
    <row r="10" spans="1:7" x14ac:dyDescent="0.2">
      <c r="A10" s="33"/>
      <c r="B10" s="33"/>
      <c r="C10" s="28"/>
      <c r="D10" s="41"/>
      <c r="E10" s="33"/>
      <c r="F10" s="393"/>
      <c r="G10" s="485"/>
    </row>
    <row r="11" spans="1:7" x14ac:dyDescent="0.2">
      <c r="A11" s="40">
        <v>2</v>
      </c>
      <c r="B11" s="41"/>
      <c r="C11" s="42" t="s">
        <v>2318</v>
      </c>
      <c r="D11" s="41"/>
      <c r="E11" s="100"/>
      <c r="F11" s="393"/>
      <c r="G11" s="485"/>
    </row>
    <row r="12" spans="1:7" x14ac:dyDescent="0.2">
      <c r="A12" s="33">
        <v>2.1</v>
      </c>
      <c r="B12" s="33" t="s">
        <v>2319</v>
      </c>
      <c r="C12" s="31" t="s">
        <v>2320</v>
      </c>
      <c r="D12" s="306"/>
      <c r="E12" s="33"/>
      <c r="F12" s="393"/>
      <c r="G12" s="485"/>
    </row>
    <row r="13" spans="1:7" ht="25.5" x14ac:dyDescent="0.2">
      <c r="A13" s="41" t="s">
        <v>239</v>
      </c>
      <c r="B13" s="41"/>
      <c r="C13" s="28" t="s">
        <v>2321</v>
      </c>
      <c r="D13" s="41" t="s">
        <v>19</v>
      </c>
      <c r="E13" s="41">
        <v>6</v>
      </c>
      <c r="F13" s="730"/>
      <c r="G13" s="485" t="str">
        <f>+IF($F13&gt;0,($E13*F13),"R")</f>
        <v>R</v>
      </c>
    </row>
    <row r="14" spans="1:7" x14ac:dyDescent="0.2">
      <c r="A14" s="27"/>
      <c r="B14" s="27"/>
      <c r="C14" s="28"/>
      <c r="D14" s="41"/>
      <c r="E14" s="33"/>
      <c r="F14" s="393"/>
      <c r="G14" s="485"/>
    </row>
    <row r="15" spans="1:7" x14ac:dyDescent="0.2">
      <c r="A15" s="33">
        <v>2.2000000000000002</v>
      </c>
      <c r="B15" s="33" t="s">
        <v>2322</v>
      </c>
      <c r="C15" s="31" t="s">
        <v>2323</v>
      </c>
      <c r="D15" s="100"/>
      <c r="E15" s="33"/>
      <c r="F15" s="393"/>
      <c r="G15" s="485"/>
    </row>
    <row r="16" spans="1:7" ht="25.5" x14ac:dyDescent="0.2">
      <c r="A16" s="33" t="s">
        <v>268</v>
      </c>
      <c r="B16" s="33"/>
      <c r="C16" s="28" t="s">
        <v>2324</v>
      </c>
      <c r="D16" s="41" t="s">
        <v>19</v>
      </c>
      <c r="E16" s="41">
        <v>6</v>
      </c>
      <c r="F16" s="730"/>
      <c r="G16" s="485" t="str">
        <f>+IF($F16&gt;0,($E16*F16),"R")</f>
        <v>R</v>
      </c>
    </row>
    <row r="17" spans="1:7" x14ac:dyDescent="0.2">
      <c r="A17" s="33"/>
      <c r="B17" s="33"/>
      <c r="C17" s="28" t="s">
        <v>2325</v>
      </c>
      <c r="D17" s="41"/>
      <c r="E17" s="33"/>
      <c r="F17" s="393"/>
      <c r="G17" s="485"/>
    </row>
    <row r="18" spans="1:7" x14ac:dyDescent="0.2">
      <c r="A18" s="33"/>
      <c r="B18" s="33"/>
      <c r="C18" s="28"/>
      <c r="D18" s="41"/>
      <c r="E18" s="33"/>
      <c r="F18" s="393"/>
      <c r="G18" s="485"/>
    </row>
    <row r="19" spans="1:7" ht="25.5" x14ac:dyDescent="0.2">
      <c r="A19" s="33" t="s">
        <v>1445</v>
      </c>
      <c r="B19" s="33"/>
      <c r="C19" s="28" t="s">
        <v>2326</v>
      </c>
      <c r="D19" s="41" t="s">
        <v>19</v>
      </c>
      <c r="E19" s="41">
        <v>6</v>
      </c>
      <c r="F19" s="730"/>
      <c r="G19" s="485" t="str">
        <f>+IF($F19&gt;0,($E19*F19),"R")</f>
        <v>R</v>
      </c>
    </row>
    <row r="20" spans="1:7" ht="38.25" x14ac:dyDescent="0.2">
      <c r="A20" s="33"/>
      <c r="B20" s="33"/>
      <c r="C20" s="28" t="s">
        <v>2327</v>
      </c>
      <c r="D20" s="41"/>
      <c r="E20" s="33"/>
      <c r="F20" s="393"/>
      <c r="G20" s="485"/>
    </row>
    <row r="21" spans="1:7" x14ac:dyDescent="0.2">
      <c r="A21" s="33"/>
      <c r="B21" s="33"/>
      <c r="C21" s="28"/>
      <c r="D21" s="41"/>
      <c r="E21" s="33"/>
      <c r="F21" s="393"/>
      <c r="G21" s="485"/>
    </row>
    <row r="22" spans="1:7" x14ac:dyDescent="0.2">
      <c r="A22" s="33" t="s">
        <v>1446</v>
      </c>
      <c r="B22" s="33"/>
      <c r="C22" s="28" t="s">
        <v>2328</v>
      </c>
      <c r="D22" s="41" t="s">
        <v>19</v>
      </c>
      <c r="E22" s="41">
        <v>6</v>
      </c>
      <c r="F22" s="730"/>
      <c r="G22" s="485" t="str">
        <f>+IF($F22&gt;0,($E22*F22),"R")</f>
        <v>R</v>
      </c>
    </row>
    <row r="23" spans="1:7" x14ac:dyDescent="0.2">
      <c r="A23" s="27"/>
      <c r="B23" s="27"/>
      <c r="C23" s="83" t="s">
        <v>2329</v>
      </c>
      <c r="D23" s="41"/>
      <c r="E23" s="33"/>
      <c r="F23" s="393"/>
      <c r="G23" s="485" t="str">
        <f>+IF($F23&gt;0,($E23*F23),"")</f>
        <v/>
      </c>
    </row>
    <row r="24" spans="1:7" x14ac:dyDescent="0.2">
      <c r="A24" s="27"/>
      <c r="B24" s="27"/>
      <c r="C24" s="83" t="s">
        <v>2330</v>
      </c>
      <c r="D24" s="33"/>
      <c r="E24" s="33"/>
      <c r="F24" s="393"/>
      <c r="G24" s="485"/>
    </row>
    <row r="25" spans="1:7" x14ac:dyDescent="0.2">
      <c r="A25" s="56"/>
      <c r="B25" s="56"/>
      <c r="C25" s="59"/>
      <c r="D25" s="97"/>
      <c r="E25" s="97"/>
      <c r="F25" s="397"/>
      <c r="G25" s="577"/>
    </row>
    <row r="26" spans="1:7" ht="21.95" customHeight="1" x14ac:dyDescent="0.2">
      <c r="A26" s="37" t="s">
        <v>44</v>
      </c>
      <c r="B26" s="35"/>
      <c r="C26" s="35"/>
      <c r="D26" s="305"/>
      <c r="E26" s="35"/>
      <c r="F26" s="395"/>
      <c r="G26" s="586">
        <f>SUM(G6:G25)</f>
        <v>0</v>
      </c>
    </row>
    <row r="27" spans="1:7" ht="15" customHeight="1" x14ac:dyDescent="0.2">
      <c r="A27" s="51"/>
      <c r="B27" s="21"/>
      <c r="C27" s="21"/>
      <c r="E27" s="79"/>
      <c r="G27" s="542" t="s">
        <v>4527</v>
      </c>
    </row>
    <row r="28" spans="1:7" x14ac:dyDescent="0.2">
      <c r="A28" s="51"/>
      <c r="B28" s="21"/>
      <c r="C28" s="21"/>
      <c r="E28" s="79"/>
      <c r="G28" s="543"/>
    </row>
    <row r="29" spans="1:7" ht="25.5" x14ac:dyDescent="0.2">
      <c r="A29" s="36" t="s">
        <v>3</v>
      </c>
      <c r="B29" s="36" t="s">
        <v>4</v>
      </c>
      <c r="C29" s="36" t="s">
        <v>5</v>
      </c>
      <c r="D29" s="36" t="s">
        <v>6</v>
      </c>
      <c r="E29" s="36" t="s">
        <v>7</v>
      </c>
      <c r="F29" s="36" t="s">
        <v>8</v>
      </c>
      <c r="G29" s="482" t="s">
        <v>9</v>
      </c>
    </row>
    <row r="30" spans="1:7" ht="21.95" customHeight="1" x14ac:dyDescent="0.2">
      <c r="A30" s="37" t="s">
        <v>45</v>
      </c>
      <c r="B30" s="38"/>
      <c r="C30" s="39"/>
      <c r="D30" s="305"/>
      <c r="E30" s="305"/>
      <c r="F30" s="395"/>
      <c r="G30" s="583">
        <f>G26</f>
        <v>0</v>
      </c>
    </row>
    <row r="31" spans="1:7" ht="25.5" x14ac:dyDescent="0.2">
      <c r="A31" s="24" t="s">
        <v>1448</v>
      </c>
      <c r="B31" s="24"/>
      <c r="C31" s="84" t="s">
        <v>2331</v>
      </c>
      <c r="D31" s="24" t="s">
        <v>19</v>
      </c>
      <c r="E31" s="24">
        <v>6</v>
      </c>
      <c r="F31" s="730"/>
      <c r="G31" s="485" t="str">
        <f>+IF($F31&gt;0,($E31*F31),"R")</f>
        <v>R</v>
      </c>
    </row>
    <row r="32" spans="1:7" x14ac:dyDescent="0.2">
      <c r="A32" s="33"/>
      <c r="B32" s="33"/>
      <c r="C32" s="28"/>
      <c r="D32" s="33"/>
      <c r="E32" s="33"/>
      <c r="F32" s="393"/>
      <c r="G32" s="631"/>
    </row>
    <row r="33" spans="1:7" x14ac:dyDescent="0.2">
      <c r="A33" s="27">
        <v>2.2999999999999998</v>
      </c>
      <c r="B33" s="27" t="s">
        <v>2332</v>
      </c>
      <c r="C33" s="31" t="s">
        <v>2333</v>
      </c>
      <c r="D33" s="306"/>
      <c r="E33" s="33"/>
      <c r="F33" s="393"/>
      <c r="G33" s="631"/>
    </row>
    <row r="34" spans="1:7" x14ac:dyDescent="0.2">
      <c r="A34" s="27"/>
      <c r="B34" s="27"/>
      <c r="C34" s="31"/>
      <c r="D34" s="306"/>
      <c r="E34" s="33"/>
      <c r="F34" s="393"/>
      <c r="G34" s="631"/>
    </row>
    <row r="35" spans="1:7" ht="38.25" x14ac:dyDescent="0.2">
      <c r="A35" s="33" t="s">
        <v>1787</v>
      </c>
      <c r="B35" s="33"/>
      <c r="C35" s="28" t="s">
        <v>2334</v>
      </c>
      <c r="D35" s="306"/>
      <c r="E35" s="33"/>
      <c r="F35" s="393"/>
      <c r="G35" s="631"/>
    </row>
    <row r="36" spans="1:7" ht="25.5" x14ac:dyDescent="0.2">
      <c r="A36" s="27" t="s">
        <v>4030</v>
      </c>
      <c r="B36" s="27"/>
      <c r="C36" s="28" t="s">
        <v>2335</v>
      </c>
      <c r="D36" s="33" t="s">
        <v>19</v>
      </c>
      <c r="E36" s="33">
        <v>1</v>
      </c>
      <c r="F36" s="730"/>
      <c r="G36" s="485" t="str">
        <f t="shared" ref="G36:G40" si="0">+IF($F36&gt;0,($E36*F36),"R")</f>
        <v>R</v>
      </c>
    </row>
    <row r="37" spans="1:7" ht="25.5" x14ac:dyDescent="0.2">
      <c r="A37" s="27" t="s">
        <v>4031</v>
      </c>
      <c r="B37" s="27"/>
      <c r="C37" s="28" t="s">
        <v>2336</v>
      </c>
      <c r="D37" s="33" t="s">
        <v>19</v>
      </c>
      <c r="E37" s="33">
        <v>1</v>
      </c>
      <c r="F37" s="730"/>
      <c r="G37" s="485" t="str">
        <f t="shared" si="0"/>
        <v>R</v>
      </c>
    </row>
    <row r="38" spans="1:7" ht="51" x14ac:dyDescent="0.2">
      <c r="A38" s="27" t="s">
        <v>4561</v>
      </c>
      <c r="B38" s="27"/>
      <c r="C38" s="28" t="s">
        <v>2337</v>
      </c>
      <c r="D38" s="33" t="s">
        <v>19</v>
      </c>
      <c r="E38" s="33">
        <v>1</v>
      </c>
      <c r="F38" s="730"/>
      <c r="G38" s="485" t="str">
        <f t="shared" si="0"/>
        <v>R</v>
      </c>
    </row>
    <row r="39" spans="1:7" x14ac:dyDescent="0.2">
      <c r="A39" s="27" t="s">
        <v>4562</v>
      </c>
      <c r="B39" s="27"/>
      <c r="C39" s="28" t="s">
        <v>2338</v>
      </c>
      <c r="D39" s="33" t="s">
        <v>19</v>
      </c>
      <c r="E39" s="33">
        <v>1</v>
      </c>
      <c r="F39" s="730"/>
      <c r="G39" s="485" t="str">
        <f t="shared" si="0"/>
        <v>R</v>
      </c>
    </row>
    <row r="40" spans="1:7" ht="25.5" x14ac:dyDescent="0.2">
      <c r="A40" s="27" t="s">
        <v>4563</v>
      </c>
      <c r="B40" s="27"/>
      <c r="C40" s="28" t="s">
        <v>2339</v>
      </c>
      <c r="D40" s="33" t="s">
        <v>19</v>
      </c>
      <c r="E40" s="33">
        <v>1</v>
      </c>
      <c r="F40" s="730"/>
      <c r="G40" s="485" t="str">
        <f t="shared" si="0"/>
        <v>R</v>
      </c>
    </row>
    <row r="41" spans="1:7" x14ac:dyDescent="0.2">
      <c r="A41" s="27"/>
      <c r="B41" s="27"/>
      <c r="C41" s="28"/>
      <c r="D41" s="33"/>
      <c r="E41" s="33"/>
      <c r="F41" s="393"/>
      <c r="G41" s="631"/>
    </row>
    <row r="42" spans="1:7" ht="38.25" x14ac:dyDescent="0.2">
      <c r="A42" s="33" t="s">
        <v>1789</v>
      </c>
      <c r="B42" s="33"/>
      <c r="C42" s="28" t="s">
        <v>2340</v>
      </c>
      <c r="D42" s="306"/>
      <c r="E42" s="33"/>
      <c r="F42" s="393"/>
      <c r="G42" s="631"/>
    </row>
    <row r="43" spans="1:7" ht="25.5" x14ac:dyDescent="0.2">
      <c r="A43" s="27" t="s">
        <v>4032</v>
      </c>
      <c r="B43" s="27"/>
      <c r="C43" s="28" t="s">
        <v>2341</v>
      </c>
      <c r="D43" s="33" t="s">
        <v>19</v>
      </c>
      <c r="E43" s="33">
        <v>1</v>
      </c>
      <c r="F43" s="730"/>
      <c r="G43" s="485" t="str">
        <f t="shared" ref="G43:G45" si="1">+IF($F43&gt;0,($E43*F43),"R")</f>
        <v>R</v>
      </c>
    </row>
    <row r="44" spans="1:7" ht="25.5" x14ac:dyDescent="0.2">
      <c r="A44" s="27" t="s">
        <v>4033</v>
      </c>
      <c r="B44" s="27"/>
      <c r="C44" s="28" t="s">
        <v>2342</v>
      </c>
      <c r="D44" s="33" t="s">
        <v>19</v>
      </c>
      <c r="E44" s="33">
        <v>1</v>
      </c>
      <c r="F44" s="730"/>
      <c r="G44" s="485" t="str">
        <f t="shared" si="1"/>
        <v>R</v>
      </c>
    </row>
    <row r="45" spans="1:7" x14ac:dyDescent="0.2">
      <c r="A45" s="27" t="s">
        <v>4564</v>
      </c>
      <c r="B45" s="27"/>
      <c r="C45" s="28" t="s">
        <v>2343</v>
      </c>
      <c r="D45" s="33" t="s">
        <v>19</v>
      </c>
      <c r="E45" s="33">
        <v>1</v>
      </c>
      <c r="F45" s="730"/>
      <c r="G45" s="485" t="str">
        <f t="shared" si="1"/>
        <v>R</v>
      </c>
    </row>
    <row r="46" spans="1:7" x14ac:dyDescent="0.2">
      <c r="A46" s="27"/>
      <c r="B46" s="27"/>
      <c r="C46" s="28"/>
      <c r="D46" s="33"/>
      <c r="E46" s="33"/>
      <c r="F46" s="393"/>
      <c r="G46" s="631"/>
    </row>
    <row r="47" spans="1:7" ht="38.25" x14ac:dyDescent="0.2">
      <c r="A47" s="33" t="s">
        <v>1791</v>
      </c>
      <c r="B47" s="33"/>
      <c r="C47" s="28" t="s">
        <v>2344</v>
      </c>
      <c r="D47" s="306"/>
      <c r="E47" s="33"/>
      <c r="F47" s="393"/>
      <c r="G47" s="631"/>
    </row>
    <row r="48" spans="1:7" x14ac:dyDescent="0.2">
      <c r="A48" s="27" t="s">
        <v>4034</v>
      </c>
      <c r="B48" s="27"/>
      <c r="C48" s="28" t="s">
        <v>2345</v>
      </c>
      <c r="D48" s="33" t="s">
        <v>19</v>
      </c>
      <c r="E48" s="33">
        <v>1</v>
      </c>
      <c r="F48" s="730"/>
      <c r="G48" s="485" t="str">
        <f t="shared" ref="G48:G50" si="2">+IF($F48&gt;0,($E48*F48),"R")</f>
        <v>R</v>
      </c>
    </row>
    <row r="49" spans="1:7" ht="38.25" x14ac:dyDescent="0.2">
      <c r="A49" s="27" t="s">
        <v>4035</v>
      </c>
      <c r="B49" s="27"/>
      <c r="C49" s="28" t="s">
        <v>2346</v>
      </c>
      <c r="D49" s="33" t="s">
        <v>19</v>
      </c>
      <c r="E49" s="33">
        <v>1</v>
      </c>
      <c r="F49" s="730"/>
      <c r="G49" s="485" t="str">
        <f t="shared" si="2"/>
        <v>R</v>
      </c>
    </row>
    <row r="50" spans="1:7" x14ac:dyDescent="0.2">
      <c r="A50" s="27" t="s">
        <v>4565</v>
      </c>
      <c r="B50" s="27"/>
      <c r="C50" s="28" t="s">
        <v>2347</v>
      </c>
      <c r="D50" s="33" t="s">
        <v>19</v>
      </c>
      <c r="E50" s="33">
        <v>1</v>
      </c>
      <c r="F50" s="730"/>
      <c r="G50" s="485" t="str">
        <f t="shared" si="2"/>
        <v>R</v>
      </c>
    </row>
    <row r="51" spans="1:7" x14ac:dyDescent="0.2">
      <c r="A51" s="27"/>
      <c r="B51" s="27"/>
      <c r="C51" s="28"/>
      <c r="D51" s="33"/>
      <c r="E51" s="33"/>
      <c r="F51" s="393"/>
      <c r="G51" s="631"/>
    </row>
    <row r="52" spans="1:7" ht="25.5" x14ac:dyDescent="0.2">
      <c r="A52" s="33" t="s">
        <v>1793</v>
      </c>
      <c r="B52" s="33"/>
      <c r="C52" s="28" t="s">
        <v>2348</v>
      </c>
      <c r="D52" s="33" t="s">
        <v>19</v>
      </c>
      <c r="E52" s="33">
        <v>1</v>
      </c>
      <c r="F52" s="730"/>
      <c r="G52" s="485" t="str">
        <f>+IF($F52&gt;0,($E52*F52),"R")</f>
        <v>R</v>
      </c>
    </row>
    <row r="53" spans="1:7" x14ac:dyDescent="0.2">
      <c r="A53" s="33"/>
      <c r="B53" s="33"/>
      <c r="C53" s="28"/>
      <c r="D53" s="33"/>
      <c r="E53" s="33"/>
      <c r="F53" s="393"/>
      <c r="G53" s="631"/>
    </row>
    <row r="54" spans="1:7" x14ac:dyDescent="0.2">
      <c r="A54" s="33"/>
      <c r="B54" s="33"/>
      <c r="C54" s="28"/>
      <c r="D54" s="33"/>
      <c r="E54" s="33"/>
      <c r="F54" s="393"/>
      <c r="G54" s="631"/>
    </row>
    <row r="55" spans="1:7" x14ac:dyDescent="0.2">
      <c r="A55" s="33"/>
      <c r="B55" s="33"/>
      <c r="C55" s="28"/>
      <c r="D55" s="33"/>
      <c r="E55" s="33"/>
      <c r="F55" s="393"/>
      <c r="G55" s="631"/>
    </row>
    <row r="56" spans="1:7" x14ac:dyDescent="0.2">
      <c r="A56" s="33"/>
      <c r="B56" s="33"/>
      <c r="C56" s="28"/>
      <c r="D56" s="33"/>
      <c r="E56" s="33"/>
      <c r="F56" s="393"/>
      <c r="G56" s="631"/>
    </row>
    <row r="57" spans="1:7" x14ac:dyDescent="0.2">
      <c r="A57" s="33"/>
      <c r="B57" s="33"/>
      <c r="C57" s="28"/>
      <c r="D57" s="33"/>
      <c r="E57" s="33"/>
      <c r="F57" s="393"/>
      <c r="G57" s="485"/>
    </row>
    <row r="58" spans="1:7" x14ac:dyDescent="0.2">
      <c r="A58" s="56"/>
      <c r="B58" s="56"/>
      <c r="C58" s="59"/>
      <c r="D58" s="97"/>
      <c r="E58" s="97"/>
      <c r="F58" s="397"/>
      <c r="G58" s="577"/>
    </row>
    <row r="59" spans="1:7" ht="21.95" customHeight="1" x14ac:dyDescent="0.2">
      <c r="A59" s="37" t="s">
        <v>44</v>
      </c>
      <c r="B59" s="35"/>
      <c r="C59" s="35"/>
      <c r="D59" s="305"/>
      <c r="E59" s="305"/>
      <c r="F59" s="395"/>
      <c r="G59" s="583">
        <f>SUM(G30:G58)</f>
        <v>0</v>
      </c>
    </row>
    <row r="60" spans="1:7" ht="15" customHeight="1" x14ac:dyDescent="0.2">
      <c r="A60" s="51"/>
      <c r="B60" s="21"/>
      <c r="C60" s="21"/>
      <c r="E60" s="79"/>
      <c r="G60" s="542" t="s">
        <v>4527</v>
      </c>
    </row>
    <row r="61" spans="1:7" x14ac:dyDescent="0.2">
      <c r="A61" s="51"/>
      <c r="B61" s="21"/>
      <c r="C61" s="21"/>
      <c r="E61" s="79"/>
      <c r="G61" s="543"/>
    </row>
    <row r="62" spans="1:7" ht="25.5" x14ac:dyDescent="0.2">
      <c r="A62" s="36" t="s">
        <v>3</v>
      </c>
      <c r="B62" s="36" t="s">
        <v>4</v>
      </c>
      <c r="C62" s="36" t="s">
        <v>5</v>
      </c>
      <c r="D62" s="36" t="s">
        <v>6</v>
      </c>
      <c r="E62" s="36" t="s">
        <v>7</v>
      </c>
      <c r="F62" s="36" t="s">
        <v>8</v>
      </c>
      <c r="G62" s="482" t="s">
        <v>9</v>
      </c>
    </row>
    <row r="63" spans="1:7" ht="21.95" customHeight="1" x14ac:dyDescent="0.2">
      <c r="A63" s="37" t="s">
        <v>45</v>
      </c>
      <c r="B63" s="38"/>
      <c r="C63" s="39"/>
      <c r="D63" s="305"/>
      <c r="E63" s="305"/>
      <c r="F63" s="395"/>
      <c r="G63" s="583">
        <f>G59</f>
        <v>0</v>
      </c>
    </row>
    <row r="64" spans="1:7" x14ac:dyDescent="0.2">
      <c r="A64" s="85">
        <v>2.4</v>
      </c>
      <c r="B64" s="85"/>
      <c r="C64" s="86" t="s">
        <v>2349</v>
      </c>
      <c r="D64" s="24"/>
      <c r="E64" s="24"/>
      <c r="F64" s="390"/>
      <c r="G64" s="631"/>
    </row>
    <row r="65" spans="1:7" x14ac:dyDescent="0.2">
      <c r="A65" s="27"/>
      <c r="B65" s="27"/>
      <c r="C65" s="31"/>
      <c r="D65" s="33"/>
      <c r="E65" s="33"/>
      <c r="F65" s="393"/>
      <c r="G65" s="631"/>
    </row>
    <row r="66" spans="1:7" ht="76.5" x14ac:dyDescent="0.2">
      <c r="A66" s="27" t="s">
        <v>1818</v>
      </c>
      <c r="B66" s="27"/>
      <c r="C66" s="28" t="s">
        <v>4568</v>
      </c>
      <c r="D66" s="33" t="s">
        <v>19</v>
      </c>
      <c r="E66" s="33">
        <v>1</v>
      </c>
      <c r="F66" s="730"/>
      <c r="G66" s="485" t="str">
        <f>+IF($F66&gt;0,($E66*F66),"R")</f>
        <v>R</v>
      </c>
    </row>
    <row r="67" spans="1:7" x14ac:dyDescent="0.2">
      <c r="A67" s="27"/>
      <c r="B67" s="27"/>
      <c r="C67" s="28"/>
      <c r="D67" s="33"/>
      <c r="E67" s="33"/>
      <c r="F67" s="393"/>
      <c r="G67" s="631" t="s">
        <v>272</v>
      </c>
    </row>
    <row r="68" spans="1:7" ht="76.5" x14ac:dyDescent="0.2">
      <c r="A68" s="27" t="s">
        <v>1820</v>
      </c>
      <c r="B68" s="27"/>
      <c r="C68" s="28" t="s">
        <v>4567</v>
      </c>
      <c r="D68" s="33" t="s">
        <v>19</v>
      </c>
      <c r="E68" s="33">
        <v>1</v>
      </c>
      <c r="F68" s="730"/>
      <c r="G68" s="485" t="str">
        <f>+IF($F68&gt;0,($E68*F68),"R")</f>
        <v>R</v>
      </c>
    </row>
    <row r="69" spans="1:7" x14ac:dyDescent="0.2">
      <c r="A69" s="27"/>
      <c r="B69" s="27"/>
      <c r="C69" s="28"/>
      <c r="D69" s="33"/>
      <c r="E69" s="33"/>
      <c r="F69" s="393"/>
      <c r="G69" s="631"/>
    </row>
    <row r="70" spans="1:7" x14ac:dyDescent="0.2">
      <c r="A70" s="27"/>
      <c r="B70" s="27"/>
      <c r="C70" s="28"/>
      <c r="D70" s="33"/>
      <c r="E70" s="33"/>
      <c r="F70" s="393"/>
      <c r="G70" s="631"/>
    </row>
    <row r="71" spans="1:7" x14ac:dyDescent="0.2">
      <c r="A71" s="27">
        <v>2.5</v>
      </c>
      <c r="B71" s="27" t="s">
        <v>2351</v>
      </c>
      <c r="C71" s="31" t="s">
        <v>2352</v>
      </c>
      <c r="D71" s="33"/>
      <c r="E71" s="33"/>
      <c r="F71" s="393"/>
      <c r="G71" s="631"/>
    </row>
    <row r="72" spans="1:7" ht="38.25" x14ac:dyDescent="0.2">
      <c r="A72" s="33" t="s">
        <v>2456</v>
      </c>
      <c r="B72" s="33"/>
      <c r="C72" s="28" t="s">
        <v>2353</v>
      </c>
      <c r="D72" s="33" t="s">
        <v>2354</v>
      </c>
      <c r="E72" s="33">
        <v>12</v>
      </c>
      <c r="F72" s="730"/>
      <c r="G72" s="485" t="str">
        <f>+IF($F72&gt;0,($E72*F72),"R")</f>
        <v>R</v>
      </c>
    </row>
    <row r="73" spans="1:7" ht="25.5" x14ac:dyDescent="0.2">
      <c r="A73" s="27"/>
      <c r="B73" s="27"/>
      <c r="C73" s="28" t="s">
        <v>2355</v>
      </c>
      <c r="D73" s="33"/>
      <c r="E73" s="33"/>
      <c r="F73" s="393"/>
      <c r="G73" s="631"/>
    </row>
    <row r="74" spans="1:7" x14ac:dyDescent="0.2">
      <c r="A74" s="27"/>
      <c r="B74" s="27"/>
      <c r="C74" s="28"/>
      <c r="D74" s="33"/>
      <c r="E74" s="33"/>
      <c r="F74" s="393"/>
      <c r="G74" s="631"/>
    </row>
    <row r="75" spans="1:7" ht="63.75" x14ac:dyDescent="0.2">
      <c r="A75" s="33" t="s">
        <v>2457</v>
      </c>
      <c r="B75" s="33"/>
      <c r="C75" s="28" t="s">
        <v>2356</v>
      </c>
      <c r="D75" s="33" t="s">
        <v>2354</v>
      </c>
      <c r="E75" s="33">
        <v>12</v>
      </c>
      <c r="F75" s="730"/>
      <c r="G75" s="485" t="str">
        <f>+IF($F75&gt;0,($E75*F75),"R")</f>
        <v>R</v>
      </c>
    </row>
    <row r="76" spans="1:7" ht="25.5" x14ac:dyDescent="0.2">
      <c r="A76" s="27"/>
      <c r="B76" s="27"/>
      <c r="C76" s="28" t="s">
        <v>2355</v>
      </c>
      <c r="D76" s="33"/>
      <c r="E76" s="33"/>
      <c r="F76" s="393"/>
      <c r="G76" s="631"/>
    </row>
    <row r="77" spans="1:7" x14ac:dyDescent="0.2">
      <c r="A77" s="40"/>
      <c r="B77" s="41"/>
      <c r="C77" s="46"/>
      <c r="D77" s="33"/>
      <c r="E77" s="306"/>
      <c r="F77" s="393"/>
      <c r="G77" s="631"/>
    </row>
    <row r="78" spans="1:7" ht="25.5" x14ac:dyDescent="0.2">
      <c r="A78" s="33" t="s">
        <v>2458</v>
      </c>
      <c r="B78" s="33"/>
      <c r="C78" s="47" t="s">
        <v>2357</v>
      </c>
      <c r="D78" s="33" t="s">
        <v>19</v>
      </c>
      <c r="E78" s="33">
        <v>1</v>
      </c>
      <c r="F78" s="730"/>
      <c r="G78" s="485" t="str">
        <f>+IF($F78&gt;0,($E78*F78),"R")</f>
        <v>R</v>
      </c>
    </row>
    <row r="79" spans="1:7" x14ac:dyDescent="0.2">
      <c r="A79" s="27"/>
      <c r="B79" s="27"/>
      <c r="C79" s="28"/>
      <c r="D79" s="33"/>
      <c r="E79" s="33"/>
      <c r="F79" s="393"/>
      <c r="G79" s="631"/>
    </row>
    <row r="80" spans="1:7" ht="25.5" x14ac:dyDescent="0.2">
      <c r="A80" s="33" t="s">
        <v>2459</v>
      </c>
      <c r="B80" s="33"/>
      <c r="C80" s="28" t="s">
        <v>2358</v>
      </c>
      <c r="D80" s="33" t="s">
        <v>19</v>
      </c>
      <c r="E80" s="33">
        <v>1</v>
      </c>
      <c r="F80" s="730"/>
      <c r="G80" s="485" t="str">
        <f>+IF($F80&gt;0,($E80*F80),"R")</f>
        <v>R</v>
      </c>
    </row>
    <row r="81" spans="1:7" x14ac:dyDescent="0.2">
      <c r="A81" s="27"/>
      <c r="B81" s="27"/>
      <c r="C81" s="28" t="s">
        <v>2359</v>
      </c>
      <c r="D81" s="33"/>
      <c r="E81" s="33"/>
      <c r="F81" s="393"/>
      <c r="G81" s="631"/>
    </row>
    <row r="82" spans="1:7" x14ac:dyDescent="0.2">
      <c r="A82" s="27"/>
      <c r="B82" s="27"/>
      <c r="C82" s="28"/>
      <c r="D82" s="33"/>
      <c r="E82" s="33"/>
      <c r="F82" s="393"/>
      <c r="G82" s="631"/>
    </row>
    <row r="83" spans="1:7" x14ac:dyDescent="0.2">
      <c r="A83" s="27"/>
      <c r="B83" s="27"/>
      <c r="C83" s="28"/>
      <c r="D83" s="33"/>
      <c r="E83" s="33"/>
      <c r="F83" s="393"/>
      <c r="G83" s="631"/>
    </row>
    <row r="84" spans="1:7" x14ac:dyDescent="0.2">
      <c r="A84" s="56"/>
      <c r="B84" s="56"/>
      <c r="C84" s="59"/>
      <c r="D84" s="97"/>
      <c r="E84" s="97"/>
      <c r="F84" s="397"/>
      <c r="G84" s="577"/>
    </row>
    <row r="85" spans="1:7" s="48" customFormat="1" ht="21.95" customHeight="1" x14ac:dyDescent="0.25">
      <c r="A85" s="37" t="s">
        <v>4566</v>
      </c>
      <c r="B85" s="35"/>
      <c r="C85" s="35"/>
      <c r="D85" s="305"/>
      <c r="E85" s="305"/>
      <c r="F85" s="395"/>
      <c r="G85" s="494">
        <f>SUM(G63:G83)</f>
        <v>0</v>
      </c>
    </row>
    <row r="86" spans="1:7" x14ac:dyDescent="0.2">
      <c r="A86" s="51"/>
    </row>
    <row r="87" spans="1:7" x14ac:dyDescent="0.2">
      <c r="A87" s="51"/>
    </row>
    <row r="88" spans="1:7" x14ac:dyDescent="0.2">
      <c r="A88" s="51"/>
    </row>
    <row r="89" spans="1:7" x14ac:dyDescent="0.2">
      <c r="A89" s="51"/>
    </row>
    <row r="90" spans="1:7" x14ac:dyDescent="0.2">
      <c r="A90" s="51"/>
    </row>
  </sheetData>
  <sheetProtection algorithmName="SHA-512" hashValue="qhuQUKw59EsCBaAIHMBRt2qrPnBH+MF8AXhZG7yodU6IA0pI8NGS9r3xqa5eFFsahzaIOK8N8aTKc9Vv8N6cug==" saltValue="chvbT51eFq8rJmaf6q1ahQ==" spinCount="100000" sheet="1" objects="1" scenarios="1"/>
  <autoFilter ref="A1:G90" xr:uid="{00000000-0009-0000-0000-00001D000000}"/>
  <pageMargins left="0.70866141732283472" right="0.70866141732283472" top="0.74803149606299213" bottom="0.74803149606299213" header="0.31496062992125984" footer="0.31496062992125984"/>
  <pageSetup paperSize="9" scale="76" firstPageNumber="65" fitToHeight="0" orientation="portrait" blackAndWhite="1" r:id="rId1"/>
  <headerFooter>
    <oddHeader>&amp;LHAMMARSDALE WWTW IMPROVEMENTS TO LIQUID AND SOLIDS TREATMENT FACILITIES&amp;RContract No:  WS 7342</oddHeader>
    <oddFooter>&amp;LC2: Pricing Data - Revision B&amp;CPage C2.2-&amp;P</oddFooter>
  </headerFooter>
  <rowBreaks count="2" manualBreakCount="2">
    <brk id="26" max="7" man="1"/>
    <brk id="59" max="7"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2D050"/>
    <pageSetUpPr fitToPage="1"/>
  </sheetPr>
  <dimension ref="A1:G16"/>
  <sheetViews>
    <sheetView view="pageBreakPreview" zoomScale="115" zoomScaleNormal="100" zoomScaleSheetLayoutView="115" workbookViewId="0">
      <selection activeCell="F251" sqref="F251"/>
    </sheetView>
  </sheetViews>
  <sheetFormatPr defaultColWidth="9.140625" defaultRowHeight="15" x14ac:dyDescent="0.25"/>
  <cols>
    <col min="1" max="2" width="9.140625" style="20"/>
    <col min="3" max="3" width="48.85546875" style="20" customWidth="1"/>
    <col min="4" max="5" width="9.85546875" style="20" customWidth="1"/>
    <col min="6" max="6" width="15.85546875" style="20" customWidth="1"/>
    <col min="7" max="7" width="18.42578125" style="584" customWidth="1"/>
    <col min="8" max="16384" width="9.140625" style="20"/>
  </cols>
  <sheetData>
    <row r="1" spans="1:7" s="65" customFormat="1" ht="14.45" customHeight="1" x14ac:dyDescent="0.2">
      <c r="A1" s="63"/>
      <c r="B1" s="64"/>
      <c r="C1" s="64"/>
      <c r="D1" s="63"/>
      <c r="E1" s="64"/>
      <c r="F1" s="64"/>
      <c r="G1" s="542" t="s">
        <v>4545</v>
      </c>
    </row>
    <row r="2" spans="1:7" s="65" customFormat="1" ht="12.75" x14ac:dyDescent="0.2">
      <c r="A2" s="63"/>
      <c r="B2" s="64"/>
      <c r="C2" s="64"/>
      <c r="D2" s="63"/>
      <c r="E2" s="64"/>
      <c r="F2" s="64"/>
      <c r="G2" s="543"/>
    </row>
    <row r="3" spans="1:7" s="65" customFormat="1" ht="25.5" x14ac:dyDescent="0.2">
      <c r="A3" s="66" t="s">
        <v>3</v>
      </c>
      <c r="B3" s="66" t="s">
        <v>4</v>
      </c>
      <c r="C3" s="66" t="s">
        <v>5</v>
      </c>
      <c r="D3" s="66" t="s">
        <v>6</v>
      </c>
      <c r="E3" s="66" t="s">
        <v>7</v>
      </c>
      <c r="F3" s="66" t="s">
        <v>8</v>
      </c>
      <c r="G3" s="489" t="s">
        <v>9</v>
      </c>
    </row>
    <row r="4" spans="1:7" s="70" customFormat="1" ht="12.75" x14ac:dyDescent="0.2">
      <c r="A4" s="67"/>
      <c r="B4" s="68"/>
      <c r="C4" s="69" t="s">
        <v>3760</v>
      </c>
      <c r="D4" s="312"/>
      <c r="E4" s="312"/>
      <c r="F4" s="384"/>
      <c r="G4" s="483"/>
    </row>
    <row r="5" spans="1:7" s="70" customFormat="1" ht="12.75" x14ac:dyDescent="0.2">
      <c r="A5" s="71"/>
      <c r="B5" s="72"/>
      <c r="C5" s="73"/>
      <c r="D5" s="229"/>
      <c r="E5" s="229"/>
      <c r="F5" s="319"/>
      <c r="G5" s="477"/>
    </row>
    <row r="6" spans="1:7" s="70" customFormat="1" ht="12.75" x14ac:dyDescent="0.2">
      <c r="A6" s="71"/>
      <c r="B6" s="72"/>
      <c r="C6" s="74" t="s">
        <v>2898</v>
      </c>
      <c r="D6" s="229"/>
      <c r="E6" s="229"/>
      <c r="F6" s="319"/>
      <c r="G6" s="477"/>
    </row>
    <row r="7" spans="1:7" s="70" customFormat="1" ht="12.75" x14ac:dyDescent="0.2">
      <c r="A7" s="71"/>
      <c r="B7" s="72"/>
      <c r="C7" s="73"/>
      <c r="D7" s="229"/>
      <c r="E7" s="229"/>
      <c r="F7" s="319"/>
      <c r="G7" s="477"/>
    </row>
    <row r="8" spans="1:7" s="70" customFormat="1" ht="12.75" x14ac:dyDescent="0.2">
      <c r="A8" s="71"/>
      <c r="B8" s="72"/>
      <c r="C8" s="73" t="s">
        <v>2900</v>
      </c>
      <c r="D8" s="229"/>
      <c r="E8" s="229"/>
      <c r="F8" s="319"/>
      <c r="G8" s="477"/>
    </row>
    <row r="9" spans="1:7" s="70" customFormat="1" ht="12.75" x14ac:dyDescent="0.2">
      <c r="A9" s="71"/>
      <c r="B9" s="72"/>
      <c r="C9" s="73"/>
      <c r="D9" s="229"/>
      <c r="E9" s="229"/>
      <c r="F9" s="319"/>
      <c r="G9" s="477"/>
    </row>
    <row r="10" spans="1:7" s="70" customFormat="1" ht="12.75" x14ac:dyDescent="0.2">
      <c r="A10" s="71">
        <v>1.1000000000000001</v>
      </c>
      <c r="B10" s="72"/>
      <c r="C10" s="73" t="s">
        <v>2901</v>
      </c>
      <c r="D10" s="229" t="s">
        <v>19</v>
      </c>
      <c r="E10" s="229">
        <v>1</v>
      </c>
      <c r="F10" s="711"/>
      <c r="G10" s="477">
        <f>F10*E10</f>
        <v>0</v>
      </c>
    </row>
    <row r="11" spans="1:7" s="70" customFormat="1" ht="12.75" x14ac:dyDescent="0.2">
      <c r="A11" s="71"/>
      <c r="B11" s="72"/>
      <c r="C11" s="73"/>
      <c r="D11" s="229"/>
      <c r="E11" s="229"/>
      <c r="F11" s="319"/>
      <c r="G11" s="477"/>
    </row>
    <row r="12" spans="1:7" s="70" customFormat="1" ht="12.75" x14ac:dyDescent="0.2">
      <c r="A12" s="71">
        <v>1.2</v>
      </c>
      <c r="B12" s="72"/>
      <c r="C12" s="73" t="s">
        <v>2902</v>
      </c>
      <c r="D12" s="229" t="s">
        <v>19</v>
      </c>
      <c r="E12" s="229">
        <v>1</v>
      </c>
      <c r="F12" s="711"/>
      <c r="G12" s="477">
        <f t="shared" ref="G12:G14" si="0">F12*E12</f>
        <v>0</v>
      </c>
    </row>
    <row r="13" spans="1:7" s="70" customFormat="1" ht="12.75" x14ac:dyDescent="0.2">
      <c r="A13" s="71"/>
      <c r="B13" s="72"/>
      <c r="C13" s="73"/>
      <c r="D13" s="229"/>
      <c r="E13" s="229"/>
      <c r="F13" s="319"/>
      <c r="G13" s="477"/>
    </row>
    <row r="14" spans="1:7" s="70" customFormat="1" ht="12.75" x14ac:dyDescent="0.2">
      <c r="A14" s="71">
        <v>1.3</v>
      </c>
      <c r="B14" s="72"/>
      <c r="C14" s="73" t="s">
        <v>2903</v>
      </c>
      <c r="D14" s="229" t="s">
        <v>19</v>
      </c>
      <c r="E14" s="229">
        <v>1</v>
      </c>
      <c r="F14" s="711"/>
      <c r="G14" s="477">
        <f t="shared" si="0"/>
        <v>0</v>
      </c>
    </row>
    <row r="15" spans="1:7" s="70" customFormat="1" ht="12.75" x14ac:dyDescent="0.2">
      <c r="A15" s="71"/>
      <c r="B15" s="72"/>
      <c r="C15" s="73"/>
      <c r="D15" s="229"/>
      <c r="E15" s="229"/>
      <c r="F15" s="319"/>
      <c r="G15" s="477"/>
    </row>
    <row r="16" spans="1:7" s="70" customFormat="1" ht="19.899999999999999" customHeight="1" x14ac:dyDescent="0.2">
      <c r="A16" s="75" t="s">
        <v>4566</v>
      </c>
      <c r="B16" s="75"/>
      <c r="C16" s="76"/>
      <c r="D16" s="77"/>
      <c r="E16" s="77"/>
      <c r="F16" s="324"/>
      <c r="G16" s="479">
        <f>SUM(G9:G15)</f>
        <v>0</v>
      </c>
    </row>
  </sheetData>
  <sheetProtection algorithmName="SHA-512" hashValue="bKf4wDyws1sjclNGl3SB1x6PX6xGGJRgVfL5RMAQQJYuBK+fKametQW3vfND/heACgKcFFsRQ8jJO9kk2slcqQ==" saltValue="PhzaEn7QiiJ1kKTs1uu2Jw==" spinCount="100000" sheet="1" objects="1" scenarios="1"/>
  <pageMargins left="0.70866141732283472" right="0.70866141732283472" top="0.74803149606299213" bottom="0.74803149606299213" header="0.31496062992125984" footer="0.31496062992125984"/>
  <pageSetup paperSize="9" scale="72" firstPageNumber="65" fitToHeight="0" orientation="portrait" blackAndWhite="1" r:id="rId1"/>
  <headerFooter>
    <oddHeader>&amp;LHAMMARSDALE WWTW IMPROVEMENTS TO LIQUID AND SOLIDS TREATMENT FACILITIES&amp;RContract No:  WS 7342</oddHeader>
    <oddFooter>&amp;LC2: Pricing Data - Revision B&amp;CPage C2.2-&amp;P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H336"/>
  <sheetViews>
    <sheetView view="pageBreakPreview" zoomScaleNormal="100" zoomScaleSheetLayoutView="100" workbookViewId="0">
      <selection activeCell="F251" sqref="F251"/>
    </sheetView>
  </sheetViews>
  <sheetFormatPr defaultColWidth="9.140625" defaultRowHeight="12.75" x14ac:dyDescent="0.2"/>
  <cols>
    <col min="1" max="1" width="8.5703125" style="49" customWidth="1"/>
    <col min="2" max="2" width="10.85546875" style="49" customWidth="1"/>
    <col min="3" max="3" width="42.85546875" style="50" customWidth="1"/>
    <col min="4" max="4" width="10" style="51" customWidth="1"/>
    <col min="5" max="5" width="10" style="49" customWidth="1"/>
    <col min="6" max="6" width="15.7109375" style="22" customWidth="1"/>
    <col min="7" max="7" width="18.42578125" style="590" customWidth="1"/>
    <col min="8" max="16384" width="9.140625" style="21"/>
  </cols>
  <sheetData>
    <row r="1" spans="1:7" ht="15" customHeight="1" x14ac:dyDescent="0.2">
      <c r="A1" s="21"/>
      <c r="B1" s="21"/>
      <c r="C1" s="21"/>
      <c r="D1" s="21"/>
      <c r="E1" s="21"/>
      <c r="G1" s="542" t="s">
        <v>4559</v>
      </c>
    </row>
    <row r="2" spans="1:7" ht="15" customHeight="1" x14ac:dyDescent="0.2">
      <c r="A2" s="21"/>
      <c r="B2" s="21"/>
      <c r="C2" s="21"/>
      <c r="D2" s="21"/>
      <c r="E2" s="21"/>
      <c r="G2" s="543"/>
    </row>
    <row r="3" spans="1:7" ht="27" customHeight="1" x14ac:dyDescent="0.2">
      <c r="A3" s="23" t="s">
        <v>3</v>
      </c>
      <c r="B3" s="23" t="s">
        <v>4</v>
      </c>
      <c r="C3" s="23" t="s">
        <v>5</v>
      </c>
      <c r="D3" s="23" t="s">
        <v>6</v>
      </c>
      <c r="E3" s="23" t="s">
        <v>7</v>
      </c>
      <c r="F3" s="23" t="s">
        <v>8</v>
      </c>
      <c r="G3" s="482" t="s">
        <v>9</v>
      </c>
    </row>
    <row r="4" spans="1:7" ht="25.5" x14ac:dyDescent="0.2">
      <c r="A4" s="24"/>
      <c r="B4" s="24"/>
      <c r="C4" s="25" t="s">
        <v>2360</v>
      </c>
      <c r="D4" s="33"/>
      <c r="E4" s="33"/>
      <c r="F4" s="393"/>
      <c r="G4" s="485"/>
    </row>
    <row r="5" spans="1:7" x14ac:dyDescent="0.2">
      <c r="A5" s="27"/>
      <c r="B5" s="27"/>
      <c r="C5" s="28"/>
      <c r="D5" s="41"/>
      <c r="E5" s="41"/>
      <c r="F5" s="392"/>
      <c r="G5" s="485"/>
    </row>
    <row r="6" spans="1:7" x14ac:dyDescent="0.2">
      <c r="A6" s="30">
        <v>1</v>
      </c>
      <c r="B6" s="30"/>
      <c r="C6" s="31" t="s">
        <v>4560</v>
      </c>
      <c r="D6" s="41"/>
      <c r="E6" s="41"/>
      <c r="F6" s="392"/>
      <c r="G6" s="485"/>
    </row>
    <row r="7" spans="1:7" x14ac:dyDescent="0.2">
      <c r="A7" s="27"/>
      <c r="B7" s="27"/>
      <c r="C7" s="28"/>
      <c r="D7" s="41"/>
      <c r="E7" s="41"/>
      <c r="F7" s="392"/>
      <c r="G7" s="485"/>
    </row>
    <row r="8" spans="1:7" x14ac:dyDescent="0.2">
      <c r="A8" s="27"/>
      <c r="B8" s="27"/>
      <c r="C8" s="31" t="s">
        <v>4582</v>
      </c>
      <c r="D8" s="41"/>
      <c r="E8" s="41"/>
      <c r="F8" s="392"/>
      <c r="G8" s="485"/>
    </row>
    <row r="9" spans="1:7" ht="63.75" x14ac:dyDescent="0.2">
      <c r="A9" s="27">
        <v>1.1000000000000001</v>
      </c>
      <c r="B9" s="27"/>
      <c r="C9" s="28" t="s">
        <v>4576</v>
      </c>
      <c r="D9" s="41"/>
      <c r="E9" s="41"/>
      <c r="F9" s="392"/>
      <c r="G9" s="485"/>
    </row>
    <row r="10" spans="1:7" x14ac:dyDescent="0.2">
      <c r="A10" s="27" t="s">
        <v>16</v>
      </c>
      <c r="B10" s="27"/>
      <c r="C10" s="28" t="s">
        <v>2317</v>
      </c>
      <c r="D10" s="41" t="s">
        <v>242</v>
      </c>
      <c r="E10" s="41">
        <v>1</v>
      </c>
      <c r="F10" s="728"/>
      <c r="G10" s="485" t="str">
        <f>+IF($F10&gt;0,($E10*F10),"R")</f>
        <v>R</v>
      </c>
    </row>
    <row r="11" spans="1:7" x14ac:dyDescent="0.2">
      <c r="A11" s="27" t="s">
        <v>22</v>
      </c>
      <c r="B11" s="27"/>
      <c r="C11" s="28" t="s">
        <v>4098</v>
      </c>
      <c r="D11" s="41" t="s">
        <v>242</v>
      </c>
      <c r="E11" s="41">
        <v>1</v>
      </c>
      <c r="F11" s="728"/>
      <c r="G11" s="485" t="str">
        <f>+IF($F11&gt;0,($E11*F11),"R")</f>
        <v>R</v>
      </c>
    </row>
    <row r="12" spans="1:7" x14ac:dyDescent="0.2">
      <c r="A12" s="27"/>
      <c r="B12" s="27"/>
      <c r="C12" s="28"/>
      <c r="D12" s="41"/>
      <c r="E12" s="41"/>
      <c r="F12" s="392"/>
      <c r="G12" s="485"/>
    </row>
    <row r="13" spans="1:7" ht="51" x14ac:dyDescent="0.2">
      <c r="A13" s="27">
        <v>1.2</v>
      </c>
      <c r="B13" s="27"/>
      <c r="C13" s="28" t="s">
        <v>4577</v>
      </c>
      <c r="D13" s="41"/>
      <c r="E13" s="41"/>
      <c r="F13" s="393"/>
      <c r="G13" s="485"/>
    </row>
    <row r="14" spans="1:7" x14ac:dyDescent="0.2">
      <c r="A14" s="27" t="s">
        <v>63</v>
      </c>
      <c r="B14" s="27"/>
      <c r="C14" s="28" t="s">
        <v>2317</v>
      </c>
      <c r="D14" s="41" t="s">
        <v>242</v>
      </c>
      <c r="E14" s="41">
        <v>1</v>
      </c>
      <c r="F14" s="728"/>
      <c r="G14" s="485" t="str">
        <f t="shared" ref="G14:G15" si="0">+IF($F14&gt;0,($E14*F14),"R")</f>
        <v>R</v>
      </c>
    </row>
    <row r="15" spans="1:7" x14ac:dyDescent="0.2">
      <c r="A15" s="27" t="s">
        <v>68</v>
      </c>
      <c r="B15" s="27"/>
      <c r="C15" s="28" t="s">
        <v>4098</v>
      </c>
      <c r="D15" s="41" t="s">
        <v>242</v>
      </c>
      <c r="E15" s="41">
        <v>1</v>
      </c>
      <c r="F15" s="728"/>
      <c r="G15" s="485" t="str">
        <f t="shared" si="0"/>
        <v>R</v>
      </c>
    </row>
    <row r="16" spans="1:7" x14ac:dyDescent="0.2">
      <c r="A16" s="27"/>
      <c r="B16" s="27"/>
      <c r="C16" s="28"/>
      <c r="D16" s="41"/>
      <c r="E16" s="41"/>
      <c r="F16" s="392"/>
      <c r="G16" s="485"/>
    </row>
    <row r="17" spans="1:8" x14ac:dyDescent="0.2">
      <c r="A17" s="30">
        <v>1.3</v>
      </c>
      <c r="B17" s="27"/>
      <c r="C17" s="31" t="s">
        <v>2361</v>
      </c>
      <c r="D17" s="41"/>
      <c r="E17" s="41"/>
      <c r="F17" s="392"/>
      <c r="G17" s="485"/>
    </row>
    <row r="18" spans="1:8" x14ac:dyDescent="0.2">
      <c r="A18" s="27"/>
      <c r="B18" s="27"/>
      <c r="C18" s="28"/>
      <c r="D18" s="41"/>
      <c r="E18" s="41"/>
      <c r="F18" s="392"/>
      <c r="G18" s="485"/>
    </row>
    <row r="19" spans="1:8" ht="51" x14ac:dyDescent="0.2">
      <c r="A19" s="27" t="s">
        <v>113</v>
      </c>
      <c r="B19" s="27" t="s">
        <v>2362</v>
      </c>
      <c r="C19" s="28" t="s">
        <v>2363</v>
      </c>
      <c r="D19" s="41"/>
      <c r="E19" s="41"/>
      <c r="F19" s="392"/>
      <c r="G19" s="485"/>
    </row>
    <row r="20" spans="1:8" x14ac:dyDescent="0.2">
      <c r="A20" s="27" t="s">
        <v>4006</v>
      </c>
      <c r="B20" s="27"/>
      <c r="C20" s="28" t="s">
        <v>2317</v>
      </c>
      <c r="D20" s="41" t="s">
        <v>242</v>
      </c>
      <c r="E20" s="41">
        <v>10</v>
      </c>
      <c r="F20" s="728"/>
      <c r="G20" s="485" t="str">
        <f t="shared" ref="G20:G21" si="1">+IF($F20&gt;0,($E20*F20),"R")</f>
        <v>R</v>
      </c>
    </row>
    <row r="21" spans="1:8" x14ac:dyDescent="0.2">
      <c r="A21" s="27" t="s">
        <v>4007</v>
      </c>
      <c r="B21" s="27"/>
      <c r="C21" s="28" t="s">
        <v>4098</v>
      </c>
      <c r="D21" s="41" t="s">
        <v>242</v>
      </c>
      <c r="E21" s="41">
        <v>10</v>
      </c>
      <c r="F21" s="728"/>
      <c r="G21" s="485" t="str">
        <f t="shared" si="1"/>
        <v>R</v>
      </c>
      <c r="H21" s="53"/>
    </row>
    <row r="22" spans="1:8" x14ac:dyDescent="0.2">
      <c r="A22" s="27"/>
      <c r="B22" s="27"/>
      <c r="C22" s="28"/>
      <c r="D22" s="41"/>
      <c r="E22" s="41"/>
      <c r="F22" s="392"/>
      <c r="G22" s="485"/>
      <c r="H22" s="53"/>
    </row>
    <row r="23" spans="1:8" x14ac:dyDescent="0.2">
      <c r="A23" s="27" t="s">
        <v>116</v>
      </c>
      <c r="B23" s="27"/>
      <c r="C23" s="28" t="s">
        <v>2221</v>
      </c>
      <c r="D23" s="41"/>
      <c r="E23" s="41"/>
      <c r="F23" s="392"/>
      <c r="G23" s="485"/>
      <c r="H23" s="53"/>
    </row>
    <row r="24" spans="1:8" x14ac:dyDescent="0.2">
      <c r="A24" s="27" t="s">
        <v>4058</v>
      </c>
      <c r="B24" s="27"/>
      <c r="C24" s="28" t="s">
        <v>2317</v>
      </c>
      <c r="D24" s="41" t="s">
        <v>242</v>
      </c>
      <c r="E24" s="41">
        <v>10</v>
      </c>
      <c r="F24" s="728"/>
      <c r="G24" s="485" t="str">
        <f t="shared" ref="G24:G25" si="2">+IF($F24&gt;0,($E24*F24),"R")</f>
        <v>R</v>
      </c>
      <c r="H24" s="53"/>
    </row>
    <row r="25" spans="1:8" x14ac:dyDescent="0.2">
      <c r="A25" s="27" t="s">
        <v>4059</v>
      </c>
      <c r="B25" s="27"/>
      <c r="C25" s="28" t="s">
        <v>4098</v>
      </c>
      <c r="D25" s="41" t="s">
        <v>242</v>
      </c>
      <c r="E25" s="41">
        <v>10</v>
      </c>
      <c r="F25" s="728"/>
      <c r="G25" s="485" t="str">
        <f t="shared" si="2"/>
        <v>R</v>
      </c>
      <c r="H25" s="53"/>
    </row>
    <row r="26" spans="1:8" x14ac:dyDescent="0.2">
      <c r="A26" s="27"/>
      <c r="B26" s="27"/>
      <c r="C26" s="28"/>
      <c r="D26" s="41"/>
      <c r="E26" s="41"/>
      <c r="F26" s="392"/>
      <c r="G26" s="485"/>
      <c r="H26" s="53"/>
    </row>
    <row r="27" spans="1:8" ht="51" x14ac:dyDescent="0.2">
      <c r="A27" s="27" t="s">
        <v>121</v>
      </c>
      <c r="B27" s="27" t="s">
        <v>2364</v>
      </c>
      <c r="C27" s="28" t="s">
        <v>2365</v>
      </c>
      <c r="D27" s="41"/>
      <c r="E27" s="41"/>
      <c r="F27" s="392"/>
      <c r="G27" s="485"/>
      <c r="H27" s="53"/>
    </row>
    <row r="28" spans="1:8" x14ac:dyDescent="0.2">
      <c r="A28" s="27" t="s">
        <v>4060</v>
      </c>
      <c r="B28" s="27"/>
      <c r="C28" s="28" t="s">
        <v>2317</v>
      </c>
      <c r="D28" s="41" t="s">
        <v>242</v>
      </c>
      <c r="E28" s="41">
        <v>3</v>
      </c>
      <c r="F28" s="728"/>
      <c r="G28" s="485" t="str">
        <f t="shared" ref="G28:G29" si="3">+IF($F28&gt;0,($E28*F28),"R")</f>
        <v>R</v>
      </c>
      <c r="H28" s="53"/>
    </row>
    <row r="29" spans="1:8" x14ac:dyDescent="0.2">
      <c r="A29" s="27" t="s">
        <v>4061</v>
      </c>
      <c r="B29" s="27"/>
      <c r="C29" s="28" t="s">
        <v>4098</v>
      </c>
      <c r="D29" s="41" t="s">
        <v>242</v>
      </c>
      <c r="E29" s="41">
        <v>3</v>
      </c>
      <c r="F29" s="728"/>
      <c r="G29" s="485" t="str">
        <f t="shared" si="3"/>
        <v>R</v>
      </c>
      <c r="H29" s="53"/>
    </row>
    <row r="30" spans="1:8" x14ac:dyDescent="0.2">
      <c r="A30" s="27"/>
      <c r="B30" s="27"/>
      <c r="C30" s="28"/>
      <c r="D30" s="41"/>
      <c r="E30" s="41"/>
      <c r="F30" s="392"/>
      <c r="G30" s="485"/>
      <c r="H30" s="53"/>
    </row>
    <row r="31" spans="1:8" x14ac:dyDescent="0.2">
      <c r="A31" s="27" t="s">
        <v>123</v>
      </c>
      <c r="B31" s="27"/>
      <c r="C31" s="28" t="s">
        <v>2221</v>
      </c>
      <c r="D31" s="41"/>
      <c r="E31" s="41"/>
      <c r="F31" s="392"/>
      <c r="G31" s="485"/>
      <c r="H31" s="53"/>
    </row>
    <row r="32" spans="1:8" x14ac:dyDescent="0.2">
      <c r="A32" s="27" t="s">
        <v>4062</v>
      </c>
      <c r="B32" s="27"/>
      <c r="C32" s="28" t="s">
        <v>2317</v>
      </c>
      <c r="D32" s="41" t="s">
        <v>242</v>
      </c>
      <c r="E32" s="41">
        <v>3</v>
      </c>
      <c r="F32" s="728"/>
      <c r="G32" s="485" t="str">
        <f t="shared" ref="G32:G33" si="4">+IF($F32&gt;0,($E32*F32),"R")</f>
        <v>R</v>
      </c>
      <c r="H32" s="53"/>
    </row>
    <row r="33" spans="1:8" x14ac:dyDescent="0.2">
      <c r="A33" s="27" t="s">
        <v>4063</v>
      </c>
      <c r="B33" s="27"/>
      <c r="C33" s="28" t="s">
        <v>4098</v>
      </c>
      <c r="D33" s="41" t="s">
        <v>242</v>
      </c>
      <c r="E33" s="41">
        <v>3</v>
      </c>
      <c r="F33" s="728"/>
      <c r="G33" s="485" t="str">
        <f t="shared" si="4"/>
        <v>R</v>
      </c>
      <c r="H33" s="53"/>
    </row>
    <row r="34" spans="1:8" x14ac:dyDescent="0.2">
      <c r="A34" s="27"/>
      <c r="B34" s="27"/>
      <c r="C34" s="28"/>
      <c r="D34" s="41"/>
      <c r="E34" s="41"/>
      <c r="F34" s="392"/>
      <c r="G34" s="485"/>
      <c r="H34" s="53"/>
    </row>
    <row r="35" spans="1:8" ht="51" x14ac:dyDescent="0.2">
      <c r="A35" s="27" t="s">
        <v>127</v>
      </c>
      <c r="B35" s="27" t="s">
        <v>2364</v>
      </c>
      <c r="C35" s="28" t="s">
        <v>2366</v>
      </c>
      <c r="D35" s="41"/>
      <c r="E35" s="41"/>
      <c r="F35" s="392"/>
      <c r="G35" s="485"/>
      <c r="H35" s="53"/>
    </row>
    <row r="36" spans="1:8" x14ac:dyDescent="0.2">
      <c r="A36" s="27" t="s">
        <v>4400</v>
      </c>
      <c r="B36" s="27"/>
      <c r="C36" s="28" t="s">
        <v>2317</v>
      </c>
      <c r="D36" s="41" t="s">
        <v>242</v>
      </c>
      <c r="E36" s="41">
        <v>6</v>
      </c>
      <c r="F36" s="728"/>
      <c r="G36" s="485" t="str">
        <f t="shared" ref="G36:G37" si="5">+IF($F36&gt;0,($E36*F36),"R")</f>
        <v>R</v>
      </c>
      <c r="H36" s="53"/>
    </row>
    <row r="37" spans="1:8" x14ac:dyDescent="0.2">
      <c r="A37" s="27" t="s">
        <v>4401</v>
      </c>
      <c r="B37" s="27"/>
      <c r="C37" s="28" t="s">
        <v>4098</v>
      </c>
      <c r="D37" s="41" t="s">
        <v>242</v>
      </c>
      <c r="E37" s="41">
        <v>6</v>
      </c>
      <c r="F37" s="728"/>
      <c r="G37" s="485" t="str">
        <f t="shared" si="5"/>
        <v>R</v>
      </c>
      <c r="H37" s="53"/>
    </row>
    <row r="38" spans="1:8" x14ac:dyDescent="0.2">
      <c r="A38" s="27"/>
      <c r="B38" s="27"/>
      <c r="C38" s="28"/>
      <c r="D38" s="41"/>
      <c r="E38" s="41"/>
      <c r="F38" s="392"/>
      <c r="G38" s="485"/>
      <c r="H38" s="53"/>
    </row>
    <row r="39" spans="1:8" ht="21.95" customHeight="1" x14ac:dyDescent="0.2">
      <c r="A39" s="37" t="s">
        <v>44</v>
      </c>
      <c r="B39" s="35"/>
      <c r="C39" s="35"/>
      <c r="D39" s="305"/>
      <c r="E39" s="305"/>
      <c r="F39" s="395"/>
      <c r="G39" s="586">
        <f>SUM(G9:G37)</f>
        <v>0</v>
      </c>
    </row>
    <row r="40" spans="1:8" ht="15" customHeight="1" x14ac:dyDescent="0.2">
      <c r="A40" s="51"/>
      <c r="B40" s="21"/>
      <c r="C40" s="21"/>
      <c r="D40" s="21"/>
      <c r="E40" s="21"/>
      <c r="G40" s="542" t="s">
        <v>4559</v>
      </c>
    </row>
    <row r="41" spans="1:8" x14ac:dyDescent="0.2">
      <c r="A41" s="51"/>
      <c r="B41" s="21"/>
      <c r="C41" s="21"/>
      <c r="D41" s="21"/>
      <c r="E41" s="21"/>
      <c r="G41" s="543"/>
    </row>
    <row r="42" spans="1:8" ht="25.5" x14ac:dyDescent="0.2">
      <c r="A42" s="36" t="s">
        <v>3</v>
      </c>
      <c r="B42" s="36" t="s">
        <v>4</v>
      </c>
      <c r="C42" s="36" t="s">
        <v>5</v>
      </c>
      <c r="D42" s="36" t="s">
        <v>6</v>
      </c>
      <c r="E42" s="36" t="s">
        <v>7</v>
      </c>
      <c r="F42" s="36" t="s">
        <v>8</v>
      </c>
      <c r="G42" s="482" t="s">
        <v>9</v>
      </c>
    </row>
    <row r="43" spans="1:8" ht="21.95" customHeight="1" x14ac:dyDescent="0.2">
      <c r="A43" s="37" t="s">
        <v>45</v>
      </c>
      <c r="B43" s="38"/>
      <c r="C43" s="39"/>
      <c r="D43" s="305"/>
      <c r="E43" s="305"/>
      <c r="F43" s="395"/>
      <c r="G43" s="583">
        <f>G39</f>
        <v>0</v>
      </c>
    </row>
    <row r="44" spans="1:8" x14ac:dyDescent="0.2">
      <c r="A44" s="27" t="s">
        <v>129</v>
      </c>
      <c r="B44" s="27"/>
      <c r="C44" s="28" t="s">
        <v>2221</v>
      </c>
      <c r="D44" s="33"/>
      <c r="E44" s="33"/>
      <c r="F44" s="393"/>
      <c r="G44" s="485"/>
      <c r="H44" s="53"/>
    </row>
    <row r="45" spans="1:8" x14ac:dyDescent="0.2">
      <c r="A45" s="27" t="s">
        <v>4402</v>
      </c>
      <c r="B45" s="27"/>
      <c r="C45" s="28" t="s">
        <v>2317</v>
      </c>
      <c r="D45" s="33" t="s">
        <v>242</v>
      </c>
      <c r="E45" s="33">
        <v>6</v>
      </c>
      <c r="F45" s="728"/>
      <c r="G45" s="485" t="str">
        <f t="shared" ref="G45:G46" si="6">+IF($F45&gt;0,($E45*F45),"R")</f>
        <v>R</v>
      </c>
      <c r="H45" s="53"/>
    </row>
    <row r="46" spans="1:8" x14ac:dyDescent="0.2">
      <c r="A46" s="27" t="s">
        <v>4403</v>
      </c>
      <c r="B46" s="27"/>
      <c r="C46" s="28" t="s">
        <v>4098</v>
      </c>
      <c r="D46" s="33" t="s">
        <v>242</v>
      </c>
      <c r="E46" s="33">
        <v>6</v>
      </c>
      <c r="F46" s="728"/>
      <c r="G46" s="485" t="str">
        <f t="shared" si="6"/>
        <v>R</v>
      </c>
      <c r="H46" s="53"/>
    </row>
    <row r="47" spans="1:8" x14ac:dyDescent="0.2">
      <c r="A47" s="27"/>
      <c r="B47" s="27"/>
      <c r="C47" s="28"/>
      <c r="D47" s="33"/>
      <c r="E47" s="33"/>
      <c r="F47" s="393"/>
      <c r="G47" s="485"/>
      <c r="H47" s="53"/>
    </row>
    <row r="48" spans="1:8" ht="25.5" x14ac:dyDescent="0.2">
      <c r="A48" s="27" t="s">
        <v>2367</v>
      </c>
      <c r="B48" s="27"/>
      <c r="C48" s="28" t="s">
        <v>2368</v>
      </c>
      <c r="D48" s="33"/>
      <c r="E48" s="33"/>
      <c r="F48" s="393"/>
      <c r="G48" s="485"/>
      <c r="H48" s="53"/>
    </row>
    <row r="49" spans="1:8" x14ac:dyDescent="0.2">
      <c r="A49" s="27" t="s">
        <v>4404</v>
      </c>
      <c r="B49" s="27"/>
      <c r="C49" s="28" t="s">
        <v>2317</v>
      </c>
      <c r="D49" s="33" t="s">
        <v>242</v>
      </c>
      <c r="E49" s="33">
        <v>23</v>
      </c>
      <c r="F49" s="728"/>
      <c r="G49" s="485" t="str">
        <f t="shared" ref="G49:G50" si="7">+IF($F49&gt;0,($E49*F49),"R")</f>
        <v>R</v>
      </c>
      <c r="H49" s="53"/>
    </row>
    <row r="50" spans="1:8" x14ac:dyDescent="0.2">
      <c r="A50" s="27" t="s">
        <v>4405</v>
      </c>
      <c r="B50" s="27"/>
      <c r="C50" s="28" t="s">
        <v>4098</v>
      </c>
      <c r="D50" s="33" t="s">
        <v>242</v>
      </c>
      <c r="E50" s="33">
        <v>23</v>
      </c>
      <c r="F50" s="728"/>
      <c r="G50" s="485" t="str">
        <f t="shared" si="7"/>
        <v>R</v>
      </c>
      <c r="H50" s="53"/>
    </row>
    <row r="51" spans="1:8" x14ac:dyDescent="0.2">
      <c r="A51" s="27"/>
      <c r="B51" s="27"/>
      <c r="C51" s="28"/>
      <c r="D51" s="33"/>
      <c r="E51" s="33"/>
      <c r="F51" s="393"/>
      <c r="G51" s="485"/>
      <c r="H51" s="53"/>
    </row>
    <row r="52" spans="1:8" x14ac:dyDescent="0.2">
      <c r="A52" s="27"/>
      <c r="B52" s="27"/>
      <c r="C52" s="31" t="s">
        <v>2369</v>
      </c>
      <c r="D52" s="33"/>
      <c r="E52" s="33"/>
      <c r="F52" s="393"/>
      <c r="G52" s="485"/>
      <c r="H52" s="53"/>
    </row>
    <row r="53" spans="1:8" x14ac:dyDescent="0.2">
      <c r="A53" s="27"/>
      <c r="B53" s="27"/>
      <c r="C53" s="31"/>
      <c r="D53" s="33"/>
      <c r="E53" s="33"/>
      <c r="F53" s="393"/>
      <c r="G53" s="485"/>
      <c r="H53" s="53"/>
    </row>
    <row r="54" spans="1:8" ht="89.25" x14ac:dyDescent="0.2">
      <c r="A54" s="27">
        <v>1.4</v>
      </c>
      <c r="B54" s="27" t="s">
        <v>2370</v>
      </c>
      <c r="C54" s="28" t="s">
        <v>2371</v>
      </c>
      <c r="D54" s="33"/>
      <c r="E54" s="33"/>
      <c r="F54" s="393"/>
      <c r="G54" s="485"/>
      <c r="H54" s="53"/>
    </row>
    <row r="55" spans="1:8" x14ac:dyDescent="0.2">
      <c r="A55" s="27"/>
      <c r="B55" s="27"/>
      <c r="C55" s="28"/>
      <c r="D55" s="33"/>
      <c r="E55" s="33"/>
      <c r="F55" s="393"/>
      <c r="G55" s="485"/>
      <c r="H55" s="53"/>
    </row>
    <row r="56" spans="1:8" x14ac:dyDescent="0.2">
      <c r="A56" s="27" t="s">
        <v>136</v>
      </c>
      <c r="B56" s="27"/>
      <c r="C56" s="28" t="s">
        <v>2372</v>
      </c>
      <c r="D56" s="33"/>
      <c r="E56" s="33"/>
      <c r="F56" s="393"/>
      <c r="G56" s="485"/>
    </row>
    <row r="57" spans="1:8" x14ac:dyDescent="0.2">
      <c r="A57" s="33" t="s">
        <v>4008</v>
      </c>
      <c r="B57" s="27"/>
      <c r="C57" s="28" t="s">
        <v>2317</v>
      </c>
      <c r="D57" s="33" t="s">
        <v>292</v>
      </c>
      <c r="E57" s="33">
        <v>1330</v>
      </c>
      <c r="F57" s="728"/>
      <c r="G57" s="485" t="str">
        <f t="shared" ref="G57:G58" si="8">+IF($F57&gt;0,($E57*F57),"R")</f>
        <v>R</v>
      </c>
    </row>
    <row r="58" spans="1:8" x14ac:dyDescent="0.2">
      <c r="A58" s="33" t="s">
        <v>4009</v>
      </c>
      <c r="B58" s="27"/>
      <c r="C58" s="28" t="s">
        <v>4098</v>
      </c>
      <c r="D58" s="33" t="s">
        <v>292</v>
      </c>
      <c r="E58" s="33">
        <v>1330</v>
      </c>
      <c r="F58" s="728"/>
      <c r="G58" s="485" t="str">
        <f t="shared" si="8"/>
        <v>R</v>
      </c>
    </row>
    <row r="59" spans="1:8" x14ac:dyDescent="0.2">
      <c r="A59" s="33"/>
      <c r="B59" s="27"/>
      <c r="C59" s="28"/>
      <c r="D59" s="33"/>
      <c r="E59" s="33"/>
      <c r="F59" s="393"/>
      <c r="G59" s="485"/>
    </row>
    <row r="60" spans="1:8" x14ac:dyDescent="0.2">
      <c r="A60" s="27" t="s">
        <v>139</v>
      </c>
      <c r="B60" s="27"/>
      <c r="C60" s="28" t="s">
        <v>2373</v>
      </c>
      <c r="D60" s="33"/>
      <c r="E60" s="33"/>
      <c r="F60" s="393"/>
      <c r="G60" s="485"/>
    </row>
    <row r="61" spans="1:8" x14ac:dyDescent="0.2">
      <c r="A61" s="33" t="s">
        <v>4010</v>
      </c>
      <c r="B61" s="27"/>
      <c r="C61" s="28" t="s">
        <v>2317</v>
      </c>
      <c r="D61" s="33" t="s">
        <v>292</v>
      </c>
      <c r="E61" s="33">
        <v>60</v>
      </c>
      <c r="F61" s="728"/>
      <c r="G61" s="485" t="str">
        <f t="shared" ref="G61:G62" si="9">+IF($F61&gt;0,($E61*F61),"R")</f>
        <v>R</v>
      </c>
    </row>
    <row r="62" spans="1:8" x14ac:dyDescent="0.2">
      <c r="A62" s="33" t="s">
        <v>4011</v>
      </c>
      <c r="B62" s="27"/>
      <c r="C62" s="28" t="s">
        <v>4098</v>
      </c>
      <c r="D62" s="33" t="s">
        <v>292</v>
      </c>
      <c r="E62" s="33">
        <v>60</v>
      </c>
      <c r="F62" s="728"/>
      <c r="G62" s="485" t="str">
        <f t="shared" si="9"/>
        <v>R</v>
      </c>
    </row>
    <row r="63" spans="1:8" x14ac:dyDescent="0.2">
      <c r="A63" s="33"/>
      <c r="B63" s="27"/>
      <c r="C63" s="28"/>
      <c r="D63" s="33"/>
      <c r="E63" s="33"/>
      <c r="F63" s="393"/>
      <c r="G63" s="485"/>
    </row>
    <row r="64" spans="1:8" x14ac:dyDescent="0.2">
      <c r="A64" s="27" t="s">
        <v>141</v>
      </c>
      <c r="B64" s="27"/>
      <c r="C64" s="28" t="s">
        <v>2374</v>
      </c>
      <c r="D64" s="33"/>
      <c r="E64" s="33"/>
      <c r="F64" s="393"/>
      <c r="G64" s="485"/>
    </row>
    <row r="65" spans="1:7" x14ac:dyDescent="0.2">
      <c r="A65" s="27" t="s">
        <v>4064</v>
      </c>
      <c r="B65" s="27"/>
      <c r="C65" s="28" t="s">
        <v>2317</v>
      </c>
      <c r="D65" s="33" t="s">
        <v>292</v>
      </c>
      <c r="E65" s="33">
        <v>60</v>
      </c>
      <c r="F65" s="728"/>
      <c r="G65" s="485" t="str">
        <f t="shared" ref="G65:G66" si="10">+IF($F65&gt;0,($E65*F65),"R")</f>
        <v>R</v>
      </c>
    </row>
    <row r="66" spans="1:7" x14ac:dyDescent="0.2">
      <c r="A66" s="27" t="s">
        <v>4065</v>
      </c>
      <c r="B66" s="27"/>
      <c r="C66" s="28" t="s">
        <v>4098</v>
      </c>
      <c r="D66" s="33" t="s">
        <v>292</v>
      </c>
      <c r="E66" s="33">
        <v>60</v>
      </c>
      <c r="F66" s="728"/>
      <c r="G66" s="485" t="str">
        <f t="shared" si="10"/>
        <v>R</v>
      </c>
    </row>
    <row r="67" spans="1:7" x14ac:dyDescent="0.2">
      <c r="A67" s="27"/>
      <c r="B67" s="27"/>
      <c r="C67" s="28"/>
      <c r="D67" s="33"/>
      <c r="E67" s="33"/>
      <c r="F67" s="393"/>
      <c r="G67" s="485"/>
    </row>
    <row r="68" spans="1:7" x14ac:dyDescent="0.2">
      <c r="A68" s="27" t="s">
        <v>143</v>
      </c>
      <c r="B68" s="27"/>
      <c r="C68" s="28" t="s">
        <v>2375</v>
      </c>
      <c r="D68" s="33"/>
      <c r="E68" s="33"/>
      <c r="F68" s="393"/>
      <c r="G68" s="485"/>
    </row>
    <row r="69" spans="1:7" x14ac:dyDescent="0.2">
      <c r="A69" s="26" t="s">
        <v>4066</v>
      </c>
      <c r="B69" s="27"/>
      <c r="C69" s="28" t="s">
        <v>2317</v>
      </c>
      <c r="D69" s="33" t="s">
        <v>292</v>
      </c>
      <c r="E69" s="33">
        <v>320</v>
      </c>
      <c r="F69" s="728"/>
      <c r="G69" s="485" t="str">
        <f t="shared" ref="G69:G70" si="11">+IF($F69&gt;0,($E69*F69),"R")</f>
        <v>R</v>
      </c>
    </row>
    <row r="70" spans="1:7" x14ac:dyDescent="0.2">
      <c r="A70" s="26" t="s">
        <v>4067</v>
      </c>
      <c r="B70" s="27"/>
      <c r="C70" s="28" t="s">
        <v>4098</v>
      </c>
      <c r="D70" s="33" t="s">
        <v>292</v>
      </c>
      <c r="E70" s="33">
        <v>320</v>
      </c>
      <c r="F70" s="728"/>
      <c r="G70" s="485" t="str">
        <f t="shared" si="11"/>
        <v>R</v>
      </c>
    </row>
    <row r="71" spans="1:7" x14ac:dyDescent="0.2">
      <c r="A71" s="26"/>
      <c r="B71" s="27"/>
      <c r="C71" s="28"/>
      <c r="D71" s="33"/>
      <c r="E71" s="33"/>
      <c r="F71" s="393"/>
      <c r="G71" s="485"/>
    </row>
    <row r="72" spans="1:7" x14ac:dyDescent="0.2">
      <c r="A72" s="27" t="s">
        <v>145</v>
      </c>
      <c r="B72" s="27"/>
      <c r="C72" s="28" t="s">
        <v>2376</v>
      </c>
      <c r="D72" s="33"/>
      <c r="E72" s="33"/>
      <c r="F72" s="393"/>
      <c r="G72" s="485"/>
    </row>
    <row r="73" spans="1:7" x14ac:dyDescent="0.2">
      <c r="A73" s="26" t="s">
        <v>4068</v>
      </c>
      <c r="B73" s="27"/>
      <c r="C73" s="28" t="s">
        <v>2317</v>
      </c>
      <c r="D73" s="33" t="s">
        <v>292</v>
      </c>
      <c r="E73" s="33">
        <v>200</v>
      </c>
      <c r="F73" s="728"/>
      <c r="G73" s="485" t="str">
        <f t="shared" ref="G73:G74" si="12">+IF($F73&gt;0,($E73*F73),"R")</f>
        <v>R</v>
      </c>
    </row>
    <row r="74" spans="1:7" x14ac:dyDescent="0.2">
      <c r="A74" s="26" t="s">
        <v>4069</v>
      </c>
      <c r="B74" s="27"/>
      <c r="C74" s="28" t="s">
        <v>4098</v>
      </c>
      <c r="D74" s="33" t="s">
        <v>292</v>
      </c>
      <c r="E74" s="33">
        <v>200</v>
      </c>
      <c r="F74" s="728"/>
      <c r="G74" s="485" t="str">
        <f t="shared" si="12"/>
        <v>R</v>
      </c>
    </row>
    <row r="75" spans="1:7" x14ac:dyDescent="0.2">
      <c r="A75" s="26"/>
      <c r="B75" s="27"/>
      <c r="C75" s="28"/>
      <c r="D75" s="33"/>
      <c r="E75" s="33"/>
      <c r="F75" s="393"/>
      <c r="G75" s="485"/>
    </row>
    <row r="76" spans="1:7" x14ac:dyDescent="0.2">
      <c r="A76" s="27" t="s">
        <v>147</v>
      </c>
      <c r="B76" s="27"/>
      <c r="C76" s="28" t="s">
        <v>2377</v>
      </c>
      <c r="D76" s="33"/>
      <c r="E76" s="33"/>
      <c r="F76" s="393"/>
      <c r="G76" s="485"/>
    </row>
    <row r="77" spans="1:7" x14ac:dyDescent="0.2">
      <c r="A77" s="26" t="s">
        <v>4070</v>
      </c>
      <c r="B77" s="27"/>
      <c r="C77" s="28" t="s">
        <v>2317</v>
      </c>
      <c r="D77" s="33" t="s">
        <v>292</v>
      </c>
      <c r="E77" s="33">
        <v>60</v>
      </c>
      <c r="F77" s="728"/>
      <c r="G77" s="485" t="str">
        <f t="shared" ref="G77:G78" si="13">+IF($F77&gt;0,($E77*F77),"R")</f>
        <v>R</v>
      </c>
    </row>
    <row r="78" spans="1:7" x14ac:dyDescent="0.2">
      <c r="A78" s="26" t="s">
        <v>4071</v>
      </c>
      <c r="B78" s="27"/>
      <c r="C78" s="28" t="s">
        <v>4098</v>
      </c>
      <c r="D78" s="33" t="s">
        <v>292</v>
      </c>
      <c r="E78" s="33">
        <v>60</v>
      </c>
      <c r="F78" s="728"/>
      <c r="G78" s="485" t="str">
        <f t="shared" si="13"/>
        <v>R</v>
      </c>
    </row>
    <row r="79" spans="1:7" x14ac:dyDescent="0.2">
      <c r="A79" s="26"/>
      <c r="B79" s="27"/>
      <c r="C79" s="28"/>
      <c r="D79" s="33"/>
      <c r="E79" s="33"/>
      <c r="F79" s="393"/>
      <c r="G79" s="485" t="str">
        <f t="shared" ref="G79" si="14">+IF($F79&gt;0,($E79*F79),"")</f>
        <v/>
      </c>
    </row>
    <row r="80" spans="1:7" ht="51" x14ac:dyDescent="0.2">
      <c r="A80" s="27">
        <v>1.5</v>
      </c>
      <c r="B80" s="27" t="s">
        <v>2378</v>
      </c>
      <c r="C80" s="28" t="s">
        <v>2379</v>
      </c>
      <c r="D80" s="33"/>
      <c r="E80" s="33"/>
      <c r="F80" s="393"/>
      <c r="G80" s="485"/>
    </row>
    <row r="81" spans="1:7" x14ac:dyDescent="0.2">
      <c r="A81" s="27"/>
      <c r="B81" s="27"/>
      <c r="C81" s="28"/>
      <c r="D81" s="33"/>
      <c r="E81" s="33"/>
      <c r="F81" s="393"/>
      <c r="G81" s="485"/>
    </row>
    <row r="82" spans="1:7" x14ac:dyDescent="0.2">
      <c r="A82" s="27" t="s">
        <v>200</v>
      </c>
      <c r="B82" s="27"/>
      <c r="C82" s="28" t="s">
        <v>2372</v>
      </c>
      <c r="D82" s="49"/>
      <c r="F82" s="393"/>
      <c r="G82" s="485"/>
    </row>
    <row r="83" spans="1:7" x14ac:dyDescent="0.2">
      <c r="A83" s="27" t="s">
        <v>4012</v>
      </c>
      <c r="B83" s="27"/>
      <c r="C83" s="28" t="s">
        <v>2317</v>
      </c>
      <c r="D83" s="33" t="s">
        <v>242</v>
      </c>
      <c r="E83" s="33">
        <v>180</v>
      </c>
      <c r="F83" s="728"/>
      <c r="G83" s="485" t="str">
        <f t="shared" ref="G83:G84" si="15">+IF($F83&gt;0,($E83*F83),"R")</f>
        <v>R</v>
      </c>
    </row>
    <row r="84" spans="1:7" x14ac:dyDescent="0.2">
      <c r="A84" s="27" t="s">
        <v>4013</v>
      </c>
      <c r="B84" s="27"/>
      <c r="C84" s="28" t="s">
        <v>4098</v>
      </c>
      <c r="D84" s="33" t="s">
        <v>242</v>
      </c>
      <c r="E84" s="33">
        <f>E83</f>
        <v>180</v>
      </c>
      <c r="F84" s="728"/>
      <c r="G84" s="485" t="str">
        <f t="shared" si="15"/>
        <v>R</v>
      </c>
    </row>
    <row r="85" spans="1:7" x14ac:dyDescent="0.2">
      <c r="A85" s="27"/>
      <c r="B85" s="27"/>
      <c r="C85" s="28"/>
      <c r="D85" s="33"/>
      <c r="E85" s="33"/>
      <c r="F85" s="393"/>
      <c r="G85" s="485"/>
    </row>
    <row r="86" spans="1:7" x14ac:dyDescent="0.2">
      <c r="A86" s="27" t="s">
        <v>2039</v>
      </c>
      <c r="B86" s="27"/>
      <c r="C86" s="28" t="s">
        <v>2373</v>
      </c>
      <c r="D86" s="33"/>
      <c r="E86" s="33"/>
      <c r="F86" s="393"/>
      <c r="G86" s="485"/>
    </row>
    <row r="87" spans="1:7" x14ac:dyDescent="0.2">
      <c r="A87" s="27" t="s">
        <v>4014</v>
      </c>
      <c r="B87" s="27"/>
      <c r="C87" s="28" t="s">
        <v>2317</v>
      </c>
      <c r="D87" s="33" t="s">
        <v>242</v>
      </c>
      <c r="E87" s="33">
        <v>8</v>
      </c>
      <c r="F87" s="728"/>
      <c r="G87" s="485" t="str">
        <f t="shared" ref="G87:G88" si="16">+IF($F87&gt;0,($E87*F87),"R")</f>
        <v>R</v>
      </c>
    </row>
    <row r="88" spans="1:7" x14ac:dyDescent="0.2">
      <c r="A88" s="27" t="s">
        <v>4015</v>
      </c>
      <c r="B88" s="27"/>
      <c r="C88" s="28" t="s">
        <v>4098</v>
      </c>
      <c r="D88" s="33" t="s">
        <v>242</v>
      </c>
      <c r="E88" s="33">
        <v>8</v>
      </c>
      <c r="F88" s="728"/>
      <c r="G88" s="485" t="str">
        <f t="shared" si="16"/>
        <v>R</v>
      </c>
    </row>
    <row r="89" spans="1:7" x14ac:dyDescent="0.2">
      <c r="A89" s="27"/>
      <c r="B89" s="27"/>
      <c r="C89" s="28"/>
      <c r="D89" s="33"/>
      <c r="E89" s="33"/>
      <c r="F89" s="393"/>
      <c r="G89" s="485"/>
    </row>
    <row r="90" spans="1:7" ht="21.95" customHeight="1" x14ac:dyDescent="0.2">
      <c r="A90" s="37" t="s">
        <v>44</v>
      </c>
      <c r="B90" s="35"/>
      <c r="C90" s="35"/>
      <c r="D90" s="305"/>
      <c r="E90" s="305"/>
      <c r="F90" s="417"/>
      <c r="G90" s="494">
        <f>SUM(G43:G88)</f>
        <v>0</v>
      </c>
    </row>
    <row r="91" spans="1:7" ht="15" customHeight="1" x14ac:dyDescent="0.2">
      <c r="A91" s="51"/>
      <c r="B91" s="21"/>
      <c r="C91" s="21"/>
      <c r="D91" s="21"/>
      <c r="E91" s="21"/>
      <c r="G91" s="542" t="s">
        <v>4559</v>
      </c>
    </row>
    <row r="92" spans="1:7" x14ac:dyDescent="0.2">
      <c r="A92" s="51"/>
      <c r="B92" s="21"/>
      <c r="C92" s="21"/>
      <c r="D92" s="21"/>
      <c r="E92" s="21"/>
      <c r="G92" s="543"/>
    </row>
    <row r="93" spans="1:7" ht="25.5" x14ac:dyDescent="0.2">
      <c r="A93" s="36" t="s">
        <v>3</v>
      </c>
      <c r="B93" s="36" t="s">
        <v>4</v>
      </c>
      <c r="C93" s="36" t="s">
        <v>5</v>
      </c>
      <c r="D93" s="36" t="s">
        <v>6</v>
      </c>
      <c r="E93" s="36" t="s">
        <v>7</v>
      </c>
      <c r="F93" s="36" t="s">
        <v>8</v>
      </c>
      <c r="G93" s="482" t="s">
        <v>9</v>
      </c>
    </row>
    <row r="94" spans="1:7" ht="21.95" customHeight="1" x14ac:dyDescent="0.2">
      <c r="A94" s="37" t="s">
        <v>45</v>
      </c>
      <c r="B94" s="38"/>
      <c r="C94" s="39"/>
      <c r="D94" s="305"/>
      <c r="E94" s="305"/>
      <c r="F94" s="395"/>
      <c r="G94" s="583">
        <f>G90</f>
        <v>0</v>
      </c>
    </row>
    <row r="95" spans="1:7" x14ac:dyDescent="0.2">
      <c r="A95" s="27" t="s">
        <v>2040</v>
      </c>
      <c r="B95" s="27"/>
      <c r="C95" s="28" t="s">
        <v>2374</v>
      </c>
      <c r="D95" s="33"/>
      <c r="E95" s="33"/>
      <c r="F95" s="393"/>
      <c r="G95" s="485"/>
    </row>
    <row r="96" spans="1:7" x14ac:dyDescent="0.2">
      <c r="A96" s="27" t="s">
        <v>4096</v>
      </c>
      <c r="B96" s="27"/>
      <c r="C96" s="28" t="s">
        <v>2317</v>
      </c>
      <c r="D96" s="33" t="s">
        <v>242</v>
      </c>
      <c r="E96" s="33">
        <v>2</v>
      </c>
      <c r="F96" s="728"/>
      <c r="G96" s="485" t="str">
        <f t="shared" ref="G96:G97" si="17">+IF($F96&gt;0,($E96*F96),"R")</f>
        <v>R</v>
      </c>
    </row>
    <row r="97" spans="1:8" x14ac:dyDescent="0.2">
      <c r="A97" s="27" t="s">
        <v>4097</v>
      </c>
      <c r="B97" s="27"/>
      <c r="C97" s="28" t="s">
        <v>4098</v>
      </c>
      <c r="D97" s="33" t="s">
        <v>242</v>
      </c>
      <c r="E97" s="33">
        <v>2</v>
      </c>
      <c r="F97" s="728"/>
      <c r="G97" s="485" t="str">
        <f t="shared" si="17"/>
        <v>R</v>
      </c>
    </row>
    <row r="98" spans="1:8" x14ac:dyDescent="0.2">
      <c r="A98" s="27"/>
      <c r="B98" s="27"/>
      <c r="C98" s="28"/>
      <c r="D98" s="33"/>
      <c r="E98" s="33"/>
      <c r="F98" s="393"/>
      <c r="G98" s="485"/>
    </row>
    <row r="99" spans="1:8" x14ac:dyDescent="0.2">
      <c r="A99" s="27" t="s">
        <v>2380</v>
      </c>
      <c r="B99" s="27"/>
      <c r="C99" s="28" t="s">
        <v>2375</v>
      </c>
      <c r="D99" s="33"/>
      <c r="E99" s="33"/>
      <c r="F99" s="393"/>
      <c r="G99" s="485"/>
    </row>
    <row r="100" spans="1:8" x14ac:dyDescent="0.2">
      <c r="A100" s="26" t="s">
        <v>4099</v>
      </c>
      <c r="B100" s="27"/>
      <c r="C100" s="28" t="s">
        <v>2317</v>
      </c>
      <c r="D100" s="33" t="s">
        <v>242</v>
      </c>
      <c r="E100" s="33">
        <v>12</v>
      </c>
      <c r="F100" s="728"/>
      <c r="G100" s="485" t="str">
        <f t="shared" ref="G100:G101" si="18">+IF($F100&gt;0,($E100*F100),"R")</f>
        <v>R</v>
      </c>
    </row>
    <row r="101" spans="1:8" x14ac:dyDescent="0.2">
      <c r="A101" s="26" t="s">
        <v>4100</v>
      </c>
      <c r="B101" s="27"/>
      <c r="C101" s="28" t="s">
        <v>4098</v>
      </c>
      <c r="D101" s="33" t="s">
        <v>242</v>
      </c>
      <c r="E101" s="33">
        <v>12</v>
      </c>
      <c r="F101" s="728"/>
      <c r="G101" s="485" t="str">
        <f t="shared" si="18"/>
        <v>R</v>
      </c>
    </row>
    <row r="102" spans="1:8" x14ac:dyDescent="0.2">
      <c r="A102" s="26"/>
      <c r="B102" s="27"/>
      <c r="C102" s="28"/>
      <c r="D102" s="33"/>
      <c r="E102" s="33"/>
      <c r="F102" s="393"/>
      <c r="G102" s="485"/>
    </row>
    <row r="103" spans="1:8" x14ac:dyDescent="0.2">
      <c r="A103" s="27" t="s">
        <v>2381</v>
      </c>
      <c r="B103" s="27"/>
      <c r="C103" s="28" t="s">
        <v>2376</v>
      </c>
      <c r="D103" s="33"/>
      <c r="E103" s="33"/>
      <c r="F103" s="393"/>
      <c r="G103" s="485"/>
    </row>
    <row r="104" spans="1:8" x14ac:dyDescent="0.2">
      <c r="A104" s="26" t="s">
        <v>4101</v>
      </c>
      <c r="B104" s="27"/>
      <c r="C104" s="28" t="s">
        <v>2317</v>
      </c>
      <c r="D104" s="33" t="s">
        <v>242</v>
      </c>
      <c r="E104" s="33">
        <v>10</v>
      </c>
      <c r="F104" s="728"/>
      <c r="G104" s="485" t="str">
        <f t="shared" ref="G104:G105" si="19">+IF($F104&gt;0,($E104*F104),"R")</f>
        <v>R</v>
      </c>
    </row>
    <row r="105" spans="1:8" x14ac:dyDescent="0.2">
      <c r="A105" s="26" t="s">
        <v>4102</v>
      </c>
      <c r="B105" s="27"/>
      <c r="C105" s="28" t="s">
        <v>4098</v>
      </c>
      <c r="D105" s="33" t="s">
        <v>242</v>
      </c>
      <c r="E105" s="33">
        <v>10</v>
      </c>
      <c r="F105" s="728"/>
      <c r="G105" s="485" t="str">
        <f t="shared" si="19"/>
        <v>R</v>
      </c>
    </row>
    <row r="106" spans="1:8" x14ac:dyDescent="0.2">
      <c r="A106" s="26"/>
      <c r="B106" s="27"/>
      <c r="C106" s="28"/>
      <c r="D106" s="33"/>
      <c r="E106" s="33"/>
      <c r="F106" s="393"/>
      <c r="G106" s="485"/>
    </row>
    <row r="107" spans="1:8" x14ac:dyDescent="0.2">
      <c r="A107" s="27" t="s">
        <v>2382</v>
      </c>
      <c r="B107" s="27"/>
      <c r="C107" s="28" t="s">
        <v>2377</v>
      </c>
      <c r="D107" s="33"/>
      <c r="E107" s="33"/>
      <c r="F107" s="393"/>
      <c r="G107" s="485"/>
    </row>
    <row r="108" spans="1:8" x14ac:dyDescent="0.2">
      <c r="A108" s="26" t="s">
        <v>4103</v>
      </c>
      <c r="B108" s="27"/>
      <c r="C108" s="28" t="s">
        <v>2317</v>
      </c>
      <c r="D108" s="33" t="s">
        <v>242</v>
      </c>
      <c r="E108" s="33">
        <v>4</v>
      </c>
      <c r="F108" s="728"/>
      <c r="G108" s="485" t="str">
        <f t="shared" ref="G108:G109" si="20">+IF($F108&gt;0,($E108*F108),"R")</f>
        <v>R</v>
      </c>
    </row>
    <row r="109" spans="1:8" x14ac:dyDescent="0.2">
      <c r="A109" s="26" t="s">
        <v>4104</v>
      </c>
      <c r="B109" s="27"/>
      <c r="C109" s="28" t="s">
        <v>4098</v>
      </c>
      <c r="D109" s="33" t="s">
        <v>242</v>
      </c>
      <c r="E109" s="33">
        <v>4</v>
      </c>
      <c r="F109" s="728"/>
      <c r="G109" s="485" t="str">
        <f t="shared" si="20"/>
        <v>R</v>
      </c>
    </row>
    <row r="110" spans="1:8" x14ac:dyDescent="0.2">
      <c r="A110" s="26"/>
      <c r="B110" s="27"/>
      <c r="C110" s="28"/>
      <c r="D110" s="33"/>
      <c r="E110" s="33"/>
      <c r="F110" s="393"/>
      <c r="G110" s="485"/>
    </row>
    <row r="111" spans="1:8" x14ac:dyDescent="0.2">
      <c r="A111" s="26"/>
      <c r="B111" s="27"/>
      <c r="C111" s="31" t="s">
        <v>2383</v>
      </c>
      <c r="D111" s="33"/>
      <c r="E111" s="33"/>
      <c r="F111" s="393"/>
      <c r="G111" s="485"/>
      <c r="H111" s="53"/>
    </row>
    <row r="112" spans="1:8" x14ac:dyDescent="0.2">
      <c r="A112" s="26"/>
      <c r="B112" s="27"/>
      <c r="C112" s="31"/>
      <c r="D112" s="33"/>
      <c r="E112" s="33"/>
      <c r="F112" s="393"/>
      <c r="G112" s="485"/>
      <c r="H112" s="53"/>
    </row>
    <row r="113" spans="1:8" ht="89.25" x14ac:dyDescent="0.2">
      <c r="A113" s="27">
        <v>1.6</v>
      </c>
      <c r="B113" s="27" t="s">
        <v>2384</v>
      </c>
      <c r="C113" s="28" t="s">
        <v>2385</v>
      </c>
      <c r="D113" s="33"/>
      <c r="E113" s="33"/>
      <c r="F113" s="393"/>
      <c r="G113" s="485"/>
      <c r="H113" s="53"/>
    </row>
    <row r="114" spans="1:8" x14ac:dyDescent="0.2">
      <c r="A114" s="27"/>
      <c r="B114" s="27"/>
      <c r="C114" s="28"/>
      <c r="D114" s="33"/>
      <c r="E114" s="33"/>
      <c r="F114" s="393"/>
      <c r="G114" s="485"/>
      <c r="H114" s="53"/>
    </row>
    <row r="115" spans="1:8" x14ac:dyDescent="0.2">
      <c r="A115" s="27" t="s">
        <v>207</v>
      </c>
      <c r="B115" s="27"/>
      <c r="C115" s="28" t="s">
        <v>2229</v>
      </c>
      <c r="D115" s="33"/>
      <c r="E115" s="33"/>
      <c r="F115" s="393"/>
      <c r="G115" s="485"/>
    </row>
    <row r="116" spans="1:8" x14ac:dyDescent="0.2">
      <c r="A116" s="27" t="s">
        <v>4016</v>
      </c>
      <c r="B116" s="27"/>
      <c r="C116" s="28" t="s">
        <v>2317</v>
      </c>
      <c r="D116" s="33" t="s">
        <v>292</v>
      </c>
      <c r="E116" s="33">
        <v>200</v>
      </c>
      <c r="F116" s="728"/>
      <c r="G116" s="485" t="str">
        <f t="shared" ref="G116:G117" si="21">+IF($F116&gt;0,($E116*F116),"R")</f>
        <v>R</v>
      </c>
    </row>
    <row r="117" spans="1:8" x14ac:dyDescent="0.2">
      <c r="A117" s="27" t="s">
        <v>4017</v>
      </c>
      <c r="B117" s="27"/>
      <c r="C117" s="28" t="s">
        <v>4098</v>
      </c>
      <c r="D117" s="33" t="s">
        <v>292</v>
      </c>
      <c r="E117" s="33">
        <v>200</v>
      </c>
      <c r="F117" s="728"/>
      <c r="G117" s="485" t="str">
        <f t="shared" si="21"/>
        <v>R</v>
      </c>
    </row>
    <row r="118" spans="1:8" x14ac:dyDescent="0.2">
      <c r="A118" s="27"/>
      <c r="B118" s="27"/>
      <c r="C118" s="28"/>
      <c r="D118" s="33"/>
      <c r="E118" s="33"/>
      <c r="F118" s="393"/>
      <c r="G118" s="485"/>
    </row>
    <row r="119" spans="1:8" x14ac:dyDescent="0.2">
      <c r="A119" s="27" t="s">
        <v>209</v>
      </c>
      <c r="B119" s="27"/>
      <c r="C119" s="28" t="s">
        <v>2386</v>
      </c>
      <c r="D119" s="33"/>
      <c r="E119" s="33"/>
      <c r="F119" s="393"/>
      <c r="G119" s="485"/>
    </row>
    <row r="120" spans="1:8" x14ac:dyDescent="0.2">
      <c r="A120" s="27" t="s">
        <v>4140</v>
      </c>
      <c r="B120" s="27"/>
      <c r="C120" s="28" t="s">
        <v>2317</v>
      </c>
      <c r="D120" s="33" t="s">
        <v>292</v>
      </c>
      <c r="E120" s="33">
        <v>140</v>
      </c>
      <c r="F120" s="728"/>
      <c r="G120" s="485" t="str">
        <f t="shared" ref="G120:G121" si="22">+IF($F120&gt;0,($E120*F120),"R")</f>
        <v>R</v>
      </c>
    </row>
    <row r="121" spans="1:8" x14ac:dyDescent="0.2">
      <c r="A121" s="27" t="s">
        <v>4141</v>
      </c>
      <c r="B121" s="27"/>
      <c r="C121" s="28" t="s">
        <v>4098</v>
      </c>
      <c r="D121" s="33" t="s">
        <v>292</v>
      </c>
      <c r="E121" s="33">
        <v>140</v>
      </c>
      <c r="F121" s="728"/>
      <c r="G121" s="485" t="str">
        <f t="shared" si="22"/>
        <v>R</v>
      </c>
    </row>
    <row r="122" spans="1:8" x14ac:dyDescent="0.2">
      <c r="A122" s="27"/>
      <c r="B122" s="27"/>
      <c r="C122" s="28"/>
      <c r="D122" s="33"/>
      <c r="E122" s="33"/>
      <c r="F122" s="393"/>
      <c r="G122" s="485"/>
    </row>
    <row r="123" spans="1:8" x14ac:dyDescent="0.2">
      <c r="A123" s="27" t="s">
        <v>2387</v>
      </c>
      <c r="B123" s="27"/>
      <c r="C123" s="28" t="s">
        <v>2232</v>
      </c>
      <c r="D123" s="33"/>
      <c r="E123" s="33"/>
      <c r="F123" s="393"/>
      <c r="G123" s="485"/>
    </row>
    <row r="124" spans="1:8" x14ac:dyDescent="0.2">
      <c r="A124" s="26" t="s">
        <v>4142</v>
      </c>
      <c r="B124" s="27"/>
      <c r="C124" s="28" t="s">
        <v>2317</v>
      </c>
      <c r="D124" s="33" t="s">
        <v>292</v>
      </c>
      <c r="E124" s="33">
        <v>255</v>
      </c>
      <c r="F124" s="728"/>
      <c r="G124" s="485" t="str">
        <f t="shared" ref="G124:G125" si="23">+IF($F124&gt;0,($E124*F124),"R")</f>
        <v>R</v>
      </c>
    </row>
    <row r="125" spans="1:8" x14ac:dyDescent="0.2">
      <c r="A125" s="26" t="s">
        <v>4142</v>
      </c>
      <c r="B125" s="27"/>
      <c r="C125" s="28" t="s">
        <v>4098</v>
      </c>
      <c r="D125" s="33" t="s">
        <v>292</v>
      </c>
      <c r="E125" s="33">
        <v>255</v>
      </c>
      <c r="F125" s="728"/>
      <c r="G125" s="485" t="str">
        <f t="shared" si="23"/>
        <v>R</v>
      </c>
    </row>
    <row r="126" spans="1:8" x14ac:dyDescent="0.2">
      <c r="A126" s="26"/>
      <c r="B126" s="27"/>
      <c r="C126" s="28"/>
      <c r="D126" s="33"/>
      <c r="E126" s="33"/>
      <c r="F126" s="393"/>
      <c r="G126" s="485"/>
    </row>
    <row r="127" spans="1:8" x14ac:dyDescent="0.2">
      <c r="A127" s="27" t="s">
        <v>2388</v>
      </c>
      <c r="B127" s="27"/>
      <c r="C127" s="28" t="s">
        <v>2389</v>
      </c>
      <c r="D127" s="33"/>
      <c r="E127" s="33"/>
      <c r="F127" s="393"/>
      <c r="G127" s="485"/>
    </row>
    <row r="128" spans="1:8" x14ac:dyDescent="0.2">
      <c r="A128" s="26" t="s">
        <v>4144</v>
      </c>
      <c r="B128" s="27"/>
      <c r="C128" s="28" t="s">
        <v>2317</v>
      </c>
      <c r="D128" s="33" t="s">
        <v>292</v>
      </c>
      <c r="E128" s="33">
        <v>150</v>
      </c>
      <c r="F128" s="728"/>
      <c r="G128" s="485" t="str">
        <f t="shared" ref="G128:G129" si="24">+IF($F128&gt;0,($E128*F128),"R")</f>
        <v>R</v>
      </c>
    </row>
    <row r="129" spans="1:7" x14ac:dyDescent="0.2">
      <c r="A129" s="26" t="s">
        <v>4145</v>
      </c>
      <c r="B129" s="27"/>
      <c r="C129" s="28" t="s">
        <v>4098</v>
      </c>
      <c r="D129" s="33" t="s">
        <v>292</v>
      </c>
      <c r="E129" s="33">
        <v>150</v>
      </c>
      <c r="F129" s="728"/>
      <c r="G129" s="485" t="str">
        <f t="shared" si="24"/>
        <v>R</v>
      </c>
    </row>
    <row r="130" spans="1:7" x14ac:dyDescent="0.2">
      <c r="A130" s="26"/>
      <c r="B130" s="27"/>
      <c r="C130" s="28"/>
      <c r="D130" s="33"/>
      <c r="E130" s="33"/>
      <c r="F130" s="393"/>
      <c r="G130" s="485"/>
    </row>
    <row r="131" spans="1:7" ht="51" x14ac:dyDescent="0.2">
      <c r="A131" s="27">
        <v>1.7</v>
      </c>
      <c r="B131" s="27" t="s">
        <v>2390</v>
      </c>
      <c r="C131" s="28" t="s">
        <v>2391</v>
      </c>
      <c r="D131" s="33"/>
      <c r="E131" s="33"/>
      <c r="F131" s="393"/>
      <c r="G131" s="485"/>
    </row>
    <row r="132" spans="1:7" x14ac:dyDescent="0.2">
      <c r="A132" s="27"/>
      <c r="B132" s="27"/>
      <c r="C132" s="28"/>
      <c r="D132" s="33"/>
      <c r="E132" s="33"/>
      <c r="F132" s="393"/>
      <c r="G132" s="485"/>
    </row>
    <row r="133" spans="1:7" x14ac:dyDescent="0.2">
      <c r="A133" s="27" t="s">
        <v>214</v>
      </c>
      <c r="B133" s="27"/>
      <c r="C133" s="28" t="s">
        <v>2229</v>
      </c>
      <c r="D133" s="33"/>
      <c r="E133" s="33"/>
      <c r="F133" s="393"/>
      <c r="G133" s="485"/>
    </row>
    <row r="134" spans="1:7" x14ac:dyDescent="0.2">
      <c r="A134" s="27" t="s">
        <v>4018</v>
      </c>
      <c r="B134" s="27"/>
      <c r="C134" s="28" t="s">
        <v>2317</v>
      </c>
      <c r="D134" s="33" t="s">
        <v>242</v>
      </c>
      <c r="E134" s="33">
        <v>6</v>
      </c>
      <c r="F134" s="728"/>
      <c r="G134" s="485" t="str">
        <f t="shared" ref="G134:G135" si="25">+IF($F134&gt;0,($E134*F134),"R")</f>
        <v>R</v>
      </c>
    </row>
    <row r="135" spans="1:7" x14ac:dyDescent="0.2">
      <c r="A135" s="27" t="s">
        <v>4019</v>
      </c>
      <c r="B135" s="27"/>
      <c r="C135" s="28" t="s">
        <v>4098</v>
      </c>
      <c r="D135" s="33" t="s">
        <v>242</v>
      </c>
      <c r="E135" s="33">
        <v>6</v>
      </c>
      <c r="F135" s="728"/>
      <c r="G135" s="485" t="str">
        <f t="shared" si="25"/>
        <v>R</v>
      </c>
    </row>
    <row r="136" spans="1:7" x14ac:dyDescent="0.2">
      <c r="A136" s="27"/>
      <c r="B136" s="27"/>
      <c r="C136" s="28"/>
      <c r="D136" s="33"/>
      <c r="E136" s="33"/>
      <c r="F136" s="393"/>
      <c r="G136" s="485"/>
    </row>
    <row r="137" spans="1:7" x14ac:dyDescent="0.2">
      <c r="A137" s="27" t="s">
        <v>216</v>
      </c>
      <c r="B137" s="27"/>
      <c r="C137" s="28" t="s">
        <v>2386</v>
      </c>
      <c r="D137" s="33"/>
      <c r="E137" s="33"/>
      <c r="F137" s="393"/>
      <c r="G137" s="485"/>
    </row>
    <row r="138" spans="1:7" x14ac:dyDescent="0.2">
      <c r="A138" s="27" t="s">
        <v>4020</v>
      </c>
      <c r="B138" s="27"/>
      <c r="C138" s="28" t="s">
        <v>2317</v>
      </c>
      <c r="D138" s="33" t="s">
        <v>242</v>
      </c>
      <c r="E138" s="33">
        <v>4</v>
      </c>
      <c r="F138" s="728"/>
      <c r="G138" s="485" t="str">
        <f t="shared" ref="G138:G139" si="26">+IF($F138&gt;0,($E138*F138),"R")</f>
        <v>R</v>
      </c>
    </row>
    <row r="139" spans="1:7" x14ac:dyDescent="0.2">
      <c r="A139" s="27" t="s">
        <v>4021</v>
      </c>
      <c r="B139" s="27"/>
      <c r="C139" s="28" t="s">
        <v>4098</v>
      </c>
      <c r="D139" s="33" t="s">
        <v>242</v>
      </c>
      <c r="E139" s="33">
        <v>4</v>
      </c>
      <c r="F139" s="728"/>
      <c r="G139" s="485" t="str">
        <f t="shared" si="26"/>
        <v>R</v>
      </c>
    </row>
    <row r="140" spans="1:7" x14ac:dyDescent="0.2">
      <c r="A140" s="27"/>
      <c r="B140" s="27"/>
      <c r="C140" s="28"/>
      <c r="D140" s="33"/>
      <c r="E140" s="33"/>
      <c r="F140" s="393"/>
      <c r="G140" s="761"/>
    </row>
    <row r="141" spans="1:7" ht="21.95" customHeight="1" x14ac:dyDescent="0.2">
      <c r="A141" s="37" t="s">
        <v>44</v>
      </c>
      <c r="B141" s="35"/>
      <c r="C141" s="35"/>
      <c r="D141" s="305"/>
      <c r="E141" s="305"/>
      <c r="F141" s="305"/>
      <c r="G141" s="492">
        <f>SUM(G94:G139)</f>
        <v>0</v>
      </c>
    </row>
    <row r="142" spans="1:7" ht="15" customHeight="1" x14ac:dyDescent="0.2">
      <c r="A142" s="51"/>
      <c r="B142" s="21"/>
      <c r="C142" s="21"/>
      <c r="D142" s="21"/>
      <c r="E142" s="21"/>
      <c r="G142" s="542" t="s">
        <v>4559</v>
      </c>
    </row>
    <row r="143" spans="1:7" x14ac:dyDescent="0.2">
      <c r="A143" s="51"/>
      <c r="B143" s="21"/>
      <c r="C143" s="21"/>
      <c r="D143" s="21"/>
      <c r="E143" s="21"/>
      <c r="G143" s="543"/>
    </row>
    <row r="144" spans="1:7" ht="25.5" x14ac:dyDescent="0.2">
      <c r="A144" s="36" t="s">
        <v>3</v>
      </c>
      <c r="B144" s="36" t="s">
        <v>4</v>
      </c>
      <c r="C144" s="36" t="s">
        <v>5</v>
      </c>
      <c r="D144" s="36" t="s">
        <v>6</v>
      </c>
      <c r="E144" s="36" t="s">
        <v>7</v>
      </c>
      <c r="F144" s="36" t="s">
        <v>8</v>
      </c>
      <c r="G144" s="482" t="s">
        <v>9</v>
      </c>
    </row>
    <row r="145" spans="1:8" ht="21.95" customHeight="1" x14ac:dyDescent="0.2">
      <c r="A145" s="37" t="s">
        <v>45</v>
      </c>
      <c r="B145" s="38"/>
      <c r="C145" s="39"/>
      <c r="D145" s="305"/>
      <c r="E145" s="305"/>
      <c r="F145" s="395"/>
      <c r="G145" s="583">
        <f>G141</f>
        <v>0</v>
      </c>
    </row>
    <row r="146" spans="1:8" x14ac:dyDescent="0.2">
      <c r="A146" s="27" t="s">
        <v>218</v>
      </c>
      <c r="B146" s="27"/>
      <c r="C146" s="28" t="s">
        <v>2232</v>
      </c>
      <c r="D146" s="33"/>
      <c r="E146" s="33"/>
      <c r="F146" s="393"/>
      <c r="G146" s="485"/>
    </row>
    <row r="147" spans="1:8" x14ac:dyDescent="0.2">
      <c r="A147" s="26" t="s">
        <v>4022</v>
      </c>
      <c r="B147" s="27"/>
      <c r="C147" s="28" t="s">
        <v>2317</v>
      </c>
      <c r="D147" s="33" t="s">
        <v>242</v>
      </c>
      <c r="E147" s="33">
        <v>34</v>
      </c>
      <c r="F147" s="728"/>
      <c r="G147" s="485" t="str">
        <f t="shared" ref="G147:G148" si="27">+IF($F147&gt;0,($E147*F147),"R")</f>
        <v>R</v>
      </c>
    </row>
    <row r="148" spans="1:8" x14ac:dyDescent="0.2">
      <c r="A148" s="26" t="s">
        <v>4023</v>
      </c>
      <c r="B148" s="27"/>
      <c r="C148" s="28" t="s">
        <v>4098</v>
      </c>
      <c r="D148" s="33" t="s">
        <v>242</v>
      </c>
      <c r="E148" s="33">
        <f>E147</f>
        <v>34</v>
      </c>
      <c r="F148" s="728"/>
      <c r="G148" s="485" t="str">
        <f t="shared" si="27"/>
        <v>R</v>
      </c>
    </row>
    <row r="149" spans="1:8" x14ac:dyDescent="0.2">
      <c r="A149" s="26"/>
      <c r="B149" s="27"/>
      <c r="C149" s="28"/>
      <c r="D149" s="33"/>
      <c r="E149" s="33"/>
      <c r="F149" s="393"/>
      <c r="G149" s="485"/>
    </row>
    <row r="150" spans="1:8" x14ac:dyDescent="0.2">
      <c r="A150" s="27" t="s">
        <v>220</v>
      </c>
      <c r="B150" s="27"/>
      <c r="C150" s="28" t="s">
        <v>2389</v>
      </c>
      <c r="D150" s="33"/>
      <c r="E150" s="33"/>
      <c r="F150" s="393"/>
      <c r="G150" s="485"/>
    </row>
    <row r="151" spans="1:8" x14ac:dyDescent="0.2">
      <c r="A151" s="27" t="s">
        <v>4215</v>
      </c>
      <c r="B151" s="27"/>
      <c r="C151" s="28" t="s">
        <v>2317</v>
      </c>
      <c r="D151" s="33" t="s">
        <v>242</v>
      </c>
      <c r="E151" s="33">
        <v>20</v>
      </c>
      <c r="F151" s="728"/>
      <c r="G151" s="485" t="str">
        <f t="shared" ref="G151:G152" si="28">+IF($F151&gt;0,($E151*F151),"R")</f>
        <v>R</v>
      </c>
    </row>
    <row r="152" spans="1:8" x14ac:dyDescent="0.2">
      <c r="A152" s="26" t="s">
        <v>4216</v>
      </c>
      <c r="B152" s="27"/>
      <c r="C152" s="28" t="s">
        <v>4098</v>
      </c>
      <c r="D152" s="33" t="s">
        <v>242</v>
      </c>
      <c r="E152" s="33">
        <v>20</v>
      </c>
      <c r="F152" s="728"/>
      <c r="G152" s="485" t="str">
        <f t="shared" si="28"/>
        <v>R</v>
      </c>
    </row>
    <row r="153" spans="1:8" x14ac:dyDescent="0.2">
      <c r="A153" s="26"/>
      <c r="B153" s="27"/>
      <c r="C153" s="28"/>
      <c r="D153" s="33"/>
      <c r="E153" s="33"/>
      <c r="F153" s="393"/>
      <c r="G153" s="485"/>
    </row>
    <row r="154" spans="1:8" x14ac:dyDescent="0.2">
      <c r="A154" s="26"/>
      <c r="B154" s="27"/>
      <c r="C154" s="31" t="s">
        <v>2392</v>
      </c>
      <c r="D154" s="33"/>
      <c r="E154" s="33"/>
      <c r="F154" s="393"/>
      <c r="G154" s="485"/>
      <c r="H154" s="53"/>
    </row>
    <row r="155" spans="1:8" x14ac:dyDescent="0.2">
      <c r="A155" s="26"/>
      <c r="B155" s="27"/>
      <c r="C155" s="31"/>
      <c r="D155" s="33"/>
      <c r="E155" s="33"/>
      <c r="F155" s="393"/>
      <c r="G155" s="485"/>
      <c r="H155" s="53"/>
    </row>
    <row r="156" spans="1:8" ht="63.75" x14ac:dyDescent="0.2">
      <c r="A156" s="27">
        <v>1.8</v>
      </c>
      <c r="B156" s="27"/>
      <c r="C156" s="28" t="s">
        <v>2393</v>
      </c>
      <c r="D156" s="33"/>
      <c r="E156" s="33"/>
      <c r="F156" s="393"/>
      <c r="G156" s="485"/>
      <c r="H156" s="53"/>
    </row>
    <row r="157" spans="1:8" x14ac:dyDescent="0.2">
      <c r="A157" s="27"/>
      <c r="B157" s="27"/>
      <c r="C157" s="28"/>
      <c r="D157" s="33"/>
      <c r="E157" s="33"/>
      <c r="F157" s="393"/>
      <c r="G157" s="485"/>
      <c r="H157" s="53"/>
    </row>
    <row r="158" spans="1:8" x14ac:dyDescent="0.2">
      <c r="A158" s="27" t="s">
        <v>2398</v>
      </c>
      <c r="B158" s="27"/>
      <c r="C158" s="28" t="s">
        <v>2394</v>
      </c>
      <c r="D158" s="33"/>
      <c r="E158" s="33"/>
      <c r="F158" s="393"/>
      <c r="G158" s="485"/>
    </row>
    <row r="159" spans="1:8" x14ac:dyDescent="0.2">
      <c r="A159" s="27" t="s">
        <v>4217</v>
      </c>
      <c r="B159" s="27"/>
      <c r="C159" s="28" t="s">
        <v>2317</v>
      </c>
      <c r="D159" s="33" t="s">
        <v>292</v>
      </c>
      <c r="E159" s="33">
        <v>255</v>
      </c>
      <c r="F159" s="728"/>
      <c r="G159" s="485" t="str">
        <f t="shared" ref="G159:G160" si="29">+IF($F159&gt;0,($E159*F159),"R")</f>
        <v>R</v>
      </c>
    </row>
    <row r="160" spans="1:8" x14ac:dyDescent="0.2">
      <c r="A160" s="27" t="s">
        <v>4218</v>
      </c>
      <c r="B160" s="27"/>
      <c r="C160" s="28" t="s">
        <v>4098</v>
      </c>
      <c r="D160" s="33" t="s">
        <v>292</v>
      </c>
      <c r="E160" s="33">
        <v>255</v>
      </c>
      <c r="F160" s="728"/>
      <c r="G160" s="485" t="str">
        <f t="shared" si="29"/>
        <v>R</v>
      </c>
    </row>
    <row r="161" spans="1:7" x14ac:dyDescent="0.2">
      <c r="A161" s="27"/>
      <c r="B161" s="27"/>
      <c r="C161" s="28"/>
      <c r="D161" s="33"/>
      <c r="E161" s="33"/>
      <c r="F161" s="393"/>
      <c r="G161" s="485"/>
    </row>
    <row r="162" spans="1:7" x14ac:dyDescent="0.2">
      <c r="A162" s="27" t="s">
        <v>3892</v>
      </c>
      <c r="B162" s="27"/>
      <c r="C162" s="28" t="s">
        <v>2395</v>
      </c>
      <c r="D162" s="33"/>
      <c r="E162" s="33"/>
      <c r="F162" s="393"/>
      <c r="G162" s="485"/>
    </row>
    <row r="163" spans="1:7" x14ac:dyDescent="0.2">
      <c r="A163" s="27" t="s">
        <v>4219</v>
      </c>
      <c r="B163" s="27"/>
      <c r="C163" s="28" t="s">
        <v>2317</v>
      </c>
      <c r="D163" s="33" t="s">
        <v>292</v>
      </c>
      <c r="E163" s="33">
        <v>200</v>
      </c>
      <c r="F163" s="728"/>
      <c r="G163" s="485" t="str">
        <f t="shared" ref="G163:G164" si="30">+IF($F163&gt;0,($E163*F163),"R")</f>
        <v>R</v>
      </c>
    </row>
    <row r="164" spans="1:7" x14ac:dyDescent="0.2">
      <c r="A164" s="27" t="s">
        <v>4220</v>
      </c>
      <c r="B164" s="27"/>
      <c r="C164" s="28" t="s">
        <v>4098</v>
      </c>
      <c r="D164" s="33" t="s">
        <v>292</v>
      </c>
      <c r="E164" s="33">
        <v>200</v>
      </c>
      <c r="F164" s="728"/>
      <c r="G164" s="485" t="str">
        <f t="shared" si="30"/>
        <v>R</v>
      </c>
    </row>
    <row r="165" spans="1:7" x14ac:dyDescent="0.2">
      <c r="A165" s="27"/>
      <c r="B165" s="27"/>
      <c r="C165" s="28"/>
      <c r="D165" s="33"/>
      <c r="E165" s="33"/>
      <c r="F165" s="393"/>
      <c r="G165" s="485"/>
    </row>
    <row r="166" spans="1:7" ht="38.25" x14ac:dyDescent="0.2">
      <c r="A166" s="27">
        <v>1.9</v>
      </c>
      <c r="B166" s="27"/>
      <c r="C166" s="28" t="s">
        <v>2396</v>
      </c>
      <c r="D166" s="33"/>
      <c r="E166" s="33"/>
      <c r="F166" s="393"/>
      <c r="G166" s="485"/>
    </row>
    <row r="167" spans="1:7" x14ac:dyDescent="0.2">
      <c r="A167" s="27"/>
      <c r="B167" s="27"/>
      <c r="C167" s="28"/>
      <c r="D167" s="33"/>
      <c r="E167" s="33"/>
      <c r="F167" s="393"/>
      <c r="G167" s="485"/>
    </row>
    <row r="168" spans="1:7" x14ac:dyDescent="0.2">
      <c r="A168" s="27" t="s">
        <v>2404</v>
      </c>
      <c r="B168" s="27"/>
      <c r="C168" s="28" t="s">
        <v>2394</v>
      </c>
      <c r="D168" s="33"/>
      <c r="E168" s="33"/>
      <c r="F168" s="393"/>
      <c r="G168" s="485"/>
    </row>
    <row r="169" spans="1:7" x14ac:dyDescent="0.2">
      <c r="A169" s="27" t="s">
        <v>4263</v>
      </c>
      <c r="B169" s="27"/>
      <c r="C169" s="28" t="s">
        <v>2317</v>
      </c>
      <c r="D169" s="33" t="s">
        <v>242</v>
      </c>
      <c r="E169" s="33">
        <v>34</v>
      </c>
      <c r="F169" s="728"/>
      <c r="G169" s="485" t="str">
        <f t="shared" ref="G169:G170" si="31">+IF($F169&gt;0,($E169*F169),"R")</f>
        <v>R</v>
      </c>
    </row>
    <row r="170" spans="1:7" x14ac:dyDescent="0.2">
      <c r="A170" s="27" t="s">
        <v>4264</v>
      </c>
      <c r="B170" s="27"/>
      <c r="C170" s="28" t="s">
        <v>4098</v>
      </c>
      <c r="D170" s="33" t="s">
        <v>242</v>
      </c>
      <c r="E170" s="33">
        <v>34</v>
      </c>
      <c r="F170" s="728"/>
      <c r="G170" s="485" t="str">
        <f t="shared" si="31"/>
        <v>R</v>
      </c>
    </row>
    <row r="171" spans="1:7" x14ac:dyDescent="0.2">
      <c r="A171" s="27"/>
      <c r="B171" s="27"/>
      <c r="C171" s="28"/>
      <c r="D171" s="33"/>
      <c r="E171" s="33"/>
      <c r="F171" s="393"/>
      <c r="G171" s="485"/>
    </row>
    <row r="172" spans="1:7" x14ac:dyDescent="0.2">
      <c r="A172" s="27" t="s">
        <v>2406</v>
      </c>
      <c r="B172" s="27"/>
      <c r="C172" s="28" t="s">
        <v>2395</v>
      </c>
      <c r="D172" s="33"/>
      <c r="E172" s="33"/>
      <c r="F172" s="393"/>
      <c r="G172" s="485"/>
    </row>
    <row r="173" spans="1:7" x14ac:dyDescent="0.2">
      <c r="A173" s="27" t="s">
        <v>4265</v>
      </c>
      <c r="B173" s="27"/>
      <c r="C173" s="28" t="s">
        <v>2317</v>
      </c>
      <c r="D173" s="33" t="s">
        <v>242</v>
      </c>
      <c r="E173" s="33">
        <v>6</v>
      </c>
      <c r="F173" s="728"/>
      <c r="G173" s="485" t="str">
        <f t="shared" ref="G173:G174" si="32">+IF($F173&gt;0,($E173*F173),"R")</f>
        <v>R</v>
      </c>
    </row>
    <row r="174" spans="1:7" x14ac:dyDescent="0.2">
      <c r="A174" s="27" t="s">
        <v>4266</v>
      </c>
      <c r="B174" s="27"/>
      <c r="C174" s="28" t="s">
        <v>4098</v>
      </c>
      <c r="D174" s="33" t="s">
        <v>242</v>
      </c>
      <c r="E174" s="33">
        <v>6</v>
      </c>
      <c r="F174" s="728"/>
      <c r="G174" s="485" t="str">
        <f t="shared" si="32"/>
        <v>R</v>
      </c>
    </row>
    <row r="175" spans="1:7" x14ac:dyDescent="0.2">
      <c r="A175" s="27"/>
      <c r="B175" s="27"/>
      <c r="C175" s="28"/>
      <c r="D175" s="33"/>
      <c r="E175" s="33"/>
      <c r="F175" s="393"/>
      <c r="G175" s="485"/>
    </row>
    <row r="176" spans="1:7" ht="25.5" x14ac:dyDescent="0.2">
      <c r="A176" s="62">
        <v>1.1000000000000001</v>
      </c>
      <c r="B176" s="27"/>
      <c r="C176" s="31" t="s">
        <v>2397</v>
      </c>
      <c r="D176" s="33"/>
      <c r="E176" s="33"/>
      <c r="F176" s="393"/>
      <c r="G176" s="485"/>
    </row>
    <row r="177" spans="1:7" x14ac:dyDescent="0.2">
      <c r="A177" s="27"/>
      <c r="B177" s="27"/>
      <c r="C177" s="28"/>
      <c r="D177" s="33"/>
      <c r="E177" s="33"/>
      <c r="F177" s="393"/>
      <c r="G177" s="485"/>
    </row>
    <row r="178" spans="1:7" x14ac:dyDescent="0.2">
      <c r="A178" s="27" t="s">
        <v>2443</v>
      </c>
      <c r="B178" s="27"/>
      <c r="C178" s="28" t="s">
        <v>2399</v>
      </c>
      <c r="D178" s="33" t="s">
        <v>242</v>
      </c>
      <c r="E178" s="33">
        <v>6</v>
      </c>
      <c r="F178" s="728"/>
      <c r="G178" s="485" t="str">
        <f t="shared" ref="G178:G179" si="33">+IF($F178&gt;0,($E178*F178),"R")</f>
        <v>R</v>
      </c>
    </row>
    <row r="179" spans="1:7" x14ac:dyDescent="0.2">
      <c r="A179" s="27" t="s">
        <v>2444</v>
      </c>
      <c r="B179" s="27"/>
      <c r="C179" s="28" t="s">
        <v>2400</v>
      </c>
      <c r="D179" s="33" t="s">
        <v>242</v>
      </c>
      <c r="E179" s="33">
        <f>E178</f>
        <v>6</v>
      </c>
      <c r="F179" s="728"/>
      <c r="G179" s="485" t="str">
        <f t="shared" si="33"/>
        <v>R</v>
      </c>
    </row>
    <row r="180" spans="1:7" x14ac:dyDescent="0.2">
      <c r="A180" s="27"/>
      <c r="B180" s="27"/>
      <c r="C180" s="28"/>
      <c r="D180" s="33"/>
      <c r="E180" s="33"/>
      <c r="F180" s="393"/>
      <c r="G180" s="485"/>
    </row>
    <row r="181" spans="1:7" x14ac:dyDescent="0.2">
      <c r="A181" s="27"/>
      <c r="B181" s="27"/>
      <c r="C181" s="28"/>
      <c r="D181" s="33"/>
      <c r="E181" s="33"/>
      <c r="F181" s="393"/>
      <c r="G181" s="485"/>
    </row>
    <row r="182" spans="1:7" x14ac:dyDescent="0.2">
      <c r="A182" s="27"/>
      <c r="B182" s="27"/>
      <c r="C182" s="31" t="s">
        <v>2401</v>
      </c>
      <c r="D182" s="33"/>
      <c r="E182" s="33"/>
      <c r="F182" s="393"/>
      <c r="G182" s="485"/>
    </row>
    <row r="183" spans="1:7" x14ac:dyDescent="0.2">
      <c r="A183" s="27"/>
      <c r="B183" s="27"/>
      <c r="C183" s="31"/>
      <c r="D183" s="33"/>
      <c r="E183" s="33"/>
      <c r="F183" s="393"/>
      <c r="G183" s="485"/>
    </row>
    <row r="184" spans="1:7" ht="51" x14ac:dyDescent="0.2">
      <c r="A184" s="61">
        <v>1.1100000000000001</v>
      </c>
      <c r="B184" s="27" t="s">
        <v>2402</v>
      </c>
      <c r="C184" s="28" t="s">
        <v>2403</v>
      </c>
      <c r="D184" s="33"/>
      <c r="E184" s="33"/>
      <c r="F184" s="393"/>
      <c r="G184" s="485" t="str">
        <f t="shared" ref="G184" si="34">+IF($F184&gt;0,($E184*F184),"")</f>
        <v/>
      </c>
    </row>
    <row r="185" spans="1:7" x14ac:dyDescent="0.2">
      <c r="A185" s="27"/>
      <c r="B185" s="27"/>
      <c r="C185" s="28"/>
      <c r="D185" s="33"/>
      <c r="E185" s="33"/>
      <c r="F185" s="393"/>
      <c r="G185" s="485"/>
    </row>
    <row r="186" spans="1:7" ht="25.5" x14ac:dyDescent="0.2">
      <c r="A186" s="27">
        <v>1.1200000000000001</v>
      </c>
      <c r="B186" s="27"/>
      <c r="C186" s="28" t="s">
        <v>2405</v>
      </c>
      <c r="D186" s="33"/>
      <c r="E186" s="33"/>
      <c r="F186" s="393"/>
      <c r="G186" s="485"/>
    </row>
    <row r="187" spans="1:7" x14ac:dyDescent="0.2">
      <c r="A187" s="27" t="s">
        <v>2545</v>
      </c>
      <c r="B187" s="27"/>
      <c r="C187" s="28" t="s">
        <v>2317</v>
      </c>
      <c r="D187" s="33" t="s">
        <v>242</v>
      </c>
      <c r="E187" s="33">
        <v>1</v>
      </c>
      <c r="F187" s="728"/>
      <c r="G187" s="485" t="str">
        <f t="shared" ref="G187:G188" si="35">+IF($F187&gt;0,($E187*F187),"R")</f>
        <v>R</v>
      </c>
    </row>
    <row r="188" spans="1:7" x14ac:dyDescent="0.2">
      <c r="A188" s="27" t="s">
        <v>2548</v>
      </c>
      <c r="B188" s="27"/>
      <c r="C188" s="28" t="s">
        <v>4098</v>
      </c>
      <c r="D188" s="33" t="s">
        <v>242</v>
      </c>
      <c r="E188" s="33">
        <v>1</v>
      </c>
      <c r="F188" s="728"/>
      <c r="G188" s="485" t="str">
        <f t="shared" si="35"/>
        <v>R</v>
      </c>
    </row>
    <row r="189" spans="1:7" x14ac:dyDescent="0.2">
      <c r="A189" s="27"/>
      <c r="B189" s="27"/>
      <c r="C189" s="28"/>
      <c r="D189" s="33"/>
      <c r="E189" s="33"/>
      <c r="F189" s="393"/>
      <c r="G189" s="485"/>
    </row>
    <row r="190" spans="1:7" ht="21.95" customHeight="1" x14ac:dyDescent="0.2">
      <c r="A190" s="37" t="s">
        <v>44</v>
      </c>
      <c r="B190" s="35"/>
      <c r="C190" s="35"/>
      <c r="D190" s="305"/>
      <c r="E190" s="305"/>
      <c r="F190" s="417"/>
      <c r="G190" s="494">
        <f>SUM(G145:G188)</f>
        <v>0</v>
      </c>
    </row>
    <row r="191" spans="1:7" ht="15" customHeight="1" x14ac:dyDescent="0.2">
      <c r="A191" s="51"/>
      <c r="B191" s="21"/>
      <c r="C191" s="21"/>
      <c r="D191" s="21"/>
      <c r="E191" s="21"/>
      <c r="G191" s="542" t="s">
        <v>4559</v>
      </c>
    </row>
    <row r="192" spans="1:7" x14ac:dyDescent="0.2">
      <c r="A192" s="51"/>
      <c r="B192" s="21"/>
      <c r="C192" s="21"/>
      <c r="D192" s="21"/>
      <c r="E192" s="21"/>
      <c r="G192" s="543"/>
    </row>
    <row r="193" spans="1:7" ht="25.5" x14ac:dyDescent="0.2">
      <c r="A193" s="36" t="s">
        <v>3</v>
      </c>
      <c r="B193" s="36" t="s">
        <v>4</v>
      </c>
      <c r="C193" s="36" t="s">
        <v>5</v>
      </c>
      <c r="D193" s="36" t="s">
        <v>6</v>
      </c>
      <c r="E193" s="36" t="s">
        <v>7</v>
      </c>
      <c r="F193" s="36" t="s">
        <v>8</v>
      </c>
      <c r="G193" s="482" t="s">
        <v>9</v>
      </c>
    </row>
    <row r="194" spans="1:7" ht="21.95" customHeight="1" x14ac:dyDescent="0.2">
      <c r="A194" s="37" t="s">
        <v>45</v>
      </c>
      <c r="B194" s="38"/>
      <c r="C194" s="39"/>
      <c r="D194" s="305"/>
      <c r="E194" s="305"/>
      <c r="F194" s="395"/>
      <c r="G194" s="583">
        <f>G190</f>
        <v>0</v>
      </c>
    </row>
    <row r="195" spans="1:7" ht="25.5" x14ac:dyDescent="0.2">
      <c r="A195" s="27">
        <v>1.1299999999999999</v>
      </c>
      <c r="B195" s="27"/>
      <c r="C195" s="28" t="s">
        <v>2407</v>
      </c>
      <c r="D195" s="33"/>
      <c r="E195" s="33"/>
      <c r="F195" s="393"/>
      <c r="G195" s="485"/>
    </row>
    <row r="196" spans="1:7" x14ac:dyDescent="0.2">
      <c r="A196" s="27" t="s">
        <v>4406</v>
      </c>
      <c r="B196" s="27"/>
      <c r="C196" s="28" t="s">
        <v>2317</v>
      </c>
      <c r="D196" s="33" t="s">
        <v>242</v>
      </c>
      <c r="E196" s="33">
        <v>1</v>
      </c>
      <c r="F196" s="728"/>
      <c r="G196" s="485" t="str">
        <f t="shared" ref="G196:G197" si="36">+IF($F196&gt;0,($E196*F196),"R")</f>
        <v>R</v>
      </c>
    </row>
    <row r="197" spans="1:7" x14ac:dyDescent="0.2">
      <c r="A197" s="27" t="s">
        <v>4407</v>
      </c>
      <c r="B197" s="27"/>
      <c r="C197" s="28" t="s">
        <v>4098</v>
      </c>
      <c r="D197" s="33" t="s">
        <v>242</v>
      </c>
      <c r="E197" s="33">
        <f>E196</f>
        <v>1</v>
      </c>
      <c r="F197" s="728"/>
      <c r="G197" s="485" t="str">
        <f t="shared" si="36"/>
        <v>R</v>
      </c>
    </row>
    <row r="198" spans="1:7" x14ac:dyDescent="0.2">
      <c r="A198" s="27"/>
      <c r="B198" s="27"/>
      <c r="C198" s="28"/>
      <c r="D198" s="33"/>
      <c r="E198" s="33"/>
      <c r="F198" s="393"/>
      <c r="G198" s="485"/>
    </row>
    <row r="199" spans="1:7" ht="25.5" x14ac:dyDescent="0.2">
      <c r="A199" s="27">
        <v>1.1399999999999999</v>
      </c>
      <c r="B199" s="27"/>
      <c r="C199" s="28" t="s">
        <v>2409</v>
      </c>
      <c r="D199" s="33"/>
      <c r="E199" s="33"/>
      <c r="F199" s="393"/>
      <c r="G199" s="485"/>
    </row>
    <row r="200" spans="1:7" x14ac:dyDescent="0.2">
      <c r="A200" s="27" t="s">
        <v>4408</v>
      </c>
      <c r="B200" s="27"/>
      <c r="C200" s="28" t="s">
        <v>2317</v>
      </c>
      <c r="D200" s="33" t="s">
        <v>242</v>
      </c>
      <c r="E200" s="33">
        <v>6</v>
      </c>
      <c r="F200" s="728"/>
      <c r="G200" s="485" t="str">
        <f t="shared" ref="G200:G201" si="37">+IF($F200&gt;0,($E200*F200),"R")</f>
        <v>R</v>
      </c>
    </row>
    <row r="201" spans="1:7" x14ac:dyDescent="0.2">
      <c r="A201" s="27" t="s">
        <v>4409</v>
      </c>
      <c r="B201" s="27"/>
      <c r="C201" s="28" t="s">
        <v>4098</v>
      </c>
      <c r="D201" s="33" t="s">
        <v>242</v>
      </c>
      <c r="E201" s="33">
        <f>E200</f>
        <v>6</v>
      </c>
      <c r="F201" s="728"/>
      <c r="G201" s="485" t="str">
        <f t="shared" si="37"/>
        <v>R</v>
      </c>
    </row>
    <row r="202" spans="1:7" x14ac:dyDescent="0.2">
      <c r="A202" s="27"/>
      <c r="B202" s="27"/>
      <c r="C202" s="28"/>
      <c r="D202" s="33"/>
      <c r="E202" s="33"/>
      <c r="F202" s="393"/>
      <c r="G202" s="485"/>
    </row>
    <row r="203" spans="1:7" ht="25.5" x14ac:dyDescent="0.2">
      <c r="A203" s="27">
        <v>1.1499999999999999</v>
      </c>
      <c r="B203" s="27"/>
      <c r="C203" s="28" t="s">
        <v>2411</v>
      </c>
      <c r="D203" s="33"/>
      <c r="E203" s="33"/>
      <c r="F203" s="393"/>
      <c r="G203" s="485"/>
    </row>
    <row r="204" spans="1:7" x14ac:dyDescent="0.2">
      <c r="A204" s="27" t="s">
        <v>4410</v>
      </c>
      <c r="B204" s="27"/>
      <c r="C204" s="28" t="s">
        <v>2317</v>
      </c>
      <c r="D204" s="33" t="s">
        <v>242</v>
      </c>
      <c r="E204" s="33">
        <v>2</v>
      </c>
      <c r="F204" s="728"/>
      <c r="G204" s="485" t="str">
        <f t="shared" ref="G204:G205" si="38">+IF($F204&gt;0,($E204*F204),"R")</f>
        <v>R</v>
      </c>
    </row>
    <row r="205" spans="1:7" x14ac:dyDescent="0.2">
      <c r="A205" s="27" t="s">
        <v>4411</v>
      </c>
      <c r="B205" s="27"/>
      <c r="C205" s="28" t="s">
        <v>4098</v>
      </c>
      <c r="D205" s="33" t="s">
        <v>242</v>
      </c>
      <c r="E205" s="33">
        <v>2</v>
      </c>
      <c r="F205" s="728"/>
      <c r="G205" s="485" t="str">
        <f t="shared" si="38"/>
        <v>R</v>
      </c>
    </row>
    <row r="206" spans="1:7" x14ac:dyDescent="0.2">
      <c r="A206" s="27"/>
      <c r="B206" s="27"/>
      <c r="C206" s="28"/>
      <c r="D206" s="33"/>
      <c r="E206" s="33"/>
      <c r="F206" s="393"/>
      <c r="G206" s="485"/>
    </row>
    <row r="207" spans="1:7" ht="25.5" x14ac:dyDescent="0.2">
      <c r="A207" s="27">
        <v>1.1599999999999999</v>
      </c>
      <c r="B207" s="27"/>
      <c r="C207" s="28" t="s">
        <v>2413</v>
      </c>
      <c r="D207" s="33"/>
      <c r="E207" s="33"/>
      <c r="F207" s="393"/>
      <c r="G207" s="485"/>
    </row>
    <row r="208" spans="1:7" x14ac:dyDescent="0.2">
      <c r="A208" s="27" t="s">
        <v>4412</v>
      </c>
      <c r="B208" s="27"/>
      <c r="C208" s="28" t="s">
        <v>2317</v>
      </c>
      <c r="D208" s="33" t="s">
        <v>242</v>
      </c>
      <c r="E208" s="33">
        <v>6</v>
      </c>
      <c r="F208" s="728"/>
      <c r="G208" s="485" t="str">
        <f t="shared" ref="G208:G209" si="39">+IF($F208&gt;0,($E208*F208),"R")</f>
        <v>R</v>
      </c>
    </row>
    <row r="209" spans="1:7" x14ac:dyDescent="0.2">
      <c r="A209" s="27" t="s">
        <v>4413</v>
      </c>
      <c r="B209" s="27"/>
      <c r="C209" s="28" t="s">
        <v>4098</v>
      </c>
      <c r="D209" s="33" t="s">
        <v>242</v>
      </c>
      <c r="E209" s="33">
        <v>6</v>
      </c>
      <c r="F209" s="728"/>
      <c r="G209" s="485" t="str">
        <f t="shared" si="39"/>
        <v>R</v>
      </c>
    </row>
    <row r="210" spans="1:7" x14ac:dyDescent="0.2">
      <c r="A210" s="27"/>
      <c r="B210" s="27"/>
      <c r="C210" s="28"/>
      <c r="D210" s="33"/>
      <c r="E210" s="33"/>
      <c r="F210" s="393"/>
      <c r="G210" s="485"/>
    </row>
    <row r="211" spans="1:7" x14ac:dyDescent="0.2">
      <c r="A211" s="27">
        <v>1.17</v>
      </c>
      <c r="B211" s="27"/>
      <c r="C211" s="28" t="s">
        <v>2415</v>
      </c>
      <c r="D211" s="33"/>
      <c r="E211" s="33"/>
      <c r="F211" s="393"/>
      <c r="G211" s="485"/>
    </row>
    <row r="212" spans="1:7" x14ac:dyDescent="0.2">
      <c r="A212" s="27" t="s">
        <v>4414</v>
      </c>
      <c r="B212" s="27"/>
      <c r="C212" s="28" t="s">
        <v>2317</v>
      </c>
      <c r="D212" s="33" t="s">
        <v>242</v>
      </c>
      <c r="E212" s="33">
        <v>2</v>
      </c>
      <c r="F212" s="728"/>
      <c r="G212" s="485" t="str">
        <f t="shared" ref="G212:G213" si="40">+IF($F212&gt;0,($E212*F212),"R")</f>
        <v>R</v>
      </c>
    </row>
    <row r="213" spans="1:7" x14ac:dyDescent="0.2">
      <c r="A213" s="27" t="s">
        <v>4415</v>
      </c>
      <c r="B213" s="27"/>
      <c r="C213" s="28" t="s">
        <v>4098</v>
      </c>
      <c r="D213" s="33" t="s">
        <v>242</v>
      </c>
      <c r="E213" s="33">
        <v>2</v>
      </c>
      <c r="F213" s="728"/>
      <c r="G213" s="485" t="str">
        <f t="shared" si="40"/>
        <v>R</v>
      </c>
    </row>
    <row r="214" spans="1:7" x14ac:dyDescent="0.2">
      <c r="A214" s="27"/>
      <c r="B214" s="27"/>
      <c r="C214" s="28"/>
      <c r="D214" s="33"/>
      <c r="E214" s="33"/>
      <c r="F214" s="393"/>
      <c r="G214" s="485"/>
    </row>
    <row r="215" spans="1:7" ht="25.5" x14ac:dyDescent="0.2">
      <c r="A215" s="27">
        <v>1.18</v>
      </c>
      <c r="B215" s="27"/>
      <c r="C215" s="28" t="s">
        <v>2417</v>
      </c>
      <c r="D215" s="33"/>
      <c r="E215" s="33"/>
      <c r="F215" s="393"/>
      <c r="G215" s="485"/>
    </row>
    <row r="216" spans="1:7" x14ac:dyDescent="0.2">
      <c r="A216" s="27" t="s">
        <v>4416</v>
      </c>
      <c r="B216" s="27"/>
      <c r="C216" s="28" t="s">
        <v>2317</v>
      </c>
      <c r="D216" s="33" t="s">
        <v>242</v>
      </c>
      <c r="E216" s="33">
        <v>2</v>
      </c>
      <c r="F216" s="728"/>
      <c r="G216" s="485" t="str">
        <f t="shared" ref="G216:G217" si="41">+IF($F216&gt;0,($E216*F216),"R")</f>
        <v>R</v>
      </c>
    </row>
    <row r="217" spans="1:7" x14ac:dyDescent="0.2">
      <c r="A217" s="27" t="s">
        <v>4417</v>
      </c>
      <c r="B217" s="27"/>
      <c r="C217" s="28" t="s">
        <v>4098</v>
      </c>
      <c r="D217" s="33" t="s">
        <v>242</v>
      </c>
      <c r="E217" s="33">
        <v>2</v>
      </c>
      <c r="F217" s="728"/>
      <c r="G217" s="485" t="str">
        <f t="shared" si="41"/>
        <v>R</v>
      </c>
    </row>
    <row r="218" spans="1:7" x14ac:dyDescent="0.2">
      <c r="A218" s="27"/>
      <c r="B218" s="27"/>
      <c r="C218" s="28"/>
      <c r="D218" s="33"/>
      <c r="E218" s="33"/>
      <c r="F218" s="393"/>
      <c r="G218" s="485"/>
    </row>
    <row r="219" spans="1:7" ht="25.5" x14ac:dyDescent="0.2">
      <c r="A219" s="27">
        <v>1.19</v>
      </c>
      <c r="B219" s="27"/>
      <c r="C219" s="28" t="s">
        <v>2419</v>
      </c>
      <c r="D219" s="33"/>
      <c r="E219" s="33"/>
      <c r="F219" s="393"/>
      <c r="G219" s="485"/>
    </row>
    <row r="220" spans="1:7" x14ac:dyDescent="0.2">
      <c r="A220" s="27" t="s">
        <v>4418</v>
      </c>
      <c r="B220" s="27"/>
      <c r="C220" s="28" t="s">
        <v>2317</v>
      </c>
      <c r="D220" s="33" t="s">
        <v>242</v>
      </c>
      <c r="E220" s="33">
        <v>2</v>
      </c>
      <c r="F220" s="728"/>
      <c r="G220" s="485" t="str">
        <f t="shared" ref="G220:G221" si="42">+IF($F220&gt;0,($E220*F220),"R")</f>
        <v>R</v>
      </c>
    </row>
    <row r="221" spans="1:7" x14ac:dyDescent="0.2">
      <c r="A221" s="27" t="s">
        <v>4419</v>
      </c>
      <c r="B221" s="27"/>
      <c r="C221" s="28" t="s">
        <v>4098</v>
      </c>
      <c r="D221" s="33" t="s">
        <v>242</v>
      </c>
      <c r="E221" s="33">
        <v>2</v>
      </c>
      <c r="F221" s="728"/>
      <c r="G221" s="485" t="str">
        <f t="shared" si="42"/>
        <v>R</v>
      </c>
    </row>
    <row r="222" spans="1:7" x14ac:dyDescent="0.2">
      <c r="A222" s="27"/>
      <c r="B222" s="27"/>
      <c r="C222" s="28"/>
      <c r="D222" s="33"/>
      <c r="E222" s="33"/>
      <c r="F222" s="393"/>
      <c r="G222" s="485"/>
    </row>
    <row r="223" spans="1:7" ht="25.5" x14ac:dyDescent="0.2">
      <c r="A223" s="27" t="s">
        <v>318</v>
      </c>
      <c r="B223" s="27"/>
      <c r="C223" s="28" t="s">
        <v>2421</v>
      </c>
      <c r="D223" s="33"/>
      <c r="E223" s="33"/>
      <c r="F223" s="393"/>
      <c r="G223" s="485" t="str">
        <f>+IF($F223&gt;0,($E223*F223),"")</f>
        <v/>
      </c>
    </row>
    <row r="224" spans="1:7" x14ac:dyDescent="0.2">
      <c r="A224" s="27" t="s">
        <v>4420</v>
      </c>
      <c r="B224" s="27"/>
      <c r="C224" s="28" t="s">
        <v>2317</v>
      </c>
      <c r="D224" s="33" t="s">
        <v>242</v>
      </c>
      <c r="E224" s="33">
        <v>16</v>
      </c>
      <c r="F224" s="728"/>
      <c r="G224" s="485" t="str">
        <f t="shared" ref="G224:G225" si="43">+IF($F224&gt;0,($E224*F224),"R")</f>
        <v>R</v>
      </c>
    </row>
    <row r="225" spans="1:7" x14ac:dyDescent="0.2">
      <c r="A225" s="27" t="s">
        <v>4421</v>
      </c>
      <c r="B225" s="27"/>
      <c r="C225" s="28" t="s">
        <v>4098</v>
      </c>
      <c r="D225" s="33" t="s">
        <v>242</v>
      </c>
      <c r="E225" s="33">
        <v>16</v>
      </c>
      <c r="F225" s="728"/>
      <c r="G225" s="485" t="str">
        <f t="shared" si="43"/>
        <v>R</v>
      </c>
    </row>
    <row r="226" spans="1:7" x14ac:dyDescent="0.2">
      <c r="A226" s="27"/>
      <c r="B226" s="27"/>
      <c r="C226" s="28"/>
      <c r="D226" s="33"/>
      <c r="E226" s="33"/>
      <c r="F226" s="393"/>
      <c r="G226" s="485"/>
    </row>
    <row r="227" spans="1:7" ht="25.5" x14ac:dyDescent="0.2">
      <c r="A227" s="27">
        <v>1.21</v>
      </c>
      <c r="B227" s="27"/>
      <c r="C227" s="28" t="s">
        <v>2423</v>
      </c>
      <c r="D227" s="33"/>
      <c r="E227" s="33"/>
      <c r="F227" s="393"/>
      <c r="G227" s="485"/>
    </row>
    <row r="228" spans="1:7" x14ac:dyDescent="0.2">
      <c r="A228" s="27" t="s">
        <v>4422</v>
      </c>
      <c r="B228" s="27"/>
      <c r="C228" s="28" t="s">
        <v>2317</v>
      </c>
      <c r="D228" s="33" t="s">
        <v>242</v>
      </c>
      <c r="E228" s="33">
        <v>8</v>
      </c>
      <c r="F228" s="728"/>
      <c r="G228" s="485" t="str">
        <f t="shared" ref="G228:G229" si="44">+IF($F228&gt;0,($E228*F228),"R")</f>
        <v>R</v>
      </c>
    </row>
    <row r="229" spans="1:7" x14ac:dyDescent="0.2">
      <c r="A229" s="27" t="s">
        <v>4423</v>
      </c>
      <c r="B229" s="27"/>
      <c r="C229" s="28" t="s">
        <v>4098</v>
      </c>
      <c r="D229" s="33" t="s">
        <v>242</v>
      </c>
      <c r="E229" s="33">
        <v>8</v>
      </c>
      <c r="F229" s="728"/>
      <c r="G229" s="485" t="str">
        <f t="shared" si="44"/>
        <v>R</v>
      </c>
    </row>
    <row r="230" spans="1:7" x14ac:dyDescent="0.2">
      <c r="A230" s="27"/>
      <c r="B230" s="27"/>
      <c r="C230" s="28"/>
      <c r="D230" s="33"/>
      <c r="E230" s="33"/>
      <c r="F230" s="393"/>
      <c r="G230" s="485"/>
    </row>
    <row r="231" spans="1:7" ht="25.5" x14ac:dyDescent="0.2">
      <c r="A231" s="27">
        <v>1.22</v>
      </c>
      <c r="B231" s="27"/>
      <c r="C231" s="28" t="s">
        <v>2425</v>
      </c>
      <c r="D231" s="33"/>
      <c r="E231" s="33"/>
      <c r="F231" s="393"/>
      <c r="G231" s="485"/>
    </row>
    <row r="232" spans="1:7" x14ac:dyDescent="0.2">
      <c r="A232" s="27" t="s">
        <v>4424</v>
      </c>
      <c r="B232" s="27"/>
      <c r="C232" s="28" t="s">
        <v>2317</v>
      </c>
      <c r="D232" s="33" t="s">
        <v>242</v>
      </c>
      <c r="E232" s="33">
        <v>12</v>
      </c>
      <c r="F232" s="728"/>
      <c r="G232" s="485" t="str">
        <f t="shared" ref="G232:G233" si="45">+IF($F232&gt;0,($E232*F232),"R")</f>
        <v>R</v>
      </c>
    </row>
    <row r="233" spans="1:7" x14ac:dyDescent="0.2">
      <c r="A233" s="27" t="s">
        <v>4425</v>
      </c>
      <c r="B233" s="27"/>
      <c r="C233" s="28" t="s">
        <v>4098</v>
      </c>
      <c r="D233" s="33" t="s">
        <v>242</v>
      </c>
      <c r="E233" s="33">
        <v>12</v>
      </c>
      <c r="F233" s="728"/>
      <c r="G233" s="485" t="str">
        <f t="shared" si="45"/>
        <v>R</v>
      </c>
    </row>
    <row r="234" spans="1:7" x14ac:dyDescent="0.2">
      <c r="A234" s="27"/>
      <c r="B234" s="27"/>
      <c r="C234" s="28"/>
      <c r="D234" s="33"/>
      <c r="E234" s="33"/>
      <c r="F234" s="393"/>
      <c r="G234" s="485"/>
    </row>
    <row r="235" spans="1:7" ht="25.5" x14ac:dyDescent="0.2">
      <c r="A235" s="27">
        <v>1.23</v>
      </c>
      <c r="B235" s="27"/>
      <c r="C235" s="28" t="s">
        <v>2427</v>
      </c>
      <c r="D235" s="33"/>
      <c r="E235" s="33"/>
      <c r="F235" s="393"/>
      <c r="G235" s="485"/>
    </row>
    <row r="236" spans="1:7" x14ac:dyDescent="0.2">
      <c r="A236" s="27" t="s">
        <v>4426</v>
      </c>
      <c r="B236" s="27"/>
      <c r="C236" s="28" t="s">
        <v>2317</v>
      </c>
      <c r="D236" s="33" t="s">
        <v>242</v>
      </c>
      <c r="E236" s="33">
        <v>1</v>
      </c>
      <c r="F236" s="728"/>
      <c r="G236" s="485" t="str">
        <f t="shared" ref="G236:G237" si="46">+IF($F236&gt;0,($E236*F236),"R")</f>
        <v>R</v>
      </c>
    </row>
    <row r="237" spans="1:7" x14ac:dyDescent="0.2">
      <c r="A237" s="27" t="s">
        <v>4427</v>
      </c>
      <c r="B237" s="27"/>
      <c r="C237" s="28" t="s">
        <v>4098</v>
      </c>
      <c r="D237" s="33" t="s">
        <v>242</v>
      </c>
      <c r="E237" s="33">
        <v>1</v>
      </c>
      <c r="F237" s="728"/>
      <c r="G237" s="485" t="str">
        <f t="shared" si="46"/>
        <v>R</v>
      </c>
    </row>
    <row r="238" spans="1:7" x14ac:dyDescent="0.2">
      <c r="A238" s="27"/>
      <c r="B238" s="27"/>
      <c r="C238" s="28"/>
      <c r="D238" s="33"/>
      <c r="E238" s="33"/>
      <c r="F238" s="393"/>
      <c r="G238" s="485"/>
    </row>
    <row r="239" spans="1:7" ht="21.95" customHeight="1" x14ac:dyDescent="0.2">
      <c r="A239" s="37" t="s">
        <v>44</v>
      </c>
      <c r="B239" s="35"/>
      <c r="C239" s="35"/>
      <c r="D239" s="305"/>
      <c r="E239" s="305"/>
      <c r="F239" s="417"/>
      <c r="G239" s="494">
        <f>SUM(G194:G237)</f>
        <v>0</v>
      </c>
    </row>
    <row r="240" spans="1:7" ht="15" customHeight="1" x14ac:dyDescent="0.2">
      <c r="A240" s="51"/>
      <c r="B240" s="21"/>
      <c r="C240" s="21"/>
      <c r="D240" s="21"/>
      <c r="E240" s="21"/>
      <c r="G240" s="542" t="s">
        <v>4559</v>
      </c>
    </row>
    <row r="241" spans="1:7" x14ac:dyDescent="0.2">
      <c r="A241" s="51"/>
      <c r="B241" s="21"/>
      <c r="C241" s="21"/>
      <c r="D241" s="21"/>
      <c r="E241" s="21"/>
      <c r="G241" s="543"/>
    </row>
    <row r="242" spans="1:7" ht="25.5" x14ac:dyDescent="0.2">
      <c r="A242" s="36" t="s">
        <v>3</v>
      </c>
      <c r="B242" s="36" t="s">
        <v>4</v>
      </c>
      <c r="C242" s="36" t="s">
        <v>5</v>
      </c>
      <c r="D242" s="36" t="s">
        <v>6</v>
      </c>
      <c r="E242" s="36" t="s">
        <v>7</v>
      </c>
      <c r="F242" s="36" t="s">
        <v>8</v>
      </c>
      <c r="G242" s="482" t="s">
        <v>9</v>
      </c>
    </row>
    <row r="243" spans="1:7" ht="21.95" customHeight="1" x14ac:dyDescent="0.2">
      <c r="A243" s="37" t="s">
        <v>45</v>
      </c>
      <c r="B243" s="38"/>
      <c r="C243" s="39"/>
      <c r="D243" s="305"/>
      <c r="E243" s="305"/>
      <c r="F243" s="395"/>
      <c r="G243" s="583">
        <f>G239</f>
        <v>0</v>
      </c>
    </row>
    <row r="244" spans="1:7" ht="25.5" x14ac:dyDescent="0.2">
      <c r="A244" s="27">
        <v>1.24</v>
      </c>
      <c r="B244" s="27"/>
      <c r="C244" s="28" t="s">
        <v>2429</v>
      </c>
      <c r="D244" s="33"/>
      <c r="E244" s="33"/>
      <c r="F244" s="393"/>
      <c r="G244" s="485"/>
    </row>
    <row r="245" spans="1:7" x14ac:dyDescent="0.2">
      <c r="A245" s="27" t="s">
        <v>4428</v>
      </c>
      <c r="B245" s="27"/>
      <c r="C245" s="28" t="s">
        <v>2317</v>
      </c>
      <c r="D245" s="33" t="s">
        <v>242</v>
      </c>
      <c r="E245" s="33">
        <v>1</v>
      </c>
      <c r="F245" s="728"/>
      <c r="G245" s="485" t="str">
        <f t="shared" ref="G245:G246" si="47">+IF($F245&gt;0,($E245*F245),"R")</f>
        <v>R</v>
      </c>
    </row>
    <row r="246" spans="1:7" x14ac:dyDescent="0.2">
      <c r="A246" s="27" t="s">
        <v>4429</v>
      </c>
      <c r="B246" s="27"/>
      <c r="C246" s="28" t="s">
        <v>4098</v>
      </c>
      <c r="D246" s="33" t="s">
        <v>242</v>
      </c>
      <c r="E246" s="33">
        <v>1</v>
      </c>
      <c r="F246" s="728"/>
      <c r="G246" s="485" t="str">
        <f t="shared" si="47"/>
        <v>R</v>
      </c>
    </row>
    <row r="247" spans="1:7" x14ac:dyDescent="0.2">
      <c r="A247" s="27"/>
      <c r="B247" s="27"/>
      <c r="C247" s="28"/>
      <c r="D247" s="33"/>
      <c r="E247" s="33"/>
      <c r="F247" s="393"/>
      <c r="G247" s="485"/>
    </row>
    <row r="248" spans="1:7" ht="25.5" x14ac:dyDescent="0.2">
      <c r="A248" s="27">
        <v>1.25</v>
      </c>
      <c r="B248" s="27"/>
      <c r="C248" s="28" t="s">
        <v>2431</v>
      </c>
      <c r="D248" s="33"/>
      <c r="E248" s="33"/>
      <c r="F248" s="393"/>
      <c r="G248" s="485"/>
    </row>
    <row r="249" spans="1:7" x14ac:dyDescent="0.2">
      <c r="A249" s="27" t="s">
        <v>4430</v>
      </c>
      <c r="B249" s="27"/>
      <c r="C249" s="28" t="s">
        <v>2317</v>
      </c>
      <c r="D249" s="33" t="s">
        <v>242</v>
      </c>
      <c r="E249" s="33">
        <v>4</v>
      </c>
      <c r="F249" s="728"/>
      <c r="G249" s="485" t="str">
        <f t="shared" ref="G249:G250" si="48">+IF($F249&gt;0,($E249*F249),"R")</f>
        <v>R</v>
      </c>
    </row>
    <row r="250" spans="1:7" x14ac:dyDescent="0.2">
      <c r="A250" s="27" t="s">
        <v>4431</v>
      </c>
      <c r="B250" s="27"/>
      <c r="C250" s="28" t="s">
        <v>4098</v>
      </c>
      <c r="D250" s="33" t="s">
        <v>242</v>
      </c>
      <c r="E250" s="33">
        <v>4</v>
      </c>
      <c r="F250" s="728"/>
      <c r="G250" s="485" t="str">
        <f t="shared" si="48"/>
        <v>R</v>
      </c>
    </row>
    <row r="251" spans="1:7" x14ac:dyDescent="0.2">
      <c r="A251" s="27"/>
      <c r="B251" s="27"/>
      <c r="C251" s="28"/>
      <c r="D251" s="33"/>
      <c r="E251" s="33"/>
      <c r="F251" s="393"/>
      <c r="G251" s="485"/>
    </row>
    <row r="252" spans="1:7" ht="25.5" x14ac:dyDescent="0.2">
      <c r="A252" s="27">
        <v>1.26</v>
      </c>
      <c r="B252" s="27"/>
      <c r="C252" s="28" t="s">
        <v>2433</v>
      </c>
      <c r="D252" s="33"/>
      <c r="E252" s="33"/>
      <c r="F252" s="393"/>
      <c r="G252" s="485"/>
    </row>
    <row r="253" spans="1:7" x14ac:dyDescent="0.2">
      <c r="A253" s="27" t="s">
        <v>4432</v>
      </c>
      <c r="B253" s="27"/>
      <c r="C253" s="28" t="s">
        <v>2317</v>
      </c>
      <c r="D253" s="33" t="s">
        <v>242</v>
      </c>
      <c r="E253" s="33">
        <v>1</v>
      </c>
      <c r="F253" s="728"/>
      <c r="G253" s="485" t="str">
        <f t="shared" ref="G253:G254" si="49">+IF($F253&gt;0,($E253*F253),"R")</f>
        <v>R</v>
      </c>
    </row>
    <row r="254" spans="1:7" x14ac:dyDescent="0.2">
      <c r="A254" s="27" t="s">
        <v>4433</v>
      </c>
      <c r="B254" s="27"/>
      <c r="C254" s="28" t="s">
        <v>4098</v>
      </c>
      <c r="D254" s="33" t="s">
        <v>242</v>
      </c>
      <c r="E254" s="33">
        <v>1</v>
      </c>
      <c r="F254" s="728"/>
      <c r="G254" s="485" t="str">
        <f t="shared" si="49"/>
        <v>R</v>
      </c>
    </row>
    <row r="255" spans="1:7" x14ac:dyDescent="0.2">
      <c r="A255" s="27"/>
      <c r="B255" s="27"/>
      <c r="C255" s="28"/>
      <c r="D255" s="33"/>
      <c r="E255" s="33"/>
      <c r="F255" s="393"/>
      <c r="G255" s="485"/>
    </row>
    <row r="256" spans="1:7" ht="25.5" x14ac:dyDescent="0.2">
      <c r="A256" s="27">
        <v>1.27</v>
      </c>
      <c r="B256" s="27"/>
      <c r="C256" s="28" t="s">
        <v>2435</v>
      </c>
      <c r="D256" s="33"/>
      <c r="E256" s="33"/>
      <c r="F256" s="393"/>
      <c r="G256" s="485"/>
    </row>
    <row r="257" spans="1:7" x14ac:dyDescent="0.2">
      <c r="A257" s="27" t="s">
        <v>4434</v>
      </c>
      <c r="B257" s="27"/>
      <c r="C257" s="28" t="s">
        <v>2317</v>
      </c>
      <c r="D257" s="33" t="s">
        <v>242</v>
      </c>
      <c r="E257" s="33">
        <v>1</v>
      </c>
      <c r="F257" s="728"/>
      <c r="G257" s="485" t="str">
        <f t="shared" ref="G257:G258" si="50">+IF($F257&gt;0,($E257*F257),"R")</f>
        <v>R</v>
      </c>
    </row>
    <row r="258" spans="1:7" x14ac:dyDescent="0.2">
      <c r="A258" s="27" t="s">
        <v>4435</v>
      </c>
      <c r="B258" s="27"/>
      <c r="C258" s="28" t="s">
        <v>4098</v>
      </c>
      <c r="D258" s="33" t="s">
        <v>242</v>
      </c>
      <c r="E258" s="33">
        <v>1</v>
      </c>
      <c r="F258" s="728"/>
      <c r="G258" s="485" t="str">
        <f t="shared" si="50"/>
        <v>R</v>
      </c>
    </row>
    <row r="259" spans="1:7" x14ac:dyDescent="0.2">
      <c r="A259" s="27"/>
      <c r="B259" s="27"/>
      <c r="C259" s="28"/>
      <c r="D259" s="33"/>
      <c r="E259" s="33"/>
      <c r="F259" s="393"/>
      <c r="G259" s="485"/>
    </row>
    <row r="260" spans="1:7" ht="25.5" x14ac:dyDescent="0.2">
      <c r="A260" s="27">
        <v>1.28</v>
      </c>
      <c r="B260" s="27"/>
      <c r="C260" s="28" t="s">
        <v>2436</v>
      </c>
      <c r="D260" s="33"/>
      <c r="E260" s="33"/>
      <c r="F260" s="393"/>
      <c r="G260" s="485"/>
    </row>
    <row r="261" spans="1:7" x14ac:dyDescent="0.2">
      <c r="A261" s="27" t="s">
        <v>4436</v>
      </c>
      <c r="B261" s="27"/>
      <c r="C261" s="28" t="s">
        <v>2317</v>
      </c>
      <c r="D261" s="33" t="s">
        <v>242</v>
      </c>
      <c r="E261" s="33">
        <v>1</v>
      </c>
      <c r="F261" s="728"/>
      <c r="G261" s="485" t="str">
        <f t="shared" ref="G261:G262" si="51">+IF($F261&gt;0,($E261*F261),"R")</f>
        <v>R</v>
      </c>
    </row>
    <row r="262" spans="1:7" x14ac:dyDescent="0.2">
      <c r="A262" s="27" t="s">
        <v>4437</v>
      </c>
      <c r="B262" s="27"/>
      <c r="C262" s="28" t="s">
        <v>4098</v>
      </c>
      <c r="D262" s="33" t="s">
        <v>242</v>
      </c>
      <c r="E262" s="33">
        <v>1</v>
      </c>
      <c r="F262" s="728"/>
      <c r="G262" s="485" t="str">
        <f t="shared" si="51"/>
        <v>R</v>
      </c>
    </row>
    <row r="263" spans="1:7" x14ac:dyDescent="0.2">
      <c r="A263" s="27"/>
      <c r="B263" s="27"/>
      <c r="C263" s="28"/>
      <c r="D263" s="33"/>
      <c r="E263" s="33"/>
      <c r="F263" s="393"/>
      <c r="G263" s="485"/>
    </row>
    <row r="264" spans="1:7" ht="25.5" x14ac:dyDescent="0.2">
      <c r="A264" s="27">
        <v>1.29</v>
      </c>
      <c r="B264" s="27"/>
      <c r="C264" s="28" t="s">
        <v>2437</v>
      </c>
      <c r="D264" s="33"/>
      <c r="E264" s="33"/>
      <c r="F264" s="393"/>
      <c r="G264" s="485"/>
    </row>
    <row r="265" spans="1:7" x14ac:dyDescent="0.2">
      <c r="A265" s="27" t="s">
        <v>4438</v>
      </c>
      <c r="B265" s="27"/>
      <c r="C265" s="28" t="s">
        <v>2317</v>
      </c>
      <c r="D265" s="33" t="s">
        <v>242</v>
      </c>
      <c r="E265" s="33">
        <v>4</v>
      </c>
      <c r="F265" s="728"/>
      <c r="G265" s="485" t="str">
        <f t="shared" ref="G265:G266" si="52">+IF($F265&gt;0,($E265*F265),"R")</f>
        <v>R</v>
      </c>
    </row>
    <row r="266" spans="1:7" x14ac:dyDescent="0.2">
      <c r="A266" s="27" t="s">
        <v>4439</v>
      </c>
      <c r="B266" s="27"/>
      <c r="C266" s="28" t="s">
        <v>4098</v>
      </c>
      <c r="D266" s="33" t="s">
        <v>242</v>
      </c>
      <c r="E266" s="33">
        <v>4</v>
      </c>
      <c r="F266" s="728"/>
      <c r="G266" s="485" t="str">
        <f t="shared" si="52"/>
        <v>R</v>
      </c>
    </row>
    <row r="267" spans="1:7" x14ac:dyDescent="0.2">
      <c r="A267" s="27"/>
      <c r="B267" s="27"/>
      <c r="C267" s="28"/>
      <c r="D267" s="33"/>
      <c r="E267" s="33"/>
      <c r="F267" s="393"/>
      <c r="G267" s="485"/>
    </row>
    <row r="268" spans="1:7" ht="25.5" x14ac:dyDescent="0.2">
      <c r="A268" s="27" t="s">
        <v>340</v>
      </c>
      <c r="B268" s="27"/>
      <c r="C268" s="28" t="s">
        <v>2438</v>
      </c>
      <c r="D268" s="33"/>
      <c r="E268" s="33"/>
      <c r="F268" s="393"/>
      <c r="G268" s="485"/>
    </row>
    <row r="269" spans="1:7" x14ac:dyDescent="0.2">
      <c r="A269" s="27" t="s">
        <v>4440</v>
      </c>
      <c r="B269" s="27"/>
      <c r="C269" s="28" t="s">
        <v>2317</v>
      </c>
      <c r="D269" s="33" t="s">
        <v>242</v>
      </c>
      <c r="E269" s="33">
        <v>4</v>
      </c>
      <c r="F269" s="728"/>
      <c r="G269" s="485" t="str">
        <f t="shared" ref="G269:G270" si="53">+IF($F269&gt;0,($E269*F269),"R")</f>
        <v>R</v>
      </c>
    </row>
    <row r="270" spans="1:7" x14ac:dyDescent="0.2">
      <c r="A270" s="27" t="s">
        <v>4441</v>
      </c>
      <c r="B270" s="27"/>
      <c r="C270" s="28" t="s">
        <v>4098</v>
      </c>
      <c r="D270" s="33" t="s">
        <v>242</v>
      </c>
      <c r="E270" s="33">
        <v>4</v>
      </c>
      <c r="F270" s="728"/>
      <c r="G270" s="485" t="str">
        <f t="shared" si="53"/>
        <v>R</v>
      </c>
    </row>
    <row r="271" spans="1:7" x14ac:dyDescent="0.2">
      <c r="A271" s="27"/>
      <c r="B271" s="27"/>
      <c r="C271" s="28"/>
      <c r="D271" s="33"/>
      <c r="E271" s="33"/>
      <c r="F271" s="393"/>
      <c r="G271" s="485"/>
    </row>
    <row r="272" spans="1:7" ht="25.5" x14ac:dyDescent="0.2">
      <c r="A272" s="27">
        <v>1.31</v>
      </c>
      <c r="B272" s="27"/>
      <c r="C272" s="28" t="s">
        <v>2439</v>
      </c>
      <c r="D272" s="33"/>
      <c r="E272" s="33"/>
      <c r="F272" s="393"/>
      <c r="G272" s="485"/>
    </row>
    <row r="273" spans="1:7" x14ac:dyDescent="0.2">
      <c r="A273" s="27" t="s">
        <v>4442</v>
      </c>
      <c r="B273" s="27"/>
      <c r="C273" s="28" t="s">
        <v>2317</v>
      </c>
      <c r="D273" s="33" t="s">
        <v>242</v>
      </c>
      <c r="E273" s="33">
        <v>2</v>
      </c>
      <c r="F273" s="728"/>
      <c r="G273" s="485" t="str">
        <f t="shared" ref="G273:G274" si="54">+IF($F273&gt;0,($E273*F273),"R")</f>
        <v>R</v>
      </c>
    </row>
    <row r="274" spans="1:7" x14ac:dyDescent="0.2">
      <c r="A274" s="27" t="s">
        <v>4443</v>
      </c>
      <c r="B274" s="27"/>
      <c r="C274" s="28" t="s">
        <v>4098</v>
      </c>
      <c r="D274" s="33" t="s">
        <v>242</v>
      </c>
      <c r="E274" s="33">
        <v>2</v>
      </c>
      <c r="F274" s="728"/>
      <c r="G274" s="485" t="str">
        <f t="shared" si="54"/>
        <v>R</v>
      </c>
    </row>
    <row r="275" spans="1:7" x14ac:dyDescent="0.2">
      <c r="A275" s="27"/>
      <c r="B275" s="27"/>
      <c r="C275" s="28"/>
      <c r="D275" s="33"/>
      <c r="E275" s="33"/>
      <c r="F275" s="393"/>
      <c r="G275" s="485"/>
    </row>
    <row r="276" spans="1:7" x14ac:dyDescent="0.2">
      <c r="A276" s="26"/>
      <c r="B276" s="27"/>
      <c r="C276" s="28" t="s">
        <v>2440</v>
      </c>
      <c r="D276" s="33"/>
      <c r="E276" s="33"/>
      <c r="F276" s="393"/>
      <c r="G276" s="485"/>
    </row>
    <row r="277" spans="1:7" ht="51" x14ac:dyDescent="0.2">
      <c r="A277" s="61">
        <v>1.32</v>
      </c>
      <c r="B277" s="27" t="s">
        <v>2441</v>
      </c>
      <c r="C277" s="28" t="s">
        <v>2442</v>
      </c>
      <c r="D277" s="33"/>
      <c r="E277" s="33"/>
      <c r="F277" s="393"/>
      <c r="G277" s="485"/>
    </row>
    <row r="278" spans="1:7" x14ac:dyDescent="0.2">
      <c r="A278" s="26"/>
      <c r="B278" s="27"/>
      <c r="C278" s="28"/>
      <c r="D278" s="33"/>
      <c r="E278" s="33"/>
      <c r="F278" s="393"/>
      <c r="G278" s="485"/>
    </row>
    <row r="279" spans="1:7" x14ac:dyDescent="0.2">
      <c r="A279" s="27" t="s">
        <v>4444</v>
      </c>
      <c r="B279" s="27"/>
      <c r="C279" s="28" t="s">
        <v>2257</v>
      </c>
      <c r="D279" s="33"/>
      <c r="E279" s="33"/>
      <c r="F279" s="393"/>
      <c r="G279" s="485"/>
    </row>
    <row r="280" spans="1:7" x14ac:dyDescent="0.2">
      <c r="A280" s="27" t="s">
        <v>4445</v>
      </c>
      <c r="B280" s="27"/>
      <c r="C280" s="28" t="s">
        <v>2317</v>
      </c>
      <c r="D280" s="33" t="s">
        <v>292</v>
      </c>
      <c r="E280" s="33">
        <v>150</v>
      </c>
      <c r="F280" s="728"/>
      <c r="G280" s="485" t="str">
        <f t="shared" ref="G280:G281" si="55">+IF($F280&gt;0,($E280*F280),"R")</f>
        <v>R</v>
      </c>
    </row>
    <row r="281" spans="1:7" x14ac:dyDescent="0.2">
      <c r="A281" s="27" t="s">
        <v>4446</v>
      </c>
      <c r="B281" s="27"/>
      <c r="C281" s="28" t="s">
        <v>4098</v>
      </c>
      <c r="D281" s="33" t="s">
        <v>292</v>
      </c>
      <c r="E281" s="33">
        <f>E280</f>
        <v>150</v>
      </c>
      <c r="F281" s="728"/>
      <c r="G281" s="485" t="str">
        <f t="shared" si="55"/>
        <v>R</v>
      </c>
    </row>
    <row r="282" spans="1:7" x14ac:dyDescent="0.2">
      <c r="A282" s="27"/>
      <c r="B282" s="27"/>
      <c r="C282" s="28"/>
      <c r="D282" s="33"/>
      <c r="E282" s="33"/>
      <c r="F282" s="393"/>
      <c r="G282" s="485"/>
    </row>
    <row r="283" spans="1:7" x14ac:dyDescent="0.2">
      <c r="A283" s="27" t="s">
        <v>4447</v>
      </c>
      <c r="B283" s="27"/>
      <c r="C283" s="28" t="s">
        <v>2258</v>
      </c>
      <c r="D283" s="33"/>
      <c r="E283" s="33"/>
      <c r="F283" s="393"/>
      <c r="G283" s="485"/>
    </row>
    <row r="284" spans="1:7" x14ac:dyDescent="0.2">
      <c r="A284" s="27" t="s">
        <v>4448</v>
      </c>
      <c r="B284" s="27"/>
      <c r="C284" s="28" t="s">
        <v>2317</v>
      </c>
      <c r="D284" s="33" t="s">
        <v>242</v>
      </c>
      <c r="E284" s="33">
        <v>10</v>
      </c>
      <c r="F284" s="728"/>
      <c r="G284" s="485" t="str">
        <f t="shared" ref="G284:G285" si="56">+IF($F284&gt;0,($E284*F284),"R")</f>
        <v>R</v>
      </c>
    </row>
    <row r="285" spans="1:7" x14ac:dyDescent="0.2">
      <c r="A285" s="27" t="s">
        <v>4449</v>
      </c>
      <c r="B285" s="27"/>
      <c r="C285" s="28" t="s">
        <v>4098</v>
      </c>
      <c r="D285" s="33" t="s">
        <v>242</v>
      </c>
      <c r="E285" s="33">
        <v>10</v>
      </c>
      <c r="F285" s="728"/>
      <c r="G285" s="485" t="str">
        <f t="shared" si="56"/>
        <v>R</v>
      </c>
    </row>
    <row r="286" spans="1:7" x14ac:dyDescent="0.2">
      <c r="A286" s="27"/>
      <c r="B286" s="27"/>
      <c r="C286" s="28"/>
      <c r="D286" s="33"/>
      <c r="E286" s="33"/>
      <c r="F286" s="393"/>
      <c r="G286" s="485"/>
    </row>
    <row r="287" spans="1:7" x14ac:dyDescent="0.2">
      <c r="A287" s="27" t="s">
        <v>4450</v>
      </c>
      <c r="B287" s="27"/>
      <c r="C287" s="28" t="s">
        <v>2259</v>
      </c>
      <c r="D287" s="33"/>
      <c r="E287" s="33"/>
      <c r="F287" s="393"/>
      <c r="G287" s="485"/>
    </row>
    <row r="288" spans="1:7" x14ac:dyDescent="0.2">
      <c r="A288" s="27" t="s">
        <v>4451</v>
      </c>
      <c r="B288" s="27"/>
      <c r="C288" s="28" t="s">
        <v>2317</v>
      </c>
      <c r="D288" s="33" t="s">
        <v>242</v>
      </c>
      <c r="E288" s="33">
        <v>10</v>
      </c>
      <c r="F288" s="728"/>
      <c r="G288" s="485" t="str">
        <f t="shared" ref="G288:G289" si="57">+IF($F288&gt;0,($E288*F288),"R")</f>
        <v>R</v>
      </c>
    </row>
    <row r="289" spans="1:7" x14ac:dyDescent="0.2">
      <c r="A289" s="27" t="s">
        <v>4452</v>
      </c>
      <c r="B289" s="27"/>
      <c r="C289" s="28" t="s">
        <v>4098</v>
      </c>
      <c r="D289" s="33" t="s">
        <v>242</v>
      </c>
      <c r="E289" s="33">
        <v>10</v>
      </c>
      <c r="F289" s="728"/>
      <c r="G289" s="485" t="str">
        <f t="shared" si="57"/>
        <v>R</v>
      </c>
    </row>
    <row r="290" spans="1:7" x14ac:dyDescent="0.2">
      <c r="A290" s="27"/>
      <c r="B290" s="27"/>
      <c r="C290" s="28"/>
      <c r="D290" s="33"/>
      <c r="E290" s="33"/>
      <c r="F290" s="393"/>
      <c r="G290" s="485"/>
    </row>
    <row r="291" spans="1:7" x14ac:dyDescent="0.2">
      <c r="A291" s="27" t="s">
        <v>4453</v>
      </c>
      <c r="B291" s="27"/>
      <c r="C291" s="28" t="s">
        <v>2260</v>
      </c>
      <c r="D291" s="33"/>
      <c r="E291" s="33"/>
      <c r="F291" s="393"/>
      <c r="G291" s="485"/>
    </row>
    <row r="292" spans="1:7" x14ac:dyDescent="0.2">
      <c r="A292" s="27" t="s">
        <v>4454</v>
      </c>
      <c r="B292" s="27"/>
      <c r="C292" s="28" t="s">
        <v>2317</v>
      </c>
      <c r="D292" s="33" t="s">
        <v>242</v>
      </c>
      <c r="E292" s="33">
        <v>1</v>
      </c>
      <c r="F292" s="728"/>
      <c r="G292" s="485" t="str">
        <f t="shared" ref="G292:G293" si="58">+IF($F292&gt;0,($E292*F292),"R")</f>
        <v>R</v>
      </c>
    </row>
    <row r="293" spans="1:7" x14ac:dyDescent="0.2">
      <c r="A293" s="27" t="s">
        <v>4455</v>
      </c>
      <c r="B293" s="27"/>
      <c r="C293" s="28" t="s">
        <v>4098</v>
      </c>
      <c r="D293" s="33" t="s">
        <v>242</v>
      </c>
      <c r="E293" s="33">
        <v>1</v>
      </c>
      <c r="F293" s="728"/>
      <c r="G293" s="485" t="str">
        <f t="shared" si="58"/>
        <v>R</v>
      </c>
    </row>
    <row r="294" spans="1:7" x14ac:dyDescent="0.2">
      <c r="A294" s="26"/>
      <c r="B294" s="27"/>
      <c r="C294" s="28"/>
      <c r="D294" s="33"/>
      <c r="E294" s="33"/>
      <c r="F294" s="393"/>
      <c r="G294" s="485"/>
    </row>
    <row r="295" spans="1:7" ht="21.95" customHeight="1" x14ac:dyDescent="0.2">
      <c r="A295" s="37" t="s">
        <v>44</v>
      </c>
      <c r="B295" s="35"/>
      <c r="C295" s="35"/>
      <c r="D295" s="305"/>
      <c r="E295" s="305"/>
      <c r="F295" s="417"/>
      <c r="G295" s="494">
        <f>SUM(G243:G293)</f>
        <v>0</v>
      </c>
    </row>
    <row r="296" spans="1:7" ht="15" customHeight="1" x14ac:dyDescent="0.2">
      <c r="A296" s="51"/>
      <c r="B296" s="21"/>
      <c r="C296" s="21"/>
      <c r="D296" s="21"/>
      <c r="E296" s="21"/>
      <c r="G296" s="542" t="s">
        <v>4559</v>
      </c>
    </row>
    <row r="297" spans="1:7" x14ac:dyDescent="0.2">
      <c r="A297" s="51"/>
      <c r="B297" s="21"/>
      <c r="C297" s="21"/>
      <c r="D297" s="21"/>
      <c r="E297" s="21"/>
      <c r="G297" s="543"/>
    </row>
    <row r="298" spans="1:7" ht="25.5" x14ac:dyDescent="0.2">
      <c r="A298" s="36" t="s">
        <v>3</v>
      </c>
      <c r="B298" s="36" t="s">
        <v>4</v>
      </c>
      <c r="C298" s="36" t="s">
        <v>5</v>
      </c>
      <c r="D298" s="36" t="s">
        <v>6</v>
      </c>
      <c r="E298" s="36" t="s">
        <v>7</v>
      </c>
      <c r="F298" s="36" t="s">
        <v>8</v>
      </c>
      <c r="G298" s="482" t="s">
        <v>9</v>
      </c>
    </row>
    <row r="299" spans="1:7" ht="21.95" customHeight="1" x14ac:dyDescent="0.2">
      <c r="A299" s="37" t="s">
        <v>45</v>
      </c>
      <c r="B299" s="38"/>
      <c r="C299" s="39"/>
      <c r="D299" s="305"/>
      <c r="E299" s="305"/>
      <c r="F299" s="395"/>
      <c r="G299" s="583">
        <f>G295</f>
        <v>0</v>
      </c>
    </row>
    <row r="300" spans="1:7" x14ac:dyDescent="0.2">
      <c r="A300" s="27" t="s">
        <v>4456</v>
      </c>
      <c r="B300" s="27"/>
      <c r="C300" s="28" t="s">
        <v>2265</v>
      </c>
      <c r="D300" s="33"/>
      <c r="E300" s="33"/>
      <c r="F300" s="393"/>
      <c r="G300" s="485"/>
    </row>
    <row r="301" spans="1:7" x14ac:dyDescent="0.2">
      <c r="A301" s="26" t="s">
        <v>4457</v>
      </c>
      <c r="B301" s="27"/>
      <c r="C301" s="28" t="s">
        <v>2317</v>
      </c>
      <c r="D301" s="33" t="s">
        <v>292</v>
      </c>
      <c r="E301" s="33">
        <v>75</v>
      </c>
      <c r="F301" s="728"/>
      <c r="G301" s="485" t="str">
        <f t="shared" ref="G301:G302" si="59">+IF($F301&gt;0,($E301*F301),"R")</f>
        <v>R</v>
      </c>
    </row>
    <row r="302" spans="1:7" x14ac:dyDescent="0.2">
      <c r="A302" s="26" t="s">
        <v>4458</v>
      </c>
      <c r="B302" s="27"/>
      <c r="C302" s="28" t="s">
        <v>4098</v>
      </c>
      <c r="D302" s="33" t="s">
        <v>292</v>
      </c>
      <c r="E302" s="33">
        <v>75</v>
      </c>
      <c r="F302" s="728"/>
      <c r="G302" s="485" t="str">
        <f t="shared" si="59"/>
        <v>R</v>
      </c>
    </row>
    <row r="303" spans="1:7" x14ac:dyDescent="0.2">
      <c r="A303" s="26"/>
      <c r="B303" s="27"/>
      <c r="C303" s="28"/>
      <c r="D303" s="33"/>
      <c r="E303" s="33"/>
      <c r="F303" s="393"/>
      <c r="G303" s="485"/>
    </row>
    <row r="304" spans="1:7" x14ac:dyDescent="0.2">
      <c r="A304" s="27" t="s">
        <v>4459</v>
      </c>
      <c r="B304" s="27"/>
      <c r="C304" s="28" t="s">
        <v>2266</v>
      </c>
      <c r="D304" s="33"/>
      <c r="E304" s="33"/>
      <c r="F304" s="393"/>
      <c r="G304" s="485"/>
    </row>
    <row r="305" spans="1:7" x14ac:dyDescent="0.2">
      <c r="A305" s="26" t="s">
        <v>4460</v>
      </c>
      <c r="B305" s="27"/>
      <c r="C305" s="28" t="s">
        <v>2317</v>
      </c>
      <c r="D305" s="33" t="s">
        <v>242</v>
      </c>
      <c r="E305" s="33">
        <v>6</v>
      </c>
      <c r="F305" s="728"/>
      <c r="G305" s="485" t="str">
        <f t="shared" ref="G305:G306" si="60">+IF($F305&gt;0,($E305*F305),"R")</f>
        <v>R</v>
      </c>
    </row>
    <row r="306" spans="1:7" x14ac:dyDescent="0.2">
      <c r="A306" s="26" t="s">
        <v>4461</v>
      </c>
      <c r="B306" s="27"/>
      <c r="C306" s="28" t="s">
        <v>4098</v>
      </c>
      <c r="D306" s="33" t="s">
        <v>242</v>
      </c>
      <c r="E306" s="33">
        <v>6</v>
      </c>
      <c r="F306" s="728"/>
      <c r="G306" s="485" t="str">
        <f t="shared" si="60"/>
        <v>R</v>
      </c>
    </row>
    <row r="307" spans="1:7" x14ac:dyDescent="0.2">
      <c r="A307" s="26"/>
      <c r="B307" s="27"/>
      <c r="C307" s="28"/>
      <c r="D307" s="33"/>
      <c r="E307" s="33"/>
      <c r="F307" s="393"/>
      <c r="G307" s="485"/>
    </row>
    <row r="308" spans="1:7" x14ac:dyDescent="0.2">
      <c r="A308" s="27" t="s">
        <v>4462</v>
      </c>
      <c r="B308" s="27"/>
      <c r="C308" s="28" t="s">
        <v>2267</v>
      </c>
      <c r="D308" s="33"/>
      <c r="E308" s="33"/>
      <c r="F308" s="393"/>
      <c r="G308" s="485"/>
    </row>
    <row r="309" spans="1:7" x14ac:dyDescent="0.2">
      <c r="A309" s="27" t="s">
        <v>4463</v>
      </c>
      <c r="B309" s="27"/>
      <c r="C309" s="28" t="s">
        <v>2317</v>
      </c>
      <c r="D309" s="33" t="s">
        <v>242</v>
      </c>
      <c r="E309" s="33">
        <v>5</v>
      </c>
      <c r="F309" s="728"/>
      <c r="G309" s="485" t="str">
        <f t="shared" ref="G309:G310" si="61">+IF($F309&gt;0,($E309*F309),"R")</f>
        <v>R</v>
      </c>
    </row>
    <row r="310" spans="1:7" x14ac:dyDescent="0.2">
      <c r="A310" s="27" t="s">
        <v>4463</v>
      </c>
      <c r="B310" s="27"/>
      <c r="C310" s="28" t="s">
        <v>4098</v>
      </c>
      <c r="D310" s="33" t="s">
        <v>242</v>
      </c>
      <c r="E310" s="33">
        <f>E309</f>
        <v>5</v>
      </c>
      <c r="F310" s="728"/>
      <c r="G310" s="485" t="str">
        <f t="shared" si="61"/>
        <v>R</v>
      </c>
    </row>
    <row r="311" spans="1:7" x14ac:dyDescent="0.2">
      <c r="A311" s="27"/>
      <c r="B311" s="27"/>
      <c r="C311" s="28"/>
      <c r="D311" s="33"/>
      <c r="E311" s="33"/>
      <c r="F311" s="393"/>
      <c r="G311" s="485"/>
    </row>
    <row r="312" spans="1:7" x14ac:dyDescent="0.2">
      <c r="A312" s="27" t="s">
        <v>4464</v>
      </c>
      <c r="B312" s="27"/>
      <c r="C312" s="28" t="s">
        <v>2268</v>
      </c>
      <c r="D312" s="33"/>
      <c r="E312" s="33"/>
      <c r="F312" s="393"/>
      <c r="G312" s="485"/>
    </row>
    <row r="313" spans="1:7" x14ac:dyDescent="0.2">
      <c r="A313" s="26" t="s">
        <v>4465</v>
      </c>
      <c r="B313" s="27"/>
      <c r="C313" s="28" t="s">
        <v>2317</v>
      </c>
      <c r="D313" s="33" t="s">
        <v>242</v>
      </c>
      <c r="E313" s="33" t="s">
        <v>4778</v>
      </c>
      <c r="F313" s="728"/>
      <c r="G313" s="588" t="s">
        <v>4781</v>
      </c>
    </row>
    <row r="314" spans="1:7" x14ac:dyDescent="0.2">
      <c r="A314" s="26" t="s">
        <v>4466</v>
      </c>
      <c r="B314" s="27"/>
      <c r="C314" s="28" t="s">
        <v>4098</v>
      </c>
      <c r="D314" s="33" t="s">
        <v>242</v>
      </c>
      <c r="E314" s="33" t="s">
        <v>4778</v>
      </c>
      <c r="F314" s="728"/>
      <c r="G314" s="588" t="s">
        <v>4781</v>
      </c>
    </row>
    <row r="315" spans="1:7" x14ac:dyDescent="0.2">
      <c r="A315" s="26"/>
      <c r="B315" s="27"/>
      <c r="C315" s="28"/>
      <c r="D315" s="33"/>
      <c r="E315" s="33"/>
      <c r="F315" s="393"/>
      <c r="G315" s="485"/>
    </row>
    <row r="316" spans="1:7" x14ac:dyDescent="0.2">
      <c r="A316" s="27">
        <v>1.33</v>
      </c>
      <c r="B316" s="27"/>
      <c r="C316" s="28" t="s">
        <v>2269</v>
      </c>
      <c r="D316" s="33"/>
      <c r="E316" s="33"/>
      <c r="F316" s="393"/>
      <c r="G316" s="485"/>
    </row>
    <row r="317" spans="1:7" x14ac:dyDescent="0.2">
      <c r="A317" s="27"/>
      <c r="B317" s="27"/>
      <c r="C317" s="28"/>
      <c r="D317" s="33"/>
      <c r="E317" s="33"/>
      <c r="F317" s="393"/>
      <c r="G317" s="485"/>
    </row>
    <row r="318" spans="1:7" x14ac:dyDescent="0.2">
      <c r="A318" s="27" t="s">
        <v>4467</v>
      </c>
      <c r="B318" s="27"/>
      <c r="C318" s="28" t="s">
        <v>2270</v>
      </c>
      <c r="D318" s="33"/>
      <c r="E318" s="33"/>
      <c r="F318" s="393"/>
      <c r="G318" s="485"/>
    </row>
    <row r="319" spans="1:7" x14ac:dyDescent="0.2">
      <c r="A319" s="27" t="s">
        <v>4468</v>
      </c>
      <c r="B319" s="27"/>
      <c r="C319" s="28" t="s">
        <v>2317</v>
      </c>
      <c r="D319" s="33" t="s">
        <v>292</v>
      </c>
      <c r="E319" s="33">
        <v>40</v>
      </c>
      <c r="F319" s="728"/>
      <c r="G319" s="485" t="str">
        <f t="shared" ref="G319:G320" si="62">+IF($F319&gt;0,($E319*F319),"R")</f>
        <v>R</v>
      </c>
    </row>
    <row r="320" spans="1:7" x14ac:dyDescent="0.2">
      <c r="A320" s="27" t="s">
        <v>4469</v>
      </c>
      <c r="B320" s="27"/>
      <c r="C320" s="28" t="s">
        <v>4098</v>
      </c>
      <c r="D320" s="33" t="s">
        <v>292</v>
      </c>
      <c r="E320" s="33">
        <v>40</v>
      </c>
      <c r="F320" s="728"/>
      <c r="G320" s="485" t="str">
        <f t="shared" si="62"/>
        <v>R</v>
      </c>
    </row>
    <row r="321" spans="1:7" x14ac:dyDescent="0.2">
      <c r="A321" s="27"/>
      <c r="B321" s="27"/>
      <c r="C321" s="28"/>
      <c r="D321" s="33"/>
      <c r="E321" s="33"/>
      <c r="F321" s="393"/>
      <c r="G321" s="485"/>
    </row>
    <row r="322" spans="1:7" x14ac:dyDescent="0.2">
      <c r="A322" s="27" t="s">
        <v>4447</v>
      </c>
      <c r="B322" s="27"/>
      <c r="C322" s="28" t="s">
        <v>2271</v>
      </c>
      <c r="D322" s="33"/>
      <c r="E322" s="33"/>
      <c r="F322" s="393"/>
      <c r="G322" s="485"/>
    </row>
    <row r="323" spans="1:7" x14ac:dyDescent="0.2">
      <c r="A323" s="27" t="s">
        <v>4448</v>
      </c>
      <c r="B323" s="27"/>
      <c r="C323" s="28" t="s">
        <v>2317</v>
      </c>
      <c r="D323" s="33" t="s">
        <v>292</v>
      </c>
      <c r="E323" s="33">
        <v>50</v>
      </c>
      <c r="F323" s="728"/>
      <c r="G323" s="485" t="str">
        <f t="shared" ref="G323:G324" si="63">+IF($F323&gt;0,($E323*F323),"R")</f>
        <v>R</v>
      </c>
    </row>
    <row r="324" spans="1:7" x14ac:dyDescent="0.2">
      <c r="A324" s="27" t="s">
        <v>4449</v>
      </c>
      <c r="B324" s="27"/>
      <c r="C324" s="28" t="s">
        <v>4098</v>
      </c>
      <c r="D324" s="33" t="s">
        <v>292</v>
      </c>
      <c r="E324" s="33">
        <v>50</v>
      </c>
      <c r="F324" s="728"/>
      <c r="G324" s="485" t="str">
        <f t="shared" si="63"/>
        <v>R</v>
      </c>
    </row>
    <row r="325" spans="1:7" x14ac:dyDescent="0.2">
      <c r="A325" s="27"/>
      <c r="B325" s="27"/>
      <c r="C325" s="28"/>
      <c r="D325" s="33"/>
      <c r="E325" s="33"/>
      <c r="F325" s="393"/>
      <c r="G325" s="485"/>
    </row>
    <row r="326" spans="1:7" x14ac:dyDescent="0.2">
      <c r="A326" s="27" t="s">
        <v>4470</v>
      </c>
      <c r="B326" s="27"/>
      <c r="C326" s="28" t="s">
        <v>2272</v>
      </c>
      <c r="D326" s="33"/>
      <c r="E326" s="33"/>
      <c r="F326" s="393"/>
      <c r="G326" s="485"/>
    </row>
    <row r="327" spans="1:7" x14ac:dyDescent="0.2">
      <c r="A327" s="27" t="s">
        <v>4471</v>
      </c>
      <c r="B327" s="27"/>
      <c r="C327" s="28" t="s">
        <v>2317</v>
      </c>
      <c r="D327" s="33" t="s">
        <v>292</v>
      </c>
      <c r="E327" s="33">
        <v>30</v>
      </c>
      <c r="F327" s="728"/>
      <c r="G327" s="485" t="str">
        <f t="shared" ref="G327:G328" si="64">+IF($F327&gt;0,($E327*F327),"R")</f>
        <v>R</v>
      </c>
    </row>
    <row r="328" spans="1:7" x14ac:dyDescent="0.2">
      <c r="A328" s="27" t="s">
        <v>4472</v>
      </c>
      <c r="B328" s="27"/>
      <c r="C328" s="28" t="s">
        <v>4098</v>
      </c>
      <c r="D328" s="29" t="s">
        <v>292</v>
      </c>
      <c r="E328" s="29">
        <v>30</v>
      </c>
      <c r="F328" s="728"/>
      <c r="G328" s="485" t="str">
        <f t="shared" si="64"/>
        <v>R</v>
      </c>
    </row>
    <row r="329" spans="1:7" x14ac:dyDescent="0.2">
      <c r="A329" s="27"/>
      <c r="B329" s="27"/>
      <c r="C329" s="28"/>
      <c r="D329" s="29"/>
      <c r="E329" s="29"/>
      <c r="F329" s="418"/>
      <c r="G329" s="632"/>
    </row>
    <row r="330" spans="1:7" x14ac:dyDescent="0.2">
      <c r="A330" s="27"/>
      <c r="B330" s="27"/>
      <c r="C330" s="28"/>
      <c r="D330" s="29"/>
      <c r="E330" s="29"/>
      <c r="F330" s="418"/>
      <c r="G330" s="632"/>
    </row>
    <row r="331" spans="1:7" s="48" customFormat="1" ht="21.95" customHeight="1" x14ac:dyDescent="0.25">
      <c r="A331" s="37" t="s">
        <v>4566</v>
      </c>
      <c r="B331" s="35"/>
      <c r="C331" s="35"/>
      <c r="D331" s="35"/>
      <c r="E331" s="35"/>
      <c r="F331" s="395"/>
      <c r="G331" s="479">
        <f>SUM(G299:G328)</f>
        <v>0</v>
      </c>
    </row>
    <row r="332" spans="1:7" x14ac:dyDescent="0.2">
      <c r="A332" s="21"/>
    </row>
    <row r="333" spans="1:7" x14ac:dyDescent="0.2">
      <c r="A333" s="21"/>
    </row>
    <row r="334" spans="1:7" x14ac:dyDescent="0.2">
      <c r="A334" s="21"/>
    </row>
    <row r="335" spans="1:7" x14ac:dyDescent="0.2">
      <c r="A335" s="21"/>
    </row>
    <row r="336" spans="1:7" x14ac:dyDescent="0.2">
      <c r="A336" s="21"/>
    </row>
  </sheetData>
  <sheetProtection algorithmName="SHA-512" hashValue="0ZWfYJO057Cx716KmhkAZt70EZmeYa9bjTkediLBsqBbvbdUyuIg+eEuuak9c8AN0+ltINLc/HtTGWKRV1UFiA==" saltValue="29YWFu2eEWsJvyo3lY0sfQ==" spinCount="100000" sheet="1" objects="1" scenarios="1"/>
  <autoFilter ref="A1:G336" xr:uid="{00000000-0009-0000-0000-00001F000000}"/>
  <pageMargins left="0.70866141732283472" right="0.70866141732283472" top="0.74803149606299213" bottom="0.74803149606299213" header="0.31496062992125984" footer="0.31496062992125984"/>
  <pageSetup paperSize="9" scale="75" firstPageNumber="65" fitToHeight="0" orientation="portrait" blackAndWhite="1" r:id="rId1"/>
  <headerFooter>
    <oddHeader>&amp;LHAMMARSDALE WWTW IMPROVEMENTS TO LIQUID AND SOLIDS TREATMENT FACILITIES&amp;RContract No:  WS 7342</oddHeader>
    <oddFooter>&amp;LC2: Pricing Data - Revision B&amp;CPage C2.2-&amp;P</oddFooter>
  </headerFooter>
  <rowBreaks count="6" manualBreakCount="6">
    <brk id="39" min="6" max="6" man="1"/>
    <brk id="90" min="6" max="6" man="1"/>
    <brk id="141" min="6" max="6" man="1"/>
    <brk id="190" min="6" max="6" man="1"/>
    <brk id="239" min="6" max="6" man="1"/>
    <brk id="295" min="6" max="6"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pageSetUpPr fitToPage="1"/>
  </sheetPr>
  <dimension ref="A1:H318"/>
  <sheetViews>
    <sheetView view="pageBreakPreview" zoomScale="90" zoomScaleNormal="100" zoomScaleSheetLayoutView="90" workbookViewId="0">
      <selection activeCell="F251" sqref="F251"/>
    </sheetView>
  </sheetViews>
  <sheetFormatPr defaultColWidth="9.140625" defaultRowHeight="12.75" x14ac:dyDescent="0.2"/>
  <cols>
    <col min="1" max="1" width="8.5703125" style="49" customWidth="1"/>
    <col min="2" max="2" width="10.85546875" style="49" customWidth="1"/>
    <col min="3" max="3" width="43.85546875" style="50" customWidth="1"/>
    <col min="4" max="4" width="10.140625" style="51" customWidth="1"/>
    <col min="5" max="5" width="10.140625" style="49" customWidth="1"/>
    <col min="6" max="6" width="15.5703125" style="22" customWidth="1"/>
    <col min="7" max="7" width="18.42578125" style="590" customWidth="1"/>
    <col min="8" max="16384" width="9.140625" style="21"/>
  </cols>
  <sheetData>
    <row r="1" spans="1:7" ht="15" customHeight="1" x14ac:dyDescent="0.2">
      <c r="A1" s="21"/>
      <c r="B1" s="21"/>
      <c r="C1" s="21"/>
      <c r="E1" s="21"/>
      <c r="G1" s="542" t="s">
        <v>4544</v>
      </c>
    </row>
    <row r="2" spans="1:7" ht="15" customHeight="1" x14ac:dyDescent="0.2">
      <c r="A2" s="21"/>
      <c r="B2" s="21"/>
      <c r="C2" s="21"/>
      <c r="E2" s="21"/>
      <c r="G2" s="543"/>
    </row>
    <row r="3" spans="1:7" ht="27" customHeight="1" x14ac:dyDescent="0.2">
      <c r="A3" s="23" t="s">
        <v>3</v>
      </c>
      <c r="B3" s="23" t="s">
        <v>4</v>
      </c>
      <c r="C3" s="23" t="s">
        <v>5</v>
      </c>
      <c r="D3" s="23" t="s">
        <v>6</v>
      </c>
      <c r="E3" s="23" t="s">
        <v>7</v>
      </c>
      <c r="F3" s="23" t="s">
        <v>8</v>
      </c>
      <c r="G3" s="482" t="s">
        <v>9</v>
      </c>
    </row>
    <row r="4" spans="1:7" ht="25.5" x14ac:dyDescent="0.2">
      <c r="A4" s="24"/>
      <c r="B4" s="24"/>
      <c r="C4" s="25" t="s">
        <v>2360</v>
      </c>
      <c r="D4" s="33"/>
      <c r="E4" s="33"/>
      <c r="F4" s="393"/>
      <c r="G4" s="485"/>
    </row>
    <row r="5" spans="1:7" x14ac:dyDescent="0.2">
      <c r="A5" s="27"/>
      <c r="B5" s="27"/>
      <c r="C5" s="28"/>
      <c r="D5" s="41"/>
      <c r="E5" s="41"/>
      <c r="F5" s="392"/>
      <c r="G5" s="485"/>
    </row>
    <row r="6" spans="1:7" x14ac:dyDescent="0.2">
      <c r="A6" s="30">
        <v>1</v>
      </c>
      <c r="B6" s="30"/>
      <c r="C6" s="31" t="s">
        <v>2454</v>
      </c>
      <c r="D6" s="41"/>
      <c r="E6" s="41"/>
      <c r="F6" s="392"/>
      <c r="G6" s="485"/>
    </row>
    <row r="7" spans="1:7" x14ac:dyDescent="0.2">
      <c r="A7" s="27"/>
      <c r="B7" s="27"/>
      <c r="C7" s="28"/>
      <c r="D7" s="41"/>
      <c r="E7" s="41"/>
      <c r="F7" s="392"/>
      <c r="G7" s="485"/>
    </row>
    <row r="8" spans="1:7" x14ac:dyDescent="0.2">
      <c r="A8" s="30"/>
      <c r="B8" s="27"/>
      <c r="C8" s="31" t="s">
        <v>4582</v>
      </c>
      <c r="D8" s="41"/>
      <c r="E8" s="41"/>
      <c r="F8" s="392"/>
      <c r="G8" s="485"/>
    </row>
    <row r="9" spans="1:7" ht="63.75" x14ac:dyDescent="0.2">
      <c r="A9" s="27">
        <v>1.1000000000000001</v>
      </c>
      <c r="B9" s="27"/>
      <c r="C9" s="28" t="s">
        <v>4578</v>
      </c>
      <c r="D9" s="41"/>
      <c r="E9" s="41"/>
      <c r="F9" s="392"/>
      <c r="G9" s="485"/>
    </row>
    <row r="10" spans="1:7" x14ac:dyDescent="0.2">
      <c r="A10" s="27" t="s">
        <v>16</v>
      </c>
      <c r="B10" s="27"/>
      <c r="C10" s="28" t="s">
        <v>2317</v>
      </c>
      <c r="D10" s="41" t="s">
        <v>242</v>
      </c>
      <c r="E10" s="41">
        <v>1</v>
      </c>
      <c r="F10" s="728"/>
      <c r="G10" s="485" t="str">
        <f>+IF($F10&gt;0,($E10*F10),"R")</f>
        <v>R</v>
      </c>
    </row>
    <row r="11" spans="1:7" x14ac:dyDescent="0.2">
      <c r="A11" s="27" t="s">
        <v>22</v>
      </c>
      <c r="B11" s="27"/>
      <c r="C11" s="28" t="s">
        <v>4098</v>
      </c>
      <c r="D11" s="41" t="s">
        <v>242</v>
      </c>
      <c r="E11" s="41">
        <v>1</v>
      </c>
      <c r="F11" s="728"/>
      <c r="G11" s="485" t="str">
        <f>+IF($F11&gt;0,($E11*F11),"R")</f>
        <v>R</v>
      </c>
    </row>
    <row r="12" spans="1:7" x14ac:dyDescent="0.2">
      <c r="A12" s="27"/>
      <c r="B12" s="27"/>
      <c r="C12" s="28"/>
      <c r="D12" s="41"/>
      <c r="E12" s="41"/>
      <c r="F12" s="392"/>
      <c r="G12" s="485"/>
    </row>
    <row r="13" spans="1:7" ht="51" x14ac:dyDescent="0.2">
      <c r="A13" s="27">
        <v>1.2</v>
      </c>
      <c r="B13" s="27"/>
      <c r="C13" s="28" t="s">
        <v>4579</v>
      </c>
      <c r="D13" s="41"/>
      <c r="E13" s="41"/>
      <c r="F13" s="392"/>
      <c r="G13" s="485"/>
    </row>
    <row r="14" spans="1:7" x14ac:dyDescent="0.2">
      <c r="A14" s="27" t="s">
        <v>63</v>
      </c>
      <c r="B14" s="27"/>
      <c r="C14" s="28" t="s">
        <v>2317</v>
      </c>
      <c r="D14" s="41" t="s">
        <v>242</v>
      </c>
      <c r="E14" s="41">
        <v>1</v>
      </c>
      <c r="F14" s="728"/>
      <c r="G14" s="485" t="str">
        <f t="shared" ref="G14:G15" si="0">+IF($F14&gt;0,($E14*F14),"R")</f>
        <v>R</v>
      </c>
    </row>
    <row r="15" spans="1:7" x14ac:dyDescent="0.2">
      <c r="A15" s="27" t="s">
        <v>68</v>
      </c>
      <c r="B15" s="27"/>
      <c r="C15" s="28" t="s">
        <v>4098</v>
      </c>
      <c r="D15" s="41" t="s">
        <v>242</v>
      </c>
      <c r="E15" s="41">
        <v>1</v>
      </c>
      <c r="F15" s="728"/>
      <c r="G15" s="485" t="str">
        <f t="shared" si="0"/>
        <v>R</v>
      </c>
    </row>
    <row r="16" spans="1:7" x14ac:dyDescent="0.2">
      <c r="A16" s="27"/>
      <c r="B16" s="27"/>
      <c r="C16" s="28"/>
      <c r="D16" s="41"/>
      <c r="E16" s="41"/>
      <c r="F16" s="392"/>
      <c r="G16" s="485"/>
    </row>
    <row r="17" spans="1:8" x14ac:dyDescent="0.2">
      <c r="A17" s="27">
        <v>1.3</v>
      </c>
      <c r="B17" s="27"/>
      <c r="C17" s="31" t="s">
        <v>2361</v>
      </c>
      <c r="D17" s="41"/>
      <c r="E17" s="41"/>
      <c r="F17" s="392"/>
      <c r="G17" s="485"/>
    </row>
    <row r="18" spans="1:8" x14ac:dyDescent="0.2">
      <c r="A18" s="27"/>
      <c r="B18" s="27"/>
      <c r="C18" s="28"/>
      <c r="D18" s="41"/>
      <c r="E18" s="41"/>
      <c r="F18" s="392"/>
      <c r="G18" s="485"/>
    </row>
    <row r="19" spans="1:8" ht="51" x14ac:dyDescent="0.2">
      <c r="A19" s="27" t="s">
        <v>113</v>
      </c>
      <c r="B19" s="27" t="s">
        <v>2362</v>
      </c>
      <c r="C19" s="28" t="s">
        <v>2363</v>
      </c>
      <c r="D19" s="41"/>
      <c r="E19" s="41"/>
      <c r="F19" s="392"/>
      <c r="G19" s="485"/>
    </row>
    <row r="20" spans="1:8" x14ac:dyDescent="0.2">
      <c r="A20" s="27" t="s">
        <v>4006</v>
      </c>
      <c r="B20" s="27"/>
      <c r="C20" s="28" t="s">
        <v>2317</v>
      </c>
      <c r="D20" s="41" t="s">
        <v>242</v>
      </c>
      <c r="E20" s="41">
        <v>15</v>
      </c>
      <c r="F20" s="728"/>
      <c r="G20" s="485" t="str">
        <f t="shared" ref="G20:G21" si="1">+IF($F20&gt;0,($E20*F20),"R")</f>
        <v>R</v>
      </c>
      <c r="H20" s="53"/>
    </row>
    <row r="21" spans="1:8" x14ac:dyDescent="0.2">
      <c r="A21" s="27" t="s">
        <v>4007</v>
      </c>
      <c r="B21" s="27"/>
      <c r="C21" s="28" t="s">
        <v>4098</v>
      </c>
      <c r="D21" s="41" t="s">
        <v>242</v>
      </c>
      <c r="E21" s="41">
        <v>15</v>
      </c>
      <c r="F21" s="728"/>
      <c r="G21" s="485" t="str">
        <f t="shared" si="1"/>
        <v>R</v>
      </c>
      <c r="H21" s="53"/>
    </row>
    <row r="22" spans="1:8" x14ac:dyDescent="0.2">
      <c r="A22" s="27"/>
      <c r="B22" s="27"/>
      <c r="C22" s="28"/>
      <c r="D22" s="41"/>
      <c r="E22" s="41"/>
      <c r="F22" s="392"/>
      <c r="G22" s="485"/>
      <c r="H22" s="53"/>
    </row>
    <row r="23" spans="1:8" x14ac:dyDescent="0.2">
      <c r="A23" s="27" t="s">
        <v>116</v>
      </c>
      <c r="B23" s="27"/>
      <c r="C23" s="28" t="s">
        <v>2221</v>
      </c>
      <c r="D23" s="41"/>
      <c r="E23" s="41"/>
      <c r="F23" s="392"/>
      <c r="G23" s="485"/>
      <c r="H23" s="53"/>
    </row>
    <row r="24" spans="1:8" x14ac:dyDescent="0.2">
      <c r="A24" s="27" t="s">
        <v>4058</v>
      </c>
      <c r="B24" s="27"/>
      <c r="C24" s="28" t="s">
        <v>2317</v>
      </c>
      <c r="D24" s="41" t="s">
        <v>242</v>
      </c>
      <c r="E24" s="41">
        <v>15</v>
      </c>
      <c r="F24" s="728"/>
      <c r="G24" s="485" t="str">
        <f t="shared" ref="G24:G25" si="2">+IF($F24&gt;0,($E24*F24),"R")</f>
        <v>R</v>
      </c>
      <c r="H24" s="53"/>
    </row>
    <row r="25" spans="1:8" x14ac:dyDescent="0.2">
      <c r="A25" s="27" t="s">
        <v>4059</v>
      </c>
      <c r="B25" s="27"/>
      <c r="C25" s="28" t="s">
        <v>4098</v>
      </c>
      <c r="D25" s="41" t="s">
        <v>242</v>
      </c>
      <c r="E25" s="41">
        <v>15</v>
      </c>
      <c r="F25" s="728"/>
      <c r="G25" s="485" t="str">
        <f t="shared" si="2"/>
        <v>R</v>
      </c>
      <c r="H25" s="53"/>
    </row>
    <row r="26" spans="1:8" x14ac:dyDescent="0.2">
      <c r="A26" s="27"/>
      <c r="B26" s="27"/>
      <c r="C26" s="28"/>
      <c r="D26" s="41"/>
      <c r="E26" s="41"/>
      <c r="F26" s="392"/>
      <c r="G26" s="485"/>
      <c r="H26" s="53"/>
    </row>
    <row r="27" spans="1:8" ht="51" x14ac:dyDescent="0.2">
      <c r="A27" s="27" t="s">
        <v>121</v>
      </c>
      <c r="B27" s="27" t="s">
        <v>2455</v>
      </c>
      <c r="C27" s="28" t="s">
        <v>2365</v>
      </c>
      <c r="D27" s="41"/>
      <c r="E27" s="41"/>
      <c r="F27" s="392"/>
      <c r="G27" s="485"/>
      <c r="H27" s="53"/>
    </row>
    <row r="28" spans="1:8" x14ac:dyDescent="0.2">
      <c r="A28" s="27" t="s">
        <v>4060</v>
      </c>
      <c r="B28" s="27"/>
      <c r="C28" s="28" t="s">
        <v>2317</v>
      </c>
      <c r="D28" s="41" t="s">
        <v>242</v>
      </c>
      <c r="E28" s="41">
        <v>3</v>
      </c>
      <c r="F28" s="728"/>
      <c r="G28" s="485" t="str">
        <f t="shared" ref="G28:G29" si="3">+IF($F28&gt;0,($E28*F28),"R")</f>
        <v>R</v>
      </c>
      <c r="H28" s="53"/>
    </row>
    <row r="29" spans="1:8" x14ac:dyDescent="0.2">
      <c r="A29" s="56" t="s">
        <v>4061</v>
      </c>
      <c r="B29" s="56"/>
      <c r="C29" s="59" t="s">
        <v>4098</v>
      </c>
      <c r="D29" s="96" t="s">
        <v>242</v>
      </c>
      <c r="E29" s="96">
        <v>3</v>
      </c>
      <c r="F29" s="732"/>
      <c r="G29" s="485" t="str">
        <f t="shared" si="3"/>
        <v>R</v>
      </c>
      <c r="H29" s="53"/>
    </row>
    <row r="30" spans="1:8" ht="21.95" customHeight="1" x14ac:dyDescent="0.2">
      <c r="A30" s="34" t="s">
        <v>44</v>
      </c>
      <c r="B30" s="35"/>
      <c r="C30" s="35"/>
      <c r="D30" s="305"/>
      <c r="E30" s="305"/>
      <c r="F30" s="417"/>
      <c r="G30" s="479">
        <f>SUM(G5:G29)</f>
        <v>0</v>
      </c>
    </row>
    <row r="31" spans="1:8" ht="15" customHeight="1" x14ac:dyDescent="0.2">
      <c r="A31" s="21"/>
      <c r="B31" s="21"/>
      <c r="C31" s="21"/>
      <c r="E31" s="21"/>
      <c r="G31" s="542" t="s">
        <v>4544</v>
      </c>
    </row>
    <row r="32" spans="1:8" x14ac:dyDescent="0.2">
      <c r="A32" s="21"/>
      <c r="B32" s="21"/>
      <c r="C32" s="21"/>
      <c r="E32" s="21"/>
      <c r="G32" s="543"/>
    </row>
    <row r="33" spans="1:8" ht="25.5" x14ac:dyDescent="0.2">
      <c r="A33" s="36" t="s">
        <v>3</v>
      </c>
      <c r="B33" s="36" t="s">
        <v>4</v>
      </c>
      <c r="C33" s="36" t="s">
        <v>5</v>
      </c>
      <c r="D33" s="36" t="s">
        <v>6</v>
      </c>
      <c r="E33" s="36" t="s">
        <v>7</v>
      </c>
      <c r="F33" s="36" t="s">
        <v>8</v>
      </c>
      <c r="G33" s="482" t="s">
        <v>9</v>
      </c>
    </row>
    <row r="34" spans="1:8" ht="21.95" customHeight="1" x14ac:dyDescent="0.2">
      <c r="A34" s="37" t="s">
        <v>45</v>
      </c>
      <c r="B34" s="38"/>
      <c r="C34" s="39"/>
      <c r="D34" s="305"/>
      <c r="E34" s="305"/>
      <c r="F34" s="395"/>
      <c r="G34" s="583">
        <f>G30</f>
        <v>0</v>
      </c>
    </row>
    <row r="35" spans="1:8" x14ac:dyDescent="0.2">
      <c r="A35" s="27"/>
      <c r="B35" s="27"/>
      <c r="C35" s="28"/>
      <c r="D35" s="33"/>
      <c r="E35" s="33"/>
      <c r="F35" s="393"/>
      <c r="G35" s="485"/>
      <c r="H35" s="53"/>
    </row>
    <row r="36" spans="1:8" x14ac:dyDescent="0.2">
      <c r="A36" s="27" t="s">
        <v>123</v>
      </c>
      <c r="B36" s="27"/>
      <c r="C36" s="28" t="s">
        <v>2221</v>
      </c>
      <c r="D36" s="33"/>
      <c r="E36" s="33"/>
      <c r="F36" s="393"/>
      <c r="G36" s="485"/>
      <c r="H36" s="53"/>
    </row>
    <row r="37" spans="1:8" x14ac:dyDescent="0.2">
      <c r="A37" s="29" t="s">
        <v>4062</v>
      </c>
      <c r="B37" s="28"/>
      <c r="C37" s="28" t="s">
        <v>2317</v>
      </c>
      <c r="D37" s="33" t="s">
        <v>242</v>
      </c>
      <c r="E37" s="33">
        <v>3</v>
      </c>
      <c r="F37" s="728"/>
      <c r="G37" s="485" t="str">
        <f t="shared" ref="G37:G38" si="4">+IF($F37&gt;0,($E37*F37),"R")</f>
        <v>R</v>
      </c>
      <c r="H37" s="53"/>
    </row>
    <row r="38" spans="1:8" x14ac:dyDescent="0.2">
      <c r="A38" s="29" t="s">
        <v>4063</v>
      </c>
      <c r="B38" s="28"/>
      <c r="C38" s="28" t="s">
        <v>4098</v>
      </c>
      <c r="D38" s="33" t="s">
        <v>242</v>
      </c>
      <c r="E38" s="33">
        <v>3</v>
      </c>
      <c r="F38" s="728"/>
      <c r="G38" s="485" t="str">
        <f t="shared" si="4"/>
        <v>R</v>
      </c>
      <c r="H38" s="53"/>
    </row>
    <row r="39" spans="1:8" x14ac:dyDescent="0.2">
      <c r="A39" s="29"/>
      <c r="B39" s="28"/>
      <c r="C39" s="28"/>
      <c r="D39" s="33"/>
      <c r="E39" s="33"/>
      <c r="F39" s="393"/>
      <c r="G39" s="485"/>
      <c r="H39" s="53"/>
    </row>
    <row r="40" spans="1:8" ht="25.5" x14ac:dyDescent="0.2">
      <c r="A40" s="27" t="s">
        <v>127</v>
      </c>
      <c r="B40" s="27"/>
      <c r="C40" s="28" t="s">
        <v>2368</v>
      </c>
      <c r="D40" s="33"/>
      <c r="E40" s="33"/>
      <c r="F40" s="393"/>
      <c r="G40" s="485"/>
      <c r="H40" s="53"/>
    </row>
    <row r="41" spans="1:8" x14ac:dyDescent="0.2">
      <c r="A41" s="27" t="s">
        <v>4400</v>
      </c>
      <c r="B41" s="27"/>
      <c r="C41" s="28" t="s">
        <v>2317</v>
      </c>
      <c r="D41" s="33" t="s">
        <v>242</v>
      </c>
      <c r="E41" s="33">
        <v>12</v>
      </c>
      <c r="F41" s="728"/>
      <c r="G41" s="485" t="str">
        <f t="shared" ref="G41:G42" si="5">+IF($F41&gt;0,($E41*F41),"R")</f>
        <v>R</v>
      </c>
      <c r="H41" s="53"/>
    </row>
    <row r="42" spans="1:8" x14ac:dyDescent="0.2">
      <c r="A42" s="27" t="s">
        <v>4401</v>
      </c>
      <c r="B42" s="27"/>
      <c r="C42" s="28" t="s">
        <v>4098</v>
      </c>
      <c r="D42" s="33" t="s">
        <v>242</v>
      </c>
      <c r="E42" s="33">
        <v>12</v>
      </c>
      <c r="F42" s="728"/>
      <c r="G42" s="485" t="str">
        <f t="shared" si="5"/>
        <v>R</v>
      </c>
      <c r="H42" s="53"/>
    </row>
    <row r="43" spans="1:8" x14ac:dyDescent="0.2">
      <c r="A43" s="27"/>
      <c r="B43" s="27"/>
      <c r="C43" s="28"/>
      <c r="D43" s="33"/>
      <c r="E43" s="33"/>
      <c r="F43" s="393"/>
      <c r="G43" s="485"/>
      <c r="H43" s="53"/>
    </row>
    <row r="44" spans="1:8" x14ac:dyDescent="0.2">
      <c r="A44" s="27"/>
      <c r="B44" s="27"/>
      <c r="C44" s="31" t="s">
        <v>2369</v>
      </c>
      <c r="D44" s="33"/>
      <c r="E44" s="33"/>
      <c r="F44" s="393"/>
      <c r="G44" s="485"/>
      <c r="H44" s="53"/>
    </row>
    <row r="45" spans="1:8" x14ac:dyDescent="0.2">
      <c r="A45" s="27"/>
      <c r="B45" s="27"/>
      <c r="C45" s="31"/>
      <c r="D45" s="33"/>
      <c r="E45" s="33"/>
      <c r="F45" s="393"/>
      <c r="G45" s="485"/>
      <c r="H45" s="53"/>
    </row>
    <row r="46" spans="1:8" ht="76.5" x14ac:dyDescent="0.2">
      <c r="A46" s="27">
        <v>1.4</v>
      </c>
      <c r="B46" s="27" t="s">
        <v>2370</v>
      </c>
      <c r="C46" s="28" t="s">
        <v>2371</v>
      </c>
      <c r="D46" s="33"/>
      <c r="E46" s="33"/>
      <c r="F46" s="393"/>
      <c r="G46" s="485"/>
      <c r="H46" s="53"/>
    </row>
    <row r="47" spans="1:8" x14ac:dyDescent="0.2">
      <c r="A47" s="27"/>
      <c r="B47" s="27"/>
      <c r="C47" s="28"/>
      <c r="D47" s="33"/>
      <c r="E47" s="33"/>
      <c r="F47" s="393"/>
      <c r="G47" s="485"/>
      <c r="H47" s="53"/>
    </row>
    <row r="48" spans="1:8" x14ac:dyDescent="0.2">
      <c r="A48" s="27" t="s">
        <v>136</v>
      </c>
      <c r="B48" s="27"/>
      <c r="C48" s="28" t="s">
        <v>2372</v>
      </c>
      <c r="D48" s="33"/>
      <c r="E48" s="33"/>
      <c r="F48" s="393"/>
      <c r="G48" s="485"/>
    </row>
    <row r="49" spans="1:7" x14ac:dyDescent="0.2">
      <c r="A49" s="33" t="s">
        <v>4008</v>
      </c>
      <c r="B49" s="27"/>
      <c r="C49" s="28" t="s">
        <v>2317</v>
      </c>
      <c r="D49" s="33" t="s">
        <v>292</v>
      </c>
      <c r="E49" s="33">
        <v>660</v>
      </c>
      <c r="F49" s="728"/>
      <c r="G49" s="485" t="str">
        <f t="shared" ref="G49:G50" si="6">+IF($F49&gt;0,($E49*F49),"R")</f>
        <v>R</v>
      </c>
    </row>
    <row r="50" spans="1:7" x14ac:dyDescent="0.2">
      <c r="A50" s="33" t="s">
        <v>4009</v>
      </c>
      <c r="B50" s="27"/>
      <c r="C50" s="28" t="s">
        <v>4098</v>
      </c>
      <c r="D50" s="33" t="s">
        <v>292</v>
      </c>
      <c r="E50" s="33">
        <v>660</v>
      </c>
      <c r="F50" s="728"/>
      <c r="G50" s="485" t="str">
        <f t="shared" si="6"/>
        <v>R</v>
      </c>
    </row>
    <row r="51" spans="1:7" x14ac:dyDescent="0.2">
      <c r="A51" s="33"/>
      <c r="B51" s="27"/>
      <c r="C51" s="28"/>
      <c r="D51" s="33"/>
      <c r="E51" s="33"/>
      <c r="F51" s="393"/>
      <c r="G51" s="485"/>
    </row>
    <row r="52" spans="1:7" x14ac:dyDescent="0.2">
      <c r="A52" s="27" t="s">
        <v>139</v>
      </c>
      <c r="B52" s="27"/>
      <c r="C52" s="28" t="s">
        <v>2373</v>
      </c>
      <c r="D52" s="33"/>
      <c r="E52" s="33"/>
      <c r="F52" s="393"/>
      <c r="G52" s="485"/>
    </row>
    <row r="53" spans="1:7" x14ac:dyDescent="0.2">
      <c r="A53" s="33" t="s">
        <v>4010</v>
      </c>
      <c r="B53" s="27"/>
      <c r="C53" s="28" t="s">
        <v>2317</v>
      </c>
      <c r="D53" s="33" t="s">
        <v>292</v>
      </c>
      <c r="E53" s="33" t="s">
        <v>4778</v>
      </c>
      <c r="F53" s="728"/>
      <c r="G53" s="588" t="s">
        <v>4781</v>
      </c>
    </row>
    <row r="54" spans="1:7" x14ac:dyDescent="0.2">
      <c r="A54" s="33" t="s">
        <v>4011</v>
      </c>
      <c r="B54" s="27"/>
      <c r="C54" s="28" t="s">
        <v>4098</v>
      </c>
      <c r="D54" s="33" t="s">
        <v>292</v>
      </c>
      <c r="E54" s="33" t="s">
        <v>4778</v>
      </c>
      <c r="F54" s="728"/>
      <c r="G54" s="588" t="s">
        <v>4781</v>
      </c>
    </row>
    <row r="55" spans="1:7" x14ac:dyDescent="0.2">
      <c r="A55" s="33"/>
      <c r="B55" s="27"/>
      <c r="C55" s="28"/>
      <c r="D55" s="33"/>
      <c r="E55" s="33"/>
      <c r="F55" s="393"/>
      <c r="G55" s="485"/>
    </row>
    <row r="56" spans="1:7" x14ac:dyDescent="0.2">
      <c r="A56" s="27" t="s">
        <v>141</v>
      </c>
      <c r="B56" s="27"/>
      <c r="C56" s="28" t="s">
        <v>2374</v>
      </c>
      <c r="D56" s="33"/>
      <c r="E56" s="33"/>
      <c r="F56" s="393"/>
      <c r="G56" s="485"/>
    </row>
    <row r="57" spans="1:7" x14ac:dyDescent="0.2">
      <c r="A57" s="27" t="s">
        <v>4064</v>
      </c>
      <c r="B57" s="27"/>
      <c r="C57" s="28" t="s">
        <v>2317</v>
      </c>
      <c r="D57" s="33" t="s">
        <v>292</v>
      </c>
      <c r="E57" s="33" t="s">
        <v>4778</v>
      </c>
      <c r="F57" s="728"/>
      <c r="G57" s="588" t="s">
        <v>4781</v>
      </c>
    </row>
    <row r="58" spans="1:7" x14ac:dyDescent="0.2">
      <c r="A58" s="27" t="s">
        <v>4065</v>
      </c>
      <c r="B58" s="27"/>
      <c r="C58" s="28" t="s">
        <v>4098</v>
      </c>
      <c r="D58" s="33" t="s">
        <v>292</v>
      </c>
      <c r="E58" s="33" t="s">
        <v>4778</v>
      </c>
      <c r="F58" s="728"/>
      <c r="G58" s="588" t="s">
        <v>4781</v>
      </c>
    </row>
    <row r="59" spans="1:7" x14ac:dyDescent="0.2">
      <c r="A59" s="27"/>
      <c r="B59" s="27"/>
      <c r="C59" s="28"/>
      <c r="D59" s="33"/>
      <c r="E59" s="33"/>
      <c r="F59" s="393"/>
      <c r="G59" s="485"/>
    </row>
    <row r="60" spans="1:7" x14ac:dyDescent="0.2">
      <c r="A60" s="27" t="s">
        <v>143</v>
      </c>
      <c r="B60" s="27"/>
      <c r="C60" s="28" t="s">
        <v>2375</v>
      </c>
      <c r="D60" s="33"/>
      <c r="E60" s="33"/>
      <c r="F60" s="393"/>
      <c r="G60" s="485"/>
    </row>
    <row r="61" spans="1:7" x14ac:dyDescent="0.2">
      <c r="A61" s="26" t="s">
        <v>4066</v>
      </c>
      <c r="B61" s="27"/>
      <c r="C61" s="28" t="s">
        <v>2317</v>
      </c>
      <c r="D61" s="33" t="s">
        <v>292</v>
      </c>
      <c r="E61" s="33">
        <v>119</v>
      </c>
      <c r="F61" s="728"/>
      <c r="G61" s="485" t="str">
        <f t="shared" ref="G61:G62" si="7">+IF($F61&gt;0,($E61*F61),"R")</f>
        <v>R</v>
      </c>
    </row>
    <row r="62" spans="1:7" x14ac:dyDescent="0.2">
      <c r="A62" s="26" t="s">
        <v>4067</v>
      </c>
      <c r="B62" s="27"/>
      <c r="C62" s="28" t="s">
        <v>4098</v>
      </c>
      <c r="D62" s="33" t="s">
        <v>292</v>
      </c>
      <c r="E62" s="33">
        <v>119</v>
      </c>
      <c r="F62" s="728"/>
      <c r="G62" s="485" t="str">
        <f t="shared" si="7"/>
        <v>R</v>
      </c>
    </row>
    <row r="63" spans="1:7" x14ac:dyDescent="0.2">
      <c r="A63" s="52"/>
      <c r="B63" s="27"/>
      <c r="C63" s="28"/>
      <c r="D63" s="33"/>
      <c r="E63" s="33"/>
      <c r="F63" s="393"/>
      <c r="G63" s="485"/>
    </row>
    <row r="64" spans="1:7" x14ac:dyDescent="0.2">
      <c r="A64" s="27" t="s">
        <v>145</v>
      </c>
      <c r="B64" s="27"/>
      <c r="C64" s="28" t="s">
        <v>2376</v>
      </c>
      <c r="D64" s="33"/>
      <c r="E64" s="33"/>
      <c r="F64" s="393"/>
      <c r="G64" s="485"/>
    </row>
    <row r="65" spans="1:7" x14ac:dyDescent="0.2">
      <c r="A65" s="26" t="s">
        <v>4068</v>
      </c>
      <c r="B65" s="27"/>
      <c r="C65" s="28" t="s">
        <v>2317</v>
      </c>
      <c r="D65" s="33" t="s">
        <v>292</v>
      </c>
      <c r="E65" s="33">
        <v>62</v>
      </c>
      <c r="F65" s="728"/>
      <c r="G65" s="485" t="str">
        <f t="shared" ref="G65:G66" si="8">+IF($F65&gt;0,($E65*F65),"R")</f>
        <v>R</v>
      </c>
    </row>
    <row r="66" spans="1:7" x14ac:dyDescent="0.2">
      <c r="A66" s="26" t="s">
        <v>4069</v>
      </c>
      <c r="B66" s="27"/>
      <c r="C66" s="28" t="s">
        <v>4098</v>
      </c>
      <c r="D66" s="33" t="s">
        <v>292</v>
      </c>
      <c r="E66" s="33">
        <v>62</v>
      </c>
      <c r="F66" s="728"/>
      <c r="G66" s="485" t="str">
        <f t="shared" si="8"/>
        <v>R</v>
      </c>
    </row>
    <row r="67" spans="1:7" x14ac:dyDescent="0.2">
      <c r="A67" s="52"/>
      <c r="B67" s="27"/>
      <c r="C67" s="28"/>
      <c r="D67" s="33"/>
      <c r="E67" s="33"/>
      <c r="F67" s="393"/>
      <c r="G67" s="485"/>
    </row>
    <row r="68" spans="1:7" x14ac:dyDescent="0.2">
      <c r="A68" s="27" t="s">
        <v>147</v>
      </c>
      <c r="B68" s="27"/>
      <c r="C68" s="28" t="s">
        <v>2377</v>
      </c>
      <c r="D68" s="33"/>
      <c r="E68" s="33"/>
      <c r="F68" s="393"/>
      <c r="G68" s="485"/>
    </row>
    <row r="69" spans="1:7" x14ac:dyDescent="0.2">
      <c r="A69" s="26" t="s">
        <v>4070</v>
      </c>
      <c r="B69" s="27"/>
      <c r="C69" s="28" t="s">
        <v>2317</v>
      </c>
      <c r="D69" s="33" t="s">
        <v>292</v>
      </c>
      <c r="E69" s="33">
        <v>19</v>
      </c>
      <c r="F69" s="728"/>
      <c r="G69" s="485" t="str">
        <f t="shared" ref="G69:G70" si="9">+IF($F69&gt;0,($E69*F69),"R")</f>
        <v>R</v>
      </c>
    </row>
    <row r="70" spans="1:7" x14ac:dyDescent="0.2">
      <c r="A70" s="26" t="s">
        <v>4071</v>
      </c>
      <c r="B70" s="27"/>
      <c r="C70" s="28" t="s">
        <v>4098</v>
      </c>
      <c r="D70" s="33" t="s">
        <v>292</v>
      </c>
      <c r="E70" s="33">
        <v>19</v>
      </c>
      <c r="F70" s="728"/>
      <c r="G70" s="485" t="str">
        <f t="shared" si="9"/>
        <v>R</v>
      </c>
    </row>
    <row r="71" spans="1:7" x14ac:dyDescent="0.2">
      <c r="A71" s="27"/>
      <c r="B71" s="27"/>
      <c r="C71" s="28"/>
      <c r="D71" s="33"/>
      <c r="E71" s="33"/>
      <c r="F71" s="393"/>
      <c r="G71" s="485"/>
    </row>
    <row r="72" spans="1:7" ht="51" x14ac:dyDescent="0.2">
      <c r="A72" s="27">
        <v>1.5</v>
      </c>
      <c r="B72" s="27" t="s">
        <v>2378</v>
      </c>
      <c r="C72" s="28" t="s">
        <v>2379</v>
      </c>
      <c r="D72" s="33"/>
      <c r="E72" s="33"/>
      <c r="F72" s="393"/>
      <c r="G72" s="485"/>
    </row>
    <row r="73" spans="1:7" x14ac:dyDescent="0.2">
      <c r="A73" s="27"/>
      <c r="B73" s="27"/>
      <c r="C73" s="28"/>
      <c r="D73" s="33"/>
      <c r="E73" s="33"/>
      <c r="F73" s="393"/>
      <c r="G73" s="485"/>
    </row>
    <row r="74" spans="1:7" x14ac:dyDescent="0.2">
      <c r="A74" s="27" t="s">
        <v>200</v>
      </c>
      <c r="B74" s="27"/>
      <c r="C74" s="28" t="s">
        <v>2372</v>
      </c>
      <c r="D74" s="33"/>
      <c r="E74" s="33"/>
      <c r="F74" s="393"/>
      <c r="G74" s="485"/>
    </row>
    <row r="75" spans="1:7" x14ac:dyDescent="0.2">
      <c r="A75" s="27" t="s">
        <v>4012</v>
      </c>
      <c r="B75" s="27"/>
      <c r="C75" s="28" t="s">
        <v>2317</v>
      </c>
      <c r="D75" s="33" t="s">
        <v>242</v>
      </c>
      <c r="E75" s="33">
        <v>84</v>
      </c>
      <c r="F75" s="728"/>
      <c r="G75" s="485" t="str">
        <f t="shared" ref="G75:G76" si="10">+IF($F75&gt;0,($E75*F75),"R")</f>
        <v>R</v>
      </c>
    </row>
    <row r="76" spans="1:7" x14ac:dyDescent="0.2">
      <c r="A76" s="27" t="s">
        <v>4013</v>
      </c>
      <c r="B76" s="27"/>
      <c r="C76" s="28" t="s">
        <v>4098</v>
      </c>
      <c r="D76" s="33" t="s">
        <v>242</v>
      </c>
      <c r="E76" s="33">
        <v>84</v>
      </c>
      <c r="F76" s="728"/>
      <c r="G76" s="485" t="str">
        <f t="shared" si="10"/>
        <v>R</v>
      </c>
    </row>
    <row r="77" spans="1:7" x14ac:dyDescent="0.2">
      <c r="A77" s="27"/>
      <c r="B77" s="27"/>
      <c r="C77" s="28"/>
      <c r="D77" s="33"/>
      <c r="E77" s="33"/>
      <c r="F77" s="393"/>
      <c r="G77" s="485"/>
    </row>
    <row r="78" spans="1:7" x14ac:dyDescent="0.2">
      <c r="A78" s="27" t="s">
        <v>2039</v>
      </c>
      <c r="B78" s="27"/>
      <c r="C78" s="28" t="s">
        <v>2373</v>
      </c>
      <c r="D78" s="33"/>
      <c r="E78" s="33"/>
      <c r="F78" s="393"/>
      <c r="G78" s="485"/>
    </row>
    <row r="79" spans="1:7" x14ac:dyDescent="0.2">
      <c r="A79" s="27" t="s">
        <v>4014</v>
      </c>
      <c r="B79" s="27"/>
      <c r="C79" s="28" t="s">
        <v>2317</v>
      </c>
      <c r="D79" s="33" t="s">
        <v>242</v>
      </c>
      <c r="E79" s="33" t="s">
        <v>4778</v>
      </c>
      <c r="F79" s="728"/>
      <c r="G79" s="588" t="s">
        <v>4781</v>
      </c>
    </row>
    <row r="80" spans="1:7" x14ac:dyDescent="0.2">
      <c r="A80" s="27" t="s">
        <v>4015</v>
      </c>
      <c r="B80" s="27"/>
      <c r="C80" s="28" t="s">
        <v>4098</v>
      </c>
      <c r="D80" s="33" t="s">
        <v>242</v>
      </c>
      <c r="E80" s="33" t="s">
        <v>4778</v>
      </c>
      <c r="F80" s="728"/>
      <c r="G80" s="588" t="s">
        <v>4781</v>
      </c>
    </row>
    <row r="81" spans="1:7" ht="21.95" customHeight="1" x14ac:dyDescent="0.2">
      <c r="A81" s="34" t="s">
        <v>44</v>
      </c>
      <c r="B81" s="35"/>
      <c r="C81" s="35"/>
      <c r="D81" s="305"/>
      <c r="E81" s="305"/>
      <c r="F81" s="417"/>
      <c r="G81" s="494">
        <f>SUM(G34:G80)</f>
        <v>0</v>
      </c>
    </row>
    <row r="82" spans="1:7" ht="15" customHeight="1" x14ac:dyDescent="0.2">
      <c r="A82" s="21"/>
      <c r="B82" s="21"/>
      <c r="C82" s="21"/>
      <c r="E82" s="21"/>
      <c r="G82" s="542" t="s">
        <v>4544</v>
      </c>
    </row>
    <row r="83" spans="1:7" x14ac:dyDescent="0.2">
      <c r="A83" s="21"/>
      <c r="B83" s="21"/>
      <c r="C83" s="21"/>
      <c r="E83" s="21"/>
      <c r="G83" s="543"/>
    </row>
    <row r="84" spans="1:7" ht="25.5" x14ac:dyDescent="0.2">
      <c r="A84" s="36" t="s">
        <v>3</v>
      </c>
      <c r="B84" s="36" t="s">
        <v>4</v>
      </c>
      <c r="C84" s="36" t="s">
        <v>5</v>
      </c>
      <c r="D84" s="36" t="s">
        <v>6</v>
      </c>
      <c r="E84" s="36" t="s">
        <v>7</v>
      </c>
      <c r="F84" s="36" t="s">
        <v>8</v>
      </c>
      <c r="G84" s="482" t="s">
        <v>9</v>
      </c>
    </row>
    <row r="85" spans="1:7" ht="21.95" customHeight="1" x14ac:dyDescent="0.2">
      <c r="A85" s="37" t="s">
        <v>45</v>
      </c>
      <c r="B85" s="38"/>
      <c r="C85" s="39"/>
      <c r="D85" s="305"/>
      <c r="E85" s="305"/>
      <c r="F85" s="395"/>
      <c r="G85" s="583">
        <f>G81</f>
        <v>0</v>
      </c>
    </row>
    <row r="86" spans="1:7" x14ac:dyDescent="0.2">
      <c r="A86" s="27" t="s">
        <v>2040</v>
      </c>
      <c r="B86" s="27"/>
      <c r="C86" s="28" t="s">
        <v>2374</v>
      </c>
      <c r="D86" s="33"/>
      <c r="E86" s="33"/>
      <c r="F86" s="393"/>
      <c r="G86" s="485"/>
    </row>
    <row r="87" spans="1:7" x14ac:dyDescent="0.2">
      <c r="A87" s="27" t="s">
        <v>4096</v>
      </c>
      <c r="B87" s="27"/>
      <c r="C87" s="28" t="s">
        <v>2317</v>
      </c>
      <c r="D87" s="33" t="s">
        <v>242</v>
      </c>
      <c r="E87" s="33" t="s">
        <v>4778</v>
      </c>
      <c r="F87" s="728"/>
      <c r="G87" s="588" t="s">
        <v>4781</v>
      </c>
    </row>
    <row r="88" spans="1:7" x14ac:dyDescent="0.2">
      <c r="A88" s="27" t="s">
        <v>4097</v>
      </c>
      <c r="B88" s="27"/>
      <c r="C88" s="28" t="s">
        <v>4098</v>
      </c>
      <c r="D88" s="33" t="s">
        <v>242</v>
      </c>
      <c r="E88" s="33" t="s">
        <v>4778</v>
      </c>
      <c r="F88" s="728"/>
      <c r="G88" s="588" t="s">
        <v>4781</v>
      </c>
    </row>
    <row r="89" spans="1:7" x14ac:dyDescent="0.2">
      <c r="A89" s="27"/>
      <c r="B89" s="27"/>
      <c r="C89" s="28"/>
      <c r="D89" s="33"/>
      <c r="E89" s="33"/>
      <c r="F89" s="393"/>
      <c r="G89" s="485"/>
    </row>
    <row r="90" spans="1:7" x14ac:dyDescent="0.2">
      <c r="A90" s="27" t="s">
        <v>2380</v>
      </c>
      <c r="B90" s="27"/>
      <c r="C90" s="28" t="s">
        <v>2375</v>
      </c>
      <c r="D90" s="33"/>
      <c r="E90" s="33"/>
      <c r="F90" s="393"/>
      <c r="G90" s="485"/>
    </row>
    <row r="91" spans="1:7" x14ac:dyDescent="0.2">
      <c r="A91" s="26" t="s">
        <v>4099</v>
      </c>
      <c r="B91" s="27"/>
      <c r="C91" s="28" t="s">
        <v>2317</v>
      </c>
      <c r="D91" s="33" t="s">
        <v>242</v>
      </c>
      <c r="E91" s="33">
        <v>6</v>
      </c>
      <c r="F91" s="728"/>
      <c r="G91" s="485" t="str">
        <f t="shared" ref="G91:G92" si="11">+IF($F91&gt;0,($E91*F91),"R")</f>
        <v>R</v>
      </c>
    </row>
    <row r="92" spans="1:7" x14ac:dyDescent="0.2">
      <c r="A92" s="26" t="s">
        <v>4100</v>
      </c>
      <c r="B92" s="27"/>
      <c r="C92" s="28" t="s">
        <v>4098</v>
      </c>
      <c r="D92" s="33" t="s">
        <v>242</v>
      </c>
      <c r="E92" s="33">
        <v>6</v>
      </c>
      <c r="F92" s="728"/>
      <c r="G92" s="485" t="str">
        <f t="shared" si="11"/>
        <v>R</v>
      </c>
    </row>
    <row r="93" spans="1:7" x14ac:dyDescent="0.2">
      <c r="A93" s="52"/>
      <c r="B93" s="27"/>
      <c r="C93" s="28"/>
      <c r="D93" s="33"/>
      <c r="E93" s="33"/>
      <c r="F93" s="393"/>
      <c r="G93" s="485"/>
    </row>
    <row r="94" spans="1:7" x14ac:dyDescent="0.2">
      <c r="A94" s="27" t="s">
        <v>2381</v>
      </c>
      <c r="B94" s="27"/>
      <c r="C94" s="28" t="s">
        <v>2376</v>
      </c>
      <c r="D94" s="33"/>
      <c r="E94" s="33"/>
      <c r="F94" s="393"/>
      <c r="G94" s="485"/>
    </row>
    <row r="95" spans="1:7" x14ac:dyDescent="0.2">
      <c r="A95" s="26" t="s">
        <v>4101</v>
      </c>
      <c r="B95" s="27"/>
      <c r="C95" s="28" t="s">
        <v>2317</v>
      </c>
      <c r="D95" s="33" t="s">
        <v>242</v>
      </c>
      <c r="E95" s="33">
        <v>4</v>
      </c>
      <c r="F95" s="728"/>
      <c r="G95" s="485" t="str">
        <f t="shared" ref="G95:G96" si="12">+IF($F95&gt;0,($E95*F95),"R")</f>
        <v>R</v>
      </c>
    </row>
    <row r="96" spans="1:7" x14ac:dyDescent="0.2">
      <c r="A96" s="26" t="s">
        <v>4102</v>
      </c>
      <c r="B96" s="27"/>
      <c r="C96" s="28" t="s">
        <v>4098</v>
      </c>
      <c r="D96" s="33" t="s">
        <v>242</v>
      </c>
      <c r="E96" s="33">
        <v>4</v>
      </c>
      <c r="F96" s="728"/>
      <c r="G96" s="485" t="str">
        <f t="shared" si="12"/>
        <v>R</v>
      </c>
    </row>
    <row r="97" spans="1:8" x14ac:dyDescent="0.2">
      <c r="A97" s="52"/>
      <c r="B97" s="27"/>
      <c r="C97" s="28"/>
      <c r="D97" s="33"/>
      <c r="E97" s="33"/>
      <c r="F97" s="393"/>
      <c r="G97" s="485"/>
    </row>
    <row r="98" spans="1:8" x14ac:dyDescent="0.2">
      <c r="A98" s="27" t="s">
        <v>2382</v>
      </c>
      <c r="B98" s="27"/>
      <c r="C98" s="28" t="s">
        <v>2377</v>
      </c>
      <c r="D98" s="33"/>
      <c r="E98" s="33"/>
      <c r="F98" s="393"/>
      <c r="G98" s="485"/>
    </row>
    <row r="99" spans="1:8" x14ac:dyDescent="0.2">
      <c r="A99" s="26" t="s">
        <v>4103</v>
      </c>
      <c r="B99" s="27"/>
      <c r="C99" s="28" t="s">
        <v>2317</v>
      </c>
      <c r="D99" s="33" t="s">
        <v>242</v>
      </c>
      <c r="E99" s="33">
        <v>2</v>
      </c>
      <c r="F99" s="728"/>
      <c r="G99" s="485" t="str">
        <f t="shared" ref="G99:G100" si="13">+IF($F99&gt;0,($E99*F99),"R")</f>
        <v>R</v>
      </c>
    </row>
    <row r="100" spans="1:8" x14ac:dyDescent="0.2">
      <c r="A100" s="26" t="s">
        <v>4104</v>
      </c>
      <c r="B100" s="27"/>
      <c r="C100" s="28" t="s">
        <v>4098</v>
      </c>
      <c r="D100" s="33" t="s">
        <v>242</v>
      </c>
      <c r="E100" s="33">
        <v>2</v>
      </c>
      <c r="F100" s="728"/>
      <c r="G100" s="485" t="str">
        <f t="shared" si="13"/>
        <v>R</v>
      </c>
    </row>
    <row r="101" spans="1:8" x14ac:dyDescent="0.2">
      <c r="A101" s="52"/>
      <c r="B101" s="27"/>
      <c r="C101" s="28"/>
      <c r="D101" s="33"/>
      <c r="E101" s="33"/>
      <c r="F101" s="393"/>
      <c r="G101" s="485"/>
    </row>
    <row r="102" spans="1:8" x14ac:dyDescent="0.2">
      <c r="A102" s="52"/>
      <c r="B102" s="27"/>
      <c r="C102" s="31" t="s">
        <v>2383</v>
      </c>
      <c r="D102" s="33"/>
      <c r="E102" s="33"/>
      <c r="F102" s="393"/>
      <c r="G102" s="485"/>
      <c r="H102" s="53"/>
    </row>
    <row r="103" spans="1:8" x14ac:dyDescent="0.2">
      <c r="A103" s="52"/>
      <c r="B103" s="27"/>
      <c r="C103" s="31"/>
      <c r="D103" s="33"/>
      <c r="E103" s="33"/>
      <c r="F103" s="393"/>
      <c r="G103" s="485"/>
      <c r="H103" s="53"/>
    </row>
    <row r="104" spans="1:8" ht="89.25" x14ac:dyDescent="0.2">
      <c r="A104" s="27">
        <v>1.6</v>
      </c>
      <c r="B104" s="27" t="s">
        <v>2384</v>
      </c>
      <c r="C104" s="28" t="s">
        <v>2385</v>
      </c>
      <c r="D104" s="33"/>
      <c r="E104" s="33"/>
      <c r="F104" s="393"/>
      <c r="G104" s="485"/>
      <c r="H104" s="53"/>
    </row>
    <row r="105" spans="1:8" x14ac:dyDescent="0.2">
      <c r="A105" s="27"/>
      <c r="B105" s="27"/>
      <c r="C105" s="28"/>
      <c r="D105" s="33"/>
      <c r="E105" s="33"/>
      <c r="F105" s="393"/>
      <c r="G105" s="485"/>
    </row>
    <row r="106" spans="1:8" x14ac:dyDescent="0.2">
      <c r="A106" s="27" t="s">
        <v>207</v>
      </c>
      <c r="B106" s="27"/>
      <c r="C106" s="28" t="s">
        <v>2229</v>
      </c>
      <c r="D106" s="33"/>
      <c r="E106" s="33"/>
      <c r="F106" s="393"/>
      <c r="G106" s="485"/>
    </row>
    <row r="107" spans="1:8" x14ac:dyDescent="0.2">
      <c r="A107" s="27" t="s">
        <v>4016</v>
      </c>
      <c r="B107" s="27"/>
      <c r="C107" s="28" t="s">
        <v>2317</v>
      </c>
      <c r="D107" s="33" t="s">
        <v>292</v>
      </c>
      <c r="E107" s="33">
        <v>100</v>
      </c>
      <c r="F107" s="728"/>
      <c r="G107" s="485" t="str">
        <f t="shared" ref="G107:G108" si="14">+IF($F107&gt;0,($E107*F107),"R")</f>
        <v>R</v>
      </c>
    </row>
    <row r="108" spans="1:8" x14ac:dyDescent="0.2">
      <c r="A108" s="27" t="s">
        <v>4017</v>
      </c>
      <c r="B108" s="27"/>
      <c r="C108" s="28" t="s">
        <v>4098</v>
      </c>
      <c r="D108" s="33" t="s">
        <v>292</v>
      </c>
      <c r="E108" s="33">
        <v>100</v>
      </c>
      <c r="F108" s="728"/>
      <c r="G108" s="485" t="str">
        <f t="shared" si="14"/>
        <v>R</v>
      </c>
    </row>
    <row r="109" spans="1:8" x14ac:dyDescent="0.2">
      <c r="A109" s="27"/>
      <c r="B109" s="27"/>
      <c r="C109" s="28"/>
      <c r="D109" s="33"/>
      <c r="E109" s="33"/>
      <c r="F109" s="393"/>
      <c r="G109" s="485"/>
    </row>
    <row r="110" spans="1:8" x14ac:dyDescent="0.2">
      <c r="A110" s="27" t="s">
        <v>209</v>
      </c>
      <c r="B110" s="27"/>
      <c r="C110" s="28" t="s">
        <v>2386</v>
      </c>
      <c r="D110" s="33"/>
      <c r="E110" s="33"/>
      <c r="F110" s="393"/>
      <c r="G110" s="485"/>
    </row>
    <row r="111" spans="1:8" x14ac:dyDescent="0.2">
      <c r="A111" s="27" t="s">
        <v>4140</v>
      </c>
      <c r="B111" s="27"/>
      <c r="C111" s="28" t="s">
        <v>2317</v>
      </c>
      <c r="D111" s="33" t="s">
        <v>292</v>
      </c>
      <c r="E111" s="33">
        <v>100</v>
      </c>
      <c r="F111" s="728"/>
      <c r="G111" s="485" t="str">
        <f t="shared" ref="G111:G112" si="15">+IF($F111&gt;0,($E111*F111),"R")</f>
        <v>R</v>
      </c>
    </row>
    <row r="112" spans="1:8" x14ac:dyDescent="0.2">
      <c r="A112" s="27" t="s">
        <v>4140</v>
      </c>
      <c r="B112" s="27"/>
      <c r="C112" s="28" t="s">
        <v>4098</v>
      </c>
      <c r="D112" s="33" t="s">
        <v>292</v>
      </c>
      <c r="E112" s="33">
        <v>100</v>
      </c>
      <c r="F112" s="728"/>
      <c r="G112" s="485" t="str">
        <f t="shared" si="15"/>
        <v>R</v>
      </c>
    </row>
    <row r="113" spans="1:7" x14ac:dyDescent="0.2">
      <c r="A113" s="27"/>
      <c r="B113" s="27"/>
      <c r="C113" s="28"/>
      <c r="D113" s="33"/>
      <c r="E113" s="33"/>
      <c r="F113" s="393"/>
      <c r="G113" s="485"/>
    </row>
    <row r="114" spans="1:7" x14ac:dyDescent="0.2">
      <c r="A114" s="27" t="s">
        <v>2387</v>
      </c>
      <c r="B114" s="27"/>
      <c r="C114" s="28" t="s">
        <v>2232</v>
      </c>
      <c r="D114" s="33"/>
      <c r="E114" s="33"/>
      <c r="F114" s="393"/>
      <c r="G114" s="485"/>
    </row>
    <row r="115" spans="1:7" x14ac:dyDescent="0.2">
      <c r="A115" s="26" t="s">
        <v>4142</v>
      </c>
      <c r="B115" s="27"/>
      <c r="C115" s="28" t="s">
        <v>2317</v>
      </c>
      <c r="D115" s="33" t="s">
        <v>292</v>
      </c>
      <c r="E115" s="33">
        <v>405</v>
      </c>
      <c r="F115" s="728"/>
      <c r="G115" s="485" t="str">
        <f t="shared" ref="G115:G116" si="16">+IF($F115&gt;0,($E115*F115),"R")</f>
        <v>R</v>
      </c>
    </row>
    <row r="116" spans="1:7" x14ac:dyDescent="0.2">
      <c r="A116" s="26" t="s">
        <v>4473</v>
      </c>
      <c r="B116" s="27"/>
      <c r="C116" s="28" t="s">
        <v>4098</v>
      </c>
      <c r="D116" s="33" t="s">
        <v>292</v>
      </c>
      <c r="E116" s="33">
        <v>405</v>
      </c>
      <c r="F116" s="728"/>
      <c r="G116" s="485" t="str">
        <f t="shared" si="16"/>
        <v>R</v>
      </c>
    </row>
    <row r="117" spans="1:7" x14ac:dyDescent="0.2">
      <c r="A117" s="52"/>
      <c r="B117" s="27"/>
      <c r="C117" s="28"/>
      <c r="D117" s="33"/>
      <c r="E117" s="33"/>
      <c r="F117" s="393"/>
      <c r="G117" s="485"/>
    </row>
    <row r="118" spans="1:7" x14ac:dyDescent="0.2">
      <c r="A118" s="27" t="s">
        <v>2388</v>
      </c>
      <c r="B118" s="27"/>
      <c r="C118" s="28" t="s">
        <v>2389</v>
      </c>
      <c r="D118" s="33"/>
      <c r="E118" s="33"/>
      <c r="F118" s="393"/>
      <c r="G118" s="485"/>
    </row>
    <row r="119" spans="1:7" x14ac:dyDescent="0.2">
      <c r="A119" s="26" t="s">
        <v>4144</v>
      </c>
      <c r="B119" s="27"/>
      <c r="C119" s="28" t="s">
        <v>2317</v>
      </c>
      <c r="D119" s="33" t="s">
        <v>292</v>
      </c>
      <c r="E119" s="33">
        <v>315</v>
      </c>
      <c r="F119" s="728"/>
      <c r="G119" s="485" t="str">
        <f t="shared" ref="G119:G120" si="17">+IF($F119&gt;0,($E119*F119),"R")</f>
        <v>R</v>
      </c>
    </row>
    <row r="120" spans="1:7" x14ac:dyDescent="0.2">
      <c r="A120" s="26" t="s">
        <v>4145</v>
      </c>
      <c r="B120" s="27"/>
      <c r="C120" s="28" t="s">
        <v>4098</v>
      </c>
      <c r="D120" s="33" t="s">
        <v>292</v>
      </c>
      <c r="E120" s="33">
        <v>315</v>
      </c>
      <c r="F120" s="728"/>
      <c r="G120" s="485" t="str">
        <f t="shared" si="17"/>
        <v>R</v>
      </c>
    </row>
    <row r="121" spans="1:7" x14ac:dyDescent="0.2">
      <c r="A121" s="52"/>
      <c r="B121" s="27"/>
      <c r="C121" s="28"/>
      <c r="D121" s="33"/>
      <c r="E121" s="33"/>
      <c r="F121" s="393"/>
      <c r="G121" s="485"/>
    </row>
    <row r="122" spans="1:7" ht="51" x14ac:dyDescent="0.2">
      <c r="A122" s="27">
        <v>1.7</v>
      </c>
      <c r="B122" s="27" t="s">
        <v>2390</v>
      </c>
      <c r="C122" s="28" t="s">
        <v>2391</v>
      </c>
      <c r="D122" s="33"/>
      <c r="E122" s="33"/>
      <c r="F122" s="393"/>
      <c r="G122" s="485"/>
    </row>
    <row r="123" spans="1:7" x14ac:dyDescent="0.2">
      <c r="A123" s="27"/>
      <c r="B123" s="27"/>
      <c r="C123" s="28"/>
      <c r="D123" s="33"/>
      <c r="E123" s="33"/>
      <c r="F123" s="393"/>
      <c r="G123" s="485"/>
    </row>
    <row r="124" spans="1:7" x14ac:dyDescent="0.2">
      <c r="A124" s="27" t="s">
        <v>214</v>
      </c>
      <c r="B124" s="27"/>
      <c r="C124" s="28" t="s">
        <v>2229</v>
      </c>
      <c r="D124" s="33"/>
      <c r="E124" s="33"/>
      <c r="F124" s="393"/>
      <c r="G124" s="485"/>
    </row>
    <row r="125" spans="1:7" x14ac:dyDescent="0.2">
      <c r="A125" s="27" t="s">
        <v>4018</v>
      </c>
      <c r="B125" s="27"/>
      <c r="C125" s="28" t="s">
        <v>2317</v>
      </c>
      <c r="D125" s="33" t="s">
        <v>242</v>
      </c>
      <c r="E125" s="33">
        <v>6</v>
      </c>
      <c r="F125" s="728"/>
      <c r="G125" s="485" t="str">
        <f t="shared" ref="G125:G126" si="18">+IF($F125&gt;0,($E125*F125),"R")</f>
        <v>R</v>
      </c>
    </row>
    <row r="126" spans="1:7" x14ac:dyDescent="0.2">
      <c r="A126" s="27" t="s">
        <v>4019</v>
      </c>
      <c r="B126" s="27"/>
      <c r="C126" s="28" t="s">
        <v>4098</v>
      </c>
      <c r="D126" s="33" t="s">
        <v>242</v>
      </c>
      <c r="E126" s="33">
        <v>6</v>
      </c>
      <c r="F126" s="728"/>
      <c r="G126" s="485" t="str">
        <f t="shared" si="18"/>
        <v>R</v>
      </c>
    </row>
    <row r="127" spans="1:7" x14ac:dyDescent="0.2">
      <c r="A127" s="27"/>
      <c r="B127" s="27"/>
      <c r="C127" s="28"/>
      <c r="D127" s="33"/>
      <c r="E127" s="33"/>
      <c r="F127" s="393"/>
      <c r="G127" s="485"/>
    </row>
    <row r="128" spans="1:7" x14ac:dyDescent="0.2">
      <c r="A128" s="27" t="s">
        <v>216</v>
      </c>
      <c r="B128" s="27"/>
      <c r="C128" s="28" t="s">
        <v>2386</v>
      </c>
      <c r="D128" s="33"/>
      <c r="E128" s="33"/>
      <c r="F128" s="393"/>
      <c r="G128" s="485"/>
    </row>
    <row r="129" spans="1:8" x14ac:dyDescent="0.2">
      <c r="A129" s="27" t="s">
        <v>4020</v>
      </c>
      <c r="B129" s="27"/>
      <c r="C129" s="28" t="s">
        <v>2317</v>
      </c>
      <c r="D129" s="33" t="s">
        <v>242</v>
      </c>
      <c r="E129" s="33">
        <v>6</v>
      </c>
      <c r="F129" s="728"/>
      <c r="G129" s="485" t="str">
        <f t="shared" ref="G129:G130" si="19">+IF($F129&gt;0,($E129*F129),"R")</f>
        <v>R</v>
      </c>
    </row>
    <row r="130" spans="1:8" x14ac:dyDescent="0.2">
      <c r="A130" s="27" t="s">
        <v>4021</v>
      </c>
      <c r="B130" s="27"/>
      <c r="C130" s="28" t="s">
        <v>4098</v>
      </c>
      <c r="D130" s="33" t="s">
        <v>242</v>
      </c>
      <c r="E130" s="33">
        <v>6</v>
      </c>
      <c r="F130" s="728"/>
      <c r="G130" s="485" t="str">
        <f t="shared" si="19"/>
        <v>R</v>
      </c>
    </row>
    <row r="131" spans="1:8" x14ac:dyDescent="0.2">
      <c r="A131" s="27"/>
      <c r="B131" s="27"/>
      <c r="C131" s="28"/>
      <c r="D131" s="33"/>
      <c r="E131" s="33"/>
      <c r="F131" s="393"/>
      <c r="G131" s="485"/>
    </row>
    <row r="132" spans="1:8" x14ac:dyDescent="0.2">
      <c r="A132" s="27" t="s">
        <v>218</v>
      </c>
      <c r="B132" s="27"/>
      <c r="C132" s="28" t="s">
        <v>2232</v>
      </c>
      <c r="D132" s="33"/>
      <c r="E132" s="33"/>
      <c r="F132" s="393"/>
      <c r="G132" s="485"/>
    </row>
    <row r="133" spans="1:8" x14ac:dyDescent="0.2">
      <c r="A133" s="27" t="s">
        <v>4022</v>
      </c>
      <c r="B133" s="27"/>
      <c r="C133" s="28" t="s">
        <v>2317</v>
      </c>
      <c r="D133" s="33" t="s">
        <v>242</v>
      </c>
      <c r="E133" s="33">
        <v>42</v>
      </c>
      <c r="F133" s="728"/>
      <c r="G133" s="485" t="str">
        <f t="shared" ref="G133:G134" si="20">+IF($F133&gt;0,($E133*F133),"R")</f>
        <v>R</v>
      </c>
    </row>
    <row r="134" spans="1:8" x14ac:dyDescent="0.2">
      <c r="A134" s="26" t="s">
        <v>4023</v>
      </c>
      <c r="B134" s="27"/>
      <c r="C134" s="28" t="s">
        <v>4098</v>
      </c>
      <c r="D134" s="33" t="s">
        <v>242</v>
      </c>
      <c r="E134" s="33">
        <v>42</v>
      </c>
      <c r="F134" s="728"/>
      <c r="G134" s="485" t="str">
        <f t="shared" si="20"/>
        <v>R</v>
      </c>
    </row>
    <row r="135" spans="1:8" ht="21.95" customHeight="1" x14ac:dyDescent="0.2">
      <c r="A135" s="34" t="s">
        <v>44</v>
      </c>
      <c r="B135" s="35"/>
      <c r="C135" s="35"/>
      <c r="D135" s="305"/>
      <c r="E135" s="305"/>
      <c r="F135" s="417"/>
      <c r="G135" s="494">
        <f>SUM(G85:G134)</f>
        <v>0</v>
      </c>
    </row>
    <row r="136" spans="1:8" ht="15" customHeight="1" x14ac:dyDescent="0.2">
      <c r="A136" s="21"/>
      <c r="B136" s="21"/>
      <c r="C136" s="21"/>
      <c r="E136" s="21"/>
      <c r="G136" s="542" t="s">
        <v>4544</v>
      </c>
    </row>
    <row r="137" spans="1:8" x14ac:dyDescent="0.2">
      <c r="A137" s="21"/>
      <c r="B137" s="21"/>
      <c r="C137" s="21"/>
      <c r="E137" s="21"/>
      <c r="G137" s="543"/>
    </row>
    <row r="138" spans="1:8" ht="25.5" x14ac:dyDescent="0.2">
      <c r="A138" s="36" t="s">
        <v>3</v>
      </c>
      <c r="B138" s="36" t="s">
        <v>4</v>
      </c>
      <c r="C138" s="36" t="s">
        <v>5</v>
      </c>
      <c r="D138" s="36" t="s">
        <v>6</v>
      </c>
      <c r="E138" s="36" t="s">
        <v>7</v>
      </c>
      <c r="F138" s="36" t="s">
        <v>8</v>
      </c>
      <c r="G138" s="482" t="s">
        <v>9</v>
      </c>
    </row>
    <row r="139" spans="1:8" ht="21.95" customHeight="1" x14ac:dyDescent="0.2">
      <c r="A139" s="37" t="s">
        <v>45</v>
      </c>
      <c r="B139" s="38"/>
      <c r="C139" s="39"/>
      <c r="D139" s="305"/>
      <c r="E139" s="305"/>
      <c r="F139" s="395"/>
      <c r="G139" s="583">
        <f>G135</f>
        <v>0</v>
      </c>
    </row>
    <row r="140" spans="1:8" x14ac:dyDescent="0.2">
      <c r="A140" s="27" t="s">
        <v>220</v>
      </c>
      <c r="B140" s="27"/>
      <c r="C140" s="28" t="s">
        <v>2389</v>
      </c>
      <c r="D140" s="33"/>
      <c r="E140" s="33"/>
      <c r="F140" s="393"/>
      <c r="G140" s="485"/>
    </row>
    <row r="141" spans="1:8" x14ac:dyDescent="0.2">
      <c r="A141" s="26" t="s">
        <v>4215</v>
      </c>
      <c r="B141" s="27"/>
      <c r="C141" s="28" t="s">
        <v>2317</v>
      </c>
      <c r="D141" s="33" t="s">
        <v>242</v>
      </c>
      <c r="E141" s="33">
        <v>38</v>
      </c>
      <c r="F141" s="728"/>
      <c r="G141" s="485" t="str">
        <f t="shared" ref="G141:G142" si="21">+IF($F141&gt;0,($E141*F141),"R")</f>
        <v>R</v>
      </c>
    </row>
    <row r="142" spans="1:8" x14ac:dyDescent="0.2">
      <c r="A142" s="26" t="s">
        <v>4216</v>
      </c>
      <c r="B142" s="27"/>
      <c r="C142" s="28" t="s">
        <v>4098</v>
      </c>
      <c r="D142" s="33" t="s">
        <v>242</v>
      </c>
      <c r="E142" s="33">
        <v>38</v>
      </c>
      <c r="F142" s="728"/>
      <c r="G142" s="485" t="str">
        <f t="shared" si="21"/>
        <v>R</v>
      </c>
    </row>
    <row r="143" spans="1:8" x14ac:dyDescent="0.2">
      <c r="A143" s="52"/>
      <c r="B143" s="27"/>
      <c r="C143" s="28"/>
      <c r="D143" s="33"/>
      <c r="E143" s="33"/>
      <c r="F143" s="393"/>
      <c r="G143" s="485"/>
    </row>
    <row r="144" spans="1:8" x14ac:dyDescent="0.2">
      <c r="A144" s="52"/>
      <c r="B144" s="27"/>
      <c r="C144" s="31" t="s">
        <v>2392</v>
      </c>
      <c r="D144" s="33"/>
      <c r="E144" s="33"/>
      <c r="F144" s="393"/>
      <c r="G144" s="485"/>
      <c r="H144" s="53"/>
    </row>
    <row r="145" spans="1:8" x14ac:dyDescent="0.2">
      <c r="A145" s="52"/>
      <c r="B145" s="27"/>
      <c r="C145" s="31"/>
      <c r="D145" s="33"/>
      <c r="E145" s="33"/>
      <c r="F145" s="393"/>
      <c r="G145" s="485"/>
      <c r="H145" s="53"/>
    </row>
    <row r="146" spans="1:8" ht="63.75" x14ac:dyDescent="0.2">
      <c r="A146" s="27">
        <v>1.8</v>
      </c>
      <c r="B146" s="27"/>
      <c r="C146" s="28" t="s">
        <v>2393</v>
      </c>
      <c r="D146" s="33"/>
      <c r="E146" s="33"/>
      <c r="F146" s="393"/>
      <c r="G146" s="485"/>
      <c r="H146" s="53"/>
    </row>
    <row r="147" spans="1:8" x14ac:dyDescent="0.2">
      <c r="A147" s="27"/>
      <c r="B147" s="27"/>
      <c r="C147" s="28"/>
      <c r="D147" s="33"/>
      <c r="E147" s="33"/>
      <c r="F147" s="393"/>
      <c r="G147" s="485"/>
    </row>
    <row r="148" spans="1:8" x14ac:dyDescent="0.2">
      <c r="A148" s="27" t="s">
        <v>2398</v>
      </c>
      <c r="B148" s="27"/>
      <c r="C148" s="28" t="s">
        <v>2394</v>
      </c>
      <c r="D148" s="33"/>
      <c r="E148" s="33"/>
      <c r="F148" s="393"/>
      <c r="G148" s="485"/>
    </row>
    <row r="149" spans="1:8" x14ac:dyDescent="0.2">
      <c r="A149" s="27" t="s">
        <v>4217</v>
      </c>
      <c r="B149" s="27"/>
      <c r="C149" s="28" t="s">
        <v>2317</v>
      </c>
      <c r="D149" s="33" t="s">
        <v>292</v>
      </c>
      <c r="E149" s="33">
        <v>405</v>
      </c>
      <c r="F149" s="728"/>
      <c r="G149" s="485" t="str">
        <f t="shared" ref="G149:G150" si="22">+IF($F149&gt;0,($E149*F149),"R")</f>
        <v>R</v>
      </c>
    </row>
    <row r="150" spans="1:8" x14ac:dyDescent="0.2">
      <c r="A150" s="27" t="s">
        <v>4218</v>
      </c>
      <c r="B150" s="27"/>
      <c r="C150" s="28" t="s">
        <v>4098</v>
      </c>
      <c r="D150" s="33" t="s">
        <v>292</v>
      </c>
      <c r="E150" s="33">
        <v>405</v>
      </c>
      <c r="F150" s="728"/>
      <c r="G150" s="485" t="str">
        <f t="shared" si="22"/>
        <v>R</v>
      </c>
    </row>
    <row r="151" spans="1:8" x14ac:dyDescent="0.2">
      <c r="A151" s="27"/>
      <c r="B151" s="27"/>
      <c r="C151" s="28"/>
      <c r="D151" s="33"/>
      <c r="E151" s="33"/>
      <c r="F151" s="393"/>
      <c r="G151" s="485"/>
    </row>
    <row r="152" spans="1:8" x14ac:dyDescent="0.2">
      <c r="A152" s="27" t="s">
        <v>3892</v>
      </c>
      <c r="B152" s="27"/>
      <c r="C152" s="28" t="s">
        <v>2395</v>
      </c>
      <c r="D152" s="33"/>
      <c r="E152" s="33"/>
      <c r="F152" s="393"/>
      <c r="G152" s="485"/>
    </row>
    <row r="153" spans="1:8" x14ac:dyDescent="0.2">
      <c r="A153" s="27" t="s">
        <v>4219</v>
      </c>
      <c r="B153" s="27"/>
      <c r="C153" s="28" t="s">
        <v>2317</v>
      </c>
      <c r="D153" s="33" t="s">
        <v>292</v>
      </c>
      <c r="E153" s="33">
        <v>100</v>
      </c>
      <c r="F153" s="728"/>
      <c r="G153" s="485" t="str">
        <f t="shared" ref="G153:G154" si="23">+IF($F153&gt;0,($E153*F153),"R")</f>
        <v>R</v>
      </c>
    </row>
    <row r="154" spans="1:8" x14ac:dyDescent="0.2">
      <c r="A154" s="27" t="s">
        <v>4220</v>
      </c>
      <c r="B154" s="27"/>
      <c r="C154" s="28" t="s">
        <v>4098</v>
      </c>
      <c r="D154" s="33" t="s">
        <v>292</v>
      </c>
      <c r="E154" s="33">
        <v>100</v>
      </c>
      <c r="F154" s="728"/>
      <c r="G154" s="485" t="str">
        <f t="shared" si="23"/>
        <v>R</v>
      </c>
    </row>
    <row r="155" spans="1:8" x14ac:dyDescent="0.2">
      <c r="A155" s="27"/>
      <c r="B155" s="27"/>
      <c r="C155" s="28"/>
      <c r="D155" s="33"/>
      <c r="E155" s="33"/>
      <c r="F155" s="393"/>
      <c r="G155" s="485"/>
    </row>
    <row r="156" spans="1:8" ht="38.25" x14ac:dyDescent="0.2">
      <c r="A156" s="27">
        <v>1.9</v>
      </c>
      <c r="B156" s="27"/>
      <c r="C156" s="28" t="s">
        <v>2396</v>
      </c>
      <c r="D156" s="33"/>
      <c r="E156" s="33"/>
      <c r="F156" s="393"/>
      <c r="G156" s="485"/>
    </row>
    <row r="157" spans="1:8" x14ac:dyDescent="0.2">
      <c r="A157" s="27"/>
      <c r="B157" s="27"/>
      <c r="C157" s="28"/>
      <c r="D157" s="33"/>
      <c r="E157" s="33"/>
      <c r="F157" s="393"/>
      <c r="G157" s="485"/>
    </row>
    <row r="158" spans="1:8" x14ac:dyDescent="0.2">
      <c r="A158" s="27" t="s">
        <v>2404</v>
      </c>
      <c r="B158" s="27"/>
      <c r="C158" s="28" t="s">
        <v>2394</v>
      </c>
      <c r="D158" s="33"/>
      <c r="E158" s="33"/>
      <c r="F158" s="393"/>
      <c r="G158" s="485"/>
    </row>
    <row r="159" spans="1:8" x14ac:dyDescent="0.2">
      <c r="A159" s="27" t="s">
        <v>4263</v>
      </c>
      <c r="B159" s="27"/>
      <c r="C159" s="28" t="s">
        <v>2317</v>
      </c>
      <c r="D159" s="33" t="s">
        <v>242</v>
      </c>
      <c r="E159" s="33">
        <v>42</v>
      </c>
      <c r="F159" s="728"/>
      <c r="G159" s="485" t="str">
        <f t="shared" ref="G159:G160" si="24">+IF($F159&gt;0,($E159*F159),"R")</f>
        <v>R</v>
      </c>
    </row>
    <row r="160" spans="1:8" x14ac:dyDescent="0.2">
      <c r="A160" s="27" t="s">
        <v>4264</v>
      </c>
      <c r="B160" s="27"/>
      <c r="C160" s="28" t="s">
        <v>4098</v>
      </c>
      <c r="D160" s="33" t="s">
        <v>242</v>
      </c>
      <c r="E160" s="33">
        <v>42</v>
      </c>
      <c r="F160" s="728"/>
      <c r="G160" s="485" t="str">
        <f t="shared" si="24"/>
        <v>R</v>
      </c>
    </row>
    <row r="161" spans="1:7" x14ac:dyDescent="0.2">
      <c r="A161" s="27"/>
      <c r="B161" s="27"/>
      <c r="C161" s="28"/>
      <c r="D161" s="33"/>
      <c r="E161" s="33"/>
      <c r="F161" s="393"/>
      <c r="G161" s="485"/>
    </row>
    <row r="162" spans="1:7" x14ac:dyDescent="0.2">
      <c r="A162" s="27" t="s">
        <v>2406</v>
      </c>
      <c r="B162" s="27"/>
      <c r="C162" s="28" t="s">
        <v>2395</v>
      </c>
      <c r="D162" s="33"/>
      <c r="E162" s="33"/>
      <c r="F162" s="393"/>
      <c r="G162" s="485"/>
    </row>
    <row r="163" spans="1:7" x14ac:dyDescent="0.2">
      <c r="A163" s="27" t="s">
        <v>4265</v>
      </c>
      <c r="B163" s="27"/>
      <c r="C163" s="28" t="s">
        <v>2317</v>
      </c>
      <c r="D163" s="33" t="s">
        <v>242</v>
      </c>
      <c r="E163" s="33">
        <v>6</v>
      </c>
      <c r="F163" s="728"/>
      <c r="G163" s="485" t="str">
        <f t="shared" ref="G163:G164" si="25">+IF($F163&gt;0,($E163*F163),"R")</f>
        <v>R</v>
      </c>
    </row>
    <row r="164" spans="1:7" x14ac:dyDescent="0.2">
      <c r="A164" s="27" t="s">
        <v>4266</v>
      </c>
      <c r="B164" s="27"/>
      <c r="C164" s="28" t="s">
        <v>4098</v>
      </c>
      <c r="D164" s="33" t="s">
        <v>242</v>
      </c>
      <c r="E164" s="33">
        <v>6</v>
      </c>
      <c r="F164" s="728"/>
      <c r="G164" s="485" t="str">
        <f t="shared" si="25"/>
        <v>R</v>
      </c>
    </row>
    <row r="165" spans="1:7" x14ac:dyDescent="0.2">
      <c r="A165" s="27"/>
      <c r="B165" s="27"/>
      <c r="C165" s="28"/>
      <c r="D165" s="33"/>
      <c r="E165" s="33"/>
      <c r="F165" s="393"/>
      <c r="G165" s="485"/>
    </row>
    <row r="166" spans="1:7" x14ac:dyDescent="0.2">
      <c r="A166" s="27">
        <v>1.1000000000000001</v>
      </c>
      <c r="B166" s="27"/>
      <c r="C166" s="28" t="s">
        <v>2397</v>
      </c>
      <c r="D166" s="33"/>
      <c r="E166" s="33"/>
      <c r="F166" s="393"/>
      <c r="G166" s="485"/>
    </row>
    <row r="167" spans="1:7" x14ac:dyDescent="0.2">
      <c r="A167" s="27"/>
      <c r="B167" s="27"/>
      <c r="C167" s="28"/>
      <c r="D167" s="33"/>
      <c r="E167" s="33"/>
      <c r="F167" s="393"/>
      <c r="G167" s="485"/>
    </row>
    <row r="168" spans="1:7" x14ac:dyDescent="0.2">
      <c r="A168" s="27" t="s">
        <v>2443</v>
      </c>
      <c r="B168" s="27"/>
      <c r="C168" s="28" t="s">
        <v>4779</v>
      </c>
      <c r="D168" s="33" t="s">
        <v>242</v>
      </c>
      <c r="E168" s="33">
        <v>6</v>
      </c>
      <c r="F168" s="728"/>
      <c r="G168" s="485" t="str">
        <f t="shared" ref="G168:G169" si="26">+IF($F168&gt;0,($E168*F168),"R")</f>
        <v>R</v>
      </c>
    </row>
    <row r="169" spans="1:7" x14ac:dyDescent="0.2">
      <c r="A169" s="27" t="s">
        <v>2444</v>
      </c>
      <c r="B169" s="27"/>
      <c r="C169" s="28" t="s">
        <v>4780</v>
      </c>
      <c r="D169" s="33" t="s">
        <v>242</v>
      </c>
      <c r="E169" s="33">
        <f>E168</f>
        <v>6</v>
      </c>
      <c r="F169" s="728"/>
      <c r="G169" s="485" t="str">
        <f t="shared" si="26"/>
        <v>R</v>
      </c>
    </row>
    <row r="170" spans="1:7" x14ac:dyDescent="0.2">
      <c r="A170" s="27"/>
      <c r="B170" s="27"/>
      <c r="C170" s="28"/>
      <c r="D170" s="33"/>
      <c r="E170" s="33"/>
      <c r="F170" s="393"/>
      <c r="G170" s="485"/>
    </row>
    <row r="171" spans="1:7" x14ac:dyDescent="0.2">
      <c r="A171" s="27"/>
      <c r="B171" s="27"/>
      <c r="C171" s="31" t="s">
        <v>2401</v>
      </c>
      <c r="D171" s="33"/>
      <c r="E171" s="33"/>
      <c r="F171" s="393"/>
      <c r="G171" s="485"/>
    </row>
    <row r="172" spans="1:7" x14ac:dyDescent="0.2">
      <c r="A172" s="27"/>
      <c r="B172" s="27"/>
      <c r="C172" s="28"/>
      <c r="D172" s="33"/>
      <c r="E172" s="33"/>
      <c r="F172" s="393"/>
      <c r="G172" s="485"/>
    </row>
    <row r="173" spans="1:7" ht="51" x14ac:dyDescent="0.2">
      <c r="A173" s="27">
        <v>1.1100000000000001</v>
      </c>
      <c r="B173" s="27" t="s">
        <v>2402</v>
      </c>
      <c r="C173" s="28" t="s">
        <v>2403</v>
      </c>
      <c r="D173" s="33"/>
      <c r="E173" s="33"/>
      <c r="F173" s="393"/>
      <c r="G173" s="485"/>
    </row>
    <row r="174" spans="1:7" x14ac:dyDescent="0.2">
      <c r="A174" s="27"/>
      <c r="B174" s="27"/>
      <c r="C174" s="28"/>
      <c r="D174" s="33"/>
      <c r="E174" s="33"/>
      <c r="F174" s="393"/>
      <c r="G174" s="485"/>
    </row>
    <row r="175" spans="1:7" x14ac:dyDescent="0.2">
      <c r="A175" s="27">
        <v>1.1200000000000001</v>
      </c>
      <c r="B175" s="27"/>
      <c r="C175" s="28" t="s">
        <v>2460</v>
      </c>
      <c r="D175" s="33"/>
      <c r="E175" s="33"/>
      <c r="F175" s="393"/>
      <c r="G175" s="485"/>
    </row>
    <row r="176" spans="1:7" x14ac:dyDescent="0.2">
      <c r="A176" s="27" t="s">
        <v>2545</v>
      </c>
      <c r="B176" s="27"/>
      <c r="C176" s="28" t="s">
        <v>2317</v>
      </c>
      <c r="D176" s="33" t="s">
        <v>242</v>
      </c>
      <c r="E176" s="33">
        <v>2</v>
      </c>
      <c r="F176" s="728"/>
      <c r="G176" s="485" t="str">
        <f t="shared" ref="G176:G177" si="27">+IF($F176&gt;0,($E176*F176),"R")</f>
        <v>R</v>
      </c>
    </row>
    <row r="177" spans="1:7" x14ac:dyDescent="0.2">
      <c r="A177" s="27" t="s">
        <v>2548</v>
      </c>
      <c r="B177" s="27"/>
      <c r="C177" s="28" t="s">
        <v>4098</v>
      </c>
      <c r="D177" s="33" t="s">
        <v>242</v>
      </c>
      <c r="E177" s="33">
        <v>2</v>
      </c>
      <c r="F177" s="728"/>
      <c r="G177" s="485" t="str">
        <f t="shared" si="27"/>
        <v>R</v>
      </c>
    </row>
    <row r="178" spans="1:7" x14ac:dyDescent="0.2">
      <c r="A178" s="27"/>
      <c r="B178" s="27"/>
      <c r="C178" s="28"/>
      <c r="D178" s="33"/>
      <c r="E178" s="33"/>
      <c r="F178" s="393"/>
      <c r="G178" s="485"/>
    </row>
    <row r="179" spans="1:7" ht="25.5" x14ac:dyDescent="0.2">
      <c r="A179" s="27" t="s">
        <v>4406</v>
      </c>
      <c r="B179" s="27"/>
      <c r="C179" s="28" t="s">
        <v>2461</v>
      </c>
      <c r="D179" s="33"/>
      <c r="E179" s="33"/>
      <c r="F179" s="393"/>
      <c r="G179" s="485"/>
    </row>
    <row r="180" spans="1:7" x14ac:dyDescent="0.2">
      <c r="A180" s="27" t="s">
        <v>4474</v>
      </c>
      <c r="B180" s="27"/>
      <c r="C180" s="28" t="s">
        <v>2317</v>
      </c>
      <c r="D180" s="33" t="s">
        <v>242</v>
      </c>
      <c r="E180" s="33">
        <v>2</v>
      </c>
      <c r="F180" s="728"/>
      <c r="G180" s="485" t="str">
        <f t="shared" ref="G180:G181" si="28">+IF($F180&gt;0,($E180*F180),"R")</f>
        <v>R</v>
      </c>
    </row>
    <row r="181" spans="1:7" x14ac:dyDescent="0.2">
      <c r="A181" s="27" t="s">
        <v>4475</v>
      </c>
      <c r="B181" s="27"/>
      <c r="C181" s="28" t="s">
        <v>4098</v>
      </c>
      <c r="D181" s="33" t="s">
        <v>242</v>
      </c>
      <c r="E181" s="33">
        <v>2</v>
      </c>
      <c r="F181" s="728"/>
      <c r="G181" s="485" t="str">
        <f t="shared" si="28"/>
        <v>R</v>
      </c>
    </row>
    <row r="182" spans="1:7" ht="21.95" customHeight="1" x14ac:dyDescent="0.2">
      <c r="A182" s="34" t="s">
        <v>44</v>
      </c>
      <c r="B182" s="35"/>
      <c r="C182" s="35"/>
      <c r="D182" s="305"/>
      <c r="E182" s="305"/>
      <c r="F182" s="417"/>
      <c r="G182" s="494">
        <f>SUM(G139:G181)</f>
        <v>0</v>
      </c>
    </row>
    <row r="183" spans="1:7" ht="15" customHeight="1" x14ac:dyDescent="0.2">
      <c r="A183" s="21"/>
      <c r="B183" s="21"/>
      <c r="C183" s="21"/>
      <c r="E183" s="21"/>
      <c r="G183" s="542" t="s">
        <v>4544</v>
      </c>
    </row>
    <row r="184" spans="1:7" x14ac:dyDescent="0.2">
      <c r="A184" s="21"/>
      <c r="B184" s="21"/>
      <c r="C184" s="21"/>
      <c r="E184" s="21"/>
      <c r="G184" s="543"/>
    </row>
    <row r="185" spans="1:7" ht="25.5" x14ac:dyDescent="0.2">
      <c r="A185" s="36" t="s">
        <v>3</v>
      </c>
      <c r="B185" s="36" t="s">
        <v>4</v>
      </c>
      <c r="C185" s="36" t="s">
        <v>5</v>
      </c>
      <c r="D185" s="36" t="s">
        <v>6</v>
      </c>
      <c r="E185" s="36" t="s">
        <v>7</v>
      </c>
      <c r="F185" s="36" t="s">
        <v>8</v>
      </c>
      <c r="G185" s="482" t="s">
        <v>9</v>
      </c>
    </row>
    <row r="186" spans="1:7" ht="21.95" customHeight="1" x14ac:dyDescent="0.2">
      <c r="A186" s="37" t="s">
        <v>45</v>
      </c>
      <c r="B186" s="38"/>
      <c r="C186" s="39"/>
      <c r="D186" s="305"/>
      <c r="E186" s="305"/>
      <c r="F186" s="395"/>
      <c r="G186" s="583">
        <f>G182</f>
        <v>0</v>
      </c>
    </row>
    <row r="187" spans="1:7" x14ac:dyDescent="0.2">
      <c r="A187" s="27"/>
      <c r="B187" s="27"/>
      <c r="C187" s="28"/>
      <c r="D187" s="33"/>
      <c r="E187" s="33"/>
      <c r="F187" s="393"/>
      <c r="G187" s="485"/>
    </row>
    <row r="188" spans="1:7" ht="25.5" x14ac:dyDescent="0.2">
      <c r="A188" s="27">
        <v>1.1399999999999999</v>
      </c>
      <c r="B188" s="27"/>
      <c r="C188" s="28" t="s">
        <v>2462</v>
      </c>
      <c r="D188" s="33"/>
      <c r="E188" s="33"/>
      <c r="F188" s="393"/>
      <c r="G188" s="485"/>
    </row>
    <row r="189" spans="1:7" x14ac:dyDescent="0.2">
      <c r="A189" s="27" t="s">
        <v>4408</v>
      </c>
      <c r="B189" s="27"/>
      <c r="C189" s="28" t="s">
        <v>2317</v>
      </c>
      <c r="D189" s="33" t="s">
        <v>242</v>
      </c>
      <c r="E189" s="33">
        <v>2</v>
      </c>
      <c r="F189" s="728"/>
      <c r="G189" s="485" t="str">
        <f t="shared" ref="G189:G190" si="29">+IF($F189&gt;0,($E189*F189),"R")</f>
        <v>R</v>
      </c>
    </row>
    <row r="190" spans="1:7" x14ac:dyDescent="0.2">
      <c r="A190" s="27" t="s">
        <v>4409</v>
      </c>
      <c r="B190" s="27"/>
      <c r="C190" s="28" t="s">
        <v>4098</v>
      </c>
      <c r="D190" s="33" t="s">
        <v>242</v>
      </c>
      <c r="E190" s="33">
        <v>2</v>
      </c>
      <c r="F190" s="728"/>
      <c r="G190" s="485" t="str">
        <f t="shared" si="29"/>
        <v>R</v>
      </c>
    </row>
    <row r="191" spans="1:7" x14ac:dyDescent="0.2">
      <c r="A191" s="27"/>
      <c r="B191" s="27"/>
      <c r="C191" s="28"/>
      <c r="D191" s="33"/>
      <c r="E191" s="33"/>
      <c r="F191" s="393"/>
      <c r="G191" s="485"/>
    </row>
    <row r="192" spans="1:7" ht="25.5" x14ac:dyDescent="0.2">
      <c r="A192" s="27">
        <v>1.1499999999999999</v>
      </c>
      <c r="B192" s="27"/>
      <c r="C192" s="28" t="s">
        <v>2463</v>
      </c>
      <c r="D192" s="33"/>
      <c r="E192" s="33"/>
      <c r="F192" s="393"/>
      <c r="G192" s="485"/>
    </row>
    <row r="193" spans="1:7" x14ac:dyDescent="0.2">
      <c r="A193" s="27" t="s">
        <v>4410</v>
      </c>
      <c r="B193" s="27"/>
      <c r="C193" s="28" t="s">
        <v>2317</v>
      </c>
      <c r="D193" s="33" t="s">
        <v>242</v>
      </c>
      <c r="E193" s="33">
        <v>2</v>
      </c>
      <c r="F193" s="728"/>
      <c r="G193" s="485" t="str">
        <f t="shared" ref="G193:G194" si="30">+IF($F193&gt;0,($E193*F193),"R")</f>
        <v>R</v>
      </c>
    </row>
    <row r="194" spans="1:7" x14ac:dyDescent="0.2">
      <c r="A194" s="27" t="s">
        <v>4411</v>
      </c>
      <c r="B194" s="27"/>
      <c r="C194" s="28" t="s">
        <v>4098</v>
      </c>
      <c r="D194" s="33" t="s">
        <v>242</v>
      </c>
      <c r="E194" s="33">
        <v>2</v>
      </c>
      <c r="F194" s="728"/>
      <c r="G194" s="485" t="str">
        <f t="shared" si="30"/>
        <v>R</v>
      </c>
    </row>
    <row r="195" spans="1:7" x14ac:dyDescent="0.2">
      <c r="A195" s="27"/>
      <c r="B195" s="27"/>
      <c r="C195" s="28"/>
      <c r="D195" s="33"/>
      <c r="E195" s="33"/>
      <c r="F195" s="393"/>
      <c r="G195" s="485"/>
    </row>
    <row r="196" spans="1:7" ht="25.5" x14ac:dyDescent="0.2">
      <c r="A196" s="27">
        <v>1.1599999999999999</v>
      </c>
      <c r="B196" s="27"/>
      <c r="C196" s="28" t="s">
        <v>2464</v>
      </c>
      <c r="D196" s="33"/>
      <c r="E196" s="33"/>
      <c r="F196" s="393"/>
      <c r="G196" s="485"/>
    </row>
    <row r="197" spans="1:7" x14ac:dyDescent="0.2">
      <c r="A197" s="27" t="s">
        <v>4412</v>
      </c>
      <c r="B197" s="27"/>
      <c r="C197" s="28" t="s">
        <v>2317</v>
      </c>
      <c r="D197" s="33" t="s">
        <v>242</v>
      </c>
      <c r="E197" s="33">
        <v>1</v>
      </c>
      <c r="F197" s="728"/>
      <c r="G197" s="485" t="str">
        <f t="shared" ref="G197:G198" si="31">+IF($F197&gt;0,($E197*F197),"R")</f>
        <v>R</v>
      </c>
    </row>
    <row r="198" spans="1:7" x14ac:dyDescent="0.2">
      <c r="A198" s="27" t="s">
        <v>4413</v>
      </c>
      <c r="B198" s="27"/>
      <c r="C198" s="28" t="s">
        <v>4098</v>
      </c>
      <c r="D198" s="33" t="s">
        <v>242</v>
      </c>
      <c r="E198" s="33">
        <v>1</v>
      </c>
      <c r="F198" s="728"/>
      <c r="G198" s="485" t="str">
        <f t="shared" si="31"/>
        <v>R</v>
      </c>
    </row>
    <row r="199" spans="1:7" x14ac:dyDescent="0.2">
      <c r="A199" s="27"/>
      <c r="B199" s="27"/>
      <c r="C199" s="28"/>
      <c r="D199" s="33"/>
      <c r="E199" s="33"/>
      <c r="F199" s="393"/>
      <c r="G199" s="485"/>
    </row>
    <row r="200" spans="1:7" ht="25.5" x14ac:dyDescent="0.2">
      <c r="A200" s="27">
        <v>1.17</v>
      </c>
      <c r="B200" s="27"/>
      <c r="C200" s="28" t="s">
        <v>2465</v>
      </c>
      <c r="D200" s="33"/>
      <c r="E200" s="33"/>
      <c r="F200" s="393"/>
      <c r="G200" s="485"/>
    </row>
    <row r="201" spans="1:7" x14ac:dyDescent="0.2">
      <c r="A201" s="27" t="s">
        <v>4414</v>
      </c>
      <c r="B201" s="27"/>
      <c r="C201" s="28" t="s">
        <v>2317</v>
      </c>
      <c r="D201" s="33" t="s">
        <v>242</v>
      </c>
      <c r="E201" s="33">
        <v>1</v>
      </c>
      <c r="F201" s="728"/>
      <c r="G201" s="485" t="str">
        <f t="shared" ref="G201:G202" si="32">+IF($F201&gt;0,($E201*F201),"R")</f>
        <v>R</v>
      </c>
    </row>
    <row r="202" spans="1:7" x14ac:dyDescent="0.2">
      <c r="A202" s="27" t="s">
        <v>4415</v>
      </c>
      <c r="B202" s="27"/>
      <c r="C202" s="28" t="s">
        <v>4098</v>
      </c>
      <c r="D202" s="33" t="s">
        <v>242</v>
      </c>
      <c r="E202" s="33">
        <v>1</v>
      </c>
      <c r="F202" s="728"/>
      <c r="G202" s="485" t="str">
        <f t="shared" si="32"/>
        <v>R</v>
      </c>
    </row>
    <row r="203" spans="1:7" x14ac:dyDescent="0.2">
      <c r="A203" s="27"/>
      <c r="B203" s="27"/>
      <c r="C203" s="28"/>
      <c r="D203" s="33"/>
      <c r="E203" s="33"/>
      <c r="F203" s="393"/>
      <c r="G203" s="485"/>
    </row>
    <row r="204" spans="1:7" ht="25.5" x14ac:dyDescent="0.2">
      <c r="A204" s="27">
        <v>1.18</v>
      </c>
      <c r="B204" s="27"/>
      <c r="C204" s="28" t="s">
        <v>2466</v>
      </c>
      <c r="D204" s="33"/>
      <c r="E204" s="33"/>
      <c r="F204" s="393"/>
      <c r="G204" s="485"/>
    </row>
    <row r="205" spans="1:7" x14ac:dyDescent="0.2">
      <c r="A205" s="27" t="s">
        <v>4416</v>
      </c>
      <c r="B205" s="27"/>
      <c r="C205" s="28" t="s">
        <v>2317</v>
      </c>
      <c r="D205" s="33" t="s">
        <v>242</v>
      </c>
      <c r="E205" s="33">
        <v>2</v>
      </c>
      <c r="F205" s="728"/>
      <c r="G205" s="485" t="str">
        <f t="shared" ref="G205:G206" si="33">+IF($F205&gt;0,($E205*F205),"R")</f>
        <v>R</v>
      </c>
    </row>
    <row r="206" spans="1:7" x14ac:dyDescent="0.2">
      <c r="A206" s="27" t="s">
        <v>4417</v>
      </c>
      <c r="B206" s="60"/>
      <c r="C206" s="60" t="s">
        <v>4098</v>
      </c>
      <c r="D206" s="27" t="s">
        <v>242</v>
      </c>
      <c r="E206" s="27">
        <v>2</v>
      </c>
      <c r="F206" s="728"/>
      <c r="G206" s="485" t="str">
        <f t="shared" si="33"/>
        <v>R</v>
      </c>
    </row>
    <row r="207" spans="1:7" x14ac:dyDescent="0.2">
      <c r="A207" s="60"/>
      <c r="B207" s="60"/>
      <c r="C207" s="60"/>
      <c r="D207" s="27"/>
      <c r="E207" s="27"/>
      <c r="F207" s="420"/>
      <c r="G207" s="485"/>
    </row>
    <row r="208" spans="1:7" ht="25.5" x14ac:dyDescent="0.2">
      <c r="A208" s="27">
        <v>1.19</v>
      </c>
      <c r="B208" s="27"/>
      <c r="C208" s="28" t="s">
        <v>2467</v>
      </c>
      <c r="D208" s="33"/>
      <c r="E208" s="33"/>
      <c r="F208" s="393"/>
      <c r="G208" s="485"/>
    </row>
    <row r="209" spans="1:7" x14ac:dyDescent="0.2">
      <c r="A209" s="27" t="s">
        <v>4418</v>
      </c>
      <c r="B209" s="27"/>
      <c r="C209" s="28" t="s">
        <v>2317</v>
      </c>
      <c r="D209" s="33" t="s">
        <v>242</v>
      </c>
      <c r="E209" s="33">
        <v>1</v>
      </c>
      <c r="F209" s="728"/>
      <c r="G209" s="485" t="str">
        <f t="shared" ref="G209:G210" si="34">+IF($F209&gt;0,($E209*F209),"R")</f>
        <v>R</v>
      </c>
    </row>
    <row r="210" spans="1:7" x14ac:dyDescent="0.2">
      <c r="A210" s="27" t="s">
        <v>4419</v>
      </c>
      <c r="B210" s="27"/>
      <c r="C210" s="28" t="s">
        <v>4098</v>
      </c>
      <c r="D210" s="33" t="s">
        <v>242</v>
      </c>
      <c r="E210" s="33">
        <v>1</v>
      </c>
      <c r="F210" s="728"/>
      <c r="G210" s="485" t="str">
        <f t="shared" si="34"/>
        <v>R</v>
      </c>
    </row>
    <row r="211" spans="1:7" x14ac:dyDescent="0.2">
      <c r="A211" s="27"/>
      <c r="B211" s="27"/>
      <c r="C211" s="28"/>
      <c r="D211" s="33"/>
      <c r="E211" s="33"/>
      <c r="F211" s="393"/>
      <c r="G211" s="485"/>
    </row>
    <row r="212" spans="1:7" ht="25.5" x14ac:dyDescent="0.2">
      <c r="A212" s="27" t="s">
        <v>318</v>
      </c>
      <c r="B212" s="27"/>
      <c r="C212" s="28" t="s">
        <v>2468</v>
      </c>
      <c r="D212" s="33"/>
      <c r="E212" s="33"/>
      <c r="F212" s="393"/>
      <c r="G212" s="485"/>
    </row>
    <row r="213" spans="1:7" x14ac:dyDescent="0.2">
      <c r="A213" s="27" t="s">
        <v>4420</v>
      </c>
      <c r="B213" s="27"/>
      <c r="C213" s="28" t="s">
        <v>2317</v>
      </c>
      <c r="D213" s="33" t="s">
        <v>242</v>
      </c>
      <c r="E213" s="33">
        <v>2</v>
      </c>
      <c r="F213" s="728"/>
      <c r="G213" s="485" t="str">
        <f t="shared" ref="G213:G214" si="35">+IF($F213&gt;0,($E213*F213),"R")</f>
        <v>R</v>
      </c>
    </row>
    <row r="214" spans="1:7" x14ac:dyDescent="0.2">
      <c r="A214" s="27" t="s">
        <v>4421</v>
      </c>
      <c r="B214" s="27"/>
      <c r="C214" s="28" t="s">
        <v>4098</v>
      </c>
      <c r="D214" s="33" t="s">
        <v>242</v>
      </c>
      <c r="E214" s="33">
        <v>2</v>
      </c>
      <c r="F214" s="728"/>
      <c r="G214" s="485" t="str">
        <f t="shared" si="35"/>
        <v>R</v>
      </c>
    </row>
    <row r="215" spans="1:7" x14ac:dyDescent="0.2">
      <c r="A215" s="27"/>
      <c r="B215" s="27"/>
      <c r="C215" s="28"/>
      <c r="D215" s="33"/>
      <c r="E215" s="33"/>
      <c r="F215" s="393"/>
      <c r="G215" s="485"/>
    </row>
    <row r="216" spans="1:7" ht="25.5" x14ac:dyDescent="0.2">
      <c r="A216" s="27">
        <v>1.21</v>
      </c>
      <c r="B216" s="27"/>
      <c r="C216" s="28" t="s">
        <v>2469</v>
      </c>
      <c r="D216" s="33"/>
      <c r="E216" s="33"/>
      <c r="F216" s="393"/>
      <c r="G216" s="485"/>
    </row>
    <row r="217" spans="1:7" x14ac:dyDescent="0.2">
      <c r="A217" s="27" t="s">
        <v>4422</v>
      </c>
      <c r="B217" s="27"/>
      <c r="C217" s="28" t="s">
        <v>2317</v>
      </c>
      <c r="D217" s="33" t="s">
        <v>242</v>
      </c>
      <c r="E217" s="33">
        <v>2</v>
      </c>
      <c r="F217" s="728"/>
      <c r="G217" s="485" t="str">
        <f t="shared" ref="G217:G218" si="36">+IF($F217&gt;0,($E217*F217),"R")</f>
        <v>R</v>
      </c>
    </row>
    <row r="218" spans="1:7" x14ac:dyDescent="0.2">
      <c r="A218" s="27" t="s">
        <v>4423</v>
      </c>
      <c r="B218" s="27"/>
      <c r="C218" s="28" t="s">
        <v>4098</v>
      </c>
      <c r="D218" s="33" t="s">
        <v>242</v>
      </c>
      <c r="E218" s="33">
        <v>2</v>
      </c>
      <c r="F218" s="728"/>
      <c r="G218" s="485" t="str">
        <f t="shared" si="36"/>
        <v>R</v>
      </c>
    </row>
    <row r="219" spans="1:7" x14ac:dyDescent="0.2">
      <c r="A219" s="27"/>
      <c r="B219" s="27"/>
      <c r="C219" s="28"/>
      <c r="D219" s="33"/>
      <c r="E219" s="33"/>
      <c r="F219" s="393"/>
      <c r="G219" s="485"/>
    </row>
    <row r="220" spans="1:7" ht="25.5" x14ac:dyDescent="0.2">
      <c r="A220" s="27">
        <v>1.22</v>
      </c>
      <c r="B220" s="27"/>
      <c r="C220" s="28" t="s">
        <v>2470</v>
      </c>
      <c r="D220" s="33"/>
      <c r="E220" s="33"/>
      <c r="F220" s="393"/>
      <c r="G220" s="485"/>
    </row>
    <row r="221" spans="1:7" ht="12" customHeight="1" x14ac:dyDescent="0.2">
      <c r="A221" s="27" t="s">
        <v>4424</v>
      </c>
      <c r="B221" s="27"/>
      <c r="C221" s="28" t="s">
        <v>2317</v>
      </c>
      <c r="D221" s="33" t="s">
        <v>242</v>
      </c>
      <c r="E221" s="33">
        <v>2</v>
      </c>
      <c r="F221" s="728"/>
      <c r="G221" s="485" t="str">
        <f t="shared" ref="G221:G222" si="37">+IF($F221&gt;0,($E221*F221),"R")</f>
        <v>R</v>
      </c>
    </row>
    <row r="222" spans="1:7" ht="12" customHeight="1" x14ac:dyDescent="0.2">
      <c r="A222" s="27" t="s">
        <v>4425</v>
      </c>
      <c r="B222" s="27"/>
      <c r="C222" s="28" t="s">
        <v>4098</v>
      </c>
      <c r="D222" s="33" t="s">
        <v>242</v>
      </c>
      <c r="E222" s="33">
        <v>2</v>
      </c>
      <c r="F222" s="728"/>
      <c r="G222" s="485" t="str">
        <f t="shared" si="37"/>
        <v>R</v>
      </c>
    </row>
    <row r="223" spans="1:7" x14ac:dyDescent="0.2">
      <c r="A223" s="27"/>
      <c r="B223" s="27"/>
      <c r="C223" s="28"/>
      <c r="D223" s="33"/>
      <c r="E223" s="33"/>
      <c r="F223" s="393"/>
      <c r="G223" s="485"/>
    </row>
    <row r="224" spans="1:7" ht="25.5" x14ac:dyDescent="0.2">
      <c r="A224" s="27">
        <v>1.23</v>
      </c>
      <c r="B224" s="27"/>
      <c r="C224" s="28" t="s">
        <v>2471</v>
      </c>
      <c r="D224" s="33"/>
      <c r="E224" s="33"/>
      <c r="F224" s="393"/>
      <c r="G224" s="485"/>
    </row>
    <row r="225" spans="1:7" x14ac:dyDescent="0.2">
      <c r="A225" s="27" t="s">
        <v>4426</v>
      </c>
      <c r="B225" s="27"/>
      <c r="C225" s="28" t="s">
        <v>2317</v>
      </c>
      <c r="D225" s="33" t="s">
        <v>242</v>
      </c>
      <c r="E225" s="33">
        <v>2</v>
      </c>
      <c r="F225" s="728"/>
      <c r="G225" s="485" t="str">
        <f t="shared" ref="G225:G226" si="38">+IF($F225&gt;0,($E225*F225),"R")</f>
        <v>R</v>
      </c>
    </row>
    <row r="226" spans="1:7" x14ac:dyDescent="0.2">
      <c r="A226" s="27" t="s">
        <v>4427</v>
      </c>
      <c r="B226" s="27"/>
      <c r="C226" s="28" t="s">
        <v>4098</v>
      </c>
      <c r="D226" s="33" t="s">
        <v>242</v>
      </c>
      <c r="E226" s="33">
        <v>2</v>
      </c>
      <c r="F226" s="728"/>
      <c r="G226" s="485" t="str">
        <f t="shared" si="38"/>
        <v>R</v>
      </c>
    </row>
    <row r="227" spans="1:7" x14ac:dyDescent="0.2">
      <c r="A227" s="27"/>
      <c r="B227" s="27"/>
      <c r="C227" s="28"/>
      <c r="D227" s="33"/>
      <c r="E227" s="33"/>
      <c r="F227" s="393"/>
      <c r="G227" s="485"/>
    </row>
    <row r="228" spans="1:7" x14ac:dyDescent="0.2">
      <c r="A228" s="27">
        <v>1.24</v>
      </c>
      <c r="B228" s="27"/>
      <c r="C228" s="28" t="s">
        <v>2472</v>
      </c>
      <c r="D228" s="33"/>
      <c r="E228" s="33"/>
      <c r="F228" s="393"/>
      <c r="G228" s="485"/>
    </row>
    <row r="229" spans="1:7" x14ac:dyDescent="0.2">
      <c r="A229" s="27" t="s">
        <v>4428</v>
      </c>
      <c r="B229" s="27"/>
      <c r="C229" s="28" t="s">
        <v>2317</v>
      </c>
      <c r="D229" s="33" t="s">
        <v>242</v>
      </c>
      <c r="E229" s="33">
        <v>2</v>
      </c>
      <c r="F229" s="728"/>
      <c r="G229" s="485" t="str">
        <f t="shared" ref="G229:G230" si="39">+IF($F229&gt;0,($E229*F229),"R")</f>
        <v>R</v>
      </c>
    </row>
    <row r="230" spans="1:7" x14ac:dyDescent="0.2">
      <c r="A230" s="27" t="s">
        <v>4429</v>
      </c>
      <c r="B230" s="27"/>
      <c r="C230" s="28" t="s">
        <v>4098</v>
      </c>
      <c r="D230" s="33" t="s">
        <v>242</v>
      </c>
      <c r="E230" s="33">
        <v>2</v>
      </c>
      <c r="F230" s="728"/>
      <c r="G230" s="485" t="str">
        <f t="shared" si="39"/>
        <v>R</v>
      </c>
    </row>
    <row r="231" spans="1:7" x14ac:dyDescent="0.2">
      <c r="A231" s="27"/>
      <c r="B231" s="27"/>
      <c r="C231" s="28"/>
      <c r="D231" s="33"/>
      <c r="E231" s="33"/>
      <c r="F231" s="393"/>
      <c r="G231" s="485"/>
    </row>
    <row r="232" spans="1:7" ht="21.95" customHeight="1" x14ac:dyDescent="0.2">
      <c r="A232" s="34" t="s">
        <v>44</v>
      </c>
      <c r="B232" s="35"/>
      <c r="C232" s="35"/>
      <c r="D232" s="305"/>
      <c r="E232" s="305"/>
      <c r="F232" s="395"/>
      <c r="G232" s="494">
        <f>SUM(G186:G230)</f>
        <v>0</v>
      </c>
    </row>
    <row r="233" spans="1:7" ht="15" customHeight="1" x14ac:dyDescent="0.2">
      <c r="A233" s="21"/>
      <c r="B233" s="21"/>
      <c r="C233" s="21"/>
      <c r="E233" s="21"/>
      <c r="G233" s="542" t="s">
        <v>4544</v>
      </c>
    </row>
    <row r="234" spans="1:7" x14ac:dyDescent="0.2">
      <c r="A234" s="21"/>
      <c r="B234" s="21"/>
      <c r="C234" s="21"/>
      <c r="E234" s="21"/>
      <c r="G234" s="543"/>
    </row>
    <row r="235" spans="1:7" ht="25.5" x14ac:dyDescent="0.2">
      <c r="A235" s="36" t="s">
        <v>3</v>
      </c>
      <c r="B235" s="36" t="s">
        <v>4</v>
      </c>
      <c r="C235" s="36" t="s">
        <v>5</v>
      </c>
      <c r="D235" s="36" t="s">
        <v>6</v>
      </c>
      <c r="E235" s="36" t="s">
        <v>7</v>
      </c>
      <c r="F235" s="36" t="s">
        <v>8</v>
      </c>
      <c r="G235" s="482" t="s">
        <v>9</v>
      </c>
    </row>
    <row r="236" spans="1:7" ht="21.95" customHeight="1" x14ac:dyDescent="0.2">
      <c r="A236" s="37" t="s">
        <v>45</v>
      </c>
      <c r="B236" s="38"/>
      <c r="C236" s="39"/>
      <c r="D236" s="305"/>
      <c r="E236" s="305"/>
      <c r="F236" s="395"/>
      <c r="G236" s="583">
        <f>G232</f>
        <v>0</v>
      </c>
    </row>
    <row r="237" spans="1:7" x14ac:dyDescent="0.2">
      <c r="A237" s="27">
        <v>1.25</v>
      </c>
      <c r="B237" s="27"/>
      <c r="C237" s="28" t="s">
        <v>2473</v>
      </c>
      <c r="D237" s="33"/>
      <c r="E237" s="33"/>
      <c r="F237" s="393"/>
      <c r="G237" s="485"/>
    </row>
    <row r="238" spans="1:7" x14ac:dyDescent="0.2">
      <c r="A238" s="27" t="s">
        <v>4430</v>
      </c>
      <c r="B238" s="27"/>
      <c r="C238" s="28" t="s">
        <v>2317</v>
      </c>
      <c r="D238" s="33" t="s">
        <v>242</v>
      </c>
      <c r="E238" s="33">
        <v>2</v>
      </c>
      <c r="F238" s="728"/>
      <c r="G238" s="485" t="str">
        <f t="shared" ref="G238:G239" si="40">+IF($F238&gt;0,($E238*F238),"R")</f>
        <v>R</v>
      </c>
    </row>
    <row r="239" spans="1:7" x14ac:dyDescent="0.2">
      <c r="A239" s="27" t="s">
        <v>4431</v>
      </c>
      <c r="B239" s="27"/>
      <c r="C239" s="28" t="s">
        <v>4098</v>
      </c>
      <c r="D239" s="33" t="s">
        <v>242</v>
      </c>
      <c r="E239" s="33">
        <f>E238</f>
        <v>2</v>
      </c>
      <c r="F239" s="728"/>
      <c r="G239" s="485" t="str">
        <f t="shared" si="40"/>
        <v>R</v>
      </c>
    </row>
    <row r="240" spans="1:7" x14ac:dyDescent="0.2">
      <c r="A240" s="27"/>
      <c r="B240" s="27"/>
      <c r="C240" s="28"/>
      <c r="D240" s="33"/>
      <c r="E240" s="33"/>
      <c r="F240" s="393"/>
      <c r="G240" s="485"/>
    </row>
    <row r="241" spans="1:7" x14ac:dyDescent="0.2">
      <c r="A241" s="27">
        <v>1.26</v>
      </c>
      <c r="B241" s="27"/>
      <c r="C241" s="28" t="s">
        <v>2474</v>
      </c>
      <c r="D241" s="33"/>
      <c r="E241" s="33"/>
      <c r="F241" s="393"/>
      <c r="G241" s="485"/>
    </row>
    <row r="242" spans="1:7" x14ac:dyDescent="0.2">
      <c r="A242" s="27" t="s">
        <v>4432</v>
      </c>
      <c r="B242" s="27"/>
      <c r="C242" s="28" t="s">
        <v>2317</v>
      </c>
      <c r="D242" s="33" t="s">
        <v>242</v>
      </c>
      <c r="E242" s="33">
        <v>2</v>
      </c>
      <c r="F242" s="728"/>
      <c r="G242" s="485" t="str">
        <f t="shared" ref="G242:G243" si="41">+IF($F242&gt;0,($E242*F242),"R")</f>
        <v>R</v>
      </c>
    </row>
    <row r="243" spans="1:7" x14ac:dyDescent="0.2">
      <c r="A243" s="54" t="s">
        <v>4433</v>
      </c>
      <c r="B243" s="27"/>
      <c r="C243" s="47" t="s">
        <v>4098</v>
      </c>
      <c r="D243" s="33" t="s">
        <v>242</v>
      </c>
      <c r="E243" s="33">
        <v>2</v>
      </c>
      <c r="F243" s="728"/>
      <c r="G243" s="485" t="str">
        <f t="shared" si="41"/>
        <v>R</v>
      </c>
    </row>
    <row r="244" spans="1:7" x14ac:dyDescent="0.2">
      <c r="A244" s="27"/>
      <c r="B244" s="27"/>
      <c r="C244" s="28"/>
      <c r="D244" s="33"/>
      <c r="E244" s="33"/>
      <c r="F244" s="393"/>
      <c r="G244" s="485"/>
    </row>
    <row r="245" spans="1:7" ht="25.5" x14ac:dyDescent="0.2">
      <c r="A245" s="27">
        <v>1.27</v>
      </c>
      <c r="B245" s="27"/>
      <c r="C245" s="28" t="s">
        <v>2475</v>
      </c>
      <c r="D245" s="33"/>
      <c r="E245" s="33"/>
      <c r="F245" s="393"/>
      <c r="G245" s="485"/>
    </row>
    <row r="246" spans="1:7" x14ac:dyDescent="0.2">
      <c r="A246" s="27" t="s">
        <v>4434</v>
      </c>
      <c r="B246" s="27"/>
      <c r="C246" s="28" t="s">
        <v>2317</v>
      </c>
      <c r="D246" s="33" t="s">
        <v>242</v>
      </c>
      <c r="E246" s="33">
        <v>2</v>
      </c>
      <c r="F246" s="728"/>
      <c r="G246" s="485" t="str">
        <f t="shared" ref="G246:G247" si="42">+IF($F246&gt;0,($E246*F246),"R")</f>
        <v>R</v>
      </c>
    </row>
    <row r="247" spans="1:7" x14ac:dyDescent="0.2">
      <c r="A247" s="27" t="s">
        <v>4435</v>
      </c>
      <c r="B247" s="27"/>
      <c r="C247" s="28" t="s">
        <v>4098</v>
      </c>
      <c r="D247" s="33" t="s">
        <v>242</v>
      </c>
      <c r="E247" s="33">
        <v>2</v>
      </c>
      <c r="F247" s="728"/>
      <c r="G247" s="485" t="str">
        <f t="shared" si="42"/>
        <v>R</v>
      </c>
    </row>
    <row r="248" spans="1:7" x14ac:dyDescent="0.2">
      <c r="A248" s="27"/>
      <c r="B248" s="27"/>
      <c r="C248" s="28"/>
      <c r="D248" s="33"/>
      <c r="E248" s="33"/>
      <c r="F248" s="393"/>
      <c r="G248" s="485"/>
    </row>
    <row r="249" spans="1:7" ht="25.5" x14ac:dyDescent="0.2">
      <c r="A249" s="27">
        <v>1.28</v>
      </c>
      <c r="B249" s="27"/>
      <c r="C249" s="28" t="s">
        <v>2476</v>
      </c>
      <c r="D249" s="33"/>
      <c r="E249" s="33"/>
      <c r="F249" s="393"/>
      <c r="G249" s="485"/>
    </row>
    <row r="250" spans="1:7" x14ac:dyDescent="0.2">
      <c r="A250" s="27" t="s">
        <v>4436</v>
      </c>
      <c r="B250" s="27"/>
      <c r="C250" s="28" t="s">
        <v>2317</v>
      </c>
      <c r="D250" s="33" t="s">
        <v>242</v>
      </c>
      <c r="E250" s="33">
        <v>1</v>
      </c>
      <c r="F250" s="728"/>
      <c r="G250" s="485" t="str">
        <f t="shared" ref="G250:G251" si="43">+IF($F250&gt;0,($E250*F250),"R")</f>
        <v>R</v>
      </c>
    </row>
    <row r="251" spans="1:7" x14ac:dyDescent="0.2">
      <c r="A251" s="27" t="s">
        <v>4437</v>
      </c>
      <c r="B251" s="27"/>
      <c r="C251" s="28" t="s">
        <v>4098</v>
      </c>
      <c r="D251" s="33" t="s">
        <v>242</v>
      </c>
      <c r="E251" s="33">
        <v>1</v>
      </c>
      <c r="F251" s="728"/>
      <c r="G251" s="485" t="str">
        <f t="shared" si="43"/>
        <v>R</v>
      </c>
    </row>
    <row r="252" spans="1:7" x14ac:dyDescent="0.2">
      <c r="A252" s="27"/>
      <c r="B252" s="27"/>
      <c r="C252" s="28"/>
      <c r="D252" s="33"/>
      <c r="E252" s="33"/>
      <c r="F252" s="393"/>
      <c r="G252" s="485"/>
    </row>
    <row r="253" spans="1:7" ht="25.5" x14ac:dyDescent="0.2">
      <c r="A253" s="27">
        <v>1.29</v>
      </c>
      <c r="B253" s="27"/>
      <c r="C253" s="28" t="s">
        <v>2477</v>
      </c>
      <c r="D253" s="33"/>
      <c r="E253" s="33"/>
      <c r="F253" s="393"/>
      <c r="G253" s="485"/>
    </row>
    <row r="254" spans="1:7" x14ac:dyDescent="0.2">
      <c r="A254" s="27" t="s">
        <v>4438</v>
      </c>
      <c r="B254" s="27"/>
      <c r="C254" s="28" t="s">
        <v>2317</v>
      </c>
      <c r="D254" s="33" t="s">
        <v>242</v>
      </c>
      <c r="E254" s="33">
        <v>2</v>
      </c>
      <c r="F254" s="728"/>
      <c r="G254" s="485" t="str">
        <f t="shared" ref="G254:G255" si="44">+IF($F254&gt;0,($E254*F254),"R")</f>
        <v>R</v>
      </c>
    </row>
    <row r="255" spans="1:7" x14ac:dyDescent="0.2">
      <c r="A255" s="27" t="s">
        <v>4439</v>
      </c>
      <c r="B255" s="27"/>
      <c r="C255" s="28" t="s">
        <v>4098</v>
      </c>
      <c r="D255" s="33" t="s">
        <v>242</v>
      </c>
      <c r="E255" s="33">
        <v>2</v>
      </c>
      <c r="F255" s="728"/>
      <c r="G255" s="485" t="str">
        <f t="shared" si="44"/>
        <v>R</v>
      </c>
    </row>
    <row r="256" spans="1:7" x14ac:dyDescent="0.2">
      <c r="A256" s="27"/>
      <c r="B256" s="27"/>
      <c r="C256" s="28"/>
      <c r="D256" s="33"/>
      <c r="E256" s="33"/>
      <c r="F256" s="393"/>
      <c r="G256" s="485"/>
    </row>
    <row r="257" spans="1:7" x14ac:dyDescent="0.2">
      <c r="A257" s="52"/>
      <c r="B257" s="27"/>
      <c r="C257" s="31" t="s">
        <v>2440</v>
      </c>
      <c r="D257" s="33"/>
      <c r="E257" s="33"/>
      <c r="F257" s="393"/>
      <c r="G257" s="485"/>
    </row>
    <row r="258" spans="1:7" x14ac:dyDescent="0.2">
      <c r="A258" s="52"/>
      <c r="B258" s="27"/>
      <c r="C258" s="31"/>
      <c r="D258" s="33"/>
      <c r="E258" s="33"/>
      <c r="F258" s="393"/>
      <c r="G258" s="485"/>
    </row>
    <row r="259" spans="1:7" ht="38.25" x14ac:dyDescent="0.2">
      <c r="A259" s="61">
        <v>1.3</v>
      </c>
      <c r="B259" s="27" t="s">
        <v>2478</v>
      </c>
      <c r="C259" s="28" t="s">
        <v>2442</v>
      </c>
      <c r="D259" s="33"/>
      <c r="E259" s="33"/>
      <c r="F259" s="393"/>
      <c r="G259" s="485"/>
    </row>
    <row r="260" spans="1:7" x14ac:dyDescent="0.2">
      <c r="A260" s="52"/>
      <c r="B260" s="27"/>
      <c r="C260" s="28"/>
      <c r="D260" s="33"/>
      <c r="E260" s="33"/>
      <c r="F260" s="393"/>
      <c r="G260" s="485"/>
    </row>
    <row r="261" spans="1:7" x14ac:dyDescent="0.2">
      <c r="A261" s="27" t="s">
        <v>4440</v>
      </c>
      <c r="B261" s="27"/>
      <c r="C261" s="28" t="s">
        <v>2257</v>
      </c>
      <c r="D261" s="33"/>
      <c r="E261" s="33"/>
      <c r="F261" s="393"/>
      <c r="G261" s="485"/>
    </row>
    <row r="262" spans="1:7" x14ac:dyDescent="0.2">
      <c r="A262" s="27" t="s">
        <v>4476</v>
      </c>
      <c r="B262" s="27"/>
      <c r="C262" s="28" t="s">
        <v>2317</v>
      </c>
      <c r="D262" s="33" t="s">
        <v>292</v>
      </c>
      <c r="E262" s="33">
        <v>50</v>
      </c>
      <c r="F262" s="728"/>
      <c r="G262" s="485" t="str">
        <f t="shared" ref="G262:G263" si="45">+IF($F262&gt;0,($E262*F262),"R")</f>
        <v>R</v>
      </c>
    </row>
    <row r="263" spans="1:7" x14ac:dyDescent="0.2">
      <c r="A263" s="27" t="s">
        <v>4477</v>
      </c>
      <c r="B263" s="27"/>
      <c r="C263" s="28" t="s">
        <v>4098</v>
      </c>
      <c r="D263" s="33" t="s">
        <v>292</v>
      </c>
      <c r="E263" s="33">
        <v>50</v>
      </c>
      <c r="F263" s="728"/>
      <c r="G263" s="485" t="str">
        <f t="shared" si="45"/>
        <v>R</v>
      </c>
    </row>
    <row r="264" spans="1:7" x14ac:dyDescent="0.2">
      <c r="A264" s="27"/>
      <c r="B264" s="27"/>
      <c r="C264" s="28"/>
      <c r="D264" s="33"/>
      <c r="E264" s="33"/>
      <c r="F264" s="393"/>
      <c r="G264" s="485"/>
    </row>
    <row r="265" spans="1:7" x14ac:dyDescent="0.2">
      <c r="A265" s="27" t="s">
        <v>4441</v>
      </c>
      <c r="B265" s="27"/>
      <c r="C265" s="28" t="s">
        <v>2258</v>
      </c>
      <c r="D265" s="33"/>
      <c r="E265" s="33"/>
      <c r="F265" s="393"/>
      <c r="G265" s="485"/>
    </row>
    <row r="266" spans="1:7" x14ac:dyDescent="0.2">
      <c r="A266" s="27" t="s">
        <v>4478</v>
      </c>
      <c r="B266" s="27"/>
      <c r="C266" s="28" t="s">
        <v>2317</v>
      </c>
      <c r="D266" s="33" t="s">
        <v>242</v>
      </c>
      <c r="E266" s="33">
        <v>3</v>
      </c>
      <c r="F266" s="728"/>
      <c r="G266" s="485" t="str">
        <f t="shared" ref="G266:G267" si="46">+IF($F266&gt;0,($E266*F266),"R")</f>
        <v>R</v>
      </c>
    </row>
    <row r="267" spans="1:7" x14ac:dyDescent="0.2">
      <c r="A267" s="27" t="s">
        <v>4479</v>
      </c>
      <c r="B267" s="27"/>
      <c r="C267" s="28" t="s">
        <v>4098</v>
      </c>
      <c r="D267" s="33" t="s">
        <v>242</v>
      </c>
      <c r="E267" s="33">
        <v>3</v>
      </c>
      <c r="F267" s="728"/>
      <c r="G267" s="485" t="str">
        <f t="shared" si="46"/>
        <v>R</v>
      </c>
    </row>
    <row r="268" spans="1:7" x14ac:dyDescent="0.2">
      <c r="A268" s="27"/>
      <c r="B268" s="27"/>
      <c r="C268" s="28"/>
      <c r="D268" s="33"/>
      <c r="E268" s="33"/>
      <c r="F268" s="393"/>
      <c r="G268" s="485"/>
    </row>
    <row r="269" spans="1:7" x14ac:dyDescent="0.2">
      <c r="A269" s="27" t="s">
        <v>4480</v>
      </c>
      <c r="B269" s="27"/>
      <c r="C269" s="28" t="s">
        <v>2259</v>
      </c>
      <c r="D269" s="33"/>
      <c r="E269" s="33"/>
      <c r="F269" s="393"/>
      <c r="G269" s="485"/>
    </row>
    <row r="270" spans="1:7" x14ac:dyDescent="0.2">
      <c r="A270" s="27" t="s">
        <v>4481</v>
      </c>
      <c r="B270" s="27"/>
      <c r="C270" s="28" t="s">
        <v>2317</v>
      </c>
      <c r="D270" s="33" t="s">
        <v>242</v>
      </c>
      <c r="E270" s="33">
        <v>3</v>
      </c>
      <c r="F270" s="728"/>
      <c r="G270" s="485" t="str">
        <f t="shared" ref="G270:G271" si="47">+IF($F270&gt;0,($E270*F270),"R")</f>
        <v>R</v>
      </c>
    </row>
    <row r="271" spans="1:7" x14ac:dyDescent="0.2">
      <c r="A271" s="27" t="s">
        <v>4482</v>
      </c>
      <c r="B271" s="27"/>
      <c r="C271" s="28" t="s">
        <v>4098</v>
      </c>
      <c r="D271" s="33" t="s">
        <v>242</v>
      </c>
      <c r="E271" s="33">
        <v>3</v>
      </c>
      <c r="F271" s="728"/>
      <c r="G271" s="485" t="str">
        <f t="shared" si="47"/>
        <v>R</v>
      </c>
    </row>
    <row r="272" spans="1:7" x14ac:dyDescent="0.2">
      <c r="A272" s="27"/>
      <c r="B272" s="27"/>
      <c r="C272" s="28"/>
      <c r="D272" s="33"/>
      <c r="E272" s="33"/>
      <c r="F272" s="393"/>
      <c r="G272" s="485"/>
    </row>
    <row r="273" spans="1:7" x14ac:dyDescent="0.2">
      <c r="A273" s="27" t="s">
        <v>4483</v>
      </c>
      <c r="B273" s="27"/>
      <c r="C273" s="28" t="s">
        <v>2260</v>
      </c>
      <c r="D273" s="33"/>
      <c r="E273" s="33"/>
      <c r="F273" s="393"/>
      <c r="G273" s="485"/>
    </row>
    <row r="274" spans="1:7" x14ac:dyDescent="0.2">
      <c r="A274" s="27" t="s">
        <v>4484</v>
      </c>
      <c r="B274" s="27"/>
      <c r="C274" s="28" t="s">
        <v>2317</v>
      </c>
      <c r="D274" s="33" t="s">
        <v>242</v>
      </c>
      <c r="E274" s="33" t="s">
        <v>4778</v>
      </c>
      <c r="F274" s="728"/>
      <c r="G274" s="588" t="s">
        <v>4781</v>
      </c>
    </row>
    <row r="275" spans="1:7" x14ac:dyDescent="0.2">
      <c r="A275" s="27" t="s">
        <v>4485</v>
      </c>
      <c r="B275" s="27"/>
      <c r="C275" s="28" t="s">
        <v>4098</v>
      </c>
      <c r="D275" s="33" t="s">
        <v>242</v>
      </c>
      <c r="E275" s="33" t="s">
        <v>4778</v>
      </c>
      <c r="F275" s="728"/>
      <c r="G275" s="588" t="s">
        <v>4781</v>
      </c>
    </row>
    <row r="276" spans="1:7" x14ac:dyDescent="0.2">
      <c r="A276" s="26"/>
      <c r="B276" s="27"/>
      <c r="C276" s="28"/>
      <c r="D276" s="33"/>
      <c r="E276" s="33"/>
      <c r="F276" s="393"/>
      <c r="G276" s="485"/>
    </row>
    <row r="277" spans="1:7" x14ac:dyDescent="0.2">
      <c r="A277" s="27" t="s">
        <v>4486</v>
      </c>
      <c r="B277" s="27"/>
      <c r="C277" s="28" t="s">
        <v>2265</v>
      </c>
      <c r="D277" s="33"/>
      <c r="E277" s="33"/>
      <c r="F277" s="393"/>
      <c r="G277" s="485"/>
    </row>
    <row r="278" spans="1:7" x14ac:dyDescent="0.2">
      <c r="A278" s="26" t="s">
        <v>4487</v>
      </c>
      <c r="B278" s="27"/>
      <c r="C278" s="28" t="s">
        <v>2317</v>
      </c>
      <c r="D278" s="33" t="s">
        <v>292</v>
      </c>
      <c r="E278" s="33">
        <v>60</v>
      </c>
      <c r="F278" s="728"/>
      <c r="G278" s="485" t="str">
        <f t="shared" ref="G278:G279" si="48">+IF($F278&gt;0,($E278*F278),"R")</f>
        <v>R</v>
      </c>
    </row>
    <row r="279" spans="1:7" x14ac:dyDescent="0.2">
      <c r="A279" s="26" t="s">
        <v>4488</v>
      </c>
      <c r="B279" s="27"/>
      <c r="C279" s="28" t="s">
        <v>4098</v>
      </c>
      <c r="D279" s="33" t="s">
        <v>292</v>
      </c>
      <c r="E279" s="33">
        <v>60</v>
      </c>
      <c r="F279" s="728"/>
      <c r="G279" s="485" t="str">
        <f t="shared" si="48"/>
        <v>R</v>
      </c>
    </row>
    <row r="280" spans="1:7" x14ac:dyDescent="0.2">
      <c r="A280" s="26"/>
      <c r="B280" s="27"/>
      <c r="C280" s="28"/>
      <c r="D280" s="33"/>
      <c r="E280" s="33"/>
      <c r="F280" s="393"/>
      <c r="G280" s="485"/>
    </row>
    <row r="281" spans="1:7" x14ac:dyDescent="0.2">
      <c r="A281" s="27" t="s">
        <v>4489</v>
      </c>
      <c r="B281" s="27"/>
      <c r="C281" s="28" t="s">
        <v>2266</v>
      </c>
      <c r="D281" s="33"/>
      <c r="E281" s="33"/>
      <c r="F281" s="393"/>
      <c r="G281" s="485"/>
    </row>
    <row r="282" spans="1:7" x14ac:dyDescent="0.2">
      <c r="A282" s="26" t="s">
        <v>4490</v>
      </c>
      <c r="B282" s="27"/>
      <c r="C282" s="28" t="s">
        <v>2317</v>
      </c>
      <c r="D282" s="33" t="s">
        <v>242</v>
      </c>
      <c r="E282" s="33">
        <v>6</v>
      </c>
      <c r="F282" s="728"/>
      <c r="G282" s="485" t="str">
        <f t="shared" ref="G282:G283" si="49">+IF($F282&gt;0,($E282*F282),"R")</f>
        <v>R</v>
      </c>
    </row>
    <row r="283" spans="1:7" x14ac:dyDescent="0.2">
      <c r="A283" s="26" t="s">
        <v>4491</v>
      </c>
      <c r="B283" s="27"/>
      <c r="C283" s="28" t="s">
        <v>4098</v>
      </c>
      <c r="D283" s="33" t="s">
        <v>242</v>
      </c>
      <c r="E283" s="33">
        <v>6</v>
      </c>
      <c r="F283" s="728"/>
      <c r="G283" s="485" t="str">
        <f t="shared" si="49"/>
        <v>R</v>
      </c>
    </row>
    <row r="284" spans="1:7" x14ac:dyDescent="0.2">
      <c r="A284" s="26"/>
      <c r="B284" s="27"/>
      <c r="C284" s="28"/>
      <c r="D284" s="33"/>
      <c r="E284" s="33"/>
      <c r="F284" s="393"/>
      <c r="G284" s="485"/>
    </row>
    <row r="285" spans="1:7" x14ac:dyDescent="0.2">
      <c r="A285" s="27" t="s">
        <v>4492</v>
      </c>
      <c r="B285" s="27"/>
      <c r="C285" s="28" t="s">
        <v>2267</v>
      </c>
      <c r="D285" s="33"/>
      <c r="E285" s="33"/>
      <c r="F285" s="393"/>
      <c r="G285" s="485"/>
    </row>
    <row r="286" spans="1:7" x14ac:dyDescent="0.2">
      <c r="A286" s="27" t="s">
        <v>4493</v>
      </c>
      <c r="B286" s="27"/>
      <c r="C286" s="28" t="s">
        <v>2317</v>
      </c>
      <c r="D286" s="33" t="s">
        <v>242</v>
      </c>
      <c r="E286" s="33">
        <v>4</v>
      </c>
      <c r="F286" s="728"/>
      <c r="G286" s="485" t="str">
        <f t="shared" ref="G286:G287" si="50">+IF($F286&gt;0,($E286*F286),"R")</f>
        <v>R</v>
      </c>
    </row>
    <row r="287" spans="1:7" x14ac:dyDescent="0.2">
      <c r="A287" s="27" t="s">
        <v>4494</v>
      </c>
      <c r="B287" s="27"/>
      <c r="C287" s="28" t="s">
        <v>4098</v>
      </c>
      <c r="D287" s="33" t="s">
        <v>242</v>
      </c>
      <c r="E287" s="33">
        <v>4</v>
      </c>
      <c r="F287" s="728"/>
      <c r="G287" s="485" t="str">
        <f t="shared" si="50"/>
        <v>R</v>
      </c>
    </row>
    <row r="288" spans="1:7" x14ac:dyDescent="0.2">
      <c r="A288" s="27"/>
      <c r="B288" s="27"/>
      <c r="C288" s="28"/>
      <c r="D288" s="33"/>
      <c r="E288" s="33"/>
      <c r="F288" s="393"/>
      <c r="G288" s="485"/>
    </row>
    <row r="289" spans="1:7" ht="21.95" customHeight="1" x14ac:dyDescent="0.2">
      <c r="A289" s="34" t="s">
        <v>44</v>
      </c>
      <c r="B289" s="35"/>
      <c r="C289" s="35"/>
      <c r="D289" s="305"/>
      <c r="E289" s="305"/>
      <c r="F289" s="417"/>
      <c r="G289" s="494">
        <f>SUM(G236:G287)</f>
        <v>0</v>
      </c>
    </row>
    <row r="290" spans="1:7" ht="15" customHeight="1" x14ac:dyDescent="0.2">
      <c r="A290" s="21"/>
      <c r="B290" s="21"/>
      <c r="C290" s="21"/>
      <c r="E290" s="21"/>
      <c r="G290" s="542" t="s">
        <v>4544</v>
      </c>
    </row>
    <row r="291" spans="1:7" x14ac:dyDescent="0.2">
      <c r="A291" s="21"/>
      <c r="B291" s="21"/>
      <c r="C291" s="21"/>
      <c r="E291" s="21"/>
      <c r="G291" s="543"/>
    </row>
    <row r="292" spans="1:7" ht="25.5" x14ac:dyDescent="0.2">
      <c r="A292" s="36" t="s">
        <v>3</v>
      </c>
      <c r="B292" s="36" t="s">
        <v>4</v>
      </c>
      <c r="C292" s="36" t="s">
        <v>5</v>
      </c>
      <c r="D292" s="36" t="s">
        <v>6</v>
      </c>
      <c r="E292" s="36" t="s">
        <v>7</v>
      </c>
      <c r="F292" s="36" t="s">
        <v>8</v>
      </c>
      <c r="G292" s="482" t="s">
        <v>9</v>
      </c>
    </row>
    <row r="293" spans="1:7" ht="21.95" customHeight="1" x14ac:dyDescent="0.2">
      <c r="A293" s="37" t="s">
        <v>45</v>
      </c>
      <c r="B293" s="38"/>
      <c r="C293" s="39"/>
      <c r="D293" s="305"/>
      <c r="E293" s="305"/>
      <c r="F293" s="395"/>
      <c r="G293" s="583">
        <f>G289</f>
        <v>0</v>
      </c>
    </row>
    <row r="294" spans="1:7" x14ac:dyDescent="0.2">
      <c r="A294" s="27" t="s">
        <v>4495</v>
      </c>
      <c r="B294" s="27"/>
      <c r="C294" s="28" t="s">
        <v>2268</v>
      </c>
      <c r="D294" s="33"/>
      <c r="E294" s="33"/>
      <c r="F294" s="393"/>
      <c r="G294" s="485"/>
    </row>
    <row r="295" spans="1:7" x14ac:dyDescent="0.2">
      <c r="A295" s="26" t="s">
        <v>4496</v>
      </c>
      <c r="B295" s="27"/>
      <c r="C295" s="28" t="s">
        <v>2317</v>
      </c>
      <c r="D295" s="33" t="s">
        <v>242</v>
      </c>
      <c r="E295" s="33">
        <v>1</v>
      </c>
      <c r="F295" s="728"/>
      <c r="G295" s="485" t="str">
        <f t="shared" ref="G295:G296" si="51">+IF($F295&gt;0,($E295*F295),"R")</f>
        <v>R</v>
      </c>
    </row>
    <row r="296" spans="1:7" x14ac:dyDescent="0.2">
      <c r="A296" s="26" t="s">
        <v>4497</v>
      </c>
      <c r="B296" s="27"/>
      <c r="C296" s="28" t="s">
        <v>4098</v>
      </c>
      <c r="D296" s="33" t="s">
        <v>242</v>
      </c>
      <c r="E296" s="33">
        <v>1</v>
      </c>
      <c r="F296" s="728"/>
      <c r="G296" s="485" t="str">
        <f t="shared" si="51"/>
        <v>R</v>
      </c>
    </row>
    <row r="297" spans="1:7" x14ac:dyDescent="0.2">
      <c r="A297" s="26"/>
      <c r="B297" s="27"/>
      <c r="C297" s="28"/>
      <c r="D297" s="33"/>
      <c r="E297" s="33"/>
      <c r="F297" s="393"/>
      <c r="G297" s="485"/>
    </row>
    <row r="298" spans="1:7" x14ac:dyDescent="0.2">
      <c r="A298" s="27" t="s">
        <v>4498</v>
      </c>
      <c r="B298" s="27"/>
      <c r="C298" s="28" t="s">
        <v>2269</v>
      </c>
      <c r="D298" s="33"/>
      <c r="E298" s="33"/>
      <c r="F298" s="393"/>
      <c r="G298" s="485"/>
    </row>
    <row r="299" spans="1:7" x14ac:dyDescent="0.2">
      <c r="A299" s="27"/>
      <c r="B299" s="27"/>
      <c r="C299" s="28"/>
      <c r="D299" s="33"/>
      <c r="E299" s="33"/>
      <c r="F299" s="393"/>
      <c r="G299" s="485"/>
    </row>
    <row r="300" spans="1:7" x14ac:dyDescent="0.2">
      <c r="A300" s="27" t="s">
        <v>4499</v>
      </c>
      <c r="B300" s="27"/>
      <c r="C300" s="28" t="s">
        <v>2270</v>
      </c>
      <c r="D300" s="33"/>
      <c r="E300" s="33"/>
      <c r="F300" s="393"/>
      <c r="G300" s="485"/>
    </row>
    <row r="301" spans="1:7" x14ac:dyDescent="0.2">
      <c r="A301" s="27" t="s">
        <v>4500</v>
      </c>
      <c r="B301" s="27"/>
      <c r="C301" s="28" t="s">
        <v>2317</v>
      </c>
      <c r="D301" s="33" t="s">
        <v>292</v>
      </c>
      <c r="E301" s="33">
        <v>25</v>
      </c>
      <c r="F301" s="728"/>
      <c r="G301" s="485" t="str">
        <f t="shared" ref="G301:G302" si="52">+IF($F301&gt;0,($E301*F301),"R")</f>
        <v>R</v>
      </c>
    </row>
    <row r="302" spans="1:7" x14ac:dyDescent="0.2">
      <c r="A302" s="27" t="s">
        <v>4501</v>
      </c>
      <c r="B302" s="27"/>
      <c r="C302" s="28" t="s">
        <v>4098</v>
      </c>
      <c r="D302" s="33" t="s">
        <v>292</v>
      </c>
      <c r="E302" s="33">
        <v>25</v>
      </c>
      <c r="F302" s="728"/>
      <c r="G302" s="485" t="str">
        <f t="shared" si="52"/>
        <v>R</v>
      </c>
    </row>
    <row r="303" spans="1:7" x14ac:dyDescent="0.2">
      <c r="A303" s="27"/>
      <c r="B303" s="27"/>
      <c r="C303" s="28"/>
      <c r="D303" s="33"/>
      <c r="E303" s="33"/>
      <c r="F303" s="393"/>
      <c r="G303" s="485"/>
    </row>
    <row r="304" spans="1:7" x14ac:dyDescent="0.2">
      <c r="A304" s="27" t="s">
        <v>4502</v>
      </c>
      <c r="B304" s="27"/>
      <c r="C304" s="28" t="s">
        <v>2271</v>
      </c>
      <c r="D304" s="33"/>
      <c r="E304" s="33"/>
      <c r="F304" s="393"/>
      <c r="G304" s="485"/>
    </row>
    <row r="305" spans="1:7" x14ac:dyDescent="0.2">
      <c r="A305" s="27" t="s">
        <v>4503</v>
      </c>
      <c r="B305" s="27"/>
      <c r="C305" s="28" t="s">
        <v>2317</v>
      </c>
      <c r="D305" s="33" t="s">
        <v>292</v>
      </c>
      <c r="E305" s="33">
        <v>30</v>
      </c>
      <c r="F305" s="728"/>
      <c r="G305" s="485" t="str">
        <f t="shared" ref="G305:G306" si="53">+IF($F305&gt;0,($E305*F305),"R")</f>
        <v>R</v>
      </c>
    </row>
    <row r="306" spans="1:7" x14ac:dyDescent="0.2">
      <c r="A306" s="27" t="s">
        <v>4504</v>
      </c>
      <c r="B306" s="27"/>
      <c r="C306" s="28" t="s">
        <v>4098</v>
      </c>
      <c r="D306" s="33" t="s">
        <v>292</v>
      </c>
      <c r="E306" s="33">
        <v>30</v>
      </c>
      <c r="F306" s="728"/>
      <c r="G306" s="485" t="str">
        <f t="shared" si="53"/>
        <v>R</v>
      </c>
    </row>
    <row r="307" spans="1:7" x14ac:dyDescent="0.2">
      <c r="A307" s="27"/>
      <c r="B307" s="27"/>
      <c r="C307" s="28"/>
      <c r="D307" s="33"/>
      <c r="E307" s="33"/>
      <c r="F307" s="393"/>
      <c r="G307" s="485"/>
    </row>
    <row r="308" spans="1:7" x14ac:dyDescent="0.2">
      <c r="A308" s="27" t="s">
        <v>4505</v>
      </c>
      <c r="B308" s="27"/>
      <c r="C308" s="28" t="s">
        <v>2272</v>
      </c>
      <c r="D308" s="33"/>
      <c r="E308" s="33"/>
      <c r="F308" s="393"/>
      <c r="G308" s="485"/>
    </row>
    <row r="309" spans="1:7" x14ac:dyDescent="0.2">
      <c r="A309" s="27" t="s">
        <v>4506</v>
      </c>
      <c r="B309" s="27"/>
      <c r="C309" s="28" t="s">
        <v>2317</v>
      </c>
      <c r="D309" s="33" t="s">
        <v>292</v>
      </c>
      <c r="E309" s="33">
        <v>20</v>
      </c>
      <c r="F309" s="728"/>
      <c r="G309" s="485" t="str">
        <f t="shared" ref="G309:G310" si="54">+IF($F309&gt;0,($E309*F309),"R")</f>
        <v>R</v>
      </c>
    </row>
    <row r="310" spans="1:7" x14ac:dyDescent="0.2">
      <c r="A310" s="27" t="s">
        <v>4507</v>
      </c>
      <c r="B310" s="27"/>
      <c r="C310" s="28" t="s">
        <v>4098</v>
      </c>
      <c r="D310" s="33" t="s">
        <v>292</v>
      </c>
      <c r="E310" s="33">
        <v>20</v>
      </c>
      <c r="F310" s="728"/>
      <c r="G310" s="485" t="str">
        <f t="shared" si="54"/>
        <v>R</v>
      </c>
    </row>
    <row r="311" spans="1:7" x14ac:dyDescent="0.2">
      <c r="A311" s="27"/>
      <c r="B311" s="27"/>
      <c r="C311" s="28"/>
      <c r="D311" s="33"/>
      <c r="E311" s="33"/>
      <c r="F311" s="393"/>
      <c r="G311" s="485"/>
    </row>
    <row r="312" spans="1:7" x14ac:dyDescent="0.2">
      <c r="A312" s="27"/>
      <c r="B312" s="27"/>
      <c r="C312" s="28"/>
      <c r="D312" s="33"/>
      <c r="E312" s="33"/>
      <c r="F312" s="393"/>
      <c r="G312" s="485"/>
    </row>
    <row r="313" spans="1:7" s="48" customFormat="1" ht="21.95" customHeight="1" x14ac:dyDescent="0.25">
      <c r="A313" s="34" t="s">
        <v>4566</v>
      </c>
      <c r="B313" s="35"/>
      <c r="C313" s="35"/>
      <c r="D313" s="305"/>
      <c r="E313" s="35"/>
      <c r="F313" s="395"/>
      <c r="G313" s="494">
        <f>SUM(G293:G310)</f>
        <v>0</v>
      </c>
    </row>
    <row r="314" spans="1:7" x14ac:dyDescent="0.2">
      <c r="A314" s="21"/>
    </row>
    <row r="315" spans="1:7" x14ac:dyDescent="0.2">
      <c r="A315" s="21"/>
    </row>
    <row r="316" spans="1:7" x14ac:dyDescent="0.2">
      <c r="A316" s="21"/>
    </row>
    <row r="317" spans="1:7" x14ac:dyDescent="0.2">
      <c r="A317" s="21"/>
    </row>
    <row r="318" spans="1:7" x14ac:dyDescent="0.2">
      <c r="A318" s="21"/>
    </row>
  </sheetData>
  <sheetProtection algorithmName="SHA-512" hashValue="9k/x5w1Jgi1sTiBQ2xqMy0Sjq5Axpho847nr76x44G2M9vNz1ShnPeyMLIsWf6V9cmWiuDlnuxoqQb53mr4qFg==" saltValue="GOFp+ILzHNrrvPESC7NA1A==" spinCount="100000" sheet="1" objects="1" scenarios="1"/>
  <autoFilter ref="A1:G323" xr:uid="{00000000-0009-0000-0000-000020000000}"/>
  <pageMargins left="0.70866141732283472" right="0.70866141732283472" top="0.74803149606299213" bottom="0.74803149606299213" header="0.31496062992125984" footer="0.31496062992125984"/>
  <pageSetup paperSize="9" scale="74" firstPageNumber="65" fitToHeight="0" orientation="portrait" blackAndWhite="1" r:id="rId1"/>
  <headerFooter>
    <oddHeader>&amp;LHAMMARSDALE WWTW IMPROVEMENTS TO LIQUID AND SOLIDS TREATMENT FACILITIES&amp;RContract No:  WS 7342</oddHeader>
    <oddFooter>&amp;LC2: Pricing Data - Revision B&amp;CPage C2.2-&amp;P</oddFooter>
  </headerFooter>
  <rowBreaks count="6" manualBreakCount="6">
    <brk id="30" min="6" max="6" man="1"/>
    <brk id="81" min="6" max="6" man="1"/>
    <brk id="135" min="6" max="6" man="1"/>
    <brk id="182" min="6" max="6" man="1"/>
    <brk id="232" min="6" max="6" man="1"/>
    <brk id="289" min="6" max="6"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92D050"/>
    <pageSetUpPr fitToPage="1"/>
  </sheetPr>
  <dimension ref="A1:H109"/>
  <sheetViews>
    <sheetView view="pageBreakPreview" zoomScale="80" zoomScaleNormal="100" zoomScaleSheetLayoutView="80" workbookViewId="0">
      <selection activeCell="F251" sqref="F251"/>
    </sheetView>
  </sheetViews>
  <sheetFormatPr defaultColWidth="9.140625" defaultRowHeight="12.75" x14ac:dyDescent="0.2"/>
  <cols>
    <col min="1" max="1" width="8.5703125" style="49" customWidth="1"/>
    <col min="2" max="2" width="10.85546875" style="49" customWidth="1"/>
    <col min="3" max="3" width="42.7109375" style="50" customWidth="1"/>
    <col min="4" max="4" width="10.140625" style="51" customWidth="1"/>
    <col min="5" max="5" width="10.140625" style="49" customWidth="1"/>
    <col min="6" max="6" width="15.5703125" style="22" customWidth="1"/>
    <col min="7" max="7" width="18.42578125" style="590" customWidth="1"/>
    <col min="8" max="16384" width="9.140625" style="21"/>
  </cols>
  <sheetData>
    <row r="1" spans="1:7" ht="15" customHeight="1" x14ac:dyDescent="0.2">
      <c r="A1" s="21"/>
      <c r="B1" s="21"/>
      <c r="C1" s="21"/>
      <c r="D1" s="21"/>
      <c r="E1" s="21"/>
      <c r="G1" s="542" t="s">
        <v>4543</v>
      </c>
    </row>
    <row r="2" spans="1:7" ht="15" customHeight="1" x14ac:dyDescent="0.2">
      <c r="A2" s="21"/>
      <c r="B2" s="21"/>
      <c r="C2" s="21"/>
      <c r="D2" s="21"/>
      <c r="E2" s="21"/>
      <c r="G2" s="543"/>
    </row>
    <row r="3" spans="1:7" ht="27" customHeight="1" x14ac:dyDescent="0.2">
      <c r="A3" s="23" t="s">
        <v>3</v>
      </c>
      <c r="B3" s="23" t="s">
        <v>4</v>
      </c>
      <c r="C3" s="23" t="s">
        <v>5</v>
      </c>
      <c r="D3" s="23" t="s">
        <v>6</v>
      </c>
      <c r="E3" s="23" t="s">
        <v>7</v>
      </c>
      <c r="F3" s="23" t="s">
        <v>8</v>
      </c>
      <c r="G3" s="482" t="s">
        <v>9</v>
      </c>
    </row>
    <row r="4" spans="1:7" ht="25.5" x14ac:dyDescent="0.2">
      <c r="A4" s="24"/>
      <c r="B4" s="24"/>
      <c r="C4" s="25" t="s">
        <v>2360</v>
      </c>
      <c r="D4" s="33"/>
      <c r="E4" s="33"/>
      <c r="F4" s="393"/>
      <c r="G4" s="485"/>
    </row>
    <row r="5" spans="1:7" x14ac:dyDescent="0.2">
      <c r="A5" s="27"/>
      <c r="B5" s="27"/>
      <c r="C5" s="28"/>
      <c r="D5" s="41"/>
      <c r="E5" s="41"/>
      <c r="F5" s="392"/>
      <c r="G5" s="485"/>
    </row>
    <row r="6" spans="1:7" x14ac:dyDescent="0.2">
      <c r="A6" s="27"/>
      <c r="B6" s="27"/>
      <c r="C6" s="28"/>
      <c r="D6" s="41"/>
      <c r="E6" s="41"/>
      <c r="F6" s="392"/>
      <c r="G6" s="485"/>
    </row>
    <row r="7" spans="1:7" x14ac:dyDescent="0.2">
      <c r="A7" s="30">
        <v>1</v>
      </c>
      <c r="B7" s="30"/>
      <c r="C7" s="31" t="s">
        <v>2479</v>
      </c>
      <c r="D7" s="41"/>
      <c r="E7" s="41"/>
      <c r="F7" s="392"/>
      <c r="G7" s="485"/>
    </row>
    <row r="8" spans="1:7" x14ac:dyDescent="0.2">
      <c r="A8" s="27"/>
      <c r="B8" s="27"/>
      <c r="C8" s="28"/>
      <c r="D8" s="41"/>
      <c r="E8" s="41"/>
      <c r="F8" s="392"/>
      <c r="G8" s="485"/>
    </row>
    <row r="9" spans="1:7" x14ac:dyDescent="0.2">
      <c r="A9" s="30">
        <v>1.1000000000000001</v>
      </c>
      <c r="B9" s="30"/>
      <c r="C9" s="31" t="s">
        <v>4582</v>
      </c>
      <c r="D9" s="41"/>
      <c r="E9" s="41"/>
      <c r="F9" s="392"/>
      <c r="G9" s="485"/>
    </row>
    <row r="10" spans="1:7" ht="51" x14ac:dyDescent="0.2">
      <c r="A10" s="27"/>
      <c r="B10" s="27"/>
      <c r="C10" s="28" t="s">
        <v>4580</v>
      </c>
      <c r="D10" s="41"/>
      <c r="E10" s="41"/>
      <c r="F10" s="392"/>
      <c r="G10" s="485"/>
    </row>
    <row r="11" spans="1:7" x14ac:dyDescent="0.2">
      <c r="A11" s="27" t="s">
        <v>16</v>
      </c>
      <c r="B11" s="27"/>
      <c r="C11" s="28" t="s">
        <v>2317</v>
      </c>
      <c r="D11" s="41" t="s">
        <v>242</v>
      </c>
      <c r="E11" s="41">
        <v>4</v>
      </c>
      <c r="F11" s="728"/>
      <c r="G11" s="485" t="str">
        <f>+IF($F11&gt;0,($E11*F11),"R")</f>
        <v>R</v>
      </c>
    </row>
    <row r="12" spans="1:7" x14ac:dyDescent="0.2">
      <c r="A12" s="27" t="s">
        <v>22</v>
      </c>
      <c r="B12" s="27"/>
      <c r="C12" s="28" t="s">
        <v>4098</v>
      </c>
      <c r="D12" s="41" t="s">
        <v>242</v>
      </c>
      <c r="E12" s="41">
        <v>4</v>
      </c>
      <c r="F12" s="728"/>
      <c r="G12" s="485" t="str">
        <f>+IF($F12&gt;0,($E12*F12),"R")</f>
        <v>R</v>
      </c>
    </row>
    <row r="13" spans="1:7" x14ac:dyDescent="0.2">
      <c r="A13" s="27"/>
      <c r="B13" s="27"/>
      <c r="C13" s="28"/>
      <c r="D13" s="41"/>
      <c r="E13" s="41"/>
      <c r="F13" s="392"/>
      <c r="G13" s="485"/>
    </row>
    <row r="14" spans="1:7" x14ac:dyDescent="0.2">
      <c r="A14" s="30">
        <v>1.2</v>
      </c>
      <c r="B14" s="30"/>
      <c r="C14" s="31" t="s">
        <v>2361</v>
      </c>
      <c r="D14" s="41"/>
      <c r="E14" s="41"/>
      <c r="F14" s="392"/>
      <c r="G14" s="485"/>
    </row>
    <row r="15" spans="1:7" x14ac:dyDescent="0.2">
      <c r="A15" s="27"/>
      <c r="B15" s="27"/>
      <c r="C15" s="28"/>
      <c r="D15" s="41"/>
      <c r="E15" s="41"/>
      <c r="F15" s="392"/>
      <c r="G15" s="485"/>
    </row>
    <row r="16" spans="1:7" ht="51" x14ac:dyDescent="0.2">
      <c r="A16" s="27" t="s">
        <v>63</v>
      </c>
      <c r="B16" s="27" t="s">
        <v>2362</v>
      </c>
      <c r="C16" s="28" t="s">
        <v>2363</v>
      </c>
      <c r="D16" s="41"/>
      <c r="E16" s="41"/>
      <c r="F16" s="392"/>
      <c r="G16" s="485"/>
    </row>
    <row r="17" spans="1:8" x14ac:dyDescent="0.2">
      <c r="A17" s="27" t="s">
        <v>3990</v>
      </c>
      <c r="B17" s="27"/>
      <c r="C17" s="28" t="s">
        <v>2317</v>
      </c>
      <c r="D17" s="41" t="s">
        <v>242</v>
      </c>
      <c r="E17" s="41">
        <v>12</v>
      </c>
      <c r="F17" s="728"/>
      <c r="G17" s="485" t="str">
        <f t="shared" ref="G17:G18" si="0">+IF($F17&gt;0,($E17*F17),"R")</f>
        <v>R</v>
      </c>
      <c r="H17" s="53"/>
    </row>
    <row r="18" spans="1:8" x14ac:dyDescent="0.2">
      <c r="A18" s="27" t="s">
        <v>3991</v>
      </c>
      <c r="B18" s="27"/>
      <c r="C18" s="28" t="s">
        <v>4098</v>
      </c>
      <c r="D18" s="41" t="s">
        <v>242</v>
      </c>
      <c r="E18" s="41">
        <v>12</v>
      </c>
      <c r="F18" s="728"/>
      <c r="G18" s="485" t="str">
        <f t="shared" si="0"/>
        <v>R</v>
      </c>
      <c r="H18" s="53"/>
    </row>
    <row r="19" spans="1:8" x14ac:dyDescent="0.2">
      <c r="A19" s="27"/>
      <c r="B19" s="27"/>
      <c r="C19" s="28"/>
      <c r="D19" s="41"/>
      <c r="E19" s="41"/>
      <c r="F19" s="392"/>
      <c r="G19" s="485"/>
      <c r="H19" s="53"/>
    </row>
    <row r="20" spans="1:8" x14ac:dyDescent="0.2">
      <c r="A20" s="27" t="s">
        <v>68</v>
      </c>
      <c r="B20" s="27"/>
      <c r="C20" s="28" t="s">
        <v>2221</v>
      </c>
      <c r="D20" s="41"/>
      <c r="E20" s="41"/>
      <c r="F20" s="392"/>
      <c r="G20" s="485"/>
      <c r="H20" s="53"/>
    </row>
    <row r="21" spans="1:8" x14ac:dyDescent="0.2">
      <c r="A21" s="27" t="s">
        <v>3992</v>
      </c>
      <c r="B21" s="27"/>
      <c r="C21" s="28" t="s">
        <v>2030</v>
      </c>
      <c r="D21" s="41" t="s">
        <v>242</v>
      </c>
      <c r="E21" s="41">
        <v>12</v>
      </c>
      <c r="F21" s="728"/>
      <c r="G21" s="485" t="str">
        <f t="shared" ref="G21:G22" si="1">+IF($F21&gt;0,($E21*F21),"R")</f>
        <v>R</v>
      </c>
      <c r="H21" s="53"/>
    </row>
    <row r="22" spans="1:8" x14ac:dyDescent="0.2">
      <c r="A22" s="27" t="s">
        <v>3993</v>
      </c>
      <c r="B22" s="27"/>
      <c r="C22" s="28" t="s">
        <v>4098</v>
      </c>
      <c r="D22" s="41" t="s">
        <v>242</v>
      </c>
      <c r="E22" s="41">
        <v>12</v>
      </c>
      <c r="F22" s="728"/>
      <c r="G22" s="485" t="str">
        <f t="shared" si="1"/>
        <v>R</v>
      </c>
      <c r="H22" s="53"/>
    </row>
    <row r="23" spans="1:8" x14ac:dyDescent="0.2">
      <c r="A23" s="27"/>
      <c r="B23" s="27"/>
      <c r="C23" s="28"/>
      <c r="D23" s="41"/>
      <c r="E23" s="41"/>
      <c r="F23" s="392"/>
      <c r="G23" s="485"/>
      <c r="H23" s="53"/>
    </row>
    <row r="24" spans="1:8" x14ac:dyDescent="0.2">
      <c r="A24" s="27"/>
      <c r="B24" s="27"/>
      <c r="C24" s="31" t="s">
        <v>2369</v>
      </c>
      <c r="D24" s="41"/>
      <c r="E24" s="41"/>
      <c r="F24" s="392"/>
      <c r="G24" s="485"/>
      <c r="H24" s="53"/>
    </row>
    <row r="25" spans="1:8" x14ac:dyDescent="0.2">
      <c r="A25" s="27"/>
      <c r="B25" s="27"/>
      <c r="C25" s="31"/>
      <c r="D25" s="41"/>
      <c r="E25" s="41"/>
      <c r="F25" s="392"/>
      <c r="G25" s="485"/>
      <c r="H25" s="53"/>
    </row>
    <row r="26" spans="1:8" ht="89.25" x14ac:dyDescent="0.2">
      <c r="A26" s="27">
        <v>1.3</v>
      </c>
      <c r="B26" s="27" t="s">
        <v>2370</v>
      </c>
      <c r="C26" s="28" t="s">
        <v>2371</v>
      </c>
      <c r="D26" s="41"/>
      <c r="E26" s="41"/>
      <c r="F26" s="392"/>
      <c r="G26" s="485"/>
      <c r="H26" s="53"/>
    </row>
    <row r="27" spans="1:8" x14ac:dyDescent="0.2">
      <c r="A27" s="27"/>
      <c r="B27" s="27"/>
      <c r="C27" s="28"/>
      <c r="D27" s="41"/>
      <c r="E27" s="41"/>
      <c r="F27" s="392"/>
      <c r="G27" s="485"/>
      <c r="H27" s="53"/>
    </row>
    <row r="28" spans="1:8" x14ac:dyDescent="0.2">
      <c r="A28" s="27" t="s">
        <v>113</v>
      </c>
      <c r="B28" s="27"/>
      <c r="C28" s="28" t="s">
        <v>2372</v>
      </c>
      <c r="D28" s="41"/>
      <c r="E28" s="41"/>
      <c r="F28" s="392"/>
      <c r="G28" s="485"/>
    </row>
    <row r="29" spans="1:8" x14ac:dyDescent="0.2">
      <c r="A29" s="33" t="s">
        <v>4006</v>
      </c>
      <c r="B29" s="27"/>
      <c r="C29" s="28" t="s">
        <v>2317</v>
      </c>
      <c r="D29" s="41" t="s">
        <v>292</v>
      </c>
      <c r="E29" s="41">
        <v>1400</v>
      </c>
      <c r="F29" s="728"/>
      <c r="G29" s="485" t="str">
        <f t="shared" ref="G29:G30" si="2">+IF($F29&gt;0,($E29*F29),"R")</f>
        <v>R</v>
      </c>
    </row>
    <row r="30" spans="1:8" x14ac:dyDescent="0.2">
      <c r="A30" s="33" t="s">
        <v>4007</v>
      </c>
      <c r="B30" s="27"/>
      <c r="C30" s="28" t="s">
        <v>4098</v>
      </c>
      <c r="D30" s="41" t="s">
        <v>292</v>
      </c>
      <c r="E30" s="41">
        <v>1400</v>
      </c>
      <c r="F30" s="728"/>
      <c r="G30" s="485" t="str">
        <f t="shared" si="2"/>
        <v>R</v>
      </c>
    </row>
    <row r="31" spans="1:8" x14ac:dyDescent="0.2">
      <c r="A31" s="27"/>
      <c r="B31" s="27"/>
      <c r="C31" s="28"/>
      <c r="D31" s="41"/>
      <c r="E31" s="41"/>
      <c r="F31" s="392"/>
      <c r="G31" s="485"/>
    </row>
    <row r="32" spans="1:8" ht="51" x14ac:dyDescent="0.2">
      <c r="A32" s="27">
        <v>1.4</v>
      </c>
      <c r="B32" s="27" t="s">
        <v>2378</v>
      </c>
      <c r="C32" s="28" t="s">
        <v>2379</v>
      </c>
      <c r="D32" s="41"/>
      <c r="E32" s="41"/>
      <c r="F32" s="392"/>
      <c r="G32" s="485"/>
    </row>
    <row r="33" spans="1:8" x14ac:dyDescent="0.2">
      <c r="A33" s="27"/>
      <c r="B33" s="27"/>
      <c r="C33" s="28"/>
      <c r="D33" s="41"/>
      <c r="E33" s="41"/>
      <c r="F33" s="392"/>
      <c r="G33" s="485"/>
    </row>
    <row r="34" spans="1:8" x14ac:dyDescent="0.2">
      <c r="A34" s="27" t="s">
        <v>136</v>
      </c>
      <c r="B34" s="27"/>
      <c r="C34" s="28" t="s">
        <v>2372</v>
      </c>
      <c r="D34" s="41"/>
      <c r="E34" s="41"/>
      <c r="F34" s="392"/>
      <c r="G34" s="485"/>
    </row>
    <row r="35" spans="1:8" x14ac:dyDescent="0.2">
      <c r="A35" s="27" t="s">
        <v>4008</v>
      </c>
      <c r="B35" s="27"/>
      <c r="C35" s="28" t="s">
        <v>2317</v>
      </c>
      <c r="D35" s="41" t="s">
        <v>242</v>
      </c>
      <c r="E35" s="41">
        <v>24</v>
      </c>
      <c r="F35" s="728"/>
      <c r="G35" s="485" t="str">
        <f t="shared" ref="G35:G36" si="3">+IF($F35&gt;0,($E35*F35),"R")</f>
        <v>R</v>
      </c>
    </row>
    <row r="36" spans="1:8" x14ac:dyDescent="0.2">
      <c r="A36" s="27" t="s">
        <v>4009</v>
      </c>
      <c r="B36" s="27"/>
      <c r="C36" s="28" t="s">
        <v>4098</v>
      </c>
      <c r="D36" s="41" t="s">
        <v>242</v>
      </c>
      <c r="E36" s="41">
        <v>24</v>
      </c>
      <c r="F36" s="728"/>
      <c r="G36" s="485" t="str">
        <f t="shared" si="3"/>
        <v>R</v>
      </c>
    </row>
    <row r="37" spans="1:8" ht="21.95" customHeight="1" x14ac:dyDescent="0.2">
      <c r="A37" s="34" t="s">
        <v>44</v>
      </c>
      <c r="B37" s="35"/>
      <c r="C37" s="35"/>
      <c r="D37" s="305"/>
      <c r="E37" s="305"/>
      <c r="F37" s="417"/>
      <c r="G37" s="479">
        <f>SUM(G10:G36)</f>
        <v>0</v>
      </c>
    </row>
    <row r="38" spans="1:8" ht="15" customHeight="1" x14ac:dyDescent="0.2">
      <c r="A38" s="21"/>
      <c r="B38" s="21"/>
      <c r="C38" s="21"/>
      <c r="D38" s="21"/>
      <c r="E38" s="21"/>
      <c r="G38" s="542" t="s">
        <v>4543</v>
      </c>
    </row>
    <row r="39" spans="1:8" x14ac:dyDescent="0.2">
      <c r="A39" s="21"/>
      <c r="B39" s="21"/>
      <c r="C39" s="21"/>
      <c r="D39" s="21"/>
      <c r="E39" s="21"/>
      <c r="G39" s="543"/>
    </row>
    <row r="40" spans="1:8" ht="25.5" x14ac:dyDescent="0.2">
      <c r="A40" s="36" t="s">
        <v>3</v>
      </c>
      <c r="B40" s="36" t="s">
        <v>4</v>
      </c>
      <c r="C40" s="36" t="s">
        <v>5</v>
      </c>
      <c r="D40" s="36" t="s">
        <v>6</v>
      </c>
      <c r="E40" s="36" t="s">
        <v>7</v>
      </c>
      <c r="F40" s="36" t="s">
        <v>8</v>
      </c>
      <c r="G40" s="482" t="s">
        <v>9</v>
      </c>
    </row>
    <row r="41" spans="1:8" ht="21.95" customHeight="1" x14ac:dyDescent="0.2">
      <c r="A41" s="37" t="s">
        <v>45</v>
      </c>
      <c r="B41" s="38"/>
      <c r="C41" s="39"/>
      <c r="D41" s="305"/>
      <c r="E41" s="305"/>
      <c r="F41" s="395"/>
      <c r="G41" s="583">
        <f>G37</f>
        <v>0</v>
      </c>
    </row>
    <row r="42" spans="1:8" x14ac:dyDescent="0.2">
      <c r="A42" s="52"/>
      <c r="B42" s="27"/>
      <c r="C42" s="28"/>
      <c r="D42" s="33"/>
      <c r="E42" s="33"/>
      <c r="F42" s="393"/>
      <c r="G42" s="485"/>
    </row>
    <row r="43" spans="1:8" x14ac:dyDescent="0.2">
      <c r="A43" s="52"/>
      <c r="B43" s="27"/>
      <c r="C43" s="31" t="s">
        <v>2383</v>
      </c>
      <c r="D43" s="33"/>
      <c r="E43" s="33"/>
      <c r="F43" s="393"/>
      <c r="G43" s="485"/>
      <c r="H43" s="53"/>
    </row>
    <row r="44" spans="1:8" x14ac:dyDescent="0.2">
      <c r="A44" s="52"/>
      <c r="B44" s="27"/>
      <c r="C44" s="31"/>
      <c r="D44" s="33"/>
      <c r="E44" s="33"/>
      <c r="F44" s="393"/>
      <c r="G44" s="485"/>
      <c r="H44" s="53"/>
    </row>
    <row r="45" spans="1:8" ht="89.25" x14ac:dyDescent="0.2">
      <c r="A45" s="27">
        <v>1.5</v>
      </c>
      <c r="B45" s="27" t="s">
        <v>2384</v>
      </c>
      <c r="C45" s="28" t="s">
        <v>2385</v>
      </c>
      <c r="D45" s="33"/>
      <c r="E45" s="33"/>
      <c r="F45" s="393"/>
      <c r="G45" s="485"/>
      <c r="H45" s="53"/>
    </row>
    <row r="46" spans="1:8" x14ac:dyDescent="0.2">
      <c r="A46" s="27"/>
      <c r="B46" s="27"/>
      <c r="C46" s="28"/>
      <c r="D46" s="33"/>
      <c r="E46" s="33"/>
      <c r="F46" s="393"/>
      <c r="G46" s="485"/>
      <c r="H46" s="53"/>
    </row>
    <row r="47" spans="1:8" x14ac:dyDescent="0.2">
      <c r="A47" s="27" t="s">
        <v>200</v>
      </c>
      <c r="B47" s="27"/>
      <c r="C47" s="28" t="s">
        <v>2389</v>
      </c>
      <c r="D47" s="33"/>
      <c r="E47" s="33"/>
      <c r="F47" s="393"/>
      <c r="G47" s="485"/>
    </row>
    <row r="48" spans="1:8" x14ac:dyDescent="0.2">
      <c r="A48" s="26" t="s">
        <v>4012</v>
      </c>
      <c r="B48" s="27"/>
      <c r="C48" s="28" t="s">
        <v>2317</v>
      </c>
      <c r="D48" s="33" t="s">
        <v>292</v>
      </c>
      <c r="E48" s="33">
        <v>1400</v>
      </c>
      <c r="F48" s="728"/>
      <c r="G48" s="485" t="str">
        <f t="shared" ref="G48:G49" si="4">+IF($F48&gt;0,($E48*F48),"R")</f>
        <v>R</v>
      </c>
    </row>
    <row r="49" spans="1:7" x14ac:dyDescent="0.2">
      <c r="A49" s="26" t="s">
        <v>4013</v>
      </c>
      <c r="B49" s="27"/>
      <c r="C49" s="28" t="s">
        <v>4098</v>
      </c>
      <c r="D49" s="33" t="s">
        <v>292</v>
      </c>
      <c r="E49" s="33">
        <v>1400</v>
      </c>
      <c r="F49" s="728"/>
      <c r="G49" s="485" t="str">
        <f t="shared" si="4"/>
        <v>R</v>
      </c>
    </row>
    <row r="50" spans="1:7" x14ac:dyDescent="0.2">
      <c r="A50" s="27"/>
      <c r="B50" s="27"/>
      <c r="C50" s="28"/>
      <c r="D50" s="33"/>
      <c r="E50" s="33"/>
      <c r="F50" s="393"/>
      <c r="G50" s="485"/>
    </row>
    <row r="51" spans="1:7" ht="51" x14ac:dyDescent="0.2">
      <c r="A51" s="27">
        <v>1.6</v>
      </c>
      <c r="B51" s="27" t="s">
        <v>2390</v>
      </c>
      <c r="C51" s="28" t="s">
        <v>2391</v>
      </c>
      <c r="D51" s="33"/>
      <c r="E51" s="33"/>
      <c r="F51" s="393"/>
      <c r="G51" s="485"/>
    </row>
    <row r="52" spans="1:7" x14ac:dyDescent="0.2">
      <c r="A52" s="26"/>
      <c r="B52" s="27"/>
      <c r="C52" s="28"/>
      <c r="D52" s="33"/>
      <c r="E52" s="33"/>
      <c r="F52" s="393"/>
      <c r="G52" s="485"/>
    </row>
    <row r="53" spans="1:7" x14ac:dyDescent="0.2">
      <c r="A53" s="27" t="s">
        <v>207</v>
      </c>
      <c r="B53" s="27"/>
      <c r="C53" s="28" t="s">
        <v>2389</v>
      </c>
      <c r="D53" s="33"/>
      <c r="E53" s="33"/>
      <c r="F53" s="393"/>
      <c r="G53" s="485"/>
    </row>
    <row r="54" spans="1:7" x14ac:dyDescent="0.2">
      <c r="A54" s="26" t="s">
        <v>4016</v>
      </c>
      <c r="B54" s="27"/>
      <c r="C54" s="28" t="s">
        <v>2317</v>
      </c>
      <c r="D54" s="33" t="s">
        <v>242</v>
      </c>
      <c r="E54" s="33">
        <v>24</v>
      </c>
      <c r="F54" s="728"/>
      <c r="G54" s="485" t="str">
        <f t="shared" ref="G54:G55" si="5">+IF($F54&gt;0,($E54*F54),"R")</f>
        <v>R</v>
      </c>
    </row>
    <row r="55" spans="1:7" x14ac:dyDescent="0.2">
      <c r="A55" s="26" t="s">
        <v>4017</v>
      </c>
      <c r="B55" s="27"/>
      <c r="C55" s="28" t="s">
        <v>4098</v>
      </c>
      <c r="D55" s="33" t="s">
        <v>242</v>
      </c>
      <c r="E55" s="33">
        <v>24</v>
      </c>
      <c r="F55" s="728"/>
      <c r="G55" s="485" t="str">
        <f t="shared" si="5"/>
        <v>R</v>
      </c>
    </row>
    <row r="56" spans="1:7" x14ac:dyDescent="0.2">
      <c r="A56" s="26"/>
      <c r="B56" s="27"/>
      <c r="C56" s="28"/>
      <c r="D56" s="33"/>
      <c r="E56" s="33"/>
      <c r="F56" s="393"/>
      <c r="G56" s="485"/>
    </row>
    <row r="57" spans="1:7" x14ac:dyDescent="0.2">
      <c r="A57" s="27"/>
      <c r="B57" s="27"/>
      <c r="C57" s="31" t="s">
        <v>2401</v>
      </c>
      <c r="D57" s="33"/>
      <c r="E57" s="33"/>
      <c r="F57" s="393"/>
      <c r="G57" s="485"/>
    </row>
    <row r="58" spans="1:7" x14ac:dyDescent="0.2">
      <c r="A58" s="27"/>
      <c r="B58" s="27"/>
      <c r="C58" s="31"/>
      <c r="D58" s="33"/>
      <c r="E58" s="33"/>
      <c r="F58" s="393"/>
      <c r="G58" s="485"/>
    </row>
    <row r="59" spans="1:7" ht="51" x14ac:dyDescent="0.2">
      <c r="A59" s="27">
        <v>1.7</v>
      </c>
      <c r="B59" s="27" t="s">
        <v>2402</v>
      </c>
      <c r="C59" s="28" t="s">
        <v>2403</v>
      </c>
      <c r="D59" s="33"/>
      <c r="E59" s="33"/>
      <c r="F59" s="393"/>
      <c r="G59" s="485"/>
    </row>
    <row r="60" spans="1:7" x14ac:dyDescent="0.2">
      <c r="A60" s="27"/>
      <c r="B60" s="27"/>
      <c r="C60" s="28"/>
      <c r="D60" s="33"/>
      <c r="E60" s="33"/>
      <c r="F60" s="393"/>
      <c r="G60" s="485"/>
    </row>
    <row r="61" spans="1:7" ht="25.5" x14ac:dyDescent="0.2">
      <c r="A61" s="27" t="s">
        <v>214</v>
      </c>
      <c r="B61" s="27"/>
      <c r="C61" s="28" t="s">
        <v>2483</v>
      </c>
      <c r="D61" s="33"/>
      <c r="E61" s="33"/>
      <c r="F61" s="393"/>
      <c r="G61" s="485"/>
    </row>
    <row r="62" spans="1:7" x14ac:dyDescent="0.2">
      <c r="A62" s="27" t="s">
        <v>4018</v>
      </c>
      <c r="B62" s="27"/>
      <c r="C62" s="28" t="s">
        <v>2317</v>
      </c>
      <c r="D62" s="33" t="s">
        <v>242</v>
      </c>
      <c r="E62" s="33">
        <v>12</v>
      </c>
      <c r="F62" s="728"/>
      <c r="G62" s="485" t="str">
        <f t="shared" ref="G62:G63" si="6">+IF($F62&gt;0,($E62*F62),"R")</f>
        <v>R</v>
      </c>
    </row>
    <row r="63" spans="1:7" x14ac:dyDescent="0.2">
      <c r="A63" s="27" t="s">
        <v>4019</v>
      </c>
      <c r="B63" s="27"/>
      <c r="C63" s="28" t="s">
        <v>4098</v>
      </c>
      <c r="D63" s="33" t="s">
        <v>242</v>
      </c>
      <c r="E63" s="33">
        <v>12</v>
      </c>
      <c r="F63" s="728"/>
      <c r="G63" s="485" t="str">
        <f t="shared" si="6"/>
        <v>R</v>
      </c>
    </row>
    <row r="64" spans="1:7" x14ac:dyDescent="0.2">
      <c r="A64" s="27"/>
      <c r="B64" s="27"/>
      <c r="C64" s="28"/>
      <c r="D64" s="33"/>
      <c r="E64" s="33"/>
      <c r="F64" s="393"/>
      <c r="G64" s="485"/>
    </row>
    <row r="65" spans="1:7" x14ac:dyDescent="0.2">
      <c r="A65" s="26"/>
      <c r="B65" s="27"/>
      <c r="C65" s="31" t="s">
        <v>2440</v>
      </c>
      <c r="D65" s="33"/>
      <c r="E65" s="33"/>
      <c r="F65" s="393"/>
      <c r="G65" s="485"/>
    </row>
    <row r="66" spans="1:7" x14ac:dyDescent="0.2">
      <c r="A66" s="26"/>
      <c r="B66" s="27"/>
      <c r="C66" s="31"/>
      <c r="D66" s="33"/>
      <c r="E66" s="33"/>
      <c r="F66" s="393"/>
      <c r="G66" s="485"/>
    </row>
    <row r="67" spans="1:7" ht="51" x14ac:dyDescent="0.2">
      <c r="A67" s="57">
        <v>1.8</v>
      </c>
      <c r="B67" s="27" t="s">
        <v>2478</v>
      </c>
      <c r="C67" s="28" t="s">
        <v>2442</v>
      </c>
      <c r="D67" s="33"/>
      <c r="E67" s="33"/>
      <c r="F67" s="393"/>
      <c r="G67" s="485"/>
    </row>
    <row r="68" spans="1:7" x14ac:dyDescent="0.2">
      <c r="A68" s="26"/>
      <c r="B68" s="27"/>
      <c r="C68" s="28"/>
      <c r="D68" s="33"/>
      <c r="E68" s="33"/>
      <c r="F68" s="393"/>
      <c r="G68" s="485"/>
    </row>
    <row r="69" spans="1:7" x14ac:dyDescent="0.2">
      <c r="A69" s="27" t="s">
        <v>2398</v>
      </c>
      <c r="B69" s="27"/>
      <c r="C69" s="28" t="s">
        <v>2265</v>
      </c>
      <c r="D69" s="33"/>
      <c r="E69" s="33"/>
      <c r="F69" s="393"/>
      <c r="G69" s="485"/>
    </row>
    <row r="70" spans="1:7" x14ac:dyDescent="0.2">
      <c r="A70" s="26" t="s">
        <v>4217</v>
      </c>
      <c r="B70" s="27"/>
      <c r="C70" s="28" t="s">
        <v>2317</v>
      </c>
      <c r="D70" s="33" t="s">
        <v>292</v>
      </c>
      <c r="E70" s="33">
        <v>60</v>
      </c>
      <c r="F70" s="728"/>
      <c r="G70" s="485" t="str">
        <f t="shared" ref="G70:G71" si="7">+IF($F70&gt;0,($E70*F70),"R")</f>
        <v>R</v>
      </c>
    </row>
    <row r="71" spans="1:7" x14ac:dyDescent="0.2">
      <c r="A71" s="26" t="s">
        <v>4218</v>
      </c>
      <c r="B71" s="27"/>
      <c r="C71" s="28" t="s">
        <v>4098</v>
      </c>
      <c r="D71" s="33" t="s">
        <v>292</v>
      </c>
      <c r="E71" s="33">
        <v>60</v>
      </c>
      <c r="F71" s="728"/>
      <c r="G71" s="485" t="str">
        <f t="shared" si="7"/>
        <v>R</v>
      </c>
    </row>
    <row r="72" spans="1:7" x14ac:dyDescent="0.2">
      <c r="A72" s="58"/>
      <c r="B72" s="56"/>
      <c r="C72" s="59"/>
      <c r="D72" s="97"/>
      <c r="E72" s="97"/>
      <c r="F72" s="397"/>
      <c r="G72" s="577"/>
    </row>
    <row r="73" spans="1:7" ht="21.95" customHeight="1" x14ac:dyDescent="0.2">
      <c r="A73" s="43" t="s">
        <v>44</v>
      </c>
      <c r="B73" s="44"/>
      <c r="C73" s="44"/>
      <c r="D73" s="307"/>
      <c r="E73" s="307"/>
      <c r="F73" s="419"/>
      <c r="G73" s="577">
        <f>SUM(G41:G71)</f>
        <v>0</v>
      </c>
    </row>
    <row r="74" spans="1:7" ht="15" customHeight="1" x14ac:dyDescent="0.2">
      <c r="A74" s="21"/>
      <c r="B74" s="21"/>
      <c r="C74" s="21"/>
      <c r="D74" s="21"/>
      <c r="E74" s="21"/>
      <c r="G74" s="542" t="s">
        <v>4543</v>
      </c>
    </row>
    <row r="75" spans="1:7" x14ac:dyDescent="0.2">
      <c r="A75" s="21"/>
      <c r="B75" s="21"/>
      <c r="C75" s="21"/>
      <c r="D75" s="21"/>
      <c r="E75" s="21"/>
      <c r="G75" s="543"/>
    </row>
    <row r="76" spans="1:7" ht="25.5" x14ac:dyDescent="0.2">
      <c r="A76" s="36" t="s">
        <v>3</v>
      </c>
      <c r="B76" s="36" t="s">
        <v>4</v>
      </c>
      <c r="C76" s="36" t="s">
        <v>5</v>
      </c>
      <c r="D76" s="36" t="s">
        <v>6</v>
      </c>
      <c r="E76" s="36" t="s">
        <v>7</v>
      </c>
      <c r="F76" s="36" t="s">
        <v>8</v>
      </c>
      <c r="G76" s="482" t="s">
        <v>9</v>
      </c>
    </row>
    <row r="77" spans="1:7" ht="21.95" customHeight="1" x14ac:dyDescent="0.2">
      <c r="A77" s="37" t="s">
        <v>45</v>
      </c>
      <c r="B77" s="38"/>
      <c r="C77" s="39"/>
      <c r="D77" s="305"/>
      <c r="E77" s="305"/>
      <c r="F77" s="389"/>
      <c r="G77" s="583">
        <f>G73</f>
        <v>0</v>
      </c>
    </row>
    <row r="78" spans="1:7" x14ac:dyDescent="0.2">
      <c r="A78" s="27" t="s">
        <v>3892</v>
      </c>
      <c r="B78" s="27"/>
      <c r="C78" s="28" t="s">
        <v>2266</v>
      </c>
      <c r="D78" s="33"/>
      <c r="E78" s="33"/>
      <c r="F78" s="388"/>
      <c r="G78" s="485"/>
    </row>
    <row r="79" spans="1:7" x14ac:dyDescent="0.2">
      <c r="A79" s="26" t="s">
        <v>4219</v>
      </c>
      <c r="B79" s="27"/>
      <c r="C79" s="28" t="s">
        <v>2317</v>
      </c>
      <c r="D79" s="33" t="s">
        <v>242</v>
      </c>
      <c r="E79" s="33">
        <v>6</v>
      </c>
      <c r="F79" s="728"/>
      <c r="G79" s="485" t="str">
        <f t="shared" ref="G79:G80" si="8">+IF($F79&gt;0,($E79*F79),"R")</f>
        <v>R</v>
      </c>
    </row>
    <row r="80" spans="1:7" x14ac:dyDescent="0.2">
      <c r="A80" s="26" t="s">
        <v>4220</v>
      </c>
      <c r="B80" s="27"/>
      <c r="C80" s="28" t="s">
        <v>4098</v>
      </c>
      <c r="D80" s="33" t="s">
        <v>242</v>
      </c>
      <c r="E80" s="33">
        <v>6</v>
      </c>
      <c r="F80" s="728"/>
      <c r="G80" s="485" t="str">
        <f t="shared" si="8"/>
        <v>R</v>
      </c>
    </row>
    <row r="81" spans="1:7" x14ac:dyDescent="0.2">
      <c r="A81" s="26"/>
      <c r="B81" s="27"/>
      <c r="C81" s="28"/>
      <c r="D81" s="33"/>
      <c r="E81" s="33"/>
      <c r="F81" s="388"/>
      <c r="G81" s="485"/>
    </row>
    <row r="82" spans="1:7" x14ac:dyDescent="0.2">
      <c r="A82" s="27" t="s">
        <v>4221</v>
      </c>
      <c r="B82" s="27"/>
      <c r="C82" s="28" t="s">
        <v>2267</v>
      </c>
      <c r="D82" s="33"/>
      <c r="E82" s="33"/>
      <c r="F82" s="388"/>
      <c r="G82" s="485"/>
    </row>
    <row r="83" spans="1:7" x14ac:dyDescent="0.2">
      <c r="A83" s="27" t="s">
        <v>4222</v>
      </c>
      <c r="B83" s="27"/>
      <c r="C83" s="28" t="s">
        <v>2317</v>
      </c>
      <c r="D83" s="33" t="s">
        <v>242</v>
      </c>
      <c r="E83" s="33">
        <v>4</v>
      </c>
      <c r="F83" s="728"/>
      <c r="G83" s="485" t="str">
        <f t="shared" ref="G83:G84" si="9">+IF($F83&gt;0,($E83*F83),"R")</f>
        <v>R</v>
      </c>
    </row>
    <row r="84" spans="1:7" x14ac:dyDescent="0.2">
      <c r="A84" s="27" t="s">
        <v>4223</v>
      </c>
      <c r="B84" s="27"/>
      <c r="C84" s="28" t="s">
        <v>4098</v>
      </c>
      <c r="D84" s="33" t="s">
        <v>242</v>
      </c>
      <c r="E84" s="33">
        <v>4</v>
      </c>
      <c r="F84" s="728"/>
      <c r="G84" s="485" t="str">
        <f t="shared" si="9"/>
        <v>R</v>
      </c>
    </row>
    <row r="85" spans="1:7" x14ac:dyDescent="0.2">
      <c r="A85" s="27"/>
      <c r="B85" s="27"/>
      <c r="C85" s="28"/>
      <c r="D85" s="33"/>
      <c r="E85" s="33"/>
      <c r="F85" s="388"/>
      <c r="G85" s="485"/>
    </row>
    <row r="86" spans="1:7" x14ac:dyDescent="0.2">
      <c r="A86" s="27" t="s">
        <v>4224</v>
      </c>
      <c r="B86" s="27"/>
      <c r="C86" s="28" t="s">
        <v>2268</v>
      </c>
      <c r="D86" s="33"/>
      <c r="E86" s="33"/>
      <c r="F86" s="388"/>
      <c r="G86" s="485"/>
    </row>
    <row r="87" spans="1:7" x14ac:dyDescent="0.2">
      <c r="A87" s="26" t="s">
        <v>4225</v>
      </c>
      <c r="B87" s="27"/>
      <c r="C87" s="28" t="s">
        <v>2317</v>
      </c>
      <c r="D87" s="33" t="s">
        <v>242</v>
      </c>
      <c r="E87" s="33">
        <v>1</v>
      </c>
      <c r="F87" s="728"/>
      <c r="G87" s="485" t="str">
        <f t="shared" ref="G87:G88" si="10">+IF($F87&gt;0,($E87*F87),"R")</f>
        <v>R</v>
      </c>
    </row>
    <row r="88" spans="1:7" x14ac:dyDescent="0.2">
      <c r="A88" s="26" t="s">
        <v>4226</v>
      </c>
      <c r="B88" s="27"/>
      <c r="C88" s="28" t="s">
        <v>4098</v>
      </c>
      <c r="D88" s="33" t="s">
        <v>242</v>
      </c>
      <c r="E88" s="33">
        <v>1</v>
      </c>
      <c r="F88" s="728"/>
      <c r="G88" s="485" t="str">
        <f t="shared" si="10"/>
        <v>R</v>
      </c>
    </row>
    <row r="89" spans="1:7" x14ac:dyDescent="0.2">
      <c r="A89" s="26"/>
      <c r="B89" s="27"/>
      <c r="C89" s="28"/>
      <c r="D89" s="33"/>
      <c r="E89" s="33"/>
      <c r="F89" s="388"/>
      <c r="G89" s="485"/>
    </row>
    <row r="90" spans="1:7" x14ac:dyDescent="0.2">
      <c r="A90" s="30">
        <v>1.9</v>
      </c>
      <c r="B90" s="30"/>
      <c r="C90" s="31" t="s">
        <v>2269</v>
      </c>
      <c r="D90" s="33"/>
      <c r="E90" s="33"/>
      <c r="F90" s="388"/>
      <c r="G90" s="485"/>
    </row>
    <row r="91" spans="1:7" x14ac:dyDescent="0.2">
      <c r="A91" s="27"/>
      <c r="B91" s="27"/>
      <c r="C91" s="28"/>
      <c r="D91" s="33"/>
      <c r="E91" s="33"/>
      <c r="F91" s="388"/>
      <c r="G91" s="485"/>
    </row>
    <row r="92" spans="1:7" x14ac:dyDescent="0.2">
      <c r="A92" s="27" t="s">
        <v>2404</v>
      </c>
      <c r="B92" s="27"/>
      <c r="C92" s="28" t="s">
        <v>2270</v>
      </c>
      <c r="D92" s="33"/>
      <c r="E92" s="33"/>
      <c r="F92" s="388"/>
      <c r="G92" s="485"/>
    </row>
    <row r="93" spans="1:7" x14ac:dyDescent="0.2">
      <c r="A93" s="27" t="s">
        <v>4263</v>
      </c>
      <c r="B93" s="27"/>
      <c r="C93" s="28" t="s">
        <v>2317</v>
      </c>
      <c r="D93" s="33" t="s">
        <v>292</v>
      </c>
      <c r="E93" s="33">
        <v>25</v>
      </c>
      <c r="F93" s="728"/>
      <c r="G93" s="485" t="str">
        <f t="shared" ref="G93:G94" si="11">+IF($F93&gt;0,($E93*F93),"R")</f>
        <v>R</v>
      </c>
    </row>
    <row r="94" spans="1:7" x14ac:dyDescent="0.2">
      <c r="A94" s="27" t="s">
        <v>4264</v>
      </c>
      <c r="B94" s="27"/>
      <c r="C94" s="28" t="s">
        <v>4098</v>
      </c>
      <c r="D94" s="33" t="s">
        <v>292</v>
      </c>
      <c r="E94" s="33">
        <v>25</v>
      </c>
      <c r="F94" s="728"/>
      <c r="G94" s="485" t="str">
        <f t="shared" si="11"/>
        <v>R</v>
      </c>
    </row>
    <row r="95" spans="1:7" x14ac:dyDescent="0.2">
      <c r="A95" s="27"/>
      <c r="B95" s="27"/>
      <c r="C95" s="28"/>
      <c r="D95" s="33"/>
      <c r="E95" s="33"/>
      <c r="F95" s="388"/>
      <c r="G95" s="485"/>
    </row>
    <row r="96" spans="1:7" x14ac:dyDescent="0.2">
      <c r="A96" s="27" t="s">
        <v>2406</v>
      </c>
      <c r="B96" s="27"/>
      <c r="C96" s="28" t="s">
        <v>2271</v>
      </c>
      <c r="D96" s="33"/>
      <c r="E96" s="33"/>
      <c r="F96" s="388"/>
      <c r="G96" s="485"/>
    </row>
    <row r="97" spans="1:7" x14ac:dyDescent="0.2">
      <c r="A97" s="27" t="s">
        <v>4265</v>
      </c>
      <c r="B97" s="27"/>
      <c r="C97" s="28" t="s">
        <v>2317</v>
      </c>
      <c r="D97" s="33" t="s">
        <v>292</v>
      </c>
      <c r="E97" s="33">
        <v>30</v>
      </c>
      <c r="F97" s="728"/>
      <c r="G97" s="485" t="str">
        <f t="shared" ref="G97:G98" si="12">+IF($F97&gt;0,($E97*F97),"R")</f>
        <v>R</v>
      </c>
    </row>
    <row r="98" spans="1:7" x14ac:dyDescent="0.2">
      <c r="A98" s="27" t="s">
        <v>4266</v>
      </c>
      <c r="B98" s="27"/>
      <c r="C98" s="28" t="s">
        <v>4098</v>
      </c>
      <c r="D98" s="33" t="s">
        <v>292</v>
      </c>
      <c r="E98" s="33">
        <v>30</v>
      </c>
      <c r="F98" s="728"/>
      <c r="G98" s="485" t="str">
        <f t="shared" si="12"/>
        <v>R</v>
      </c>
    </row>
    <row r="99" spans="1:7" x14ac:dyDescent="0.2">
      <c r="A99" s="27"/>
      <c r="B99" s="27"/>
      <c r="C99" s="28"/>
      <c r="D99" s="33"/>
      <c r="E99" s="33"/>
      <c r="F99" s="388"/>
      <c r="G99" s="485"/>
    </row>
    <row r="100" spans="1:7" x14ac:dyDescent="0.2">
      <c r="A100" s="27" t="s">
        <v>2408</v>
      </c>
      <c r="B100" s="27"/>
      <c r="C100" s="28" t="s">
        <v>2272</v>
      </c>
      <c r="D100" s="33"/>
      <c r="E100" s="33"/>
      <c r="F100" s="388"/>
      <c r="G100" s="485"/>
    </row>
    <row r="101" spans="1:7" x14ac:dyDescent="0.2">
      <c r="A101" s="27" t="s">
        <v>4267</v>
      </c>
      <c r="B101" s="27"/>
      <c r="C101" s="28" t="s">
        <v>2317</v>
      </c>
      <c r="D101" s="33" t="s">
        <v>292</v>
      </c>
      <c r="E101" s="33">
        <v>20</v>
      </c>
      <c r="F101" s="728"/>
      <c r="G101" s="485" t="str">
        <f t="shared" ref="G101:G102" si="13">+IF($F101&gt;0,($E101*F101),"R")</f>
        <v>R</v>
      </c>
    </row>
    <row r="102" spans="1:7" x14ac:dyDescent="0.2">
      <c r="A102" s="27" t="s">
        <v>4268</v>
      </c>
      <c r="B102" s="27"/>
      <c r="C102" s="28" t="s">
        <v>4098</v>
      </c>
      <c r="D102" s="33" t="s">
        <v>292</v>
      </c>
      <c r="E102" s="33">
        <v>20</v>
      </c>
      <c r="F102" s="728"/>
      <c r="G102" s="485" t="str">
        <f t="shared" si="13"/>
        <v>R</v>
      </c>
    </row>
    <row r="103" spans="1:7" x14ac:dyDescent="0.2">
      <c r="A103" s="27"/>
      <c r="B103" s="27"/>
      <c r="C103" s="28"/>
      <c r="D103" s="33"/>
      <c r="E103" s="33"/>
      <c r="F103" s="388"/>
      <c r="G103" s="485"/>
    </row>
    <row r="104" spans="1:7" s="48" customFormat="1" ht="21.95" customHeight="1" x14ac:dyDescent="0.25">
      <c r="A104" s="34" t="s">
        <v>4566</v>
      </c>
      <c r="B104" s="35"/>
      <c r="C104" s="35"/>
      <c r="D104" s="305"/>
      <c r="E104" s="305"/>
      <c r="F104" s="389"/>
      <c r="G104" s="494">
        <f>SUM(G77:G102)</f>
        <v>0</v>
      </c>
    </row>
    <row r="105" spans="1:7" x14ac:dyDescent="0.2">
      <c r="A105" s="21"/>
    </row>
    <row r="106" spans="1:7" x14ac:dyDescent="0.2">
      <c r="A106" s="21"/>
    </row>
    <row r="107" spans="1:7" x14ac:dyDescent="0.2">
      <c r="A107" s="21"/>
    </row>
    <row r="108" spans="1:7" x14ac:dyDescent="0.2">
      <c r="A108" s="21"/>
    </row>
    <row r="109" spans="1:7" x14ac:dyDescent="0.2">
      <c r="A109" s="21"/>
    </row>
  </sheetData>
  <sheetProtection algorithmName="SHA-512" hashValue="Ug8Y1PEAs68rRHCR46O4TtvWS/vKAXUPRtDB2kE7eGL8gEexUul8vFvz9oQYnLe6rrVpWly8hHI9fOaeMFrJlg==" saltValue="90zVf1ejlpQANNR0gZlU6Q==" spinCount="100000" sheet="1" objects="1" scenarios="1"/>
  <autoFilter ref="A1:G109" xr:uid="{00000000-0009-0000-0000-000021000000}"/>
  <pageMargins left="0.70866141732283472" right="0.70866141732283472" top="0.74803149606299213" bottom="0.74803149606299213" header="0.31496062992125984" footer="0.31496062992125984"/>
  <pageSetup paperSize="9" scale="75" firstPageNumber="65" fitToHeight="0" orientation="portrait" blackAndWhite="1" r:id="rId1"/>
  <headerFooter>
    <oddHeader>&amp;LHAMMARSDALE WWTW IMPROVEMENTS TO LIQUID AND SOLIDS TREATMENT FACILITIES&amp;RContract No:  WS 7342</oddHeader>
    <oddFooter>&amp;LC2: Pricing Data - Revision B&amp;CPage C2.2-&amp;P</oddFooter>
  </headerFooter>
  <rowBreaks count="2" manualBreakCount="2">
    <brk id="37" max="7" man="1"/>
    <brk id="73" max="7"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92D050"/>
    <pageSetUpPr fitToPage="1"/>
  </sheetPr>
  <dimension ref="A1:H92"/>
  <sheetViews>
    <sheetView view="pageBreakPreview" zoomScale="90" zoomScaleNormal="100" zoomScaleSheetLayoutView="90" workbookViewId="0">
      <selection activeCell="F251" sqref="F251"/>
    </sheetView>
  </sheetViews>
  <sheetFormatPr defaultColWidth="9.140625" defaultRowHeight="12.75" x14ac:dyDescent="0.2"/>
  <cols>
    <col min="1" max="1" width="8.5703125" style="49" customWidth="1"/>
    <col min="2" max="2" width="10.85546875" style="49" customWidth="1"/>
    <col min="3" max="3" width="38" style="50" customWidth="1"/>
    <col min="4" max="4" width="10" style="51" customWidth="1"/>
    <col min="5" max="5" width="10" style="49" customWidth="1"/>
    <col min="6" max="6" width="15.7109375" style="22" customWidth="1"/>
    <col min="7" max="7" width="18.42578125" style="590" customWidth="1"/>
    <col min="8" max="16384" width="9.140625" style="21"/>
  </cols>
  <sheetData>
    <row r="1" spans="1:8" ht="15" customHeight="1" x14ac:dyDescent="0.2">
      <c r="A1" s="21"/>
      <c r="B1" s="21"/>
      <c r="C1" s="21"/>
      <c r="D1" s="21"/>
      <c r="E1" s="21"/>
      <c r="G1" s="542" t="s">
        <v>4542</v>
      </c>
    </row>
    <row r="2" spans="1:8" ht="15" customHeight="1" x14ac:dyDescent="0.2">
      <c r="A2" s="21"/>
      <c r="B2" s="21"/>
      <c r="C2" s="21"/>
      <c r="D2" s="21"/>
      <c r="E2" s="21"/>
      <c r="G2" s="543"/>
    </row>
    <row r="3" spans="1:8" ht="27" customHeight="1" x14ac:dyDescent="0.2">
      <c r="A3" s="23" t="s">
        <v>3</v>
      </c>
      <c r="B3" s="23" t="s">
        <v>4</v>
      </c>
      <c r="C3" s="23" t="s">
        <v>5</v>
      </c>
      <c r="D3" s="23" t="s">
        <v>6</v>
      </c>
      <c r="E3" s="23" t="s">
        <v>7</v>
      </c>
      <c r="F3" s="23" t="s">
        <v>8</v>
      </c>
      <c r="G3" s="482" t="s">
        <v>9</v>
      </c>
    </row>
    <row r="4" spans="1:8" ht="25.5" x14ac:dyDescent="0.2">
      <c r="A4" s="24"/>
      <c r="B4" s="24"/>
      <c r="C4" s="25" t="s">
        <v>2360</v>
      </c>
      <c r="D4" s="24"/>
      <c r="E4" s="421"/>
      <c r="F4" s="393"/>
      <c r="G4" s="485"/>
    </row>
    <row r="5" spans="1:8" x14ac:dyDescent="0.2">
      <c r="A5" s="27"/>
      <c r="B5" s="27"/>
      <c r="C5" s="28"/>
      <c r="D5" s="41"/>
      <c r="E5" s="411"/>
      <c r="F5" s="392"/>
      <c r="G5" s="485"/>
    </row>
    <row r="6" spans="1:8" x14ac:dyDescent="0.2">
      <c r="A6" s="27"/>
      <c r="B6" s="27"/>
      <c r="C6" s="28"/>
      <c r="D6" s="41"/>
      <c r="E6" s="411"/>
      <c r="F6" s="392"/>
      <c r="G6" s="485"/>
    </row>
    <row r="7" spans="1:8" x14ac:dyDescent="0.2">
      <c r="A7" s="30">
        <v>1</v>
      </c>
      <c r="B7" s="30"/>
      <c r="C7" s="31" t="s">
        <v>2484</v>
      </c>
      <c r="D7" s="41"/>
      <c r="E7" s="411"/>
      <c r="F7" s="392"/>
      <c r="G7" s="485"/>
    </row>
    <row r="8" spans="1:8" x14ac:dyDescent="0.2">
      <c r="A8" s="27"/>
      <c r="B8" s="27"/>
      <c r="C8" s="28"/>
      <c r="D8" s="41"/>
      <c r="E8" s="411"/>
      <c r="F8" s="392"/>
      <c r="G8" s="485"/>
    </row>
    <row r="9" spans="1:8" x14ac:dyDescent="0.2">
      <c r="A9" s="52"/>
      <c r="B9" s="27"/>
      <c r="C9" s="31" t="s">
        <v>2485</v>
      </c>
      <c r="D9" s="41"/>
      <c r="E9" s="411"/>
      <c r="F9" s="392"/>
      <c r="G9" s="485"/>
      <c r="H9" s="53"/>
    </row>
    <row r="10" spans="1:8" x14ac:dyDescent="0.2">
      <c r="A10" s="52"/>
      <c r="B10" s="27"/>
      <c r="C10" s="31"/>
      <c r="D10" s="41"/>
      <c r="E10" s="411"/>
      <c r="F10" s="392"/>
      <c r="G10" s="485"/>
      <c r="H10" s="53"/>
    </row>
    <row r="11" spans="1:8" ht="76.5" x14ac:dyDescent="0.2">
      <c r="A11" s="27">
        <v>1.1000000000000001</v>
      </c>
      <c r="B11" s="27"/>
      <c r="C11" s="28" t="s">
        <v>2486</v>
      </c>
      <c r="D11" s="41"/>
      <c r="E11" s="411"/>
      <c r="F11" s="392"/>
      <c r="G11" s="485"/>
      <c r="H11" s="53"/>
    </row>
    <row r="12" spans="1:8" x14ac:dyDescent="0.2">
      <c r="A12" s="27"/>
      <c r="B12" s="27"/>
      <c r="C12" s="28"/>
      <c r="D12" s="41"/>
      <c r="E12" s="411"/>
      <c r="F12" s="392"/>
      <c r="G12" s="485"/>
    </row>
    <row r="13" spans="1:8" x14ac:dyDescent="0.2">
      <c r="A13" s="27" t="s">
        <v>16</v>
      </c>
      <c r="B13" s="27"/>
      <c r="C13" s="28" t="s">
        <v>2395</v>
      </c>
      <c r="D13" s="41"/>
      <c r="E13" s="411"/>
      <c r="F13" s="392"/>
      <c r="G13" s="485"/>
    </row>
    <row r="14" spans="1:8" x14ac:dyDescent="0.2">
      <c r="A14" s="27" t="s">
        <v>4508</v>
      </c>
      <c r="B14" s="27"/>
      <c r="C14" s="47" t="s">
        <v>2030</v>
      </c>
      <c r="D14" s="41" t="s">
        <v>292</v>
      </c>
      <c r="E14" s="411">
        <v>2015</v>
      </c>
      <c r="F14" s="728"/>
      <c r="G14" s="485" t="str">
        <f>+IF($F14&gt;0,($E14*F14),"R")</f>
        <v>R</v>
      </c>
    </row>
    <row r="15" spans="1:8" x14ac:dyDescent="0.2">
      <c r="A15" s="27" t="s">
        <v>4509</v>
      </c>
      <c r="B15" s="27"/>
      <c r="C15" s="47" t="s">
        <v>2031</v>
      </c>
      <c r="D15" s="41" t="s">
        <v>292</v>
      </c>
      <c r="E15" s="411">
        <v>2015</v>
      </c>
      <c r="F15" s="728"/>
      <c r="G15" s="485" t="str">
        <f>+IF($F15&gt;0,($E15*F15),"R")</f>
        <v>R</v>
      </c>
    </row>
    <row r="16" spans="1:8" x14ac:dyDescent="0.2">
      <c r="A16" s="27"/>
      <c r="B16" s="27"/>
      <c r="C16" s="28"/>
      <c r="D16" s="41"/>
      <c r="E16" s="411"/>
      <c r="F16" s="392"/>
      <c r="G16" s="485"/>
    </row>
    <row r="17" spans="1:7" ht="51" x14ac:dyDescent="0.2">
      <c r="A17" s="27">
        <v>1.2</v>
      </c>
      <c r="B17" s="27"/>
      <c r="C17" s="28" t="s">
        <v>2488</v>
      </c>
      <c r="D17" s="41"/>
      <c r="E17" s="411"/>
      <c r="F17" s="392"/>
      <c r="G17" s="485"/>
    </row>
    <row r="18" spans="1:7" x14ac:dyDescent="0.2">
      <c r="A18" s="27"/>
      <c r="B18" s="27"/>
      <c r="C18" s="28"/>
      <c r="D18" s="41"/>
      <c r="E18" s="411"/>
      <c r="F18" s="392"/>
      <c r="G18" s="485"/>
    </row>
    <row r="19" spans="1:7" x14ac:dyDescent="0.2">
      <c r="A19" s="27" t="s">
        <v>63</v>
      </c>
      <c r="B19" s="27"/>
      <c r="C19" s="28" t="s">
        <v>2395</v>
      </c>
      <c r="D19" s="41"/>
      <c r="E19" s="411"/>
      <c r="F19" s="392"/>
      <c r="G19" s="485"/>
    </row>
    <row r="20" spans="1:7" x14ac:dyDescent="0.2">
      <c r="A20" s="27" t="s">
        <v>3990</v>
      </c>
      <c r="B20" s="27"/>
      <c r="C20" s="47" t="s">
        <v>2030</v>
      </c>
      <c r="D20" s="41" t="s">
        <v>242</v>
      </c>
      <c r="E20" s="411">
        <v>38</v>
      </c>
      <c r="F20" s="728"/>
      <c r="G20" s="485" t="str">
        <f t="shared" ref="G20:G21" si="0">+IF($F20&gt;0,($E20*F20),"R")</f>
        <v>R</v>
      </c>
    </row>
    <row r="21" spans="1:7" x14ac:dyDescent="0.2">
      <c r="A21" s="27" t="s">
        <v>3991</v>
      </c>
      <c r="B21" s="27"/>
      <c r="C21" s="47" t="s">
        <v>2031</v>
      </c>
      <c r="D21" s="41" t="s">
        <v>242</v>
      </c>
      <c r="E21" s="411">
        <v>38</v>
      </c>
      <c r="F21" s="728"/>
      <c r="G21" s="485" t="str">
        <f t="shared" si="0"/>
        <v>R</v>
      </c>
    </row>
    <row r="22" spans="1:7" x14ac:dyDescent="0.2">
      <c r="A22" s="27"/>
      <c r="B22" s="27"/>
      <c r="C22" s="28"/>
      <c r="D22" s="41"/>
      <c r="E22" s="411"/>
      <c r="F22" s="392"/>
      <c r="G22" s="485"/>
    </row>
    <row r="23" spans="1:7" ht="25.5" x14ac:dyDescent="0.2">
      <c r="A23" s="27">
        <v>1.3</v>
      </c>
      <c r="B23" s="27"/>
      <c r="C23" s="28" t="s">
        <v>2397</v>
      </c>
      <c r="D23" s="41"/>
      <c r="E23" s="411"/>
      <c r="F23" s="392"/>
      <c r="G23" s="485"/>
    </row>
    <row r="24" spans="1:7" x14ac:dyDescent="0.2">
      <c r="A24" s="27"/>
      <c r="B24" s="27"/>
      <c r="C24" s="28"/>
      <c r="D24" s="41"/>
      <c r="E24" s="411"/>
      <c r="F24" s="392"/>
      <c r="G24" s="485"/>
    </row>
    <row r="25" spans="1:7" x14ac:dyDescent="0.2">
      <c r="A25" s="27" t="s">
        <v>113</v>
      </c>
      <c r="B25" s="27"/>
      <c r="C25" s="28" t="s">
        <v>4779</v>
      </c>
      <c r="D25" s="41" t="s">
        <v>242</v>
      </c>
      <c r="E25" s="411">
        <v>38</v>
      </c>
      <c r="F25" s="728"/>
      <c r="G25" s="485" t="str">
        <f t="shared" ref="G25:G26" si="1">+IF($F25&gt;0,($E25*F25),"R")</f>
        <v>R</v>
      </c>
    </row>
    <row r="26" spans="1:7" x14ac:dyDescent="0.2">
      <c r="A26" s="27" t="s">
        <v>116</v>
      </c>
      <c r="B26" s="27"/>
      <c r="C26" s="28" t="s">
        <v>4780</v>
      </c>
      <c r="D26" s="41" t="s">
        <v>242</v>
      </c>
      <c r="E26" s="411">
        <f>E25</f>
        <v>38</v>
      </c>
      <c r="F26" s="728"/>
      <c r="G26" s="485" t="str">
        <f t="shared" si="1"/>
        <v>R</v>
      </c>
    </row>
    <row r="27" spans="1:7" x14ac:dyDescent="0.2">
      <c r="A27" s="27"/>
      <c r="B27" s="27"/>
      <c r="C27" s="28"/>
      <c r="D27" s="41"/>
      <c r="E27" s="411"/>
      <c r="F27" s="392"/>
      <c r="G27" s="485"/>
    </row>
    <row r="28" spans="1:7" x14ac:dyDescent="0.2">
      <c r="A28" s="27"/>
      <c r="B28" s="27"/>
      <c r="C28" s="28"/>
      <c r="D28" s="41"/>
      <c r="E28" s="411"/>
      <c r="F28" s="392"/>
      <c r="G28" s="485"/>
    </row>
    <row r="29" spans="1:7" x14ac:dyDescent="0.2">
      <c r="A29" s="27"/>
      <c r="B29" s="27"/>
      <c r="C29" s="31" t="s">
        <v>2490</v>
      </c>
      <c r="D29" s="41"/>
      <c r="E29" s="411"/>
      <c r="F29" s="392"/>
      <c r="G29" s="485"/>
    </row>
    <row r="30" spans="1:7" ht="63.75" x14ac:dyDescent="0.2">
      <c r="A30" s="27">
        <v>1.4</v>
      </c>
      <c r="B30" s="27"/>
      <c r="C30" s="28" t="s">
        <v>2491</v>
      </c>
      <c r="D30" s="41"/>
      <c r="E30" s="411"/>
      <c r="F30" s="392"/>
      <c r="G30" s="485"/>
    </row>
    <row r="31" spans="1:7" x14ac:dyDescent="0.2">
      <c r="A31" s="27"/>
      <c r="B31" s="27"/>
      <c r="C31" s="28"/>
      <c r="D31" s="41"/>
      <c r="E31" s="411"/>
      <c r="F31" s="392"/>
      <c r="G31" s="485"/>
    </row>
    <row r="32" spans="1:7" ht="38.25" x14ac:dyDescent="0.2">
      <c r="A32" s="27" t="s">
        <v>136</v>
      </c>
      <c r="B32" s="27"/>
      <c r="C32" s="28" t="s">
        <v>2493</v>
      </c>
      <c r="D32" s="41"/>
      <c r="E32" s="411"/>
      <c r="F32" s="392"/>
      <c r="G32" s="485"/>
    </row>
    <row r="33" spans="1:7" x14ac:dyDescent="0.2">
      <c r="A33" s="27" t="s">
        <v>4008</v>
      </c>
      <c r="B33" s="27"/>
      <c r="C33" s="47" t="s">
        <v>2030</v>
      </c>
      <c r="D33" s="41" t="s">
        <v>19</v>
      </c>
      <c r="E33" s="411">
        <v>1</v>
      </c>
      <c r="F33" s="728"/>
      <c r="G33" s="485" t="str">
        <f t="shared" ref="G33:G34" si="2">+IF($F33&gt;0,($E33*F33),"R")</f>
        <v>R</v>
      </c>
    </row>
    <row r="34" spans="1:7" x14ac:dyDescent="0.2">
      <c r="A34" s="27" t="s">
        <v>4009</v>
      </c>
      <c r="B34" s="27"/>
      <c r="C34" s="47" t="s">
        <v>2031</v>
      </c>
      <c r="D34" s="41" t="s">
        <v>19</v>
      </c>
      <c r="E34" s="411">
        <v>1</v>
      </c>
      <c r="F34" s="728"/>
      <c r="G34" s="485" t="str">
        <f t="shared" si="2"/>
        <v>R</v>
      </c>
    </row>
    <row r="35" spans="1:7" x14ac:dyDescent="0.2">
      <c r="A35" s="27"/>
      <c r="B35" s="27"/>
      <c r="C35" s="28"/>
      <c r="D35" s="41"/>
      <c r="E35" s="411"/>
      <c r="F35" s="392"/>
      <c r="G35" s="485"/>
    </row>
    <row r="36" spans="1:7" ht="51" x14ac:dyDescent="0.2">
      <c r="A36" s="27" t="s">
        <v>139</v>
      </c>
      <c r="B36" s="27"/>
      <c r="C36" s="28" t="s">
        <v>2495</v>
      </c>
      <c r="D36" s="33"/>
      <c r="F36" s="392"/>
      <c r="G36" s="485"/>
    </row>
    <row r="37" spans="1:7" x14ac:dyDescent="0.2">
      <c r="A37" s="27" t="s">
        <v>4010</v>
      </c>
      <c r="B37" s="27"/>
      <c r="C37" s="47" t="s">
        <v>2030</v>
      </c>
      <c r="D37" s="41" t="s">
        <v>19</v>
      </c>
      <c r="E37" s="411">
        <v>6</v>
      </c>
      <c r="F37" s="728"/>
      <c r="G37" s="485" t="str">
        <f t="shared" ref="G37:G38" si="3">+IF($F37&gt;0,($E37*F37),"R")</f>
        <v>R</v>
      </c>
    </row>
    <row r="38" spans="1:7" x14ac:dyDescent="0.2">
      <c r="A38" s="27" t="s">
        <v>4011</v>
      </c>
      <c r="B38" s="27"/>
      <c r="C38" s="47" t="s">
        <v>2031</v>
      </c>
      <c r="D38" s="41" t="s">
        <v>19</v>
      </c>
      <c r="E38" s="411">
        <f>E37</f>
        <v>6</v>
      </c>
      <c r="F38" s="728"/>
      <c r="G38" s="485" t="str">
        <f t="shared" si="3"/>
        <v>R</v>
      </c>
    </row>
    <row r="39" spans="1:7" x14ac:dyDescent="0.2">
      <c r="A39" s="27"/>
      <c r="B39" s="27"/>
      <c r="C39" s="28"/>
      <c r="D39" s="41"/>
      <c r="E39" s="41"/>
      <c r="F39" s="385"/>
      <c r="G39" s="588"/>
    </row>
    <row r="40" spans="1:7" ht="21.95" customHeight="1" x14ac:dyDescent="0.2">
      <c r="A40" s="34" t="s">
        <v>44</v>
      </c>
      <c r="B40" s="35"/>
      <c r="C40" s="35"/>
      <c r="D40" s="305"/>
      <c r="E40" s="305"/>
      <c r="F40" s="305"/>
      <c r="G40" s="479">
        <f>SUM(G13:G38)</f>
        <v>0</v>
      </c>
    </row>
    <row r="41" spans="1:7" ht="15" customHeight="1" x14ac:dyDescent="0.2">
      <c r="A41" s="21"/>
      <c r="B41" s="21"/>
      <c r="C41" s="21"/>
      <c r="D41" s="21"/>
      <c r="E41" s="21"/>
      <c r="G41" s="542" t="s">
        <v>4542</v>
      </c>
    </row>
    <row r="42" spans="1:7" x14ac:dyDescent="0.2">
      <c r="A42" s="21"/>
      <c r="B42" s="21"/>
      <c r="C42" s="21"/>
      <c r="D42" s="21"/>
      <c r="E42" s="21"/>
      <c r="G42" s="543"/>
    </row>
    <row r="43" spans="1:7" ht="25.5" x14ac:dyDescent="0.2">
      <c r="A43" s="36" t="s">
        <v>3</v>
      </c>
      <c r="B43" s="36" t="s">
        <v>4</v>
      </c>
      <c r="C43" s="36" t="s">
        <v>5</v>
      </c>
      <c r="D43" s="36" t="s">
        <v>6</v>
      </c>
      <c r="E43" s="36" t="s">
        <v>7</v>
      </c>
      <c r="F43" s="36" t="s">
        <v>8</v>
      </c>
      <c r="G43" s="482" t="s">
        <v>9</v>
      </c>
    </row>
    <row r="44" spans="1:7" ht="21.95" customHeight="1" x14ac:dyDescent="0.2">
      <c r="A44" s="37" t="s">
        <v>45</v>
      </c>
      <c r="B44" s="38"/>
      <c r="C44" s="39"/>
      <c r="D44" s="305"/>
      <c r="E44" s="305"/>
      <c r="F44" s="395"/>
      <c r="G44" s="583">
        <f>G40</f>
        <v>0</v>
      </c>
    </row>
    <row r="45" spans="1:7" ht="38.25" x14ac:dyDescent="0.2">
      <c r="A45" s="27" t="s">
        <v>141</v>
      </c>
      <c r="B45" s="27"/>
      <c r="C45" s="28" t="s">
        <v>2497</v>
      </c>
      <c r="D45" s="33"/>
      <c r="E45" s="24"/>
      <c r="F45" s="422"/>
      <c r="G45" s="485"/>
    </row>
    <row r="46" spans="1:7" x14ac:dyDescent="0.2">
      <c r="A46" s="27" t="s">
        <v>4064</v>
      </c>
      <c r="B46" s="27"/>
      <c r="C46" s="47" t="s">
        <v>2030</v>
      </c>
      <c r="D46" s="33" t="s">
        <v>19</v>
      </c>
      <c r="E46" s="33">
        <v>1</v>
      </c>
      <c r="F46" s="728"/>
      <c r="G46" s="485" t="str">
        <f t="shared" ref="G46:G47" si="4">+IF($F46&gt;0,($E46*F46),"R")</f>
        <v>R</v>
      </c>
    </row>
    <row r="47" spans="1:7" x14ac:dyDescent="0.2">
      <c r="A47" s="27" t="s">
        <v>4065</v>
      </c>
      <c r="B47" s="27"/>
      <c r="C47" s="47" t="s">
        <v>2031</v>
      </c>
      <c r="D47" s="33" t="s">
        <v>19</v>
      </c>
      <c r="E47" s="33">
        <v>1</v>
      </c>
      <c r="F47" s="728"/>
      <c r="G47" s="485" t="str">
        <f t="shared" si="4"/>
        <v>R</v>
      </c>
    </row>
    <row r="48" spans="1:7" x14ac:dyDescent="0.2">
      <c r="A48" s="27"/>
      <c r="B48" s="27"/>
      <c r="C48" s="28"/>
      <c r="D48" s="33"/>
      <c r="E48" s="33"/>
      <c r="F48" s="422"/>
      <c r="G48" s="485"/>
    </row>
    <row r="49" spans="1:7" ht="51" x14ac:dyDescent="0.2">
      <c r="A49" s="27" t="s">
        <v>143</v>
      </c>
      <c r="B49" s="27"/>
      <c r="C49" s="28" t="s">
        <v>2498</v>
      </c>
      <c r="D49" s="33"/>
      <c r="E49" s="33"/>
      <c r="F49" s="422"/>
      <c r="G49" s="485"/>
    </row>
    <row r="50" spans="1:7" x14ac:dyDescent="0.2">
      <c r="A50" s="27" t="s">
        <v>4066</v>
      </c>
      <c r="B50" s="27"/>
      <c r="C50" s="47" t="s">
        <v>2030</v>
      </c>
      <c r="D50" s="33" t="s">
        <v>19</v>
      </c>
      <c r="E50" s="33">
        <v>1</v>
      </c>
      <c r="F50" s="728"/>
      <c r="G50" s="485" t="str">
        <f t="shared" ref="G50:G51" si="5">+IF($F50&gt;0,($E50*F50),"R")</f>
        <v>R</v>
      </c>
    </row>
    <row r="51" spans="1:7" x14ac:dyDescent="0.2">
      <c r="A51" s="54" t="s">
        <v>4067</v>
      </c>
      <c r="B51" s="27"/>
      <c r="C51" s="47" t="s">
        <v>2031</v>
      </c>
      <c r="D51" s="33" t="s">
        <v>19</v>
      </c>
      <c r="E51" s="33">
        <v>1</v>
      </c>
      <c r="F51" s="728"/>
      <c r="G51" s="485" t="str">
        <f t="shared" si="5"/>
        <v>R</v>
      </c>
    </row>
    <row r="52" spans="1:7" x14ac:dyDescent="0.2">
      <c r="A52" s="27"/>
      <c r="B52" s="27"/>
      <c r="C52" s="28"/>
      <c r="D52" s="33"/>
      <c r="E52" s="33"/>
      <c r="F52" s="422"/>
      <c r="G52" s="485"/>
    </row>
    <row r="53" spans="1:7" x14ac:dyDescent="0.2">
      <c r="A53" s="27">
        <v>2</v>
      </c>
      <c r="B53" s="27" t="s">
        <v>2180</v>
      </c>
      <c r="C53" s="31" t="s">
        <v>2293</v>
      </c>
      <c r="D53" s="33"/>
      <c r="E53" s="33"/>
      <c r="F53" s="422"/>
      <c r="G53" s="485"/>
    </row>
    <row r="54" spans="1:7" ht="102" x14ac:dyDescent="0.2">
      <c r="A54" s="27"/>
      <c r="B54" s="27"/>
      <c r="C54" s="31" t="s">
        <v>2499</v>
      </c>
      <c r="D54" s="33"/>
      <c r="E54" s="33"/>
      <c r="F54" s="422"/>
      <c r="G54" s="485"/>
    </row>
    <row r="55" spans="1:7" ht="38.25" x14ac:dyDescent="0.2">
      <c r="A55" s="27">
        <v>2.1</v>
      </c>
      <c r="B55" s="27"/>
      <c r="C55" s="28" t="s">
        <v>2295</v>
      </c>
      <c r="D55" s="33"/>
      <c r="E55" s="33"/>
      <c r="F55" s="393"/>
      <c r="G55" s="485"/>
    </row>
    <row r="56" spans="1:7" x14ac:dyDescent="0.2">
      <c r="A56" s="27" t="s">
        <v>239</v>
      </c>
      <c r="B56" s="27"/>
      <c r="C56" s="47" t="s">
        <v>2030</v>
      </c>
      <c r="D56" s="33" t="s">
        <v>292</v>
      </c>
      <c r="E56" s="33">
        <v>1250</v>
      </c>
      <c r="F56" s="728"/>
      <c r="G56" s="485" t="str">
        <f t="shared" ref="G56:G57" si="6">+IF($F56&gt;0,($E56*F56),"R")</f>
        <v>R</v>
      </c>
    </row>
    <row r="57" spans="1:7" x14ac:dyDescent="0.2">
      <c r="A57" s="27" t="s">
        <v>240</v>
      </c>
      <c r="B57" s="27"/>
      <c r="C57" s="47" t="s">
        <v>2031</v>
      </c>
      <c r="D57" s="33" t="s">
        <v>292</v>
      </c>
      <c r="E57" s="33">
        <v>1250</v>
      </c>
      <c r="F57" s="728"/>
      <c r="G57" s="485" t="str">
        <f t="shared" si="6"/>
        <v>R</v>
      </c>
    </row>
    <row r="58" spans="1:7" x14ac:dyDescent="0.2">
      <c r="A58" s="27"/>
      <c r="B58" s="27"/>
      <c r="C58" s="28"/>
      <c r="D58" s="33"/>
      <c r="E58" s="33"/>
      <c r="F58" s="393"/>
      <c r="G58" s="485"/>
    </row>
    <row r="59" spans="1:7" x14ac:dyDescent="0.2">
      <c r="A59" s="27">
        <v>3</v>
      </c>
      <c r="B59" s="27" t="s">
        <v>2500</v>
      </c>
      <c r="C59" s="31" t="s">
        <v>2298</v>
      </c>
      <c r="D59" s="33"/>
      <c r="E59" s="33"/>
      <c r="F59" s="393"/>
      <c r="G59" s="485"/>
    </row>
    <row r="60" spans="1:7" ht="114.75" x14ac:dyDescent="0.2">
      <c r="A60" s="27"/>
      <c r="B60" s="27"/>
      <c r="C60" s="31" t="s">
        <v>2299</v>
      </c>
      <c r="D60" s="33"/>
      <c r="E60" s="33"/>
      <c r="F60" s="393"/>
      <c r="G60" s="485"/>
    </row>
    <row r="61" spans="1:7" x14ac:dyDescent="0.2">
      <c r="A61" s="27"/>
      <c r="B61" s="27"/>
      <c r="C61" s="31" t="s">
        <v>2300</v>
      </c>
      <c r="D61" s="33"/>
      <c r="E61" s="33"/>
      <c r="F61" s="393"/>
      <c r="G61" s="485"/>
    </row>
    <row r="62" spans="1:7" ht="25.5" x14ac:dyDescent="0.2">
      <c r="A62" s="27"/>
      <c r="B62" s="27"/>
      <c r="C62" s="55" t="s">
        <v>2301</v>
      </c>
      <c r="D62" s="33"/>
      <c r="E62" s="33"/>
      <c r="F62" s="393"/>
      <c r="G62" s="485"/>
    </row>
    <row r="63" spans="1:7" ht="38.25" x14ac:dyDescent="0.2">
      <c r="A63" s="27"/>
      <c r="B63" s="27"/>
      <c r="C63" s="55" t="s">
        <v>2302</v>
      </c>
      <c r="D63" s="33"/>
      <c r="E63" s="33"/>
      <c r="F63" s="393"/>
      <c r="G63" s="485"/>
    </row>
    <row r="64" spans="1:7" ht="38.25" x14ac:dyDescent="0.2">
      <c r="A64" s="27"/>
      <c r="B64" s="27"/>
      <c r="C64" s="55" t="s">
        <v>2303</v>
      </c>
      <c r="D64" s="33"/>
      <c r="E64" s="33"/>
      <c r="F64" s="393"/>
      <c r="G64" s="485"/>
    </row>
    <row r="65" spans="1:7" ht="38.25" x14ac:dyDescent="0.2">
      <c r="A65" s="27">
        <v>3.1</v>
      </c>
      <c r="B65" s="27"/>
      <c r="C65" s="28" t="s">
        <v>2304</v>
      </c>
      <c r="D65" s="33"/>
      <c r="E65" s="33"/>
      <c r="F65" s="393"/>
      <c r="G65" s="485"/>
    </row>
    <row r="66" spans="1:7" x14ac:dyDescent="0.2">
      <c r="A66" s="27" t="s">
        <v>494</v>
      </c>
      <c r="B66" s="27"/>
      <c r="C66" s="47" t="s">
        <v>2030</v>
      </c>
      <c r="D66" s="33" t="s">
        <v>242</v>
      </c>
      <c r="E66" s="33">
        <v>16</v>
      </c>
      <c r="F66" s="728"/>
      <c r="G66" s="485" t="str">
        <f t="shared" ref="G66:G67" si="7">+IF($F66&gt;0,($E66*F66),"R")</f>
        <v>R</v>
      </c>
    </row>
    <row r="67" spans="1:7" x14ac:dyDescent="0.2">
      <c r="A67" s="27" t="s">
        <v>496</v>
      </c>
      <c r="B67" s="27"/>
      <c r="C67" s="47" t="s">
        <v>2031</v>
      </c>
      <c r="D67" s="33" t="s">
        <v>242</v>
      </c>
      <c r="E67" s="33">
        <v>16</v>
      </c>
      <c r="F67" s="728"/>
      <c r="G67" s="485" t="str">
        <f t="shared" si="7"/>
        <v>R</v>
      </c>
    </row>
    <row r="68" spans="1:7" x14ac:dyDescent="0.2">
      <c r="A68" s="27"/>
      <c r="B68" s="27"/>
      <c r="C68" s="28"/>
      <c r="D68" s="33"/>
      <c r="E68" s="33"/>
      <c r="F68" s="393"/>
      <c r="G68" s="485"/>
    </row>
    <row r="69" spans="1:7" ht="21.95" customHeight="1" x14ac:dyDescent="0.2">
      <c r="A69" s="34" t="s">
        <v>44</v>
      </c>
      <c r="B69" s="35"/>
      <c r="C69" s="35"/>
      <c r="D69" s="305"/>
      <c r="E69" s="305"/>
      <c r="F69" s="417"/>
      <c r="G69" s="494">
        <f>SUM(G44:G67)</f>
        <v>0</v>
      </c>
    </row>
    <row r="70" spans="1:7" ht="15" customHeight="1" x14ac:dyDescent="0.2">
      <c r="A70" s="21"/>
      <c r="B70" s="21"/>
      <c r="C70" s="21"/>
      <c r="D70" s="21"/>
      <c r="E70" s="21"/>
      <c r="G70" s="542" t="s">
        <v>4542</v>
      </c>
    </row>
    <row r="71" spans="1:7" x14ac:dyDescent="0.2">
      <c r="A71" s="21"/>
      <c r="B71" s="21"/>
      <c r="C71" s="21"/>
      <c r="D71" s="21"/>
      <c r="E71" s="21"/>
      <c r="G71" s="543"/>
    </row>
    <row r="72" spans="1:7" ht="25.5" x14ac:dyDescent="0.2">
      <c r="A72" s="36" t="s">
        <v>3</v>
      </c>
      <c r="B72" s="36" t="s">
        <v>4</v>
      </c>
      <c r="C72" s="36" t="s">
        <v>5</v>
      </c>
      <c r="D72" s="36" t="s">
        <v>6</v>
      </c>
      <c r="E72" s="36" t="s">
        <v>7</v>
      </c>
      <c r="F72" s="36" t="s">
        <v>8</v>
      </c>
      <c r="G72" s="482" t="s">
        <v>9</v>
      </c>
    </row>
    <row r="73" spans="1:7" ht="21.95" customHeight="1" x14ac:dyDescent="0.2">
      <c r="A73" s="37" t="s">
        <v>45</v>
      </c>
      <c r="B73" s="38"/>
      <c r="C73" s="39"/>
      <c r="D73" s="305"/>
      <c r="E73" s="305"/>
      <c r="F73" s="395"/>
      <c r="G73" s="583">
        <f>G69</f>
        <v>0</v>
      </c>
    </row>
    <row r="74" spans="1:7" x14ac:dyDescent="0.2">
      <c r="A74" s="27">
        <v>4</v>
      </c>
      <c r="B74" s="27" t="s">
        <v>2501</v>
      </c>
      <c r="C74" s="31" t="s">
        <v>2306</v>
      </c>
      <c r="D74" s="33"/>
      <c r="E74" s="33"/>
      <c r="F74" s="393"/>
      <c r="G74" s="485" t="str">
        <f>+IF($F74&gt;0,($E74*F74),"")</f>
        <v/>
      </c>
    </row>
    <row r="75" spans="1:7" ht="102" x14ac:dyDescent="0.2">
      <c r="A75" s="27"/>
      <c r="B75" s="27"/>
      <c r="C75" s="31" t="s">
        <v>2307</v>
      </c>
      <c r="D75" s="33"/>
      <c r="E75" s="33"/>
      <c r="F75" s="393"/>
      <c r="G75" s="485" t="str">
        <f>+IF($F75&gt;0,($E75*F75),"")</f>
        <v/>
      </c>
    </row>
    <row r="76" spans="1:7" x14ac:dyDescent="0.2">
      <c r="A76" s="27">
        <v>4.0999999999999996</v>
      </c>
      <c r="B76" s="27"/>
      <c r="C76" s="28" t="s">
        <v>2177</v>
      </c>
      <c r="D76" s="33"/>
      <c r="E76" s="33"/>
      <c r="F76" s="393"/>
      <c r="G76" s="485"/>
    </row>
    <row r="77" spans="1:7" x14ac:dyDescent="0.2">
      <c r="A77" s="33" t="s">
        <v>2487</v>
      </c>
      <c r="B77" s="33"/>
      <c r="C77" s="47" t="s">
        <v>2030</v>
      </c>
      <c r="D77" s="33" t="s">
        <v>190</v>
      </c>
      <c r="E77" s="33">
        <f t="shared" ref="E77:E78" si="8">1250*0.7*1.1*0.6</f>
        <v>577.5</v>
      </c>
      <c r="F77" s="728"/>
      <c r="G77" s="485" t="str">
        <f t="shared" ref="G77:G78" si="9">+IF($F77&gt;0,($E77*F77),"R")</f>
        <v>R</v>
      </c>
    </row>
    <row r="78" spans="1:7" x14ac:dyDescent="0.2">
      <c r="A78" s="33" t="s">
        <v>2620</v>
      </c>
      <c r="B78" s="33"/>
      <c r="C78" s="47" t="s">
        <v>2031</v>
      </c>
      <c r="D78" s="33" t="s">
        <v>190</v>
      </c>
      <c r="E78" s="33">
        <f t="shared" si="8"/>
        <v>577.5</v>
      </c>
      <c r="F78" s="728"/>
      <c r="G78" s="485" t="str">
        <f t="shared" si="9"/>
        <v>R</v>
      </c>
    </row>
    <row r="79" spans="1:7" x14ac:dyDescent="0.2">
      <c r="A79" s="33"/>
      <c r="B79" s="33"/>
      <c r="C79" s="28"/>
      <c r="D79" s="33"/>
      <c r="E79" s="33"/>
      <c r="F79" s="393"/>
      <c r="G79" s="485"/>
    </row>
    <row r="80" spans="1:7" x14ac:dyDescent="0.2">
      <c r="A80" s="27">
        <v>4.2</v>
      </c>
      <c r="B80" s="27"/>
      <c r="C80" s="28" t="s">
        <v>2308</v>
      </c>
      <c r="D80" s="33"/>
      <c r="E80" s="33"/>
      <c r="F80" s="393"/>
      <c r="G80" s="485"/>
    </row>
    <row r="81" spans="1:7" x14ac:dyDescent="0.2">
      <c r="A81" s="27" t="s">
        <v>2074</v>
      </c>
      <c r="B81" s="27"/>
      <c r="C81" s="47" t="s">
        <v>2030</v>
      </c>
      <c r="D81" s="33" t="s">
        <v>190</v>
      </c>
      <c r="E81" s="33">
        <v>192.5</v>
      </c>
      <c r="F81" s="728"/>
      <c r="G81" s="485" t="str">
        <f t="shared" ref="G81:G82" si="10">+IF($F81&gt;0,($E81*F81),"R")</f>
        <v>R</v>
      </c>
    </row>
    <row r="82" spans="1:7" x14ac:dyDescent="0.2">
      <c r="A82" s="27" t="s">
        <v>2626</v>
      </c>
      <c r="B82" s="27"/>
      <c r="C82" s="47" t="s">
        <v>2031</v>
      </c>
      <c r="D82" s="33" t="s">
        <v>190</v>
      </c>
      <c r="E82" s="33">
        <f>E81</f>
        <v>192.5</v>
      </c>
      <c r="F82" s="728"/>
      <c r="G82" s="485" t="str">
        <f t="shared" si="10"/>
        <v>R</v>
      </c>
    </row>
    <row r="83" spans="1:7" x14ac:dyDescent="0.2">
      <c r="A83" s="27"/>
      <c r="B83" s="27"/>
      <c r="C83" s="28"/>
      <c r="D83" s="33"/>
      <c r="E83" s="33"/>
      <c r="F83" s="393"/>
      <c r="G83" s="485"/>
    </row>
    <row r="84" spans="1:7" x14ac:dyDescent="0.2">
      <c r="A84" s="27">
        <v>4.3</v>
      </c>
      <c r="B84" s="27"/>
      <c r="C84" s="28" t="s">
        <v>2309</v>
      </c>
      <c r="D84" s="33"/>
      <c r="E84" s="33"/>
      <c r="F84" s="393"/>
      <c r="G84" s="485"/>
    </row>
    <row r="85" spans="1:7" x14ac:dyDescent="0.2">
      <c r="A85" s="27" t="s">
        <v>2489</v>
      </c>
      <c r="B85" s="27"/>
      <c r="C85" s="47" t="s">
        <v>2030</v>
      </c>
      <c r="D85" s="33" t="s">
        <v>190</v>
      </c>
      <c r="E85" s="33">
        <f t="shared" ref="E85:E86" si="11">1250*0.7*1.1*0.2</f>
        <v>192.5</v>
      </c>
      <c r="F85" s="728"/>
      <c r="G85" s="485" t="str">
        <f t="shared" ref="G85:G86" si="12">+IF($F85&gt;0,($E85*F85),"R")</f>
        <v>R</v>
      </c>
    </row>
    <row r="86" spans="1:7" x14ac:dyDescent="0.2">
      <c r="A86" s="54" t="s">
        <v>2636</v>
      </c>
      <c r="B86" s="56"/>
      <c r="C86" s="47" t="s">
        <v>2031</v>
      </c>
      <c r="D86" s="33" t="s">
        <v>190</v>
      </c>
      <c r="E86" s="33">
        <f t="shared" si="11"/>
        <v>192.5</v>
      </c>
      <c r="F86" s="728"/>
      <c r="G86" s="485" t="str">
        <f t="shared" si="12"/>
        <v>R</v>
      </c>
    </row>
    <row r="87" spans="1:7" ht="21.95" customHeight="1" x14ac:dyDescent="0.2">
      <c r="A87" s="34" t="s">
        <v>4566</v>
      </c>
      <c r="B87" s="35"/>
      <c r="C87" s="35"/>
      <c r="D87" s="305"/>
      <c r="E87" s="305"/>
      <c r="F87" s="305"/>
      <c r="G87" s="494">
        <f>SUM(G73:G86)</f>
        <v>0</v>
      </c>
    </row>
    <row r="88" spans="1:7" x14ac:dyDescent="0.2">
      <c r="A88" s="21"/>
    </row>
    <row r="89" spans="1:7" x14ac:dyDescent="0.2">
      <c r="A89" s="21"/>
    </row>
    <row r="90" spans="1:7" x14ac:dyDescent="0.2">
      <c r="A90" s="21"/>
    </row>
    <row r="91" spans="1:7" x14ac:dyDescent="0.2">
      <c r="A91" s="21"/>
    </row>
    <row r="92" spans="1:7" x14ac:dyDescent="0.2">
      <c r="A92" s="21"/>
    </row>
  </sheetData>
  <sheetProtection algorithmName="SHA-512" hashValue="GMRN9yKLwvFSWCMsY1u8m/NSEePk2XLyL2uOkD3Z2yGd/hyr1Vfs1MjXIBwt5dg4xuaz9aVsPXFH7HSpl8SRMQ==" saltValue="BlnuN2QAjYwaaY9MwNRv9g==" spinCount="100000" sheet="1" objects="1" scenarios="1"/>
  <autoFilter ref="A1:G92" xr:uid="{00000000-0009-0000-0000-000022000000}"/>
  <pageMargins left="0.70866141732283472" right="0.70866141732283472" top="0.74803149606299213" bottom="0.74803149606299213" header="0.31496062992125984" footer="0.31496062992125984"/>
  <pageSetup paperSize="9" scale="77" firstPageNumber="65" fitToHeight="0" orientation="portrait" blackAndWhite="1" r:id="rId1"/>
  <headerFooter>
    <oddHeader>&amp;LHAMMARSDALE WWTW IMPROVEMENTS TO LIQUID AND SOLIDS TREATMENT FACILITIES&amp;RContract No:  WS 7342</oddHeader>
    <oddFooter>&amp;LC2: Pricing Data - Revision B&amp;CPage C2.2-&amp;P</oddFooter>
  </headerFooter>
  <rowBreaks count="2" manualBreakCount="2">
    <brk id="40" max="7" man="1"/>
    <brk id="69" max="7"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pageSetUpPr fitToPage="1"/>
  </sheetPr>
  <dimension ref="A1:M83"/>
  <sheetViews>
    <sheetView view="pageBreakPreview" topLeftCell="A43" zoomScale="90" zoomScaleNormal="100" zoomScaleSheetLayoutView="90" workbookViewId="0">
      <selection activeCell="L64" sqref="L64"/>
    </sheetView>
  </sheetViews>
  <sheetFormatPr defaultColWidth="9.140625" defaultRowHeight="12.75" x14ac:dyDescent="0.2"/>
  <cols>
    <col min="1" max="1" width="8.5703125" style="49" customWidth="1"/>
    <col min="2" max="2" width="10.85546875" style="49" customWidth="1"/>
    <col min="3" max="3" width="38" style="50" customWidth="1"/>
    <col min="4" max="4" width="10.140625" style="51" customWidth="1"/>
    <col min="5" max="5" width="10.140625" style="49" customWidth="1"/>
    <col min="6" max="6" width="15.85546875" style="22" customWidth="1"/>
    <col min="7" max="7" width="18.42578125" style="590" customWidth="1"/>
    <col min="8" max="16384" width="9.140625" style="21"/>
  </cols>
  <sheetData>
    <row r="1" spans="1:13" ht="15" customHeight="1" x14ac:dyDescent="0.2">
      <c r="A1" s="21"/>
      <c r="B1" s="21"/>
      <c r="C1" s="21"/>
      <c r="D1" s="21"/>
      <c r="E1" s="21"/>
      <c r="G1" s="542" t="s">
        <v>4541</v>
      </c>
    </row>
    <row r="2" spans="1:13" ht="15" customHeight="1" x14ac:dyDescent="0.2">
      <c r="A2" s="21"/>
      <c r="B2" s="21"/>
      <c r="C2" s="21"/>
      <c r="D2" s="21"/>
      <c r="E2" s="21"/>
      <c r="G2" s="543"/>
    </row>
    <row r="3" spans="1:13" ht="27" customHeight="1" x14ac:dyDescent="0.2">
      <c r="A3" s="23" t="s">
        <v>3</v>
      </c>
      <c r="B3" s="23" t="s">
        <v>4</v>
      </c>
      <c r="C3" s="23" t="s">
        <v>5</v>
      </c>
      <c r="D3" s="23" t="s">
        <v>6</v>
      </c>
      <c r="E3" s="23" t="s">
        <v>7</v>
      </c>
      <c r="F3" s="23" t="s">
        <v>8</v>
      </c>
      <c r="G3" s="482" t="s">
        <v>9</v>
      </c>
    </row>
    <row r="4" spans="1:13" ht="25.5" x14ac:dyDescent="0.2">
      <c r="A4" s="24"/>
      <c r="B4" s="24"/>
      <c r="C4" s="25" t="s">
        <v>2360</v>
      </c>
      <c r="D4" s="423"/>
      <c r="E4" s="33"/>
      <c r="F4" s="393"/>
      <c r="G4" s="485"/>
    </row>
    <row r="5" spans="1:13" x14ac:dyDescent="0.2">
      <c r="A5" s="27"/>
      <c r="B5" s="27"/>
      <c r="C5" s="28"/>
      <c r="D5" s="41"/>
      <c r="E5" s="41"/>
      <c r="F5" s="392"/>
      <c r="G5" s="485"/>
    </row>
    <row r="6" spans="1:13" x14ac:dyDescent="0.2">
      <c r="A6" s="30">
        <v>1</v>
      </c>
      <c r="B6" s="30"/>
      <c r="C6" s="31" t="s">
        <v>2502</v>
      </c>
      <c r="D6" s="41"/>
      <c r="E6" s="41"/>
      <c r="F6" s="393"/>
      <c r="G6" s="485"/>
    </row>
    <row r="7" spans="1:13" ht="114.75" x14ac:dyDescent="0.2">
      <c r="A7" s="27"/>
      <c r="B7" s="27"/>
      <c r="C7" s="28" t="s">
        <v>2503</v>
      </c>
      <c r="D7" s="41"/>
      <c r="E7" s="41"/>
      <c r="F7" s="393"/>
      <c r="G7" s="485"/>
    </row>
    <row r="8" spans="1:13" x14ac:dyDescent="0.2">
      <c r="A8" s="27">
        <v>1.1000000000000001</v>
      </c>
      <c r="B8" s="27"/>
      <c r="C8" s="28" t="s">
        <v>2504</v>
      </c>
      <c r="D8" s="41" t="s">
        <v>195</v>
      </c>
      <c r="E8" s="424">
        <v>1</v>
      </c>
      <c r="F8" s="393">
        <v>1500000</v>
      </c>
      <c r="G8" s="631">
        <v>1500000</v>
      </c>
    </row>
    <row r="9" spans="1:13" x14ac:dyDescent="0.2">
      <c r="A9" s="27"/>
      <c r="B9" s="27"/>
      <c r="C9" s="28" t="s">
        <v>2505</v>
      </c>
      <c r="D9" s="41"/>
      <c r="E9" s="41"/>
      <c r="F9" s="393"/>
      <c r="G9" s="631"/>
    </row>
    <row r="10" spans="1:13" x14ac:dyDescent="0.2">
      <c r="A10" s="27"/>
      <c r="B10" s="27"/>
      <c r="C10" s="28" t="s">
        <v>2506</v>
      </c>
      <c r="D10" s="41"/>
      <c r="E10" s="41"/>
      <c r="F10" s="393"/>
      <c r="G10" s="631"/>
    </row>
    <row r="11" spans="1:13" x14ac:dyDescent="0.2">
      <c r="A11" s="27"/>
      <c r="B11" s="27"/>
      <c r="C11" s="28" t="s">
        <v>2507</v>
      </c>
      <c r="D11" s="41"/>
      <c r="E11" s="41"/>
      <c r="F11" s="393"/>
      <c r="G11" s="631"/>
      <c r="M11" s="32"/>
    </row>
    <row r="12" spans="1:13" x14ac:dyDescent="0.2">
      <c r="A12" s="27"/>
      <c r="B12" s="27"/>
      <c r="C12" s="28"/>
      <c r="D12" s="41"/>
      <c r="E12" s="41"/>
      <c r="F12" s="393"/>
      <c r="G12" s="631"/>
      <c r="M12" s="32"/>
    </row>
    <row r="13" spans="1:13" x14ac:dyDescent="0.2">
      <c r="A13" s="27">
        <v>1.2</v>
      </c>
      <c r="B13" s="27"/>
      <c r="C13" s="28" t="s">
        <v>2508</v>
      </c>
      <c r="D13" s="41" t="s">
        <v>195</v>
      </c>
      <c r="E13" s="424">
        <v>1</v>
      </c>
      <c r="F13" s="392">
        <v>500000</v>
      </c>
      <c r="G13" s="636">
        <v>500000</v>
      </c>
      <c r="M13" s="32"/>
    </row>
    <row r="14" spans="1:13" x14ac:dyDescent="0.2">
      <c r="A14" s="27"/>
      <c r="B14" s="27"/>
      <c r="C14" s="28" t="s">
        <v>2509</v>
      </c>
      <c r="D14" s="41"/>
      <c r="E14" s="41"/>
      <c r="F14" s="393"/>
      <c r="G14" s="631"/>
      <c r="M14" s="32"/>
    </row>
    <row r="15" spans="1:13" x14ac:dyDescent="0.2">
      <c r="A15" s="27"/>
      <c r="B15" s="27"/>
      <c r="C15" s="28" t="s">
        <v>2510</v>
      </c>
      <c r="D15" s="41"/>
      <c r="E15" s="41"/>
      <c r="F15" s="393"/>
      <c r="G15" s="631"/>
      <c r="M15" s="32"/>
    </row>
    <row r="16" spans="1:13" x14ac:dyDescent="0.2">
      <c r="A16" s="27"/>
      <c r="B16" s="27"/>
      <c r="C16" s="28" t="s">
        <v>2511</v>
      </c>
      <c r="D16" s="41"/>
      <c r="E16" s="41"/>
      <c r="F16" s="393"/>
      <c r="G16" s="631"/>
      <c r="M16" s="32"/>
    </row>
    <row r="17" spans="1:13" x14ac:dyDescent="0.2">
      <c r="A17" s="27"/>
      <c r="B17" s="27"/>
      <c r="C17" s="28" t="s">
        <v>2512</v>
      </c>
      <c r="D17" s="41"/>
      <c r="E17" s="41"/>
      <c r="F17" s="393"/>
      <c r="G17" s="631"/>
      <c r="M17" s="32"/>
    </row>
    <row r="18" spans="1:13" x14ac:dyDescent="0.2">
      <c r="A18" s="27"/>
      <c r="B18" s="27"/>
      <c r="C18" s="28" t="s">
        <v>2513</v>
      </c>
      <c r="D18" s="41"/>
      <c r="E18" s="41"/>
      <c r="F18" s="393"/>
      <c r="G18" s="631"/>
      <c r="M18" s="32"/>
    </row>
    <row r="19" spans="1:13" x14ac:dyDescent="0.2">
      <c r="A19" s="33"/>
      <c r="B19" s="33"/>
      <c r="C19" s="28" t="s">
        <v>2514</v>
      </c>
      <c r="D19" s="41"/>
      <c r="E19" s="33"/>
      <c r="F19" s="393"/>
      <c r="G19" s="631"/>
      <c r="M19" s="32"/>
    </row>
    <row r="20" spans="1:13" x14ac:dyDescent="0.2">
      <c r="A20" s="33"/>
      <c r="B20" s="33"/>
      <c r="C20" s="28"/>
      <c r="D20" s="41"/>
      <c r="E20" s="33"/>
      <c r="F20" s="393"/>
      <c r="G20" s="631"/>
      <c r="M20" s="32"/>
    </row>
    <row r="21" spans="1:13" x14ac:dyDescent="0.2">
      <c r="A21" s="33">
        <v>1.3</v>
      </c>
      <c r="B21" s="33"/>
      <c r="C21" s="28" t="s">
        <v>2515</v>
      </c>
      <c r="D21" s="41" t="s">
        <v>195</v>
      </c>
      <c r="E21" s="424">
        <v>1</v>
      </c>
      <c r="F21" s="393">
        <v>1250000</v>
      </c>
      <c r="G21" s="631">
        <v>1250000</v>
      </c>
      <c r="M21" s="32"/>
    </row>
    <row r="22" spans="1:13" ht="51" x14ac:dyDescent="0.2">
      <c r="A22" s="33"/>
      <c r="B22" s="33"/>
      <c r="C22" s="28" t="s">
        <v>2516</v>
      </c>
      <c r="D22" s="41"/>
      <c r="E22" s="33"/>
      <c r="F22" s="393"/>
      <c r="G22" s="631"/>
      <c r="M22" s="32"/>
    </row>
    <row r="23" spans="1:13" x14ac:dyDescent="0.2">
      <c r="A23" s="33"/>
      <c r="B23" s="33"/>
      <c r="C23" s="28" t="s">
        <v>2517</v>
      </c>
      <c r="D23" s="41"/>
      <c r="E23" s="33"/>
      <c r="F23" s="393"/>
      <c r="G23" s="631"/>
      <c r="M23" s="32"/>
    </row>
    <row r="24" spans="1:13" x14ac:dyDescent="0.2">
      <c r="A24" s="33"/>
      <c r="B24" s="33"/>
      <c r="C24" s="28" t="s">
        <v>2518</v>
      </c>
      <c r="D24" s="41"/>
      <c r="E24" s="33"/>
      <c r="F24" s="393"/>
      <c r="G24" s="631"/>
      <c r="M24" s="32"/>
    </row>
    <row r="25" spans="1:13" x14ac:dyDescent="0.2">
      <c r="A25" s="33"/>
      <c r="B25" s="33"/>
      <c r="C25" s="28"/>
      <c r="D25" s="41"/>
      <c r="E25" s="33"/>
      <c r="F25" s="393"/>
      <c r="G25" s="631"/>
      <c r="M25" s="32"/>
    </row>
    <row r="26" spans="1:13" x14ac:dyDescent="0.2">
      <c r="A26" s="33">
        <v>1.4</v>
      </c>
      <c r="B26" s="33"/>
      <c r="C26" s="28" t="s">
        <v>2519</v>
      </c>
      <c r="D26" s="41" t="s">
        <v>195</v>
      </c>
      <c r="E26" s="424">
        <v>1</v>
      </c>
      <c r="F26" s="393">
        <v>1000000</v>
      </c>
      <c r="G26" s="631">
        <v>1000000</v>
      </c>
      <c r="M26" s="32"/>
    </row>
    <row r="27" spans="1:13" x14ac:dyDescent="0.2">
      <c r="A27" s="33"/>
      <c r="B27" s="33"/>
      <c r="C27" s="28" t="s">
        <v>2520</v>
      </c>
      <c r="D27" s="41"/>
      <c r="E27" s="33"/>
      <c r="F27" s="393"/>
      <c r="G27" s="485"/>
      <c r="M27" s="32"/>
    </row>
    <row r="28" spans="1:13" x14ac:dyDescent="0.2">
      <c r="A28" s="33"/>
      <c r="B28" s="33"/>
      <c r="C28" s="28" t="s">
        <v>2521</v>
      </c>
      <c r="D28" s="41"/>
      <c r="E28" s="33"/>
      <c r="F28" s="393"/>
      <c r="G28" s="485"/>
      <c r="M28" s="32"/>
    </row>
    <row r="29" spans="1:13" x14ac:dyDescent="0.2">
      <c r="A29" s="33"/>
      <c r="B29" s="33"/>
      <c r="C29" s="28" t="s">
        <v>2522</v>
      </c>
      <c r="D29" s="41"/>
      <c r="E29" s="33"/>
      <c r="F29" s="393"/>
      <c r="G29" s="485"/>
      <c r="M29" s="32"/>
    </row>
    <row r="30" spans="1:13" x14ac:dyDescent="0.2">
      <c r="A30" s="33"/>
      <c r="B30" s="33"/>
      <c r="C30" s="28" t="s">
        <v>2523</v>
      </c>
      <c r="D30" s="41"/>
      <c r="E30" s="33"/>
      <c r="F30" s="393"/>
      <c r="G30" s="485"/>
    </row>
    <row r="31" spans="1:13" x14ac:dyDescent="0.2">
      <c r="A31" s="33"/>
      <c r="B31" s="33"/>
      <c r="C31" s="28"/>
      <c r="D31" s="41"/>
      <c r="E31" s="33"/>
      <c r="F31" s="393"/>
      <c r="G31" s="485"/>
    </row>
    <row r="32" spans="1:13" ht="21.95" customHeight="1" x14ac:dyDescent="0.2">
      <c r="A32" s="34" t="s">
        <v>44</v>
      </c>
      <c r="B32" s="35"/>
      <c r="C32" s="35"/>
      <c r="D32" s="305"/>
      <c r="E32" s="305"/>
      <c r="F32" s="305"/>
      <c r="G32" s="482">
        <f>SUM(G6:G31)</f>
        <v>4250000</v>
      </c>
    </row>
    <row r="33" spans="1:7" ht="15" customHeight="1" x14ac:dyDescent="0.2">
      <c r="A33" s="21"/>
      <c r="B33" s="21"/>
      <c r="C33" s="21"/>
      <c r="D33" s="21"/>
      <c r="E33" s="21"/>
      <c r="G33" s="542" t="s">
        <v>4541</v>
      </c>
    </row>
    <row r="34" spans="1:7" x14ac:dyDescent="0.2">
      <c r="A34" s="21"/>
      <c r="B34" s="21"/>
      <c r="C34" s="21"/>
      <c r="D34" s="21"/>
      <c r="E34" s="21"/>
      <c r="G34" s="543"/>
    </row>
    <row r="35" spans="1:7" ht="25.5" x14ac:dyDescent="0.2">
      <c r="A35" s="36" t="s">
        <v>3</v>
      </c>
      <c r="B35" s="36" t="s">
        <v>4</v>
      </c>
      <c r="C35" s="36" t="s">
        <v>5</v>
      </c>
      <c r="D35" s="36" t="s">
        <v>6</v>
      </c>
      <c r="E35" s="36" t="s">
        <v>7</v>
      </c>
      <c r="F35" s="36" t="s">
        <v>8</v>
      </c>
      <c r="G35" s="482" t="s">
        <v>9</v>
      </c>
    </row>
    <row r="36" spans="1:7" ht="21.95" customHeight="1" x14ac:dyDescent="0.2">
      <c r="A36" s="37" t="s">
        <v>45</v>
      </c>
      <c r="B36" s="38"/>
      <c r="C36" s="39"/>
      <c r="D36" s="305"/>
      <c r="E36" s="305"/>
      <c r="F36" s="413"/>
      <c r="G36" s="641">
        <f>G32</f>
        <v>4250000</v>
      </c>
    </row>
    <row r="37" spans="1:7" ht="25.5" x14ac:dyDescent="0.2">
      <c r="A37" s="40">
        <v>2</v>
      </c>
      <c r="B37" s="41"/>
      <c r="C37" s="42" t="s">
        <v>2318</v>
      </c>
      <c r="D37" s="33"/>
      <c r="E37" s="306"/>
      <c r="F37" s="415"/>
      <c r="G37" s="642"/>
    </row>
    <row r="38" spans="1:7" x14ac:dyDescent="0.2">
      <c r="A38" s="33">
        <v>2.1</v>
      </c>
      <c r="B38" s="33" t="s">
        <v>2292</v>
      </c>
      <c r="C38" s="31" t="s">
        <v>2320</v>
      </c>
      <c r="D38" s="306"/>
      <c r="E38" s="33"/>
      <c r="F38" s="415"/>
      <c r="G38" s="642"/>
    </row>
    <row r="39" spans="1:7" ht="25.5" x14ac:dyDescent="0.2">
      <c r="A39" s="41" t="s">
        <v>239</v>
      </c>
      <c r="B39" s="41"/>
      <c r="C39" s="28" t="s">
        <v>2321</v>
      </c>
      <c r="D39" s="33" t="s">
        <v>19</v>
      </c>
      <c r="E39" s="33">
        <v>1</v>
      </c>
      <c r="F39" s="733"/>
      <c r="G39" s="642" t="str">
        <f>+IF($F39&gt;0,($E39*F39),"R")</f>
        <v>R</v>
      </c>
    </row>
    <row r="40" spans="1:7" x14ac:dyDescent="0.2">
      <c r="A40" s="27"/>
      <c r="B40" s="27"/>
      <c r="C40" s="28"/>
      <c r="D40" s="33"/>
      <c r="E40" s="33"/>
      <c r="F40" s="415"/>
      <c r="G40" s="642"/>
    </row>
    <row r="41" spans="1:7" x14ac:dyDescent="0.2">
      <c r="A41" s="33">
        <v>2.2000000000000002</v>
      </c>
      <c r="B41" s="33" t="s">
        <v>2297</v>
      </c>
      <c r="C41" s="31" t="s">
        <v>2323</v>
      </c>
      <c r="D41" s="306"/>
      <c r="E41" s="33"/>
      <c r="F41" s="415"/>
      <c r="G41" s="642"/>
    </row>
    <row r="42" spans="1:7" ht="25.5" x14ac:dyDescent="0.2">
      <c r="A42" s="33" t="s">
        <v>268</v>
      </c>
      <c r="B42" s="33"/>
      <c r="C42" s="28" t="s">
        <v>2324</v>
      </c>
      <c r="D42" s="33" t="s">
        <v>19</v>
      </c>
      <c r="E42" s="33">
        <v>1</v>
      </c>
      <c r="F42" s="733"/>
      <c r="G42" s="642" t="str">
        <f>+IF($F42&gt;0,($E42*F42),"R")</f>
        <v>R</v>
      </c>
    </row>
    <row r="43" spans="1:7" x14ac:dyDescent="0.2">
      <c r="A43" s="33"/>
      <c r="B43" s="33"/>
      <c r="C43" s="28" t="s">
        <v>2325</v>
      </c>
      <c r="D43" s="33"/>
      <c r="E43" s="33"/>
      <c r="F43" s="415"/>
      <c r="G43" s="642"/>
    </row>
    <row r="44" spans="1:7" x14ac:dyDescent="0.2">
      <c r="A44" s="33"/>
      <c r="B44" s="33"/>
      <c r="C44" s="28"/>
      <c r="D44" s="33"/>
      <c r="E44" s="33"/>
      <c r="F44" s="415"/>
      <c r="G44" s="642"/>
    </row>
    <row r="45" spans="1:7" ht="25.5" x14ac:dyDescent="0.2">
      <c r="A45" s="33" t="s">
        <v>1445</v>
      </c>
      <c r="B45" s="33"/>
      <c r="C45" s="28" t="s">
        <v>2326</v>
      </c>
      <c r="D45" s="33" t="s">
        <v>19</v>
      </c>
      <c r="E45" s="33">
        <v>1</v>
      </c>
      <c r="F45" s="733"/>
      <c r="G45" s="642" t="str">
        <f>+IF($F45&gt;0,($E45*F45),"R")</f>
        <v>R</v>
      </c>
    </row>
    <row r="46" spans="1:7" ht="38.25" x14ac:dyDescent="0.2">
      <c r="A46" s="33"/>
      <c r="B46" s="33"/>
      <c r="C46" s="28" t="s">
        <v>2327</v>
      </c>
      <c r="D46" s="33"/>
      <c r="E46" s="33"/>
      <c r="F46" s="415"/>
      <c r="G46" s="642"/>
    </row>
    <row r="47" spans="1:7" x14ac:dyDescent="0.2">
      <c r="A47" s="33"/>
      <c r="B47" s="33"/>
      <c r="C47" s="28"/>
      <c r="D47" s="33"/>
      <c r="E47" s="33"/>
      <c r="F47" s="415"/>
      <c r="G47" s="642"/>
    </row>
    <row r="48" spans="1:7" x14ac:dyDescent="0.2">
      <c r="A48" s="27">
        <v>2.2999999999999998</v>
      </c>
      <c r="B48" s="27" t="s">
        <v>2305</v>
      </c>
      <c r="C48" s="31" t="s">
        <v>2333</v>
      </c>
      <c r="D48" s="306"/>
      <c r="E48" s="33"/>
      <c r="F48" s="415"/>
      <c r="G48" s="642"/>
    </row>
    <row r="49" spans="1:7" ht="51" x14ac:dyDescent="0.2">
      <c r="A49" s="33"/>
      <c r="B49" s="33"/>
      <c r="C49" s="28" t="s">
        <v>2524</v>
      </c>
      <c r="D49" s="33"/>
      <c r="E49" s="33"/>
      <c r="F49" s="415"/>
      <c r="G49" s="642"/>
    </row>
    <row r="50" spans="1:7" ht="38.25" x14ac:dyDescent="0.2">
      <c r="A50" s="33" t="s">
        <v>1787</v>
      </c>
      <c r="B50" s="33"/>
      <c r="C50" s="28" t="s">
        <v>2525</v>
      </c>
      <c r="D50" s="33" t="s">
        <v>19</v>
      </c>
      <c r="E50" s="33">
        <v>1</v>
      </c>
      <c r="F50" s="733"/>
      <c r="G50" s="642" t="str">
        <f t="shared" ref="G50:G54" si="0">+IF($F50&gt;0,($E50*F50),"R")</f>
        <v>R</v>
      </c>
    </row>
    <row r="51" spans="1:7" ht="51" x14ac:dyDescent="0.2">
      <c r="A51" s="33" t="s">
        <v>1789</v>
      </c>
      <c r="B51" s="33"/>
      <c r="C51" s="28" t="s">
        <v>2526</v>
      </c>
      <c r="D51" s="33" t="s">
        <v>19</v>
      </c>
      <c r="E51" s="33">
        <v>1</v>
      </c>
      <c r="F51" s="733"/>
      <c r="G51" s="642" t="str">
        <f t="shared" si="0"/>
        <v>R</v>
      </c>
    </row>
    <row r="52" spans="1:7" ht="63.75" x14ac:dyDescent="0.2">
      <c r="A52" s="33" t="s">
        <v>1791</v>
      </c>
      <c r="B52" s="33"/>
      <c r="C52" s="28" t="s">
        <v>2527</v>
      </c>
      <c r="D52" s="33" t="s">
        <v>19</v>
      </c>
      <c r="E52" s="33">
        <v>1</v>
      </c>
      <c r="F52" s="733"/>
      <c r="G52" s="642" t="str">
        <f t="shared" si="0"/>
        <v>R</v>
      </c>
    </row>
    <row r="53" spans="1:7" ht="25.5" x14ac:dyDescent="0.2">
      <c r="A53" s="33" t="s">
        <v>1793</v>
      </c>
      <c r="B53" s="33"/>
      <c r="C53" s="28" t="s">
        <v>2528</v>
      </c>
      <c r="D53" s="33" t="s">
        <v>19</v>
      </c>
      <c r="E53" s="33">
        <v>1</v>
      </c>
      <c r="F53" s="733"/>
      <c r="G53" s="642" t="str">
        <f t="shared" si="0"/>
        <v>R</v>
      </c>
    </row>
    <row r="54" spans="1:7" x14ac:dyDescent="0.2">
      <c r="A54" s="33" t="s">
        <v>1795</v>
      </c>
      <c r="B54" s="33"/>
      <c r="C54" s="28" t="s">
        <v>2347</v>
      </c>
      <c r="D54" s="33" t="s">
        <v>19</v>
      </c>
      <c r="E54" s="33">
        <v>1</v>
      </c>
      <c r="F54" s="733"/>
      <c r="G54" s="642" t="str">
        <f t="shared" si="0"/>
        <v>R</v>
      </c>
    </row>
    <row r="55" spans="1:7" x14ac:dyDescent="0.2">
      <c r="A55" s="27"/>
      <c r="B55" s="27"/>
      <c r="C55" s="31"/>
      <c r="D55" s="306"/>
      <c r="E55" s="33"/>
      <c r="F55" s="415"/>
      <c r="G55" s="642"/>
    </row>
    <row r="56" spans="1:7" ht="38.25" x14ac:dyDescent="0.2">
      <c r="A56" s="33" t="s">
        <v>1797</v>
      </c>
      <c r="B56" s="33"/>
      <c r="C56" s="28" t="s">
        <v>2529</v>
      </c>
      <c r="D56" s="33" t="s">
        <v>19</v>
      </c>
      <c r="E56" s="33">
        <v>1</v>
      </c>
      <c r="F56" s="733"/>
      <c r="G56" s="642" t="str">
        <f>+IF($F56&gt;0,($E56*F56),"R")</f>
        <v>R</v>
      </c>
    </row>
    <row r="57" spans="1:7" ht="21.95" customHeight="1" x14ac:dyDescent="0.2">
      <c r="A57" s="34" t="s">
        <v>44</v>
      </c>
      <c r="B57" s="35"/>
      <c r="C57" s="35"/>
      <c r="D57" s="305"/>
      <c r="E57" s="305"/>
      <c r="F57" s="425"/>
      <c r="G57" s="534">
        <f>SUM(G36:G56)</f>
        <v>4250000</v>
      </c>
    </row>
    <row r="58" spans="1:7" ht="15" customHeight="1" x14ac:dyDescent="0.2">
      <c r="A58" s="21"/>
      <c r="B58" s="21"/>
      <c r="C58" s="21"/>
      <c r="D58" s="21"/>
      <c r="E58" s="21"/>
      <c r="G58" s="542" t="s">
        <v>4541</v>
      </c>
    </row>
    <row r="59" spans="1:7" x14ac:dyDescent="0.2">
      <c r="A59" s="21"/>
      <c r="B59" s="21"/>
      <c r="C59" s="21"/>
      <c r="D59" s="21"/>
      <c r="E59" s="21"/>
      <c r="G59" s="543"/>
    </row>
    <row r="60" spans="1:7" ht="25.5" x14ac:dyDescent="0.2">
      <c r="A60" s="36" t="s">
        <v>3</v>
      </c>
      <c r="B60" s="36" t="s">
        <v>4</v>
      </c>
      <c r="C60" s="36" t="s">
        <v>5</v>
      </c>
      <c r="D60" s="36" t="s">
        <v>6</v>
      </c>
      <c r="E60" s="36" t="s">
        <v>7</v>
      </c>
      <c r="F60" s="36" t="s">
        <v>8</v>
      </c>
      <c r="G60" s="482" t="s">
        <v>9</v>
      </c>
    </row>
    <row r="61" spans="1:7" ht="21.95" customHeight="1" x14ac:dyDescent="0.2">
      <c r="A61" s="37" t="s">
        <v>45</v>
      </c>
      <c r="B61" s="38"/>
      <c r="C61" s="39"/>
      <c r="D61" s="305"/>
      <c r="E61" s="305"/>
      <c r="F61" s="395"/>
      <c r="G61" s="583">
        <f>G57</f>
        <v>4250000</v>
      </c>
    </row>
    <row r="62" spans="1:7" x14ac:dyDescent="0.2">
      <c r="A62" s="27">
        <v>2.4</v>
      </c>
      <c r="B62" s="27"/>
      <c r="C62" s="31" t="s">
        <v>2349</v>
      </c>
      <c r="D62" s="33"/>
      <c r="E62" s="33"/>
      <c r="F62" s="393"/>
      <c r="G62" s="485"/>
    </row>
    <row r="63" spans="1:7" x14ac:dyDescent="0.2">
      <c r="A63" s="27"/>
      <c r="B63" s="27"/>
      <c r="C63" s="31"/>
      <c r="D63" s="33"/>
      <c r="E63" s="33"/>
      <c r="F63" s="393"/>
      <c r="G63" s="485"/>
    </row>
    <row r="64" spans="1:7" ht="76.5" x14ac:dyDescent="0.2">
      <c r="A64" s="27" t="s">
        <v>1818</v>
      </c>
      <c r="B64" s="27"/>
      <c r="C64" s="28" t="s">
        <v>2350</v>
      </c>
      <c r="D64" s="33" t="s">
        <v>19</v>
      </c>
      <c r="E64" s="33">
        <v>1</v>
      </c>
      <c r="F64" s="733"/>
      <c r="G64" s="642" t="str">
        <f>+IF($F64&gt;0,($E64*F64),"R")</f>
        <v>R</v>
      </c>
    </row>
    <row r="65" spans="1:7" x14ac:dyDescent="0.2">
      <c r="A65" s="27"/>
      <c r="B65" s="27"/>
      <c r="C65" s="28"/>
      <c r="D65" s="33"/>
      <c r="E65" s="33"/>
      <c r="F65" s="393"/>
      <c r="G65" s="485"/>
    </row>
    <row r="66" spans="1:7" ht="76.5" x14ac:dyDescent="0.2">
      <c r="A66" s="27" t="s">
        <v>1820</v>
      </c>
      <c r="B66" s="27"/>
      <c r="C66" s="28" t="s">
        <v>2350</v>
      </c>
      <c r="D66" s="33" t="s">
        <v>19</v>
      </c>
      <c r="E66" s="33">
        <v>1</v>
      </c>
      <c r="F66" s="733"/>
      <c r="G66" s="642" t="str">
        <f>+IF($F66&gt;0,($E66*F66),"R")</f>
        <v>R</v>
      </c>
    </row>
    <row r="67" spans="1:7" x14ac:dyDescent="0.2">
      <c r="A67" s="27"/>
      <c r="B67" s="27"/>
      <c r="C67" s="28"/>
      <c r="D67" s="33"/>
      <c r="E67" s="33"/>
      <c r="F67" s="393"/>
      <c r="G67" s="485"/>
    </row>
    <row r="68" spans="1:7" x14ac:dyDescent="0.2">
      <c r="A68" s="27">
        <v>2.5</v>
      </c>
      <c r="B68" s="27" t="s">
        <v>2530</v>
      </c>
      <c r="C68" s="31" t="s">
        <v>2352</v>
      </c>
      <c r="D68" s="306"/>
      <c r="E68" s="33"/>
      <c r="F68" s="393"/>
      <c r="G68" s="485"/>
    </row>
    <row r="69" spans="1:7" ht="38.25" x14ac:dyDescent="0.2">
      <c r="A69" s="33" t="s">
        <v>2456</v>
      </c>
      <c r="B69" s="33"/>
      <c r="C69" s="28" t="s">
        <v>2531</v>
      </c>
      <c r="D69" s="426" t="s">
        <v>2354</v>
      </c>
      <c r="E69" s="33">
        <v>12</v>
      </c>
      <c r="F69" s="733"/>
      <c r="G69" s="642" t="str">
        <f>+IF($F69&gt;0,($E69*F69),"R")</f>
        <v>R</v>
      </c>
    </row>
    <row r="70" spans="1:7" ht="25.5" x14ac:dyDescent="0.2">
      <c r="A70" s="27"/>
      <c r="B70" s="27"/>
      <c r="C70" s="28" t="s">
        <v>2355</v>
      </c>
      <c r="D70" s="33"/>
      <c r="E70" s="33"/>
      <c r="F70" s="393"/>
      <c r="G70" s="485" t="str">
        <f t="shared" ref="G70:G76" si="1">+IF($F70&gt;0,($E70*F70),"")</f>
        <v/>
      </c>
    </row>
    <row r="71" spans="1:7" x14ac:dyDescent="0.2">
      <c r="A71" s="27"/>
      <c r="B71" s="27"/>
      <c r="C71" s="28"/>
      <c r="D71" s="33"/>
      <c r="E71" s="33"/>
      <c r="F71" s="393"/>
      <c r="G71" s="485"/>
    </row>
    <row r="72" spans="1:7" x14ac:dyDescent="0.2">
      <c r="A72" s="45"/>
      <c r="B72" s="41"/>
      <c r="C72" s="46"/>
      <c r="D72" s="33"/>
      <c r="E72" s="306"/>
      <c r="F72" s="393"/>
      <c r="G72" s="485"/>
    </row>
    <row r="73" spans="1:7" ht="25.5" x14ac:dyDescent="0.2">
      <c r="A73" s="33" t="s">
        <v>2457</v>
      </c>
      <c r="B73" s="33"/>
      <c r="C73" s="47" t="s">
        <v>2357</v>
      </c>
      <c r="D73" s="33" t="s">
        <v>19</v>
      </c>
      <c r="E73" s="33">
        <v>1</v>
      </c>
      <c r="F73" s="733"/>
      <c r="G73" s="642" t="str">
        <f>+IF($F73&gt;0,($E73*F73),"R")</f>
        <v>R</v>
      </c>
    </row>
    <row r="74" spans="1:7" x14ac:dyDescent="0.2">
      <c r="A74" s="27"/>
      <c r="B74" s="27"/>
      <c r="C74" s="28"/>
      <c r="D74" s="33"/>
      <c r="E74" s="33"/>
      <c r="F74" s="393"/>
      <c r="G74" s="485"/>
    </row>
    <row r="75" spans="1:7" ht="25.5" x14ac:dyDescent="0.2">
      <c r="A75" s="33" t="s">
        <v>2458</v>
      </c>
      <c r="B75" s="33"/>
      <c r="C75" s="28" t="s">
        <v>2358</v>
      </c>
      <c r="D75" s="33" t="s">
        <v>19</v>
      </c>
      <c r="E75" s="33">
        <v>1</v>
      </c>
      <c r="F75" s="733"/>
      <c r="G75" s="642" t="str">
        <f>+IF($F75&gt;0,($E75*F75),"R")</f>
        <v>R</v>
      </c>
    </row>
    <row r="76" spans="1:7" x14ac:dyDescent="0.2">
      <c r="A76" s="27"/>
      <c r="B76" s="27"/>
      <c r="C76" s="28" t="s">
        <v>2359</v>
      </c>
      <c r="D76" s="33"/>
      <c r="E76" s="33"/>
      <c r="F76" s="393"/>
      <c r="G76" s="485" t="str">
        <f t="shared" si="1"/>
        <v/>
      </c>
    </row>
    <row r="77" spans="1:7" x14ac:dyDescent="0.2">
      <c r="A77" s="27"/>
      <c r="B77" s="27"/>
      <c r="C77" s="28"/>
      <c r="D77" s="33"/>
      <c r="E77" s="33"/>
      <c r="F77" s="393"/>
      <c r="G77" s="485"/>
    </row>
    <row r="78" spans="1:7" s="48" customFormat="1" ht="21.95" customHeight="1" x14ac:dyDescent="0.25">
      <c r="A78" s="34" t="s">
        <v>4566</v>
      </c>
      <c r="B78" s="35"/>
      <c r="C78" s="35"/>
      <c r="D78" s="305"/>
      <c r="E78" s="305"/>
      <c r="F78" s="395"/>
      <c r="G78" s="494">
        <f>SUM(G61:G77)</f>
        <v>4250000</v>
      </c>
    </row>
    <row r="79" spans="1:7" x14ac:dyDescent="0.2">
      <c r="A79" s="21"/>
    </row>
    <row r="80" spans="1:7" x14ac:dyDescent="0.2">
      <c r="A80" s="21"/>
    </row>
    <row r="81" spans="1:1" x14ac:dyDescent="0.2">
      <c r="A81" s="21"/>
    </row>
    <row r="82" spans="1:1" x14ac:dyDescent="0.2">
      <c r="A82" s="21"/>
    </row>
    <row r="83" spans="1:1" x14ac:dyDescent="0.2">
      <c r="A83" s="21"/>
    </row>
  </sheetData>
  <sheetProtection algorithmName="SHA-512" hashValue="/xDcMwOA3amPL/GCGVA3lCAJ0Yxs/CHVAM76jxYrQfXqQhcZ+ZRnqCXe3b8DdFJaSpV+a2MOxYFKU86Uj05RTw==" saltValue="4oEflRC/siscz93xjivNPw==" spinCount="100000" sheet="1" objects="1" scenarios="1"/>
  <autoFilter ref="A1:G78" xr:uid="{00000000-0009-0000-0000-000023000000}"/>
  <pageMargins left="0.70866141732283472" right="0.70866141732283472" top="0.74803149606299213" bottom="0.74803149606299213" header="0.31496062992125984" footer="0.31496062992125984"/>
  <pageSetup paperSize="9" scale="77" firstPageNumber="65" fitToHeight="0" orientation="portrait" blackAndWhite="1" r:id="rId1"/>
  <headerFooter>
    <oddHeader>&amp;LHAMMARSDALE WWTW IMPROVEMENTS TO LIQUID AND SOLIDS TREATMENT FACILITIES&amp;RContract No:  WS 7342</oddHeader>
    <oddFooter>&amp;LC2: Pricing Data - Revision B&amp;CPage C2.2-&amp;P</oddFooter>
  </headerFooter>
  <rowBreaks count="2" manualBreakCount="2">
    <brk id="32" max="7" man="1"/>
    <brk id="57" max="7"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J1720"/>
  <sheetViews>
    <sheetView view="pageBreakPreview" topLeftCell="B1602" zoomScale="106" zoomScaleNormal="100" zoomScaleSheetLayoutView="106" workbookViewId="0">
      <selection activeCell="F251" sqref="F251"/>
    </sheetView>
  </sheetViews>
  <sheetFormatPr defaultColWidth="9.140625" defaultRowHeight="15" x14ac:dyDescent="0.25"/>
  <cols>
    <col min="1" max="1" width="5.42578125" style="14" hidden="1" customWidth="1"/>
    <col min="2" max="2" width="8.5703125" style="16" customWidth="1"/>
    <col min="3" max="3" width="12.7109375" style="14" customWidth="1"/>
    <col min="4" max="4" width="35.5703125" style="14" customWidth="1"/>
    <col min="5" max="5" width="9.7109375" style="14" customWidth="1"/>
    <col min="6" max="6" width="10.28515625" style="16" customWidth="1"/>
    <col min="7" max="7" width="15.7109375" style="776" customWidth="1"/>
    <col min="8" max="8" width="18.5703125" style="553" customWidth="1"/>
    <col min="9" max="16384" width="9.140625" style="14"/>
  </cols>
  <sheetData>
    <row r="1" spans="1:8" s="2" customFormat="1" ht="12.75" x14ac:dyDescent="0.2">
      <c r="A1" s="1" t="s">
        <v>0</v>
      </c>
      <c r="B1" s="15"/>
      <c r="F1" s="15"/>
      <c r="G1" s="762"/>
      <c r="H1" s="542" t="s">
        <v>2022</v>
      </c>
    </row>
    <row r="2" spans="1:8" s="2" customFormat="1" ht="12.75" x14ac:dyDescent="0.2">
      <c r="B2" s="15"/>
      <c r="F2" s="15"/>
      <c r="G2" s="762"/>
      <c r="H2" s="543"/>
    </row>
    <row r="3" spans="1:8" s="3" customFormat="1" ht="25.5" x14ac:dyDescent="0.25">
      <c r="B3" s="253" t="s">
        <v>3</v>
      </c>
      <c r="C3" s="253" t="s">
        <v>4</v>
      </c>
      <c r="D3" s="253" t="s">
        <v>5</v>
      </c>
      <c r="E3" s="253" t="s">
        <v>6</v>
      </c>
      <c r="F3" s="293" t="s">
        <v>7</v>
      </c>
      <c r="G3" s="763" t="s">
        <v>8</v>
      </c>
      <c r="H3" s="489" t="s">
        <v>9</v>
      </c>
    </row>
    <row r="4" spans="1:8" s="3" customFormat="1" ht="25.5" x14ac:dyDescent="0.25">
      <c r="A4" s="3">
        <v>8131</v>
      </c>
      <c r="B4" s="701" t="s">
        <v>10</v>
      </c>
      <c r="C4" s="246" t="s">
        <v>275</v>
      </c>
      <c r="D4" s="246" t="s">
        <v>274</v>
      </c>
      <c r="E4" s="738"/>
      <c r="F4" s="738"/>
      <c r="G4" s="764"/>
      <c r="H4" s="747"/>
    </row>
    <row r="5" spans="1:8" s="3" customFormat="1" ht="12.75" x14ac:dyDescent="0.25">
      <c r="B5" s="473"/>
      <c r="C5" s="252"/>
      <c r="D5" s="252"/>
      <c r="E5" s="427"/>
      <c r="F5" s="427"/>
      <c r="G5" s="435"/>
      <c r="H5" s="537"/>
    </row>
    <row r="6" spans="1:8" s="3" customFormat="1" ht="12.75" x14ac:dyDescent="0.25">
      <c r="A6" s="3">
        <v>8196</v>
      </c>
      <c r="B6" s="474"/>
      <c r="C6" s="254" t="s">
        <v>276</v>
      </c>
      <c r="D6" s="254" t="s">
        <v>277</v>
      </c>
      <c r="E6" s="427"/>
      <c r="F6" s="427"/>
      <c r="G6" s="435"/>
      <c r="H6" s="537"/>
    </row>
    <row r="7" spans="1:8" s="3" customFormat="1" ht="12.75" x14ac:dyDescent="0.25">
      <c r="B7" s="473"/>
      <c r="C7" s="252"/>
      <c r="D7" s="252"/>
      <c r="E7" s="427"/>
      <c r="F7" s="427"/>
      <c r="G7" s="435"/>
      <c r="H7" s="537"/>
    </row>
    <row r="8" spans="1:8" s="3" customFormat="1" ht="12.75" x14ac:dyDescent="0.25">
      <c r="A8" s="3">
        <v>9714</v>
      </c>
      <c r="B8" s="474" t="s">
        <v>12</v>
      </c>
      <c r="C8" s="254"/>
      <c r="D8" s="254" t="s">
        <v>1416</v>
      </c>
      <c r="E8" s="428" t="s">
        <v>279</v>
      </c>
      <c r="F8" s="429">
        <v>35</v>
      </c>
      <c r="G8" s="463"/>
      <c r="H8" s="544">
        <f>IF(E8 = CHAR(37), F8*G8/100,F8*G8)</f>
        <v>0</v>
      </c>
    </row>
    <row r="9" spans="1:8" s="3" customFormat="1" ht="12.75" x14ac:dyDescent="0.25">
      <c r="B9" s="473"/>
      <c r="C9" s="252"/>
      <c r="D9" s="252"/>
      <c r="E9" s="427"/>
      <c r="F9" s="427"/>
      <c r="G9" s="435"/>
      <c r="H9" s="537"/>
    </row>
    <row r="10" spans="1:8" s="3" customFormat="1" ht="25.5" x14ac:dyDescent="0.25">
      <c r="A10" s="3">
        <v>9641</v>
      </c>
      <c r="B10" s="474" t="s">
        <v>59</v>
      </c>
      <c r="C10" s="254"/>
      <c r="D10" s="254" t="s">
        <v>1417</v>
      </c>
      <c r="E10" s="428" t="s">
        <v>279</v>
      </c>
      <c r="F10" s="429">
        <v>2150</v>
      </c>
      <c r="G10" s="463"/>
      <c r="H10" s="544">
        <f>IF(E10 = CHAR(37), F10*G10/100,F10*G10)</f>
        <v>0</v>
      </c>
    </row>
    <row r="11" spans="1:8" s="3" customFormat="1" ht="12.75" x14ac:dyDescent="0.25">
      <c r="B11" s="473"/>
      <c r="C11" s="252"/>
      <c r="D11" s="252"/>
      <c r="E11" s="427"/>
      <c r="F11" s="427"/>
      <c r="G11" s="435"/>
      <c r="H11" s="537"/>
    </row>
    <row r="12" spans="1:8" s="3" customFormat="1" ht="12.75" x14ac:dyDescent="0.25">
      <c r="A12" s="3">
        <v>9642</v>
      </c>
      <c r="B12" s="474" t="s">
        <v>108</v>
      </c>
      <c r="C12" s="254"/>
      <c r="D12" s="254" t="s">
        <v>1418</v>
      </c>
      <c r="E12" s="428" t="s">
        <v>279</v>
      </c>
      <c r="F12" s="429">
        <v>2350</v>
      </c>
      <c r="G12" s="463"/>
      <c r="H12" s="544">
        <f>IF(E12 = CHAR(37), F12*G12/100,F12*G12)</f>
        <v>0</v>
      </c>
    </row>
    <row r="13" spans="1:8" s="3" customFormat="1" ht="12.75" x14ac:dyDescent="0.25">
      <c r="B13" s="473"/>
      <c r="C13" s="252"/>
      <c r="D13" s="252"/>
      <c r="E13" s="427"/>
      <c r="F13" s="427"/>
      <c r="G13" s="435"/>
      <c r="H13" s="537"/>
    </row>
    <row r="14" spans="1:8" s="3" customFormat="1" ht="12.75" x14ac:dyDescent="0.25">
      <c r="A14" s="3">
        <v>8136</v>
      </c>
      <c r="B14" s="474"/>
      <c r="C14" s="254" t="s">
        <v>284</v>
      </c>
      <c r="D14" s="254" t="s">
        <v>285</v>
      </c>
      <c r="E14" s="428"/>
      <c r="F14" s="429"/>
      <c r="G14" s="435"/>
      <c r="H14" s="537"/>
    </row>
    <row r="15" spans="1:8" s="3" customFormat="1" ht="12.75" x14ac:dyDescent="0.25">
      <c r="B15" s="473"/>
      <c r="C15" s="252"/>
      <c r="D15" s="252"/>
      <c r="E15" s="427"/>
      <c r="F15" s="427"/>
      <c r="G15" s="435"/>
      <c r="H15" s="537"/>
    </row>
    <row r="16" spans="1:8" s="3" customFormat="1" ht="12.75" x14ac:dyDescent="0.25">
      <c r="A16" s="3">
        <v>8137</v>
      </c>
      <c r="B16" s="474" t="s">
        <v>131</v>
      </c>
      <c r="C16" s="254"/>
      <c r="D16" s="254" t="s">
        <v>286</v>
      </c>
      <c r="E16" s="428" t="s">
        <v>287</v>
      </c>
      <c r="F16" s="429">
        <v>4</v>
      </c>
      <c r="G16" s="463"/>
      <c r="H16" s="544">
        <f>IF(E16 = CHAR(37), F16*G16/100,F16*G16)</f>
        <v>0</v>
      </c>
    </row>
    <row r="17" spans="1:8" s="3" customFormat="1" ht="12.75" x14ac:dyDescent="0.25">
      <c r="B17" s="473"/>
      <c r="C17" s="252"/>
      <c r="D17" s="252"/>
      <c r="E17" s="427"/>
      <c r="F17" s="427"/>
      <c r="G17" s="435"/>
      <c r="H17" s="537"/>
    </row>
    <row r="18" spans="1:8" s="3" customFormat="1" ht="12.75" x14ac:dyDescent="0.25">
      <c r="A18" s="3">
        <v>8138</v>
      </c>
      <c r="B18" s="474" t="s">
        <v>197</v>
      </c>
      <c r="C18" s="254"/>
      <c r="D18" s="254" t="s">
        <v>288</v>
      </c>
      <c r="E18" s="428" t="s">
        <v>287</v>
      </c>
      <c r="F18" s="429">
        <v>4</v>
      </c>
      <c r="G18" s="463"/>
      <c r="H18" s="544">
        <f>IF(E18 = CHAR(37), F18*G18/100,F18*G18)</f>
        <v>0</v>
      </c>
    </row>
    <row r="19" spans="1:8" s="3" customFormat="1" ht="12.75" x14ac:dyDescent="0.25">
      <c r="B19" s="473"/>
      <c r="C19" s="252"/>
      <c r="D19" s="252"/>
      <c r="E19" s="427"/>
      <c r="F19" s="427"/>
      <c r="G19" s="435"/>
      <c r="H19" s="537"/>
    </row>
    <row r="20" spans="1:8" s="3" customFormat="1" ht="38.25" x14ac:dyDescent="0.25">
      <c r="A20" s="3">
        <v>8139</v>
      </c>
      <c r="B20" s="474"/>
      <c r="C20" s="254" t="s">
        <v>293</v>
      </c>
      <c r="D20" s="254" t="s">
        <v>294</v>
      </c>
      <c r="E20" s="428"/>
      <c r="F20" s="429"/>
      <c r="G20" s="435"/>
      <c r="H20" s="537"/>
    </row>
    <row r="21" spans="1:8" s="3" customFormat="1" ht="12.75" x14ac:dyDescent="0.25">
      <c r="B21" s="473"/>
      <c r="C21" s="252"/>
      <c r="D21" s="252"/>
      <c r="E21" s="427"/>
      <c r="F21" s="427"/>
      <c r="G21" s="435"/>
      <c r="H21" s="537"/>
    </row>
    <row r="22" spans="1:8" s="3" customFormat="1" ht="25.5" x14ac:dyDescent="0.25">
      <c r="A22" s="3">
        <v>8140</v>
      </c>
      <c r="B22" s="474" t="s">
        <v>203</v>
      </c>
      <c r="C22" s="254"/>
      <c r="D22" s="254" t="s">
        <v>1419</v>
      </c>
      <c r="E22" s="428" t="s">
        <v>292</v>
      </c>
      <c r="F22" s="429">
        <v>50</v>
      </c>
      <c r="G22" s="463"/>
      <c r="H22" s="544">
        <f>IF(E22 = CHAR(37), F22*G22/100,F22*G22)</f>
        <v>0</v>
      </c>
    </row>
    <row r="23" spans="1:8" s="3" customFormat="1" ht="12.75" x14ac:dyDescent="0.25">
      <c r="B23" s="473"/>
      <c r="C23" s="252"/>
      <c r="D23" s="252"/>
      <c r="E23" s="427"/>
      <c r="F23" s="427"/>
      <c r="G23" s="435"/>
      <c r="H23" s="537"/>
    </row>
    <row r="24" spans="1:8" s="3" customFormat="1" ht="12.75" x14ac:dyDescent="0.25">
      <c r="A24" s="3">
        <v>8144</v>
      </c>
      <c r="B24" s="474" t="s">
        <v>211</v>
      </c>
      <c r="C24" s="254"/>
      <c r="D24" s="254" t="s">
        <v>1420</v>
      </c>
      <c r="E24" s="428" t="s">
        <v>292</v>
      </c>
      <c r="F24" s="429">
        <v>50</v>
      </c>
      <c r="G24" s="463"/>
      <c r="H24" s="544">
        <f>IF(E24 = CHAR(37), F24*G24/100,F24*G24)</f>
        <v>0</v>
      </c>
    </row>
    <row r="25" spans="1:8" s="3" customFormat="1" ht="12.75" x14ac:dyDescent="0.25">
      <c r="B25" s="473"/>
      <c r="C25" s="252"/>
      <c r="D25" s="252"/>
      <c r="E25" s="427"/>
      <c r="F25" s="427"/>
      <c r="G25" s="435"/>
      <c r="H25" s="537"/>
    </row>
    <row r="26" spans="1:8" s="3" customFormat="1" ht="25.5" x14ac:dyDescent="0.25">
      <c r="A26" s="3">
        <v>9644</v>
      </c>
      <c r="B26" s="474" t="s">
        <v>289</v>
      </c>
      <c r="C26" s="254"/>
      <c r="D26" s="254" t="s">
        <v>1421</v>
      </c>
      <c r="E26" s="428" t="s">
        <v>292</v>
      </c>
      <c r="F26" s="429">
        <v>5</v>
      </c>
      <c r="G26" s="463"/>
      <c r="H26" s="544">
        <f>IF(E26 = CHAR(37), F26*G26/100,F26*G26)</f>
        <v>0</v>
      </c>
    </row>
    <row r="27" spans="1:8" s="3" customFormat="1" ht="12.75" x14ac:dyDescent="0.25">
      <c r="B27" s="473"/>
      <c r="C27" s="252"/>
      <c r="D27" s="252"/>
      <c r="E27" s="427"/>
      <c r="F27" s="427"/>
      <c r="G27" s="435"/>
      <c r="H27" s="537"/>
    </row>
    <row r="28" spans="1:8" s="3" customFormat="1" ht="25.5" x14ac:dyDescent="0.25">
      <c r="A28" s="3">
        <v>9645</v>
      </c>
      <c r="B28" s="474" t="s">
        <v>295</v>
      </c>
      <c r="C28" s="254"/>
      <c r="D28" s="254" t="s">
        <v>1422</v>
      </c>
      <c r="E28" s="428" t="s">
        <v>292</v>
      </c>
      <c r="F28" s="429">
        <v>5</v>
      </c>
      <c r="G28" s="463"/>
      <c r="H28" s="544">
        <f>IF(E28 = CHAR(37), F28*G28/100,F28*G28)</f>
        <v>0</v>
      </c>
    </row>
    <row r="29" spans="1:8" s="3" customFormat="1" ht="12.75" x14ac:dyDescent="0.25">
      <c r="B29" s="473"/>
      <c r="C29" s="252"/>
      <c r="D29" s="252"/>
      <c r="E29" s="427"/>
      <c r="F29" s="427"/>
      <c r="G29" s="765"/>
      <c r="H29" s="537"/>
    </row>
    <row r="30" spans="1:8" s="3" customFormat="1" ht="25.5" x14ac:dyDescent="0.25">
      <c r="A30" s="3">
        <v>9646</v>
      </c>
      <c r="B30" s="474" t="s">
        <v>297</v>
      </c>
      <c r="C30" s="254"/>
      <c r="D30" s="254" t="s">
        <v>1423</v>
      </c>
      <c r="E30" s="428" t="s">
        <v>19</v>
      </c>
      <c r="F30" s="429">
        <v>1</v>
      </c>
      <c r="G30" s="650"/>
      <c r="H30" s="544">
        <f>IF(E30 = CHAR(37), F30*G30/100,F30*G30)</f>
        <v>0</v>
      </c>
    </row>
    <row r="31" spans="1:8" s="3" customFormat="1" ht="12.75" x14ac:dyDescent="0.25">
      <c r="B31" s="473"/>
      <c r="C31" s="252"/>
      <c r="D31" s="252"/>
      <c r="E31" s="427"/>
      <c r="F31" s="427"/>
      <c r="G31" s="435"/>
      <c r="H31" s="537"/>
    </row>
    <row r="32" spans="1:8" s="3" customFormat="1" ht="12.75" x14ac:dyDescent="0.25">
      <c r="A32" s="3">
        <v>9647</v>
      </c>
      <c r="B32" s="474" t="s">
        <v>299</v>
      </c>
      <c r="C32" s="254"/>
      <c r="D32" s="254" t="s">
        <v>1424</v>
      </c>
      <c r="E32" s="428" t="s">
        <v>19</v>
      </c>
      <c r="F32" s="429">
        <v>1</v>
      </c>
      <c r="G32" s="463"/>
      <c r="H32" s="544">
        <f>IF(E32 = CHAR(37), F32*G32/100,F32*G32)</f>
        <v>0</v>
      </c>
    </row>
    <row r="33" spans="1:8" s="3" customFormat="1" ht="12.75" x14ac:dyDescent="0.25">
      <c r="B33" s="473"/>
      <c r="C33" s="252"/>
      <c r="D33" s="252"/>
      <c r="E33" s="427"/>
      <c r="F33" s="427"/>
      <c r="G33" s="435"/>
      <c r="H33" s="537"/>
    </row>
    <row r="34" spans="1:8" s="3" customFormat="1" ht="38.25" x14ac:dyDescent="0.25">
      <c r="A34" s="3">
        <v>9649</v>
      </c>
      <c r="B34" s="474" t="s">
        <v>300</v>
      </c>
      <c r="C34" s="254"/>
      <c r="D34" s="254" t="s">
        <v>1425</v>
      </c>
      <c r="E34" s="428" t="s">
        <v>292</v>
      </c>
      <c r="F34" s="429">
        <v>100</v>
      </c>
      <c r="G34" s="463"/>
      <c r="H34" s="544">
        <f>IF(E34 = CHAR(37), F34*G34/100,F34*G34)</f>
        <v>0</v>
      </c>
    </row>
    <row r="35" spans="1:8" s="3" customFormat="1" ht="12.75" x14ac:dyDescent="0.25">
      <c r="B35" s="473"/>
      <c r="C35" s="252"/>
      <c r="D35" s="252"/>
      <c r="E35" s="427"/>
      <c r="F35" s="427"/>
      <c r="G35" s="435"/>
      <c r="H35" s="537"/>
    </row>
    <row r="36" spans="1:8" s="3" customFormat="1" ht="25.5" x14ac:dyDescent="0.25">
      <c r="A36" s="3">
        <v>9650</v>
      </c>
      <c r="B36" s="474" t="s">
        <v>302</v>
      </c>
      <c r="C36" s="254"/>
      <c r="D36" s="254" t="s">
        <v>1426</v>
      </c>
      <c r="E36" s="428" t="s">
        <v>292</v>
      </c>
      <c r="F36" s="429">
        <v>10</v>
      </c>
      <c r="G36" s="463"/>
      <c r="H36" s="544">
        <f>IF(E36 = CHAR(37), F36*G36/100,F36*G36)</f>
        <v>0</v>
      </c>
    </row>
    <row r="37" spans="1:8" s="3" customFormat="1" ht="12.75" x14ac:dyDescent="0.25">
      <c r="B37" s="473"/>
      <c r="C37" s="252"/>
      <c r="D37" s="252"/>
      <c r="E37" s="427"/>
      <c r="F37" s="427"/>
      <c r="G37" s="435"/>
      <c r="H37" s="537"/>
    </row>
    <row r="38" spans="1:8" s="3" customFormat="1" ht="38.25" x14ac:dyDescent="0.25">
      <c r="A38" s="3">
        <v>9692</v>
      </c>
      <c r="B38" s="474" t="s">
        <v>304</v>
      </c>
      <c r="C38" s="254"/>
      <c r="D38" s="254" t="s">
        <v>1427</v>
      </c>
      <c r="E38" s="428" t="s">
        <v>19</v>
      </c>
      <c r="F38" s="429">
        <v>1</v>
      </c>
      <c r="G38" s="463"/>
      <c r="H38" s="544">
        <f>IF(E38 = CHAR(37), F38*G38/100,F38*G38)</f>
        <v>0</v>
      </c>
    </row>
    <row r="39" spans="1:8" s="3" customFormat="1" ht="12.75" x14ac:dyDescent="0.25">
      <c r="B39" s="473"/>
      <c r="C39" s="252"/>
      <c r="D39" s="252"/>
      <c r="E39" s="427"/>
      <c r="F39" s="427"/>
      <c r="G39" s="435"/>
      <c r="H39" s="537"/>
    </row>
    <row r="40" spans="1:8" s="3" customFormat="1" ht="25.5" x14ac:dyDescent="0.25">
      <c r="A40" s="3">
        <v>8145</v>
      </c>
      <c r="B40" s="474"/>
      <c r="C40" s="254" t="s">
        <v>306</v>
      </c>
      <c r="D40" s="254" t="s">
        <v>307</v>
      </c>
      <c r="E40" s="428"/>
      <c r="F40" s="429"/>
      <c r="G40" s="435"/>
      <c r="H40" s="537"/>
    </row>
    <row r="41" spans="1:8" s="3" customFormat="1" ht="12.75" x14ac:dyDescent="0.25">
      <c r="B41" s="473"/>
      <c r="C41" s="252"/>
      <c r="D41" s="252"/>
      <c r="E41" s="427"/>
      <c r="F41" s="427"/>
      <c r="G41" s="435"/>
      <c r="H41" s="537"/>
    </row>
    <row r="42" spans="1:8" s="3" customFormat="1" ht="25.5" x14ac:dyDescent="0.25">
      <c r="A42" s="3">
        <v>8146</v>
      </c>
      <c r="B42" s="474" t="s">
        <v>308</v>
      </c>
      <c r="C42" s="254"/>
      <c r="D42" s="254" t="s">
        <v>1428</v>
      </c>
      <c r="E42" s="428" t="s">
        <v>279</v>
      </c>
      <c r="F42" s="429">
        <v>5</v>
      </c>
      <c r="G42" s="463"/>
      <c r="H42" s="544">
        <f>IF(E42 = CHAR(37), F42*G42/100,F42*G42)</f>
        <v>0</v>
      </c>
    </row>
    <row r="43" spans="1:8" s="3" customFormat="1" ht="12.75" x14ac:dyDescent="0.25">
      <c r="B43" s="473"/>
      <c r="C43" s="252"/>
      <c r="D43" s="252"/>
      <c r="E43" s="427"/>
      <c r="F43" s="427"/>
      <c r="G43" s="435"/>
      <c r="H43" s="537"/>
    </row>
    <row r="44" spans="1:8" s="3" customFormat="1" ht="12.75" x14ac:dyDescent="0.25">
      <c r="A44" s="3">
        <v>9643</v>
      </c>
      <c r="B44" s="474" t="s">
        <v>310</v>
      </c>
      <c r="C44" s="254"/>
      <c r="D44" s="254" t="s">
        <v>1429</v>
      </c>
      <c r="E44" s="428" t="s">
        <v>19</v>
      </c>
      <c r="F44" s="429">
        <v>1</v>
      </c>
      <c r="G44" s="463"/>
      <c r="H44" s="544">
        <f>IF(E44 = CHAR(37), F44*G44/100,F44*G44)</f>
        <v>0</v>
      </c>
    </row>
    <row r="45" spans="1:8" s="3" customFormat="1" ht="12.75" x14ac:dyDescent="0.25">
      <c r="B45" s="473"/>
      <c r="C45" s="252"/>
      <c r="D45" s="252"/>
      <c r="E45" s="427"/>
      <c r="F45" s="427"/>
      <c r="G45" s="435"/>
      <c r="H45" s="537"/>
    </row>
    <row r="46" spans="1:8" s="3" customFormat="1" ht="25.5" x14ac:dyDescent="0.25">
      <c r="A46" s="3">
        <v>8151</v>
      </c>
      <c r="B46" s="474"/>
      <c r="C46" s="254" t="s">
        <v>320</v>
      </c>
      <c r="D46" s="254" t="s">
        <v>321</v>
      </c>
      <c r="E46" s="428"/>
      <c r="F46" s="429"/>
      <c r="G46" s="435"/>
      <c r="H46" s="537"/>
    </row>
    <row r="47" spans="1:8" s="3" customFormat="1" ht="12.75" x14ac:dyDescent="0.25">
      <c r="B47" s="473"/>
      <c r="C47" s="252"/>
      <c r="D47" s="252"/>
      <c r="E47" s="427"/>
      <c r="F47" s="427"/>
      <c r="G47" s="435"/>
      <c r="H47" s="537"/>
    </row>
    <row r="48" spans="1:8" s="3" customFormat="1" ht="12.75" x14ac:dyDescent="0.25">
      <c r="A48" s="3">
        <v>8152</v>
      </c>
      <c r="B48" s="474" t="s">
        <v>312</v>
      </c>
      <c r="C48" s="254"/>
      <c r="D48" s="254" t="s">
        <v>1430</v>
      </c>
      <c r="E48" s="428" t="s">
        <v>279</v>
      </c>
      <c r="F48" s="429">
        <v>4500</v>
      </c>
      <c r="G48" s="463"/>
      <c r="H48" s="544">
        <f>IF(E48 = CHAR(37), F48*G48/100,F48*G48)</f>
        <v>0</v>
      </c>
    </row>
    <row r="49" spans="1:8" s="3" customFormat="1" ht="12.75" x14ac:dyDescent="0.25">
      <c r="B49" s="473"/>
      <c r="C49" s="252"/>
      <c r="D49" s="252"/>
      <c r="E49" s="427"/>
      <c r="F49" s="427"/>
      <c r="G49" s="435"/>
      <c r="H49" s="537"/>
    </row>
    <row r="50" spans="1:8" s="3" customFormat="1" ht="12.75" x14ac:dyDescent="0.25">
      <c r="A50" s="3">
        <v>9648</v>
      </c>
      <c r="B50" s="474" t="s">
        <v>314</v>
      </c>
      <c r="C50" s="254"/>
      <c r="D50" s="254" t="s">
        <v>1431</v>
      </c>
      <c r="E50" s="428" t="s">
        <v>279</v>
      </c>
      <c r="F50" s="429">
        <v>25</v>
      </c>
      <c r="G50" s="463"/>
      <c r="H50" s="544">
        <f>IF(E50 = CHAR(37), F50*G50/100,F50*G50)</f>
        <v>0</v>
      </c>
    </row>
    <row r="51" spans="1:8" s="3" customFormat="1" ht="12.75" x14ac:dyDescent="0.25">
      <c r="B51" s="473"/>
      <c r="C51" s="252"/>
      <c r="D51" s="252"/>
      <c r="E51" s="427"/>
      <c r="F51" s="427"/>
      <c r="G51" s="435"/>
      <c r="H51" s="537"/>
    </row>
    <row r="52" spans="1:8" s="3" customFormat="1" ht="12.75" x14ac:dyDescent="0.25">
      <c r="A52" s="3">
        <v>8155</v>
      </c>
      <c r="B52" s="474"/>
      <c r="C52" s="254" t="s">
        <v>328</v>
      </c>
      <c r="D52" s="254" t="s">
        <v>329</v>
      </c>
      <c r="E52" s="428"/>
      <c r="F52" s="429"/>
      <c r="G52" s="435"/>
      <c r="H52" s="537"/>
    </row>
    <row r="53" spans="1:8" s="4" customFormat="1" ht="21.95" customHeight="1" x14ac:dyDescent="0.25">
      <c r="B53" s="257" t="s">
        <v>44</v>
      </c>
      <c r="C53" s="257"/>
      <c r="D53" s="5"/>
      <c r="E53" s="431"/>
      <c r="F53" s="431"/>
      <c r="G53" s="766"/>
      <c r="H53" s="494">
        <f>SUM(H4:H52)</f>
        <v>0</v>
      </c>
    </row>
    <row r="54" spans="1:8" s="2" customFormat="1" ht="12.75" x14ac:dyDescent="0.2">
      <c r="B54" s="15"/>
      <c r="F54" s="15"/>
      <c r="G54" s="762"/>
      <c r="H54" s="542" t="s">
        <v>2022</v>
      </c>
    </row>
    <row r="55" spans="1:8" s="2" customFormat="1" ht="12.75" x14ac:dyDescent="0.2">
      <c r="B55" s="15"/>
      <c r="F55" s="15"/>
      <c r="G55" s="762"/>
      <c r="H55" s="543"/>
    </row>
    <row r="56" spans="1:8" s="3" customFormat="1" ht="25.5" x14ac:dyDescent="0.25">
      <c r="B56" s="253" t="s">
        <v>3</v>
      </c>
      <c r="C56" s="253" t="s">
        <v>4</v>
      </c>
      <c r="D56" s="253" t="s">
        <v>5</v>
      </c>
      <c r="E56" s="253" t="s">
        <v>6</v>
      </c>
      <c r="F56" s="293" t="s">
        <v>7</v>
      </c>
      <c r="G56" s="763" t="s">
        <v>8</v>
      </c>
      <c r="H56" s="489" t="s">
        <v>9</v>
      </c>
    </row>
    <row r="57" spans="1:8" s="4" customFormat="1" ht="21.95" customHeight="1" x14ac:dyDescent="0.25">
      <c r="B57" s="257" t="s">
        <v>45</v>
      </c>
      <c r="C57" s="257"/>
      <c r="D57" s="5"/>
      <c r="E57" s="431"/>
      <c r="F57" s="431"/>
      <c r="G57" s="766"/>
      <c r="H57" s="494">
        <f>H53</f>
        <v>0</v>
      </c>
    </row>
    <row r="58" spans="1:8" s="3" customFormat="1" ht="12.75" x14ac:dyDescent="0.25">
      <c r="A58" s="3">
        <v>8156</v>
      </c>
      <c r="B58" s="474" t="s">
        <v>316</v>
      </c>
      <c r="C58" s="254"/>
      <c r="D58" s="254" t="s">
        <v>331</v>
      </c>
      <c r="E58" s="428" t="s">
        <v>292</v>
      </c>
      <c r="F58" s="429">
        <v>10</v>
      </c>
      <c r="G58" s="463"/>
      <c r="H58" s="544">
        <f>IF(E58 = CHAR(37), F58*G58/100,F58*G58)</f>
        <v>0</v>
      </c>
    </row>
    <row r="59" spans="1:8" s="3" customFormat="1" ht="12.75" x14ac:dyDescent="0.25">
      <c r="B59" s="473"/>
      <c r="C59" s="252"/>
      <c r="D59" s="252"/>
      <c r="E59" s="427"/>
      <c r="F59" s="427"/>
      <c r="G59" s="435"/>
      <c r="H59" s="537"/>
    </row>
    <row r="60" spans="1:8" s="3" customFormat="1" ht="25.5" x14ac:dyDescent="0.25">
      <c r="A60" s="3">
        <v>8183</v>
      </c>
      <c r="B60" s="474"/>
      <c r="C60" s="254" t="s">
        <v>373</v>
      </c>
      <c r="D60" s="254" t="s">
        <v>374</v>
      </c>
      <c r="E60" s="428"/>
      <c r="F60" s="429"/>
      <c r="G60" s="435"/>
      <c r="H60" s="537"/>
    </row>
    <row r="61" spans="1:8" s="3" customFormat="1" ht="12.75" x14ac:dyDescent="0.25">
      <c r="B61" s="473"/>
      <c r="C61" s="252"/>
      <c r="D61" s="252"/>
      <c r="E61" s="427"/>
      <c r="F61" s="427"/>
      <c r="G61" s="435"/>
      <c r="H61" s="537"/>
    </row>
    <row r="62" spans="1:8" s="3" customFormat="1" ht="12.75" x14ac:dyDescent="0.25">
      <c r="A62" s="3">
        <v>8184</v>
      </c>
      <c r="B62" s="474" t="s">
        <v>318</v>
      </c>
      <c r="C62" s="254"/>
      <c r="D62" s="254" t="s">
        <v>1432</v>
      </c>
      <c r="E62" s="428" t="s">
        <v>292</v>
      </c>
      <c r="F62" s="429">
        <v>55</v>
      </c>
      <c r="G62" s="463"/>
      <c r="H62" s="544">
        <f>IF(E62 = CHAR(37), F62*G62/100,F62*G62)</f>
        <v>0</v>
      </c>
    </row>
    <row r="63" spans="1:8" s="3" customFormat="1" ht="12.75" x14ac:dyDescent="0.25">
      <c r="B63" s="473"/>
      <c r="C63" s="252"/>
      <c r="D63" s="252"/>
      <c r="E63" s="427"/>
      <c r="F63" s="427"/>
      <c r="G63" s="435"/>
      <c r="H63" s="537"/>
    </row>
    <row r="64" spans="1:8" s="3" customFormat="1" ht="25.5" x14ac:dyDescent="0.25">
      <c r="A64" s="3">
        <v>8185</v>
      </c>
      <c r="B64" s="474" t="s">
        <v>322</v>
      </c>
      <c r="C64" s="254"/>
      <c r="D64" s="254" t="s">
        <v>1433</v>
      </c>
      <c r="E64" s="428" t="s">
        <v>292</v>
      </c>
      <c r="F64" s="429">
        <v>5</v>
      </c>
      <c r="G64" s="463"/>
      <c r="H64" s="544">
        <f>IF(E64 = CHAR(37), F64*G64/100,F64*G64)</f>
        <v>0</v>
      </c>
    </row>
    <row r="65" spans="1:8" s="3" customFormat="1" ht="12.75" x14ac:dyDescent="0.25">
      <c r="B65" s="473"/>
      <c r="C65" s="252"/>
      <c r="D65" s="252"/>
      <c r="E65" s="427"/>
      <c r="F65" s="427"/>
      <c r="G65" s="435"/>
      <c r="H65" s="537"/>
    </row>
    <row r="66" spans="1:8" s="3" customFormat="1" ht="25.5" x14ac:dyDescent="0.25">
      <c r="A66" s="3">
        <v>8186</v>
      </c>
      <c r="B66" s="474"/>
      <c r="C66" s="254" t="s">
        <v>377</v>
      </c>
      <c r="D66" s="254" t="s">
        <v>378</v>
      </c>
      <c r="E66" s="428"/>
      <c r="F66" s="429"/>
      <c r="G66" s="435"/>
      <c r="H66" s="537"/>
    </row>
    <row r="67" spans="1:8" s="3" customFormat="1" ht="12.75" x14ac:dyDescent="0.25">
      <c r="B67" s="473"/>
      <c r="C67" s="252"/>
      <c r="D67" s="252"/>
      <c r="E67" s="427"/>
      <c r="F67" s="427"/>
      <c r="G67" s="435"/>
      <c r="H67" s="537"/>
    </row>
    <row r="68" spans="1:8" s="3" customFormat="1" ht="12.75" x14ac:dyDescent="0.25">
      <c r="A68" s="3">
        <v>8187</v>
      </c>
      <c r="B68" s="474"/>
      <c r="C68" s="254"/>
      <c r="D68" s="254" t="s">
        <v>379</v>
      </c>
      <c r="E68" s="428"/>
      <c r="F68" s="429"/>
      <c r="G68" s="435"/>
      <c r="H68" s="537"/>
    </row>
    <row r="69" spans="1:8" s="3" customFormat="1" ht="12.75" x14ac:dyDescent="0.25">
      <c r="B69" s="473"/>
      <c r="C69" s="252"/>
      <c r="D69" s="252"/>
      <c r="E69" s="427"/>
      <c r="F69" s="427"/>
      <c r="G69" s="435"/>
      <c r="H69" s="537"/>
    </row>
    <row r="70" spans="1:8" s="3" customFormat="1" ht="12.75" x14ac:dyDescent="0.25">
      <c r="A70" s="3">
        <v>8188</v>
      </c>
      <c r="B70" s="474" t="s">
        <v>323</v>
      </c>
      <c r="C70" s="254"/>
      <c r="D70" s="254" t="s">
        <v>1434</v>
      </c>
      <c r="E70" s="428" t="s">
        <v>292</v>
      </c>
      <c r="F70" s="429">
        <v>10</v>
      </c>
      <c r="G70" s="463"/>
      <c r="H70" s="544">
        <f>IF(E70 = CHAR(37), F70*G70/100,F70*G70)</f>
        <v>0</v>
      </c>
    </row>
    <row r="71" spans="1:8" s="3" customFormat="1" ht="12.75" x14ac:dyDescent="0.25">
      <c r="B71" s="473"/>
      <c r="C71" s="252"/>
      <c r="D71" s="252"/>
      <c r="E71" s="427"/>
      <c r="F71" s="427"/>
      <c r="G71" s="435"/>
      <c r="H71" s="537"/>
    </row>
    <row r="72" spans="1:8" s="3" customFormat="1" ht="12.75" x14ac:dyDescent="0.25">
      <c r="A72" s="3">
        <v>8190</v>
      </c>
      <c r="B72" s="474"/>
      <c r="C72" s="254"/>
      <c r="D72" s="254" t="s">
        <v>384</v>
      </c>
      <c r="E72" s="428"/>
      <c r="F72" s="429"/>
      <c r="G72" s="435"/>
      <c r="H72" s="537"/>
    </row>
    <row r="73" spans="1:8" s="3" customFormat="1" ht="12.75" x14ac:dyDescent="0.25">
      <c r="B73" s="473"/>
      <c r="C73" s="252"/>
      <c r="D73" s="252"/>
      <c r="E73" s="427"/>
      <c r="F73" s="427"/>
      <c r="G73" s="435"/>
      <c r="H73" s="537"/>
    </row>
    <row r="74" spans="1:8" s="3" customFormat="1" ht="12.75" x14ac:dyDescent="0.25">
      <c r="A74" s="3">
        <v>8191</v>
      </c>
      <c r="B74" s="474" t="s">
        <v>324</v>
      </c>
      <c r="C74" s="254"/>
      <c r="D74" s="254" t="s">
        <v>1435</v>
      </c>
      <c r="E74" s="428" t="s">
        <v>292</v>
      </c>
      <c r="F74" s="429">
        <v>10</v>
      </c>
      <c r="G74" s="463"/>
      <c r="H74" s="544">
        <f>IF(E74 = CHAR(37), F74*G74/100,F74*G74)</f>
        <v>0</v>
      </c>
    </row>
    <row r="75" spans="1:8" s="3" customFormat="1" ht="12.75" x14ac:dyDescent="0.25">
      <c r="B75" s="473"/>
      <c r="C75" s="252"/>
      <c r="D75" s="252"/>
      <c r="E75" s="427"/>
      <c r="F75" s="427"/>
      <c r="G75" s="435"/>
      <c r="H75" s="537"/>
    </row>
    <row r="76" spans="1:8" s="3" customFormat="1" ht="12.75" x14ac:dyDescent="0.25">
      <c r="A76" s="3">
        <v>8193</v>
      </c>
      <c r="B76" s="474"/>
      <c r="C76" s="254" t="s">
        <v>387</v>
      </c>
      <c r="D76" s="254" t="s">
        <v>388</v>
      </c>
      <c r="E76" s="428"/>
      <c r="F76" s="429"/>
      <c r="G76" s="435"/>
      <c r="H76" s="537"/>
    </row>
    <row r="77" spans="1:8" s="3" customFormat="1" ht="12.75" x14ac:dyDescent="0.25">
      <c r="B77" s="473"/>
      <c r="C77" s="252"/>
      <c r="D77" s="252"/>
      <c r="E77" s="427"/>
      <c r="F77" s="427"/>
      <c r="G77" s="435"/>
      <c r="H77" s="537"/>
    </row>
    <row r="78" spans="1:8" s="3" customFormat="1" ht="51" x14ac:dyDescent="0.25">
      <c r="A78" s="3">
        <v>8194</v>
      </c>
      <c r="B78" s="474" t="s">
        <v>326</v>
      </c>
      <c r="C78" s="254"/>
      <c r="D78" s="254" t="s">
        <v>1436</v>
      </c>
      <c r="E78" s="428" t="s">
        <v>279</v>
      </c>
      <c r="F78" s="429">
        <v>750</v>
      </c>
      <c r="G78" s="463"/>
      <c r="H78" s="544">
        <f>IF(E78 = CHAR(37), F78*G78/100,F78*G78)</f>
        <v>0</v>
      </c>
    </row>
    <row r="79" spans="1:8" s="3" customFormat="1" ht="12.75" x14ac:dyDescent="0.25">
      <c r="B79" s="473"/>
      <c r="C79" s="252"/>
      <c r="D79" s="252"/>
      <c r="E79" s="427"/>
      <c r="F79" s="427"/>
      <c r="G79" s="435"/>
      <c r="H79" s="537"/>
    </row>
    <row r="80" spans="1:8" s="3" customFormat="1" ht="12.75" x14ac:dyDescent="0.25">
      <c r="B80" s="473"/>
      <c r="C80" s="252"/>
      <c r="D80" s="252"/>
      <c r="E80" s="427"/>
      <c r="F80" s="427"/>
      <c r="G80" s="435"/>
      <c r="H80" s="537"/>
    </row>
    <row r="81" spans="2:8" s="3" customFormat="1" ht="12.75" x14ac:dyDescent="0.25">
      <c r="B81" s="473"/>
      <c r="C81" s="252"/>
      <c r="D81" s="252"/>
      <c r="E81" s="427"/>
      <c r="F81" s="427"/>
      <c r="G81" s="435"/>
      <c r="H81" s="537"/>
    </row>
    <row r="82" spans="2:8" s="3" customFormat="1" ht="12.75" x14ac:dyDescent="0.25">
      <c r="B82" s="473"/>
      <c r="C82" s="252"/>
      <c r="D82" s="252"/>
      <c r="E82" s="427"/>
      <c r="F82" s="427"/>
      <c r="G82" s="435"/>
      <c r="H82" s="537"/>
    </row>
    <row r="83" spans="2:8" s="3" customFormat="1" ht="12.75" x14ac:dyDescent="0.25">
      <c r="B83" s="473"/>
      <c r="C83" s="252"/>
      <c r="D83" s="252"/>
      <c r="E83" s="427"/>
      <c r="F83" s="427"/>
      <c r="G83" s="435"/>
      <c r="H83" s="537"/>
    </row>
    <row r="84" spans="2:8" s="3" customFormat="1" ht="12.75" x14ac:dyDescent="0.25">
      <c r="B84" s="473"/>
      <c r="C84" s="252"/>
      <c r="D84" s="252"/>
      <c r="E84" s="427"/>
      <c r="F84" s="427"/>
      <c r="G84" s="435"/>
      <c r="H84" s="537"/>
    </row>
    <row r="85" spans="2:8" s="3" customFormat="1" ht="12.75" x14ac:dyDescent="0.25">
      <c r="B85" s="473"/>
      <c r="C85" s="252"/>
      <c r="D85" s="252"/>
      <c r="E85" s="427"/>
      <c r="F85" s="427"/>
      <c r="G85" s="435"/>
      <c r="H85" s="537"/>
    </row>
    <row r="86" spans="2:8" s="3" customFormat="1" ht="12.75" x14ac:dyDescent="0.25">
      <c r="B86" s="473"/>
      <c r="C86" s="252"/>
      <c r="D86" s="252"/>
      <c r="E86" s="427"/>
      <c r="F86" s="427"/>
      <c r="G86" s="435"/>
      <c r="H86" s="537"/>
    </row>
    <row r="87" spans="2:8" s="3" customFormat="1" ht="12.75" x14ac:dyDescent="0.25">
      <c r="B87" s="473"/>
      <c r="C87" s="252"/>
      <c r="D87" s="252"/>
      <c r="E87" s="427"/>
      <c r="F87" s="427"/>
      <c r="G87" s="435"/>
      <c r="H87" s="537"/>
    </row>
    <row r="88" spans="2:8" s="3" customFormat="1" ht="12.75" x14ac:dyDescent="0.25">
      <c r="B88" s="473"/>
      <c r="C88" s="252"/>
      <c r="D88" s="252"/>
      <c r="E88" s="427"/>
      <c r="F88" s="427"/>
      <c r="G88" s="435"/>
      <c r="H88" s="537"/>
    </row>
    <row r="89" spans="2:8" s="3" customFormat="1" ht="12.75" x14ac:dyDescent="0.25">
      <c r="B89" s="473"/>
      <c r="C89" s="252"/>
      <c r="D89" s="252"/>
      <c r="E89" s="427"/>
      <c r="F89" s="427"/>
      <c r="G89" s="435"/>
      <c r="H89" s="537"/>
    </row>
    <row r="90" spans="2:8" s="3" customFormat="1" ht="12.75" x14ac:dyDescent="0.25">
      <c r="B90" s="473"/>
      <c r="C90" s="252"/>
      <c r="D90" s="252"/>
      <c r="E90" s="427"/>
      <c r="F90" s="427"/>
      <c r="G90" s="435"/>
      <c r="H90" s="537"/>
    </row>
    <row r="91" spans="2:8" s="3" customFormat="1" ht="12.75" x14ac:dyDescent="0.25">
      <c r="B91" s="473"/>
      <c r="C91" s="252"/>
      <c r="D91" s="252"/>
      <c r="E91" s="427"/>
      <c r="F91" s="427"/>
      <c r="G91" s="435"/>
      <c r="H91" s="537"/>
    </row>
    <row r="92" spans="2:8" s="3" customFormat="1" ht="12.75" x14ac:dyDescent="0.25">
      <c r="B92" s="473"/>
      <c r="C92" s="252"/>
      <c r="D92" s="252"/>
      <c r="E92" s="427"/>
      <c r="F92" s="427"/>
      <c r="G92" s="435"/>
      <c r="H92" s="537"/>
    </row>
    <row r="93" spans="2:8" s="3" customFormat="1" ht="12.75" x14ac:dyDescent="0.25">
      <c r="B93" s="473"/>
      <c r="C93" s="252"/>
      <c r="D93" s="252"/>
      <c r="E93" s="427"/>
      <c r="F93" s="427"/>
      <c r="G93" s="435"/>
      <c r="H93" s="537"/>
    </row>
    <row r="94" spans="2:8" s="3" customFormat="1" ht="12.75" x14ac:dyDescent="0.25">
      <c r="B94" s="473"/>
      <c r="C94" s="252"/>
      <c r="D94" s="252"/>
      <c r="E94" s="427"/>
      <c r="F94" s="427"/>
      <c r="G94" s="435"/>
      <c r="H94" s="537"/>
    </row>
    <row r="95" spans="2:8" s="3" customFormat="1" ht="12.75" x14ac:dyDescent="0.25">
      <c r="B95" s="473"/>
      <c r="C95" s="252"/>
      <c r="D95" s="252"/>
      <c r="E95" s="427"/>
      <c r="F95" s="427"/>
      <c r="G95" s="435"/>
      <c r="H95" s="537"/>
    </row>
    <row r="96" spans="2:8" s="3" customFormat="1" ht="12.75" x14ac:dyDescent="0.25">
      <c r="B96" s="473"/>
      <c r="C96" s="252"/>
      <c r="D96" s="252"/>
      <c r="E96" s="427"/>
      <c r="F96" s="427"/>
      <c r="G96" s="435"/>
      <c r="H96" s="537"/>
    </row>
    <row r="97" spans="2:8" s="3" customFormat="1" ht="12.75" x14ac:dyDescent="0.25">
      <c r="B97" s="473"/>
      <c r="C97" s="252"/>
      <c r="D97" s="252"/>
      <c r="E97" s="427"/>
      <c r="F97" s="427"/>
      <c r="G97" s="435"/>
      <c r="H97" s="537"/>
    </row>
    <row r="98" spans="2:8" s="3" customFormat="1" ht="12.75" x14ac:dyDescent="0.25">
      <c r="B98" s="473"/>
      <c r="C98" s="252"/>
      <c r="D98" s="252"/>
      <c r="E98" s="427"/>
      <c r="F98" s="427"/>
      <c r="G98" s="435"/>
      <c r="H98" s="537"/>
    </row>
    <row r="99" spans="2:8" s="3" customFormat="1" ht="12.75" x14ac:dyDescent="0.25">
      <c r="B99" s="473"/>
      <c r="C99" s="252"/>
      <c r="D99" s="252"/>
      <c r="E99" s="427"/>
      <c r="F99" s="427"/>
      <c r="G99" s="435"/>
      <c r="H99" s="537"/>
    </row>
    <row r="100" spans="2:8" s="3" customFormat="1" ht="12.75" x14ac:dyDescent="0.25">
      <c r="B100" s="473"/>
      <c r="C100" s="252"/>
      <c r="D100" s="252"/>
      <c r="E100" s="427"/>
      <c r="F100" s="427"/>
      <c r="G100" s="435"/>
      <c r="H100" s="537"/>
    </row>
    <row r="101" spans="2:8" s="3" customFormat="1" ht="12.75" x14ac:dyDescent="0.25">
      <c r="B101" s="473"/>
      <c r="C101" s="252"/>
      <c r="D101" s="252"/>
      <c r="E101" s="427"/>
      <c r="F101" s="427"/>
      <c r="G101" s="435"/>
      <c r="H101" s="537"/>
    </row>
    <row r="102" spans="2:8" s="3" customFormat="1" ht="12.75" x14ac:dyDescent="0.25">
      <c r="B102" s="473"/>
      <c r="C102" s="252"/>
      <c r="D102" s="252"/>
      <c r="E102" s="427"/>
      <c r="F102" s="427"/>
      <c r="G102" s="435"/>
      <c r="H102" s="537"/>
    </row>
    <row r="103" spans="2:8" s="3" customFormat="1" ht="12.75" x14ac:dyDescent="0.25">
      <c r="B103" s="473"/>
      <c r="C103" s="252"/>
      <c r="D103" s="252"/>
      <c r="E103" s="427"/>
      <c r="F103" s="427"/>
      <c r="G103" s="435"/>
      <c r="H103" s="537"/>
    </row>
    <row r="104" spans="2:8" s="3" customFormat="1" ht="12.75" x14ac:dyDescent="0.25">
      <c r="B104" s="473"/>
      <c r="C104" s="252"/>
      <c r="D104" s="252"/>
      <c r="E104" s="427"/>
      <c r="F104" s="427"/>
      <c r="G104" s="435"/>
      <c r="H104" s="537"/>
    </row>
    <row r="105" spans="2:8" s="3" customFormat="1" ht="12.75" x14ac:dyDescent="0.25">
      <c r="B105" s="473"/>
      <c r="C105" s="252"/>
      <c r="D105" s="252"/>
      <c r="E105" s="427"/>
      <c r="F105" s="427"/>
      <c r="G105" s="435"/>
      <c r="H105" s="537"/>
    </row>
    <row r="106" spans="2:8" s="3" customFormat="1" ht="12.75" x14ac:dyDescent="0.25">
      <c r="B106" s="473"/>
      <c r="C106" s="252"/>
      <c r="D106" s="252"/>
      <c r="E106" s="427"/>
      <c r="F106" s="427"/>
      <c r="G106" s="435"/>
      <c r="H106" s="537"/>
    </row>
    <row r="107" spans="2:8" s="3" customFormat="1" ht="12.75" x14ac:dyDescent="0.25">
      <c r="B107" s="473"/>
      <c r="C107" s="252"/>
      <c r="D107" s="252"/>
      <c r="E107" s="427"/>
      <c r="F107" s="427"/>
      <c r="G107" s="435"/>
      <c r="H107" s="537"/>
    </row>
    <row r="108" spans="2:8" s="3" customFormat="1" ht="12.75" x14ac:dyDescent="0.25">
      <c r="B108" s="473"/>
      <c r="C108" s="252"/>
      <c r="D108" s="252"/>
      <c r="E108" s="427"/>
      <c r="F108" s="427"/>
      <c r="G108" s="435"/>
      <c r="H108" s="537"/>
    </row>
    <row r="109" spans="2:8" s="3" customFormat="1" ht="12.75" x14ac:dyDescent="0.25">
      <c r="B109" s="473"/>
      <c r="C109" s="252"/>
      <c r="D109" s="252"/>
      <c r="E109" s="427"/>
      <c r="F109" s="427"/>
      <c r="G109" s="435"/>
      <c r="H109" s="537"/>
    </row>
    <row r="110" spans="2:8" s="3" customFormat="1" ht="12.75" x14ac:dyDescent="0.25">
      <c r="B110" s="473"/>
      <c r="C110" s="252"/>
      <c r="D110" s="252"/>
      <c r="E110" s="427"/>
      <c r="F110" s="427"/>
      <c r="G110" s="435"/>
      <c r="H110" s="537"/>
    </row>
    <row r="111" spans="2:8" s="3" customFormat="1" ht="12.75" x14ac:dyDescent="0.25">
      <c r="B111" s="473"/>
      <c r="C111" s="252"/>
      <c r="D111" s="252"/>
      <c r="E111" s="427"/>
      <c r="F111" s="427"/>
      <c r="G111" s="435"/>
      <c r="H111" s="537"/>
    </row>
    <row r="112" spans="2:8" s="3" customFormat="1" ht="12.75" x14ac:dyDescent="0.25">
      <c r="B112" s="473"/>
      <c r="C112" s="252"/>
      <c r="D112" s="252"/>
      <c r="E112" s="427"/>
      <c r="F112" s="427"/>
      <c r="G112" s="435"/>
      <c r="H112" s="537"/>
    </row>
    <row r="113" spans="1:8" s="3" customFormat="1" ht="12.75" x14ac:dyDescent="0.25">
      <c r="B113" s="473"/>
      <c r="C113" s="252"/>
      <c r="D113" s="252"/>
      <c r="E113" s="427"/>
      <c r="F113" s="427"/>
      <c r="G113" s="435"/>
      <c r="H113" s="537"/>
    </row>
    <row r="114" spans="1:8" s="3" customFormat="1" ht="12.75" x14ac:dyDescent="0.25">
      <c r="B114" s="473"/>
      <c r="C114" s="252"/>
      <c r="D114" s="252"/>
      <c r="E114" s="427"/>
      <c r="F114" s="427"/>
      <c r="G114" s="435"/>
      <c r="H114" s="537"/>
    </row>
    <row r="115" spans="1:8" s="3" customFormat="1" ht="12.75" x14ac:dyDescent="0.25">
      <c r="B115" s="473"/>
      <c r="C115" s="252"/>
      <c r="D115" s="252"/>
      <c r="E115" s="427"/>
      <c r="F115" s="427"/>
      <c r="G115" s="435"/>
      <c r="H115" s="537"/>
    </row>
    <row r="116" spans="1:8" s="4" customFormat="1" ht="21.95" customHeight="1" x14ac:dyDescent="0.25">
      <c r="B116" s="257" t="s">
        <v>230</v>
      </c>
      <c r="C116" s="257"/>
      <c r="D116" s="5"/>
      <c r="E116" s="431"/>
      <c r="F116" s="431"/>
      <c r="G116" s="766"/>
      <c r="H116" s="494">
        <f>SUM(H57:H115)</f>
        <v>0</v>
      </c>
    </row>
    <row r="117" spans="1:8" s="2" customFormat="1" ht="12.75" x14ac:dyDescent="0.2">
      <c r="B117" s="15"/>
      <c r="F117" s="15"/>
      <c r="G117" s="762"/>
      <c r="H117" s="542" t="s">
        <v>2022</v>
      </c>
    </row>
    <row r="118" spans="1:8" s="2" customFormat="1" ht="12.75" x14ac:dyDescent="0.2">
      <c r="B118" s="15"/>
      <c r="F118" s="15"/>
      <c r="G118" s="762"/>
      <c r="H118" s="543"/>
    </row>
    <row r="119" spans="1:8" s="3" customFormat="1" ht="25.5" x14ac:dyDescent="0.25">
      <c r="B119" s="253" t="s">
        <v>3</v>
      </c>
      <c r="C119" s="253" t="s">
        <v>4</v>
      </c>
      <c r="D119" s="253" t="s">
        <v>5</v>
      </c>
      <c r="E119" s="253" t="s">
        <v>6</v>
      </c>
      <c r="F119" s="293" t="s">
        <v>7</v>
      </c>
      <c r="G119" s="763" t="s">
        <v>8</v>
      </c>
      <c r="H119" s="489" t="s">
        <v>9</v>
      </c>
    </row>
    <row r="120" spans="1:8" s="3" customFormat="1" ht="25.5" x14ac:dyDescent="0.25">
      <c r="A120" s="3">
        <v>8197</v>
      </c>
      <c r="B120" s="701" t="s">
        <v>232</v>
      </c>
      <c r="C120" s="246" t="s">
        <v>392</v>
      </c>
      <c r="D120" s="246" t="s">
        <v>391</v>
      </c>
      <c r="E120" s="741"/>
      <c r="F120" s="742"/>
      <c r="G120" s="764"/>
      <c r="H120" s="747"/>
    </row>
    <row r="121" spans="1:8" s="3" customFormat="1" ht="12.75" x14ac:dyDescent="0.25">
      <c r="B121" s="473"/>
      <c r="C121" s="252"/>
      <c r="D121" s="252"/>
      <c r="E121" s="427"/>
      <c r="F121" s="427"/>
      <c r="G121" s="435"/>
      <c r="H121" s="537"/>
    </row>
    <row r="122" spans="1:8" s="3" customFormat="1" ht="12.75" x14ac:dyDescent="0.25">
      <c r="A122" s="3">
        <v>8198</v>
      </c>
      <c r="B122" s="474" t="s">
        <v>234</v>
      </c>
      <c r="C122" s="254" t="s">
        <v>1437</v>
      </c>
      <c r="D122" s="254" t="s">
        <v>1438</v>
      </c>
      <c r="E122" s="428"/>
      <c r="F122" s="429"/>
      <c r="G122" s="435"/>
      <c r="H122" s="537"/>
    </row>
    <row r="123" spans="1:8" s="3" customFormat="1" ht="12.75" x14ac:dyDescent="0.25">
      <c r="B123" s="473"/>
      <c r="C123" s="252"/>
      <c r="D123" s="252"/>
      <c r="E123" s="427"/>
      <c r="F123" s="427"/>
      <c r="G123" s="435"/>
      <c r="H123" s="537"/>
    </row>
    <row r="124" spans="1:8" s="3" customFormat="1" ht="38.25" x14ac:dyDescent="0.25">
      <c r="A124" s="3">
        <v>8199</v>
      </c>
      <c r="B124" s="474"/>
      <c r="C124" s="254"/>
      <c r="D124" s="254" t="s">
        <v>1439</v>
      </c>
      <c r="E124" s="428"/>
      <c r="F124" s="429"/>
      <c r="G124" s="435"/>
      <c r="H124" s="537"/>
    </row>
    <row r="125" spans="1:8" s="3" customFormat="1" ht="12.75" x14ac:dyDescent="0.25">
      <c r="B125" s="473"/>
      <c r="C125" s="252"/>
      <c r="D125" s="252"/>
      <c r="E125" s="427"/>
      <c r="F125" s="427"/>
      <c r="G125" s="435"/>
      <c r="H125" s="537"/>
    </row>
    <row r="126" spans="1:8" s="3" customFormat="1" ht="12.75" x14ac:dyDescent="0.25">
      <c r="A126" s="3">
        <v>8200</v>
      </c>
      <c r="B126" s="474" t="s">
        <v>239</v>
      </c>
      <c r="C126" s="254"/>
      <c r="D126" s="254" t="s">
        <v>1440</v>
      </c>
      <c r="E126" s="428" t="s">
        <v>190</v>
      </c>
      <c r="F126" s="429">
        <v>1220</v>
      </c>
      <c r="G126" s="463"/>
      <c r="H126" s="544">
        <f>IF(E126 = CHAR(37), F126*G126/100,F126*G126)</f>
        <v>0</v>
      </c>
    </row>
    <row r="127" spans="1:8" s="3" customFormat="1" ht="12.75" x14ac:dyDescent="0.25">
      <c r="B127" s="473"/>
      <c r="C127" s="252"/>
      <c r="D127" s="252"/>
      <c r="E127" s="427"/>
      <c r="F127" s="427"/>
      <c r="G127" s="435"/>
      <c r="H127" s="537"/>
    </row>
    <row r="128" spans="1:8" s="3" customFormat="1" ht="25.5" x14ac:dyDescent="0.25">
      <c r="A128" s="3">
        <v>8201</v>
      </c>
      <c r="B128" s="474" t="s">
        <v>240</v>
      </c>
      <c r="C128" s="254"/>
      <c r="D128" s="254" t="s">
        <v>398</v>
      </c>
      <c r="E128" s="428" t="s">
        <v>190</v>
      </c>
      <c r="F128" s="429">
        <v>3250</v>
      </c>
      <c r="G128" s="463"/>
      <c r="H128" s="544">
        <f>IF(E128 = CHAR(37), F128*G128/100,F128*G128)</f>
        <v>0</v>
      </c>
    </row>
    <row r="129" spans="1:8" s="3" customFormat="1" ht="12.75" x14ac:dyDescent="0.25">
      <c r="B129" s="473"/>
      <c r="C129" s="252"/>
      <c r="D129" s="252"/>
      <c r="E129" s="427"/>
      <c r="F129" s="427"/>
      <c r="G129" s="435"/>
      <c r="H129" s="537"/>
    </row>
    <row r="130" spans="1:8" s="3" customFormat="1" ht="12.75" x14ac:dyDescent="0.25">
      <c r="A130" s="3">
        <v>8202</v>
      </c>
      <c r="B130" s="474" t="s">
        <v>243</v>
      </c>
      <c r="C130" s="254"/>
      <c r="D130" s="254" t="s">
        <v>399</v>
      </c>
      <c r="E130" s="428" t="s">
        <v>190</v>
      </c>
      <c r="F130" s="429">
        <v>1230</v>
      </c>
      <c r="G130" s="463"/>
      <c r="H130" s="544">
        <f>IF(E130 = CHAR(37), F130*G130/100,F130*G130)</f>
        <v>0</v>
      </c>
    </row>
    <row r="131" spans="1:8" s="3" customFormat="1" ht="12.75" x14ac:dyDescent="0.25">
      <c r="B131" s="473"/>
      <c r="C131" s="252"/>
      <c r="D131" s="252"/>
      <c r="E131" s="427"/>
      <c r="F131" s="427"/>
      <c r="G131" s="435"/>
      <c r="H131" s="537"/>
    </row>
    <row r="132" spans="1:8" s="3" customFormat="1" ht="38.25" x14ac:dyDescent="0.25">
      <c r="A132" s="3">
        <v>9852</v>
      </c>
      <c r="B132" s="474" t="s">
        <v>245</v>
      </c>
      <c r="C132" s="254"/>
      <c r="D132" s="254" t="s">
        <v>1441</v>
      </c>
      <c r="E132" s="428" t="s">
        <v>190</v>
      </c>
      <c r="F132" s="438">
        <v>70</v>
      </c>
      <c r="G132" s="463"/>
      <c r="H132" s="544">
        <f>IF(E132 = CHAR(37), F132*G132/100,F132*G132)</f>
        <v>0</v>
      </c>
    </row>
    <row r="133" spans="1:8" s="3" customFormat="1" ht="12.75" x14ac:dyDescent="0.25">
      <c r="B133" s="473"/>
      <c r="C133" s="252"/>
      <c r="D133" s="252"/>
      <c r="E133" s="427"/>
      <c r="F133" s="427"/>
      <c r="G133" s="435"/>
      <c r="H133" s="537"/>
    </row>
    <row r="134" spans="1:8" s="3" customFormat="1" ht="12.75" x14ac:dyDescent="0.25">
      <c r="A134" s="3">
        <v>8203</v>
      </c>
      <c r="B134" s="474"/>
      <c r="C134" s="254"/>
      <c r="D134" s="254" t="s">
        <v>1442</v>
      </c>
      <c r="E134" s="428"/>
      <c r="F134" s="438"/>
      <c r="G134" s="435"/>
      <c r="H134" s="537"/>
    </row>
    <row r="135" spans="1:8" s="3" customFormat="1" ht="12.75" x14ac:dyDescent="0.25">
      <c r="B135" s="473"/>
      <c r="C135" s="252"/>
      <c r="D135" s="252"/>
      <c r="E135" s="427"/>
      <c r="F135" s="427"/>
      <c r="G135" s="435"/>
      <c r="H135" s="537"/>
    </row>
    <row r="136" spans="1:8" s="3" customFormat="1" ht="12.75" x14ac:dyDescent="0.25">
      <c r="A136" s="3">
        <v>8204</v>
      </c>
      <c r="B136" s="474" t="s">
        <v>247</v>
      </c>
      <c r="C136" s="254"/>
      <c r="D136" s="254" t="s">
        <v>401</v>
      </c>
      <c r="E136" s="428" t="s">
        <v>190</v>
      </c>
      <c r="F136" s="429">
        <v>10</v>
      </c>
      <c r="G136" s="463"/>
      <c r="H136" s="544">
        <f>IF(E136 = CHAR(37), F136*G136/100,F136*G136)</f>
        <v>0</v>
      </c>
    </row>
    <row r="137" spans="1:8" s="3" customFormat="1" ht="12.75" x14ac:dyDescent="0.25">
      <c r="B137" s="473"/>
      <c r="C137" s="252"/>
      <c r="D137" s="252"/>
      <c r="E137" s="427"/>
      <c r="F137" s="427"/>
      <c r="G137" s="435"/>
      <c r="H137" s="537"/>
    </row>
    <row r="138" spans="1:8" s="3" customFormat="1" ht="12.75" x14ac:dyDescent="0.25">
      <c r="A138" s="3">
        <v>8206</v>
      </c>
      <c r="B138" s="474" t="s">
        <v>264</v>
      </c>
      <c r="C138" s="254" t="s">
        <v>393</v>
      </c>
      <c r="D138" s="254" t="s">
        <v>1443</v>
      </c>
      <c r="E138" s="428"/>
      <c r="F138" s="429"/>
      <c r="G138" s="435"/>
      <c r="H138" s="537"/>
    </row>
    <row r="139" spans="1:8" s="3" customFormat="1" ht="12.75" x14ac:dyDescent="0.25">
      <c r="B139" s="473"/>
      <c r="C139" s="252"/>
      <c r="D139" s="252"/>
      <c r="E139" s="427"/>
      <c r="F139" s="427"/>
      <c r="G139" s="435"/>
      <c r="H139" s="537"/>
    </row>
    <row r="140" spans="1:8" s="3" customFormat="1" ht="51" x14ac:dyDescent="0.25">
      <c r="A140" s="3">
        <v>8207</v>
      </c>
      <c r="B140" s="474"/>
      <c r="C140" s="254"/>
      <c r="D140" s="254" t="s">
        <v>1444</v>
      </c>
      <c r="E140" s="428"/>
      <c r="F140" s="429"/>
      <c r="G140" s="435"/>
      <c r="H140" s="537"/>
    </row>
    <row r="141" spans="1:8" s="3" customFormat="1" ht="12.75" x14ac:dyDescent="0.25">
      <c r="B141" s="473"/>
      <c r="C141" s="252"/>
      <c r="D141" s="252"/>
      <c r="E141" s="427"/>
      <c r="F141" s="427"/>
      <c r="G141" s="435"/>
      <c r="H141" s="537"/>
    </row>
    <row r="142" spans="1:8" s="3" customFormat="1" ht="12.75" x14ac:dyDescent="0.25">
      <c r="A142" s="3">
        <v>8208</v>
      </c>
      <c r="B142" s="474" t="s">
        <v>268</v>
      </c>
      <c r="C142" s="254"/>
      <c r="D142" s="254" t="s">
        <v>1440</v>
      </c>
      <c r="E142" s="428" t="s">
        <v>190</v>
      </c>
      <c r="F142" s="429">
        <v>15</v>
      </c>
      <c r="G142" s="463"/>
      <c r="H142" s="544">
        <f>IF(E142 = CHAR(37), F142*G142/100,F142*G142)</f>
        <v>0</v>
      </c>
    </row>
    <row r="143" spans="1:8" s="3" customFormat="1" ht="12.75" x14ac:dyDescent="0.25">
      <c r="B143" s="473"/>
      <c r="C143" s="252"/>
      <c r="D143" s="252"/>
      <c r="E143" s="427"/>
      <c r="F143" s="427"/>
      <c r="G143" s="435"/>
      <c r="H143" s="537"/>
    </row>
    <row r="144" spans="1:8" s="3" customFormat="1" ht="25.5" x14ac:dyDescent="0.25">
      <c r="A144" s="3">
        <v>8209</v>
      </c>
      <c r="B144" s="474" t="s">
        <v>1445</v>
      </c>
      <c r="C144" s="254"/>
      <c r="D144" s="254" t="s">
        <v>398</v>
      </c>
      <c r="E144" s="428" t="s">
        <v>190</v>
      </c>
      <c r="F144" s="429">
        <v>5</v>
      </c>
      <c r="G144" s="463"/>
      <c r="H144" s="544">
        <f>IF(E144 = CHAR(37), F144*G144/100,F144*G144)</f>
        <v>0</v>
      </c>
    </row>
    <row r="145" spans="1:8" s="3" customFormat="1" ht="12.75" x14ac:dyDescent="0.25">
      <c r="B145" s="473"/>
      <c r="C145" s="252"/>
      <c r="D145" s="252"/>
      <c r="E145" s="427"/>
      <c r="F145" s="427"/>
      <c r="G145" s="435"/>
      <c r="H145" s="537"/>
    </row>
    <row r="146" spans="1:8" s="3" customFormat="1" ht="12.75" x14ac:dyDescent="0.25">
      <c r="A146" s="3">
        <v>8210</v>
      </c>
      <c r="B146" s="474" t="s">
        <v>1446</v>
      </c>
      <c r="C146" s="254"/>
      <c r="D146" s="254" t="s">
        <v>399</v>
      </c>
      <c r="E146" s="428" t="s">
        <v>190</v>
      </c>
      <c r="F146" s="429">
        <v>20</v>
      </c>
      <c r="G146" s="463"/>
      <c r="H146" s="544">
        <f>IF(E146 = CHAR(37), F146*G146/100,F146*G146)</f>
        <v>0</v>
      </c>
    </row>
    <row r="147" spans="1:8" s="3" customFormat="1" ht="12.75" x14ac:dyDescent="0.25">
      <c r="B147" s="473"/>
      <c r="C147" s="252"/>
      <c r="D147" s="252"/>
      <c r="E147" s="427"/>
      <c r="F147" s="427"/>
      <c r="G147" s="435"/>
      <c r="H147" s="537"/>
    </row>
    <row r="148" spans="1:8" s="3" customFormat="1" ht="12.75" x14ac:dyDescent="0.25">
      <c r="A148" s="3">
        <v>8211</v>
      </c>
      <c r="B148" s="474"/>
      <c r="C148" s="254"/>
      <c r="D148" s="254" t="s">
        <v>1447</v>
      </c>
      <c r="E148" s="428"/>
      <c r="F148" s="429"/>
      <c r="G148" s="435"/>
      <c r="H148" s="537"/>
    </row>
    <row r="149" spans="1:8" s="3" customFormat="1" ht="12.75" x14ac:dyDescent="0.25">
      <c r="B149" s="473"/>
      <c r="C149" s="252"/>
      <c r="D149" s="252"/>
      <c r="E149" s="427"/>
      <c r="F149" s="427"/>
      <c r="G149" s="435"/>
      <c r="H149" s="537"/>
    </row>
    <row r="150" spans="1:8" s="3" customFormat="1" ht="12.75" x14ac:dyDescent="0.25">
      <c r="A150" s="3">
        <v>8212</v>
      </c>
      <c r="B150" s="474" t="s">
        <v>1448</v>
      </c>
      <c r="C150" s="254"/>
      <c r="D150" s="254" t="s">
        <v>401</v>
      </c>
      <c r="E150" s="428" t="s">
        <v>190</v>
      </c>
      <c r="F150" s="429">
        <v>10</v>
      </c>
      <c r="G150" s="463"/>
      <c r="H150" s="544">
        <f>IF(E150 = CHAR(37), F150*G150/100,F150*G150)</f>
        <v>0</v>
      </c>
    </row>
    <row r="151" spans="1:8" s="3" customFormat="1" ht="12.75" x14ac:dyDescent="0.25">
      <c r="B151" s="473"/>
      <c r="C151" s="252"/>
      <c r="D151" s="252"/>
      <c r="E151" s="427"/>
      <c r="F151" s="427"/>
      <c r="G151" s="435"/>
      <c r="H151" s="537"/>
    </row>
    <row r="152" spans="1:8" s="3" customFormat="1" ht="38.25" x14ac:dyDescent="0.25">
      <c r="A152" s="3">
        <v>8214</v>
      </c>
      <c r="B152" s="474" t="s">
        <v>1449</v>
      </c>
      <c r="C152" s="254"/>
      <c r="D152" s="254" t="s">
        <v>1450</v>
      </c>
      <c r="E152" s="428" t="s">
        <v>190</v>
      </c>
      <c r="F152" s="429">
        <v>15</v>
      </c>
      <c r="G152" s="463"/>
      <c r="H152" s="544">
        <f>IF(E152 = CHAR(37), F152*G152/100,F152*G152)</f>
        <v>0</v>
      </c>
    </row>
    <row r="153" spans="1:8" s="3" customFormat="1" ht="12.75" x14ac:dyDescent="0.25">
      <c r="B153" s="473"/>
      <c r="C153" s="252"/>
      <c r="D153" s="252"/>
      <c r="E153" s="427"/>
      <c r="F153" s="427"/>
      <c r="G153" s="435"/>
      <c r="H153" s="537"/>
    </row>
    <row r="154" spans="1:8" s="3" customFormat="1" ht="25.5" x14ac:dyDescent="0.25">
      <c r="A154" s="3">
        <v>8215</v>
      </c>
      <c r="B154" s="474" t="s">
        <v>1451</v>
      </c>
      <c r="C154" s="254"/>
      <c r="D154" s="254" t="s">
        <v>1452</v>
      </c>
      <c r="E154" s="428" t="s">
        <v>190</v>
      </c>
      <c r="F154" s="429">
        <v>10</v>
      </c>
      <c r="G154" s="463"/>
      <c r="H154" s="544">
        <f>IF(E154 = CHAR(37), F154*G154/100,F154*G154)</f>
        <v>0</v>
      </c>
    </row>
    <row r="155" spans="1:8" s="3" customFormat="1" ht="12.75" x14ac:dyDescent="0.25">
      <c r="B155" s="473"/>
      <c r="C155" s="252"/>
      <c r="D155" s="252"/>
      <c r="E155" s="427"/>
      <c r="F155" s="427"/>
      <c r="G155" s="435"/>
      <c r="H155" s="537"/>
    </row>
    <row r="156" spans="1:8" s="3" customFormat="1" ht="25.5" x14ac:dyDescent="0.25">
      <c r="A156" s="3">
        <v>8216</v>
      </c>
      <c r="B156" s="474" t="s">
        <v>1453</v>
      </c>
      <c r="C156" s="254"/>
      <c r="D156" s="254" t="s">
        <v>1454</v>
      </c>
      <c r="E156" s="428" t="s">
        <v>190</v>
      </c>
      <c r="F156" s="429">
        <v>10</v>
      </c>
      <c r="G156" s="463"/>
      <c r="H156" s="544">
        <f>IF(E156 = CHAR(37), F156*G156/100,F156*G156)</f>
        <v>0</v>
      </c>
    </row>
    <row r="157" spans="1:8" s="3" customFormat="1" ht="12.75" x14ac:dyDescent="0.25">
      <c r="B157" s="473"/>
      <c r="C157" s="252"/>
      <c r="D157" s="252"/>
      <c r="E157" s="427"/>
      <c r="F157" s="427"/>
      <c r="G157" s="435"/>
      <c r="H157" s="537"/>
    </row>
    <row r="158" spans="1:8" s="3" customFormat="1" ht="25.5" x14ac:dyDescent="0.25">
      <c r="A158" s="3">
        <v>8217</v>
      </c>
      <c r="B158" s="474" t="s">
        <v>1455</v>
      </c>
      <c r="C158" s="254"/>
      <c r="D158" s="254" t="s">
        <v>1456</v>
      </c>
      <c r="E158" s="428" t="s">
        <v>190</v>
      </c>
      <c r="F158" s="429">
        <v>20</v>
      </c>
      <c r="G158" s="463"/>
      <c r="H158" s="544">
        <f>IF(E158 = CHAR(37), F158*G158/100,F158*G158)</f>
        <v>0</v>
      </c>
    </row>
    <row r="159" spans="1:8" s="3" customFormat="1" ht="12.75" x14ac:dyDescent="0.25">
      <c r="B159" s="473"/>
      <c r="C159" s="252"/>
      <c r="D159" s="252"/>
      <c r="E159" s="427"/>
      <c r="F159" s="427"/>
      <c r="G159" s="435"/>
      <c r="H159" s="537"/>
    </row>
    <row r="160" spans="1:8" s="3" customFormat="1" ht="38.25" x14ac:dyDescent="0.25">
      <c r="A160" s="3">
        <v>8218</v>
      </c>
      <c r="B160" s="474"/>
      <c r="C160" s="254" t="s">
        <v>405</v>
      </c>
      <c r="D160" s="254" t="s">
        <v>1457</v>
      </c>
      <c r="E160" s="428"/>
      <c r="F160" s="429"/>
      <c r="G160" s="435"/>
      <c r="H160" s="537"/>
    </row>
    <row r="161" spans="1:8" s="3" customFormat="1" ht="12.75" x14ac:dyDescent="0.25">
      <c r="B161" s="473"/>
      <c r="C161" s="252"/>
      <c r="D161" s="252"/>
      <c r="E161" s="427"/>
      <c r="F161" s="427"/>
      <c r="G161" s="435"/>
      <c r="H161" s="537"/>
    </row>
    <row r="162" spans="1:8" s="3" customFormat="1" ht="25.5" x14ac:dyDescent="0.25">
      <c r="A162" s="3">
        <v>8219</v>
      </c>
      <c r="B162" s="474"/>
      <c r="C162" s="254"/>
      <c r="D162" s="254" t="s">
        <v>1458</v>
      </c>
      <c r="E162" s="428"/>
      <c r="F162" s="429"/>
      <c r="G162" s="435"/>
      <c r="H162" s="537"/>
    </row>
    <row r="163" spans="1:8" s="3" customFormat="1" ht="12.75" x14ac:dyDescent="0.25">
      <c r="B163" s="473"/>
      <c r="C163" s="252"/>
      <c r="D163" s="252"/>
      <c r="E163" s="427"/>
      <c r="F163" s="427"/>
      <c r="G163" s="435"/>
      <c r="H163" s="537"/>
    </row>
    <row r="164" spans="1:8" s="3" customFormat="1" ht="38.25" x14ac:dyDescent="0.25">
      <c r="A164" s="3">
        <v>8220</v>
      </c>
      <c r="B164" s="474" t="s">
        <v>1459</v>
      </c>
      <c r="C164" s="254"/>
      <c r="D164" s="254" t="s">
        <v>1460</v>
      </c>
      <c r="E164" s="428" t="s">
        <v>190</v>
      </c>
      <c r="F164" s="429">
        <v>145</v>
      </c>
      <c r="G164" s="463"/>
      <c r="H164" s="544">
        <f>IF(E164 = CHAR(37), F164*G164/100,F164*G164)</f>
        <v>0</v>
      </c>
    </row>
    <row r="165" spans="1:8" s="3" customFormat="1" ht="12.75" x14ac:dyDescent="0.25">
      <c r="B165" s="473"/>
      <c r="C165" s="252"/>
      <c r="D165" s="252"/>
      <c r="E165" s="427"/>
      <c r="F165" s="427"/>
      <c r="G165" s="435"/>
      <c r="H165" s="537"/>
    </row>
    <row r="166" spans="1:8" s="4" customFormat="1" ht="21.95" customHeight="1" x14ac:dyDescent="0.25">
      <c r="B166" s="257" t="s">
        <v>44</v>
      </c>
      <c r="C166" s="257"/>
      <c r="D166" s="5"/>
      <c r="E166" s="431"/>
      <c r="F166" s="431"/>
      <c r="G166" s="766"/>
      <c r="H166" s="494">
        <f>SUM(H120:H165)</f>
        <v>0</v>
      </c>
    </row>
    <row r="167" spans="1:8" s="2" customFormat="1" ht="12.75" x14ac:dyDescent="0.2">
      <c r="B167" s="15"/>
      <c r="F167" s="15"/>
      <c r="G167" s="762"/>
      <c r="H167" s="542" t="s">
        <v>2022</v>
      </c>
    </row>
    <row r="168" spans="1:8" s="2" customFormat="1" ht="12.75" x14ac:dyDescent="0.2">
      <c r="B168" s="15"/>
      <c r="F168" s="15"/>
      <c r="G168" s="762"/>
      <c r="H168" s="543"/>
    </row>
    <row r="169" spans="1:8" s="3" customFormat="1" ht="25.5" x14ac:dyDescent="0.25">
      <c r="B169" s="253" t="s">
        <v>3</v>
      </c>
      <c r="C169" s="253" t="s">
        <v>4</v>
      </c>
      <c r="D169" s="253" t="s">
        <v>5</v>
      </c>
      <c r="E169" s="253" t="s">
        <v>6</v>
      </c>
      <c r="F169" s="293" t="s">
        <v>7</v>
      </c>
      <c r="G169" s="763" t="s">
        <v>8</v>
      </c>
      <c r="H169" s="489" t="s">
        <v>9</v>
      </c>
    </row>
    <row r="170" spans="1:8" s="4" customFormat="1" ht="21.95" customHeight="1" x14ac:dyDescent="0.25">
      <c r="B170" s="257" t="s">
        <v>45</v>
      </c>
      <c r="C170" s="257"/>
      <c r="D170" s="5"/>
      <c r="E170" s="431"/>
      <c r="F170" s="431"/>
      <c r="G170" s="766"/>
      <c r="H170" s="494">
        <f>H166</f>
        <v>0</v>
      </c>
    </row>
    <row r="171" spans="1:8" s="3" customFormat="1" ht="12.75" x14ac:dyDescent="0.25">
      <c r="A171" s="3">
        <v>8221</v>
      </c>
      <c r="B171" s="474"/>
      <c r="C171" s="254" t="s">
        <v>1461</v>
      </c>
      <c r="D171" s="254" t="s">
        <v>420</v>
      </c>
      <c r="E171" s="428"/>
      <c r="F171" s="429"/>
      <c r="G171" s="435"/>
      <c r="H171" s="537"/>
    </row>
    <row r="172" spans="1:8" s="3" customFormat="1" ht="12.75" x14ac:dyDescent="0.25">
      <c r="B172" s="473"/>
      <c r="C172" s="252"/>
      <c r="D172" s="252"/>
      <c r="E172" s="427"/>
      <c r="F172" s="427"/>
      <c r="G172" s="435"/>
      <c r="H172" s="537"/>
    </row>
    <row r="173" spans="1:8" s="3" customFormat="1" ht="25.5" x14ac:dyDescent="0.25">
      <c r="A173" s="3">
        <v>8222</v>
      </c>
      <c r="B173" s="474"/>
      <c r="C173" s="254" t="s">
        <v>427</v>
      </c>
      <c r="D173" s="254" t="s">
        <v>1462</v>
      </c>
      <c r="E173" s="428"/>
      <c r="F173" s="429"/>
      <c r="G173" s="435"/>
      <c r="H173" s="537"/>
    </row>
    <row r="174" spans="1:8" s="3" customFormat="1" ht="12.75" x14ac:dyDescent="0.25">
      <c r="B174" s="473"/>
      <c r="C174" s="252"/>
      <c r="D174" s="252"/>
      <c r="E174" s="427"/>
      <c r="F174" s="427"/>
      <c r="G174" s="435"/>
      <c r="H174" s="537"/>
    </row>
    <row r="175" spans="1:8" s="3" customFormat="1" ht="25.5" x14ac:dyDescent="0.25">
      <c r="A175" s="3">
        <v>8223</v>
      </c>
      <c r="B175" s="474" t="s">
        <v>1463</v>
      </c>
      <c r="C175" s="254"/>
      <c r="D175" s="254" t="s">
        <v>1464</v>
      </c>
      <c r="E175" s="428" t="s">
        <v>190</v>
      </c>
      <c r="F175" s="429">
        <v>5</v>
      </c>
      <c r="G175" s="463"/>
      <c r="H175" s="544">
        <f>IF(E175 = CHAR(37), F175*G175/100,F175*G175)</f>
        <v>0</v>
      </c>
    </row>
    <row r="176" spans="1:8" s="3" customFormat="1" ht="12.75" x14ac:dyDescent="0.25">
      <c r="B176" s="473"/>
      <c r="C176" s="252"/>
      <c r="D176" s="252"/>
      <c r="E176" s="427"/>
      <c r="F176" s="427"/>
      <c r="G176" s="435"/>
      <c r="H176" s="537"/>
    </row>
    <row r="177" spans="1:8" s="3" customFormat="1" ht="25.5" x14ac:dyDescent="0.25">
      <c r="A177" s="3">
        <v>8224</v>
      </c>
      <c r="B177" s="474" t="s">
        <v>1465</v>
      </c>
      <c r="C177" s="254"/>
      <c r="D177" s="254" t="s">
        <v>1466</v>
      </c>
      <c r="E177" s="428" t="s">
        <v>190</v>
      </c>
      <c r="F177" s="429">
        <v>5</v>
      </c>
      <c r="G177" s="463"/>
      <c r="H177" s="544">
        <f>IF(E177 = CHAR(37), F177*G177/100,F177*G177)</f>
        <v>0</v>
      </c>
    </row>
    <row r="178" spans="1:8" s="3" customFormat="1" ht="12.75" x14ac:dyDescent="0.25">
      <c r="B178" s="473"/>
      <c r="C178" s="252"/>
      <c r="D178" s="252"/>
      <c r="E178" s="427"/>
      <c r="F178" s="427"/>
      <c r="G178" s="435"/>
      <c r="H178" s="537"/>
    </row>
    <row r="179" spans="1:8" s="3" customFormat="1" ht="25.5" x14ac:dyDescent="0.25">
      <c r="A179" s="3">
        <v>9651</v>
      </c>
      <c r="B179" s="474" t="s">
        <v>1467</v>
      </c>
      <c r="C179" s="254"/>
      <c r="D179" s="254" t="s">
        <v>1468</v>
      </c>
      <c r="E179" s="428" t="s">
        <v>190</v>
      </c>
      <c r="F179" s="429">
        <v>5</v>
      </c>
      <c r="G179" s="463"/>
      <c r="H179" s="544">
        <f>IF(E179 = CHAR(37), F179*G179/100,F179*G179)</f>
        <v>0</v>
      </c>
    </row>
    <row r="180" spans="1:8" s="3" customFormat="1" ht="12.75" x14ac:dyDescent="0.25">
      <c r="B180" s="473"/>
      <c r="C180" s="252"/>
      <c r="D180" s="252"/>
      <c r="E180" s="427"/>
      <c r="F180" s="427"/>
      <c r="G180" s="435"/>
      <c r="H180" s="537"/>
    </row>
    <row r="181" spans="1:8" s="3" customFormat="1" ht="25.5" x14ac:dyDescent="0.25">
      <c r="A181" s="3">
        <v>9652</v>
      </c>
      <c r="B181" s="474" t="s">
        <v>1469</v>
      </c>
      <c r="C181" s="254"/>
      <c r="D181" s="254" t="s">
        <v>1470</v>
      </c>
      <c r="E181" s="428" t="s">
        <v>190</v>
      </c>
      <c r="F181" s="429">
        <v>10</v>
      </c>
      <c r="G181" s="463"/>
      <c r="H181" s="544">
        <f>IF(E181 = CHAR(37), F181*G181/100,F181*G181)</f>
        <v>0</v>
      </c>
    </row>
    <row r="182" spans="1:8" s="3" customFormat="1" ht="12.75" x14ac:dyDescent="0.25">
      <c r="B182" s="473"/>
      <c r="C182" s="252"/>
      <c r="D182" s="252"/>
      <c r="E182" s="427"/>
      <c r="F182" s="427"/>
      <c r="G182" s="435"/>
      <c r="H182" s="537"/>
    </row>
    <row r="183" spans="1:8" s="3" customFormat="1" ht="25.5" x14ac:dyDescent="0.25">
      <c r="A183" s="3">
        <v>9653</v>
      </c>
      <c r="B183" s="474" t="s">
        <v>1471</v>
      </c>
      <c r="C183" s="254"/>
      <c r="D183" s="254" t="s">
        <v>1472</v>
      </c>
      <c r="E183" s="428" t="s">
        <v>190</v>
      </c>
      <c r="F183" s="429">
        <v>10</v>
      </c>
      <c r="G183" s="463"/>
      <c r="H183" s="544">
        <f>IF(E183 = CHAR(37), F183*G183/100,F183*G183)</f>
        <v>0</v>
      </c>
    </row>
    <row r="184" spans="1:8" s="3" customFormat="1" ht="12.75" x14ac:dyDescent="0.25">
      <c r="B184" s="473"/>
      <c r="C184" s="252"/>
      <c r="D184" s="252"/>
      <c r="E184" s="427"/>
      <c r="F184" s="427"/>
      <c r="G184" s="435"/>
      <c r="H184" s="537"/>
    </row>
    <row r="185" spans="1:8" s="3" customFormat="1" ht="25.5" x14ac:dyDescent="0.25">
      <c r="A185" s="3">
        <v>8225</v>
      </c>
      <c r="B185" s="474"/>
      <c r="C185" s="254" t="s">
        <v>440</v>
      </c>
      <c r="D185" s="254" t="s">
        <v>441</v>
      </c>
      <c r="E185" s="428"/>
      <c r="F185" s="429"/>
      <c r="G185" s="435"/>
      <c r="H185" s="537"/>
    </row>
    <row r="186" spans="1:8" s="3" customFormat="1" ht="12.75" x14ac:dyDescent="0.25">
      <c r="B186" s="473"/>
      <c r="C186" s="252"/>
      <c r="D186" s="252"/>
      <c r="E186" s="427"/>
      <c r="F186" s="427"/>
      <c r="G186" s="435"/>
      <c r="H186" s="537"/>
    </row>
    <row r="187" spans="1:8" s="3" customFormat="1" ht="25.5" x14ac:dyDescent="0.25">
      <c r="A187" s="3">
        <v>8226</v>
      </c>
      <c r="B187" s="474" t="s">
        <v>1473</v>
      </c>
      <c r="C187" s="254"/>
      <c r="D187" s="254" t="s">
        <v>1474</v>
      </c>
      <c r="E187" s="428" t="s">
        <v>292</v>
      </c>
      <c r="F187" s="429">
        <v>100</v>
      </c>
      <c r="G187" s="463"/>
      <c r="H187" s="544">
        <f>IF(E187 = CHAR(37), F187*G187/100,F187*G187)</f>
        <v>0</v>
      </c>
    </row>
    <row r="188" spans="1:8" s="3" customFormat="1" ht="12.75" x14ac:dyDescent="0.25">
      <c r="B188" s="473"/>
      <c r="C188" s="252"/>
      <c r="D188" s="252"/>
      <c r="E188" s="427"/>
      <c r="F188" s="427"/>
      <c r="G188" s="435"/>
      <c r="H188" s="537"/>
    </row>
    <row r="189" spans="1:8" s="3" customFormat="1" ht="12.75" x14ac:dyDescent="0.25">
      <c r="A189" s="3">
        <v>8227</v>
      </c>
      <c r="B189" s="474"/>
      <c r="C189" s="254" t="s">
        <v>457</v>
      </c>
      <c r="D189" s="254" t="s">
        <v>1475</v>
      </c>
      <c r="E189" s="428"/>
      <c r="F189" s="429"/>
      <c r="G189" s="435"/>
      <c r="H189" s="537"/>
    </row>
    <row r="190" spans="1:8" s="3" customFormat="1" ht="12.75" x14ac:dyDescent="0.25">
      <c r="B190" s="473"/>
      <c r="C190" s="252"/>
      <c r="D190" s="252"/>
      <c r="E190" s="427"/>
      <c r="F190" s="427"/>
      <c r="G190" s="435"/>
      <c r="H190" s="537"/>
    </row>
    <row r="191" spans="1:8" s="3" customFormat="1" ht="12.75" x14ac:dyDescent="0.25">
      <c r="A191" s="3">
        <v>8228</v>
      </c>
      <c r="B191" s="474" t="s">
        <v>1476</v>
      </c>
      <c r="C191" s="254"/>
      <c r="D191" s="254" t="s">
        <v>1477</v>
      </c>
      <c r="E191" s="428" t="s">
        <v>279</v>
      </c>
      <c r="F191" s="429">
        <v>980</v>
      </c>
      <c r="G191" s="463"/>
      <c r="H191" s="544">
        <f>IF(E191 = CHAR(37), F191*G191/100,F191*G191)</f>
        <v>0</v>
      </c>
    </row>
    <row r="192" spans="1:8" s="3" customFormat="1" ht="12.75" x14ac:dyDescent="0.25">
      <c r="B192" s="473"/>
      <c r="C192" s="252"/>
      <c r="D192" s="252"/>
      <c r="E192" s="427"/>
      <c r="F192" s="427"/>
      <c r="G192" s="435"/>
      <c r="H192" s="537"/>
    </row>
    <row r="193" spans="2:8" s="3" customFormat="1" ht="12.75" x14ac:dyDescent="0.25">
      <c r="B193" s="473"/>
      <c r="C193" s="252"/>
      <c r="D193" s="252"/>
      <c r="E193" s="427"/>
      <c r="F193" s="427"/>
      <c r="G193" s="435"/>
      <c r="H193" s="537"/>
    </row>
    <row r="194" spans="2:8" s="3" customFormat="1" ht="12.75" x14ac:dyDescent="0.25">
      <c r="B194" s="473"/>
      <c r="C194" s="252"/>
      <c r="D194" s="252"/>
      <c r="E194" s="427"/>
      <c r="F194" s="427"/>
      <c r="G194" s="435"/>
      <c r="H194" s="537"/>
    </row>
    <row r="195" spans="2:8" s="3" customFormat="1" ht="12.75" x14ac:dyDescent="0.25">
      <c r="B195" s="473"/>
      <c r="C195" s="252"/>
      <c r="D195" s="252"/>
      <c r="E195" s="427"/>
      <c r="F195" s="427"/>
      <c r="G195" s="435"/>
      <c r="H195" s="537"/>
    </row>
    <row r="196" spans="2:8" s="3" customFormat="1" ht="12.75" x14ac:dyDescent="0.25">
      <c r="B196" s="473"/>
      <c r="C196" s="252"/>
      <c r="D196" s="252"/>
      <c r="E196" s="427"/>
      <c r="F196" s="427"/>
      <c r="G196" s="435"/>
      <c r="H196" s="537"/>
    </row>
    <row r="197" spans="2:8" s="3" customFormat="1" ht="12.75" x14ac:dyDescent="0.25">
      <c r="B197" s="473"/>
      <c r="C197" s="252"/>
      <c r="D197" s="252"/>
      <c r="E197" s="427"/>
      <c r="F197" s="427"/>
      <c r="G197" s="435"/>
      <c r="H197" s="537"/>
    </row>
    <row r="198" spans="2:8" s="3" customFormat="1" ht="12.75" x14ac:dyDescent="0.25">
      <c r="B198" s="473"/>
      <c r="C198" s="252"/>
      <c r="D198" s="252"/>
      <c r="E198" s="427"/>
      <c r="F198" s="427"/>
      <c r="G198" s="435"/>
      <c r="H198" s="537"/>
    </row>
    <row r="199" spans="2:8" s="3" customFormat="1" ht="12.75" x14ac:dyDescent="0.25">
      <c r="B199" s="473"/>
      <c r="C199" s="252"/>
      <c r="D199" s="252"/>
      <c r="E199" s="427"/>
      <c r="F199" s="427"/>
      <c r="G199" s="435"/>
      <c r="H199" s="537"/>
    </row>
    <row r="200" spans="2:8" s="3" customFormat="1" ht="12.75" x14ac:dyDescent="0.25">
      <c r="B200" s="473"/>
      <c r="C200" s="252"/>
      <c r="D200" s="252"/>
      <c r="E200" s="427"/>
      <c r="F200" s="427"/>
      <c r="G200" s="435"/>
      <c r="H200" s="537"/>
    </row>
    <row r="201" spans="2:8" s="3" customFormat="1" ht="12.75" x14ac:dyDescent="0.25">
      <c r="B201" s="473"/>
      <c r="C201" s="252"/>
      <c r="D201" s="252"/>
      <c r="E201" s="427"/>
      <c r="F201" s="427"/>
      <c r="G201" s="435"/>
      <c r="H201" s="537"/>
    </row>
    <row r="202" spans="2:8" s="3" customFormat="1" ht="12.75" x14ac:dyDescent="0.25">
      <c r="B202" s="473"/>
      <c r="C202" s="252"/>
      <c r="D202" s="252"/>
      <c r="E202" s="427"/>
      <c r="F202" s="427"/>
      <c r="G202" s="435"/>
      <c r="H202" s="537"/>
    </row>
    <row r="203" spans="2:8" s="3" customFormat="1" ht="12.75" x14ac:dyDescent="0.25">
      <c r="B203" s="473"/>
      <c r="C203" s="252"/>
      <c r="D203" s="252"/>
      <c r="E203" s="427"/>
      <c r="F203" s="427"/>
      <c r="G203" s="435"/>
      <c r="H203" s="537"/>
    </row>
    <row r="204" spans="2:8" s="3" customFormat="1" ht="12.75" x14ac:dyDescent="0.25">
      <c r="B204" s="473"/>
      <c r="C204" s="252"/>
      <c r="D204" s="252"/>
      <c r="E204" s="427"/>
      <c r="F204" s="427"/>
      <c r="G204" s="435"/>
      <c r="H204" s="537"/>
    </row>
    <row r="205" spans="2:8" s="3" customFormat="1" ht="12.75" x14ac:dyDescent="0.25">
      <c r="B205" s="473"/>
      <c r="C205" s="252"/>
      <c r="D205" s="252"/>
      <c r="E205" s="427"/>
      <c r="F205" s="427"/>
      <c r="G205" s="435"/>
      <c r="H205" s="537"/>
    </row>
    <row r="206" spans="2:8" s="3" customFormat="1" ht="12.75" x14ac:dyDescent="0.25">
      <c r="B206" s="473"/>
      <c r="C206" s="252"/>
      <c r="D206" s="252"/>
      <c r="E206" s="427"/>
      <c r="F206" s="427"/>
      <c r="G206" s="435"/>
      <c r="H206" s="537"/>
    </row>
    <row r="207" spans="2:8" s="3" customFormat="1" ht="12.75" x14ac:dyDescent="0.25">
      <c r="B207" s="473"/>
      <c r="C207" s="252"/>
      <c r="D207" s="252"/>
      <c r="E207" s="427"/>
      <c r="F207" s="427"/>
      <c r="G207" s="435"/>
      <c r="H207" s="537"/>
    </row>
    <row r="208" spans="2:8" s="3" customFormat="1" ht="12.75" x14ac:dyDescent="0.25">
      <c r="B208" s="473"/>
      <c r="C208" s="252"/>
      <c r="D208" s="252"/>
      <c r="E208" s="427"/>
      <c r="F208" s="427"/>
      <c r="G208" s="435"/>
      <c r="H208" s="537"/>
    </row>
    <row r="209" spans="2:8" s="3" customFormat="1" ht="12.75" x14ac:dyDescent="0.25">
      <c r="B209" s="473"/>
      <c r="C209" s="252"/>
      <c r="D209" s="252"/>
      <c r="E209" s="427"/>
      <c r="F209" s="427"/>
      <c r="G209" s="435"/>
      <c r="H209" s="537"/>
    </row>
    <row r="210" spans="2:8" s="3" customFormat="1" ht="12.75" x14ac:dyDescent="0.25">
      <c r="B210" s="473"/>
      <c r="C210" s="252"/>
      <c r="D210" s="252"/>
      <c r="E210" s="427"/>
      <c r="F210" s="427"/>
      <c r="G210" s="435"/>
      <c r="H210" s="537"/>
    </row>
    <row r="211" spans="2:8" s="3" customFormat="1" ht="12.75" x14ac:dyDescent="0.25">
      <c r="B211" s="473"/>
      <c r="C211" s="252"/>
      <c r="D211" s="252"/>
      <c r="E211" s="427"/>
      <c r="F211" s="427"/>
      <c r="G211" s="435"/>
      <c r="H211" s="537"/>
    </row>
    <row r="212" spans="2:8" s="3" customFormat="1" ht="12.75" x14ac:dyDescent="0.25">
      <c r="B212" s="473"/>
      <c r="C212" s="252"/>
      <c r="D212" s="252"/>
      <c r="E212" s="427"/>
      <c r="F212" s="427"/>
      <c r="G212" s="435"/>
      <c r="H212" s="537"/>
    </row>
    <row r="213" spans="2:8" s="3" customFormat="1" ht="12.75" x14ac:dyDescent="0.25">
      <c r="B213" s="473"/>
      <c r="C213" s="252"/>
      <c r="D213" s="252"/>
      <c r="E213" s="427"/>
      <c r="F213" s="427"/>
      <c r="G213" s="435"/>
      <c r="H213" s="537"/>
    </row>
    <row r="214" spans="2:8" s="3" customFormat="1" ht="12.75" x14ac:dyDescent="0.25">
      <c r="B214" s="473"/>
      <c r="C214" s="252"/>
      <c r="D214" s="252"/>
      <c r="E214" s="427"/>
      <c r="F214" s="427"/>
      <c r="G214" s="435"/>
      <c r="H214" s="537"/>
    </row>
    <row r="215" spans="2:8" s="3" customFormat="1" ht="12.75" x14ac:dyDescent="0.25">
      <c r="B215" s="473"/>
      <c r="C215" s="252"/>
      <c r="D215" s="252"/>
      <c r="E215" s="427"/>
      <c r="F215" s="427"/>
      <c r="G215" s="435"/>
      <c r="H215" s="537"/>
    </row>
    <row r="216" spans="2:8" s="3" customFormat="1" ht="12.75" x14ac:dyDescent="0.25">
      <c r="B216" s="473"/>
      <c r="C216" s="252"/>
      <c r="D216" s="252"/>
      <c r="E216" s="427"/>
      <c r="F216" s="427"/>
      <c r="G216" s="435"/>
      <c r="H216" s="537"/>
    </row>
    <row r="217" spans="2:8" s="3" customFormat="1" ht="12.75" x14ac:dyDescent="0.25">
      <c r="B217" s="473"/>
      <c r="C217" s="252"/>
      <c r="D217" s="252"/>
      <c r="E217" s="427"/>
      <c r="F217" s="427"/>
      <c r="G217" s="435"/>
      <c r="H217" s="537"/>
    </row>
    <row r="218" spans="2:8" s="3" customFormat="1" ht="12.75" x14ac:dyDescent="0.25">
      <c r="B218" s="473"/>
      <c r="C218" s="252"/>
      <c r="D218" s="252"/>
      <c r="E218" s="427"/>
      <c r="F218" s="427"/>
      <c r="G218" s="435"/>
      <c r="H218" s="537"/>
    </row>
    <row r="219" spans="2:8" s="3" customFormat="1" ht="12.75" x14ac:dyDescent="0.25">
      <c r="B219" s="473"/>
      <c r="C219" s="252"/>
      <c r="D219" s="252"/>
      <c r="E219" s="427"/>
      <c r="F219" s="427"/>
      <c r="G219" s="435"/>
      <c r="H219" s="537"/>
    </row>
    <row r="220" spans="2:8" s="3" customFormat="1" ht="12.75" x14ac:dyDescent="0.25">
      <c r="B220" s="473"/>
      <c r="C220" s="252"/>
      <c r="D220" s="252"/>
      <c r="E220" s="427"/>
      <c r="F220" s="427"/>
      <c r="G220" s="435"/>
      <c r="H220" s="537"/>
    </row>
    <row r="221" spans="2:8" s="3" customFormat="1" ht="12.75" x14ac:dyDescent="0.25">
      <c r="B221" s="473"/>
      <c r="C221" s="252"/>
      <c r="D221" s="252"/>
      <c r="E221" s="427"/>
      <c r="F221" s="427"/>
      <c r="G221" s="435"/>
      <c r="H221" s="537"/>
    </row>
    <row r="222" spans="2:8" s="3" customFormat="1" ht="12.75" x14ac:dyDescent="0.25">
      <c r="B222" s="473"/>
      <c r="C222" s="252"/>
      <c r="D222" s="252"/>
      <c r="E222" s="427"/>
      <c r="F222" s="427"/>
      <c r="G222" s="435"/>
      <c r="H222" s="537"/>
    </row>
    <row r="223" spans="2:8" s="3" customFormat="1" ht="12.75" x14ac:dyDescent="0.25">
      <c r="B223" s="473"/>
      <c r="C223" s="252"/>
      <c r="D223" s="252"/>
      <c r="E223" s="427"/>
      <c r="F223" s="427"/>
      <c r="G223" s="435"/>
      <c r="H223" s="537"/>
    </row>
    <row r="224" spans="2:8" s="3" customFormat="1" ht="12.75" x14ac:dyDescent="0.25">
      <c r="B224" s="473"/>
      <c r="C224" s="252"/>
      <c r="D224" s="252"/>
      <c r="E224" s="427"/>
      <c r="F224" s="427"/>
      <c r="G224" s="435"/>
      <c r="H224" s="537"/>
    </row>
    <row r="225" spans="1:8" s="3" customFormat="1" ht="12.75" x14ac:dyDescent="0.25">
      <c r="B225" s="473"/>
      <c r="C225" s="252"/>
      <c r="D225" s="252"/>
      <c r="E225" s="427"/>
      <c r="F225" s="427"/>
      <c r="G225" s="435"/>
      <c r="H225" s="537"/>
    </row>
    <row r="226" spans="1:8" s="4" customFormat="1" ht="21.95" customHeight="1" x14ac:dyDescent="0.25">
      <c r="B226" s="257" t="s">
        <v>230</v>
      </c>
      <c r="C226" s="257"/>
      <c r="D226" s="5"/>
      <c r="E226" s="431"/>
      <c r="F226" s="431"/>
      <c r="G226" s="766"/>
      <c r="H226" s="494">
        <f>SUM(H170:H225)</f>
        <v>0</v>
      </c>
    </row>
    <row r="227" spans="1:8" s="2" customFormat="1" ht="12.75" x14ac:dyDescent="0.2">
      <c r="B227" s="15"/>
      <c r="F227" s="15"/>
      <c r="G227" s="762"/>
      <c r="H227" s="542" t="s">
        <v>2022</v>
      </c>
    </row>
    <row r="228" spans="1:8" s="2" customFormat="1" ht="12.75" x14ac:dyDescent="0.2">
      <c r="B228" s="15"/>
      <c r="F228" s="15"/>
      <c r="G228" s="762"/>
      <c r="H228" s="543"/>
    </row>
    <row r="229" spans="1:8" s="3" customFormat="1" ht="25.5" x14ac:dyDescent="0.25">
      <c r="B229" s="253" t="s">
        <v>3</v>
      </c>
      <c r="C229" s="253" t="s">
        <v>4</v>
      </c>
      <c r="D229" s="253" t="s">
        <v>5</v>
      </c>
      <c r="E229" s="253" t="s">
        <v>6</v>
      </c>
      <c r="F229" s="293" t="s">
        <v>7</v>
      </c>
      <c r="G229" s="763" t="s">
        <v>8</v>
      </c>
      <c r="H229" s="489" t="s">
        <v>9</v>
      </c>
    </row>
    <row r="230" spans="1:8" s="3" customFormat="1" ht="25.5" x14ac:dyDescent="0.25">
      <c r="A230" s="3">
        <v>8304</v>
      </c>
      <c r="B230" s="701" t="s">
        <v>484</v>
      </c>
      <c r="C230" s="246"/>
      <c r="D230" s="246" t="s">
        <v>486</v>
      </c>
      <c r="E230" s="741"/>
      <c r="F230" s="742"/>
      <c r="G230" s="764"/>
      <c r="H230" s="747"/>
    </row>
    <row r="231" spans="1:8" s="3" customFormat="1" ht="12.75" x14ac:dyDescent="0.25">
      <c r="B231" s="473"/>
      <c r="C231" s="252"/>
      <c r="D231" s="252"/>
      <c r="E231" s="427"/>
      <c r="F231" s="427"/>
      <c r="G231" s="435"/>
      <c r="H231" s="537"/>
    </row>
    <row r="232" spans="1:8" s="3" customFormat="1" ht="12.75" x14ac:dyDescent="0.25">
      <c r="A232" s="3">
        <v>8305</v>
      </c>
      <c r="B232" s="474" t="s">
        <v>487</v>
      </c>
      <c r="C232" s="254" t="s">
        <v>488</v>
      </c>
      <c r="D232" s="254" t="s">
        <v>489</v>
      </c>
      <c r="E232" s="428"/>
      <c r="F232" s="429"/>
      <c r="G232" s="435"/>
      <c r="H232" s="537"/>
    </row>
    <row r="233" spans="1:8" s="3" customFormat="1" ht="12.75" x14ac:dyDescent="0.25">
      <c r="B233" s="473"/>
      <c r="C233" s="252"/>
      <c r="D233" s="252"/>
      <c r="E233" s="427"/>
      <c r="F233" s="427"/>
      <c r="G233" s="435"/>
      <c r="H233" s="537"/>
    </row>
    <row r="234" spans="1:8" s="3" customFormat="1" ht="25.5" x14ac:dyDescent="0.25">
      <c r="A234" s="3">
        <v>8306</v>
      </c>
      <c r="B234" s="474"/>
      <c r="C234" s="254" t="s">
        <v>490</v>
      </c>
      <c r="D234" s="254" t="s">
        <v>491</v>
      </c>
      <c r="E234" s="428"/>
      <c r="F234" s="429"/>
      <c r="G234" s="435"/>
      <c r="H234" s="537"/>
    </row>
    <row r="235" spans="1:8" s="3" customFormat="1" ht="12.75" x14ac:dyDescent="0.25">
      <c r="B235" s="473"/>
      <c r="C235" s="252"/>
      <c r="D235" s="252"/>
      <c r="E235" s="427"/>
      <c r="F235" s="427"/>
      <c r="G235" s="435"/>
      <c r="H235" s="537"/>
    </row>
    <row r="236" spans="1:8" s="3" customFormat="1" ht="38.25" x14ac:dyDescent="0.25">
      <c r="A236" s="3">
        <v>8307</v>
      </c>
      <c r="B236" s="474"/>
      <c r="C236" s="254"/>
      <c r="D236" s="254" t="s">
        <v>492</v>
      </c>
      <c r="E236" s="428"/>
      <c r="F236" s="429"/>
      <c r="G236" s="435"/>
      <c r="H236" s="537"/>
    </row>
    <row r="237" spans="1:8" s="3" customFormat="1" ht="12.75" x14ac:dyDescent="0.25">
      <c r="B237" s="473"/>
      <c r="C237" s="252"/>
      <c r="D237" s="252"/>
      <c r="E237" s="427"/>
      <c r="F237" s="427"/>
      <c r="G237" s="435"/>
      <c r="H237" s="537"/>
    </row>
    <row r="238" spans="1:8" s="3" customFormat="1" ht="25.5" x14ac:dyDescent="0.25">
      <c r="A238" s="3">
        <v>8308</v>
      </c>
      <c r="B238" s="474"/>
      <c r="C238" s="254"/>
      <c r="D238" s="254" t="s">
        <v>493</v>
      </c>
      <c r="E238" s="428"/>
      <c r="F238" s="429"/>
      <c r="G238" s="435"/>
      <c r="H238" s="537"/>
    </row>
    <row r="239" spans="1:8" s="3" customFormat="1" ht="12.75" x14ac:dyDescent="0.25">
      <c r="B239" s="473"/>
      <c r="C239" s="252"/>
      <c r="D239" s="252"/>
      <c r="E239" s="427"/>
      <c r="F239" s="427"/>
      <c r="G239" s="435"/>
      <c r="H239" s="537"/>
    </row>
    <row r="240" spans="1:8" s="3" customFormat="1" ht="12.75" x14ac:dyDescent="0.25">
      <c r="A240" s="3">
        <v>8309</v>
      </c>
      <c r="B240" s="474" t="s">
        <v>494</v>
      </c>
      <c r="C240" s="254"/>
      <c r="D240" s="254" t="s">
        <v>495</v>
      </c>
      <c r="E240" s="428" t="s">
        <v>292</v>
      </c>
      <c r="F240" s="429">
        <v>30</v>
      </c>
      <c r="G240" s="463"/>
      <c r="H240" s="544">
        <f>IF(E240 = CHAR(37), F240*G240/100,F240*G240)</f>
        <v>0</v>
      </c>
    </row>
    <row r="241" spans="1:8" s="3" customFormat="1" ht="12.75" x14ac:dyDescent="0.25">
      <c r="B241" s="473"/>
      <c r="C241" s="252"/>
      <c r="D241" s="252"/>
      <c r="E241" s="427"/>
      <c r="F241" s="427"/>
      <c r="G241" s="435"/>
      <c r="H241" s="537"/>
    </row>
    <row r="242" spans="1:8" s="3" customFormat="1" ht="12.75" x14ac:dyDescent="0.25">
      <c r="A242" s="3">
        <v>8310</v>
      </c>
      <c r="B242" s="474" t="s">
        <v>496</v>
      </c>
      <c r="C242" s="254"/>
      <c r="D242" s="254" t="s">
        <v>497</v>
      </c>
      <c r="E242" s="428" t="s">
        <v>292</v>
      </c>
      <c r="F242" s="429">
        <v>250</v>
      </c>
      <c r="G242" s="463"/>
      <c r="H242" s="544">
        <f>IF(E242 = CHAR(37), F242*G242/100,F242*G242)</f>
        <v>0</v>
      </c>
    </row>
    <row r="243" spans="1:8" s="3" customFormat="1" ht="12.75" x14ac:dyDescent="0.25">
      <c r="B243" s="473"/>
      <c r="C243" s="252"/>
      <c r="D243" s="252"/>
      <c r="E243" s="427"/>
      <c r="F243" s="427"/>
      <c r="G243" s="435"/>
      <c r="H243" s="537"/>
    </row>
    <row r="244" spans="1:8" s="3" customFormat="1" ht="12.75" x14ac:dyDescent="0.25">
      <c r="A244" s="3">
        <v>8311</v>
      </c>
      <c r="B244" s="474" t="s">
        <v>498</v>
      </c>
      <c r="C244" s="254"/>
      <c r="D244" s="254" t="s">
        <v>499</v>
      </c>
      <c r="E244" s="428" t="s">
        <v>292</v>
      </c>
      <c r="F244" s="429">
        <v>50</v>
      </c>
      <c r="G244" s="463"/>
      <c r="H244" s="544">
        <f>IF(E244 = CHAR(37), F244*G244/100,F244*G244)</f>
        <v>0</v>
      </c>
    </row>
    <row r="245" spans="1:8" s="3" customFormat="1" ht="12.75" x14ac:dyDescent="0.25">
      <c r="B245" s="473"/>
      <c r="C245" s="252"/>
      <c r="D245" s="252"/>
      <c r="E245" s="427"/>
      <c r="F245" s="427"/>
      <c r="G245" s="435"/>
      <c r="H245" s="537"/>
    </row>
    <row r="246" spans="1:8" s="3" customFormat="1" ht="25.5" x14ac:dyDescent="0.25">
      <c r="A246" s="3">
        <v>8312</v>
      </c>
      <c r="B246" s="474"/>
      <c r="C246" s="254"/>
      <c r="D246" s="254" t="s">
        <v>500</v>
      </c>
      <c r="E246" s="428"/>
      <c r="F246" s="429"/>
      <c r="G246" s="435"/>
      <c r="H246" s="537"/>
    </row>
    <row r="247" spans="1:8" s="3" customFormat="1" ht="12.75" x14ac:dyDescent="0.25">
      <c r="B247" s="473"/>
      <c r="C247" s="252"/>
      <c r="D247" s="252"/>
      <c r="E247" s="427"/>
      <c r="F247" s="427"/>
      <c r="G247" s="435"/>
      <c r="H247" s="537"/>
    </row>
    <row r="248" spans="1:8" s="3" customFormat="1" ht="12.75" x14ac:dyDescent="0.25">
      <c r="A248" s="3">
        <v>8313</v>
      </c>
      <c r="B248" s="474" t="s">
        <v>501</v>
      </c>
      <c r="C248" s="254"/>
      <c r="D248" s="254" t="s">
        <v>495</v>
      </c>
      <c r="E248" s="428" t="s">
        <v>292</v>
      </c>
      <c r="F248" s="429">
        <v>5</v>
      </c>
      <c r="G248" s="463"/>
      <c r="H248" s="544">
        <f>IF(E248 = CHAR(37), F248*G248/100,F248*G248)</f>
        <v>0</v>
      </c>
    </row>
    <row r="249" spans="1:8" s="3" customFormat="1" ht="12.75" x14ac:dyDescent="0.25">
      <c r="B249" s="473"/>
      <c r="C249" s="252"/>
      <c r="D249" s="252"/>
      <c r="E249" s="427"/>
      <c r="F249" s="427"/>
      <c r="G249" s="435"/>
      <c r="H249" s="537"/>
    </row>
    <row r="250" spans="1:8" s="3" customFormat="1" ht="12.75" x14ac:dyDescent="0.25">
      <c r="A250" s="3">
        <v>8314</v>
      </c>
      <c r="B250" s="474" t="s">
        <v>502</v>
      </c>
      <c r="C250" s="254"/>
      <c r="D250" s="254" t="s">
        <v>497</v>
      </c>
      <c r="E250" s="428" t="s">
        <v>292</v>
      </c>
      <c r="F250" s="429">
        <v>10</v>
      </c>
      <c r="G250" s="463"/>
      <c r="H250" s="544">
        <f>IF(E250 = CHAR(37), F250*G250/100,F250*G250)</f>
        <v>0</v>
      </c>
    </row>
    <row r="251" spans="1:8" s="3" customFormat="1" ht="12.75" x14ac:dyDescent="0.25">
      <c r="B251" s="473"/>
      <c r="C251" s="252"/>
      <c r="D251" s="252"/>
      <c r="E251" s="427"/>
      <c r="F251" s="427"/>
      <c r="G251" s="435"/>
      <c r="H251" s="537"/>
    </row>
    <row r="252" spans="1:8" s="3" customFormat="1" ht="12.75" x14ac:dyDescent="0.25">
      <c r="A252" s="3">
        <v>8315</v>
      </c>
      <c r="B252" s="474" t="s">
        <v>503</v>
      </c>
      <c r="C252" s="254"/>
      <c r="D252" s="254" t="s">
        <v>499</v>
      </c>
      <c r="E252" s="428" t="s">
        <v>292</v>
      </c>
      <c r="F252" s="429">
        <v>10</v>
      </c>
      <c r="G252" s="463"/>
      <c r="H252" s="544">
        <f>IF(E252 = CHAR(37), F252*G252/100,F252*G252)</f>
        <v>0</v>
      </c>
    </row>
    <row r="253" spans="1:8" s="3" customFormat="1" ht="12.75" x14ac:dyDescent="0.25">
      <c r="B253" s="473"/>
      <c r="C253" s="252"/>
      <c r="D253" s="252"/>
      <c r="E253" s="427"/>
      <c r="F253" s="427"/>
      <c r="G253" s="435"/>
      <c r="H253" s="537"/>
    </row>
    <row r="254" spans="1:8" s="3" customFormat="1" ht="25.5" x14ac:dyDescent="0.25">
      <c r="A254" s="3">
        <v>8320</v>
      </c>
      <c r="B254" s="474"/>
      <c r="C254" s="254" t="s">
        <v>510</v>
      </c>
      <c r="D254" s="254" t="s">
        <v>511</v>
      </c>
      <c r="E254" s="428"/>
      <c r="F254" s="429"/>
      <c r="G254" s="435"/>
      <c r="H254" s="537"/>
    </row>
    <row r="255" spans="1:8" s="3" customFormat="1" ht="12.75" x14ac:dyDescent="0.25">
      <c r="B255" s="473"/>
      <c r="C255" s="252"/>
      <c r="D255" s="252"/>
      <c r="E255" s="427"/>
      <c r="F255" s="427"/>
      <c r="G255" s="435"/>
      <c r="H255" s="537"/>
    </row>
    <row r="256" spans="1:8" s="3" customFormat="1" ht="12.75" x14ac:dyDescent="0.25">
      <c r="A256" s="3">
        <v>8321</v>
      </c>
      <c r="B256" s="474" t="s">
        <v>505</v>
      </c>
      <c r="C256" s="254"/>
      <c r="D256" s="254" t="s">
        <v>513</v>
      </c>
      <c r="E256" s="428" t="s">
        <v>190</v>
      </c>
      <c r="F256" s="429">
        <v>5</v>
      </c>
      <c r="G256" s="463"/>
      <c r="H256" s="544">
        <f>IF(E256 = CHAR(37), F256*G256/100,F256*G256)</f>
        <v>0</v>
      </c>
    </row>
    <row r="257" spans="1:8" s="3" customFormat="1" ht="12.75" x14ac:dyDescent="0.25">
      <c r="B257" s="473"/>
      <c r="C257" s="252"/>
      <c r="D257" s="252"/>
      <c r="E257" s="427"/>
      <c r="F257" s="427"/>
      <c r="G257" s="435"/>
      <c r="H257" s="537"/>
    </row>
    <row r="258" spans="1:8" s="3" customFormat="1" ht="12.75" x14ac:dyDescent="0.25">
      <c r="A258" s="3">
        <v>8323</v>
      </c>
      <c r="B258" s="474" t="s">
        <v>506</v>
      </c>
      <c r="C258" s="254"/>
      <c r="D258" s="254" t="s">
        <v>515</v>
      </c>
      <c r="E258" s="428" t="s">
        <v>190</v>
      </c>
      <c r="F258" s="429">
        <v>5</v>
      </c>
      <c r="G258" s="463"/>
      <c r="H258" s="544">
        <f>IF(E258 = CHAR(37), F258*G258/100,F258*G258)</f>
        <v>0</v>
      </c>
    </row>
    <row r="259" spans="1:8" s="3" customFormat="1" ht="12.75" x14ac:dyDescent="0.25">
      <c r="B259" s="473"/>
      <c r="C259" s="252"/>
      <c r="D259" s="252"/>
      <c r="E259" s="427"/>
      <c r="F259" s="427"/>
      <c r="G259" s="435"/>
      <c r="H259" s="537"/>
    </row>
    <row r="260" spans="1:8" s="3" customFormat="1" ht="38.25" x14ac:dyDescent="0.25">
      <c r="A260" s="3">
        <v>8325</v>
      </c>
      <c r="B260" s="474" t="s">
        <v>508</v>
      </c>
      <c r="C260" s="254" t="s">
        <v>517</v>
      </c>
      <c r="D260" s="254" t="s">
        <v>518</v>
      </c>
      <c r="E260" s="428" t="s">
        <v>190</v>
      </c>
      <c r="F260" s="429">
        <v>5</v>
      </c>
      <c r="G260" s="463"/>
      <c r="H260" s="544">
        <f>IF(E260 = CHAR(37), F260*G260/100,F260*G260)</f>
        <v>0</v>
      </c>
    </row>
    <row r="261" spans="1:8" s="3" customFormat="1" ht="12.75" x14ac:dyDescent="0.25">
      <c r="B261" s="473"/>
      <c r="C261" s="252"/>
      <c r="D261" s="252"/>
      <c r="E261" s="427"/>
      <c r="F261" s="427"/>
      <c r="G261" s="435"/>
      <c r="H261" s="537"/>
    </row>
    <row r="262" spans="1:8" s="3" customFormat="1" ht="12.75" x14ac:dyDescent="0.25">
      <c r="A262" s="3">
        <v>8326</v>
      </c>
      <c r="B262" s="474"/>
      <c r="C262" s="254" t="s">
        <v>519</v>
      </c>
      <c r="D262" s="254" t="s">
        <v>520</v>
      </c>
      <c r="E262" s="428"/>
      <c r="F262" s="429"/>
      <c r="G262" s="435"/>
      <c r="H262" s="537"/>
    </row>
    <row r="263" spans="1:8" s="3" customFormat="1" ht="12.75" x14ac:dyDescent="0.25">
      <c r="B263" s="473"/>
      <c r="C263" s="252"/>
      <c r="D263" s="252"/>
      <c r="E263" s="427"/>
      <c r="F263" s="427"/>
      <c r="G263" s="435"/>
      <c r="H263" s="537"/>
    </row>
    <row r="264" spans="1:8" s="3" customFormat="1" ht="25.5" x14ac:dyDescent="0.25">
      <c r="A264" s="3">
        <v>8327</v>
      </c>
      <c r="B264" s="474"/>
      <c r="C264" s="254" t="s">
        <v>521</v>
      </c>
      <c r="D264" s="254" t="s">
        <v>522</v>
      </c>
      <c r="E264" s="428"/>
      <c r="F264" s="429"/>
      <c r="G264" s="435"/>
      <c r="H264" s="537"/>
    </row>
    <row r="265" spans="1:8" s="3" customFormat="1" ht="12.75" x14ac:dyDescent="0.25">
      <c r="B265" s="473"/>
      <c r="C265" s="252"/>
      <c r="D265" s="252"/>
      <c r="E265" s="427"/>
      <c r="F265" s="427"/>
      <c r="G265" s="435"/>
      <c r="H265" s="537"/>
    </row>
    <row r="266" spans="1:8" s="3" customFormat="1" ht="25.5" x14ac:dyDescent="0.25">
      <c r="A266" s="3">
        <v>8328</v>
      </c>
      <c r="B266" s="474" t="s">
        <v>512</v>
      </c>
      <c r="C266" s="254"/>
      <c r="D266" s="254" t="s">
        <v>524</v>
      </c>
      <c r="E266" s="428" t="s">
        <v>190</v>
      </c>
      <c r="F266" s="429">
        <v>10</v>
      </c>
      <c r="G266" s="463"/>
      <c r="H266" s="544">
        <f>IF(E266 = CHAR(37), F266*G266/100,F266*G266)</f>
        <v>0</v>
      </c>
    </row>
    <row r="267" spans="1:8" s="3" customFormat="1" ht="12.75" x14ac:dyDescent="0.25">
      <c r="B267" s="473"/>
      <c r="C267" s="252"/>
      <c r="D267" s="252"/>
      <c r="E267" s="427"/>
      <c r="F267" s="427"/>
      <c r="G267" s="435"/>
      <c r="H267" s="537"/>
    </row>
    <row r="268" spans="1:8" s="3" customFormat="1" ht="12.75" x14ac:dyDescent="0.25">
      <c r="A268" s="3">
        <v>8329</v>
      </c>
      <c r="B268" s="474" t="s">
        <v>514</v>
      </c>
      <c r="C268" s="254"/>
      <c r="D268" s="254" t="s">
        <v>526</v>
      </c>
      <c r="E268" s="428" t="s">
        <v>190</v>
      </c>
      <c r="F268" s="429">
        <v>10</v>
      </c>
      <c r="G268" s="463"/>
      <c r="H268" s="544">
        <f>IF(E268 = CHAR(37), F268*G268/100,F268*G268)</f>
        <v>0</v>
      </c>
    </row>
    <row r="269" spans="1:8" s="3" customFormat="1" ht="12.75" x14ac:dyDescent="0.25">
      <c r="B269" s="473"/>
      <c r="C269" s="252"/>
      <c r="D269" s="252"/>
      <c r="E269" s="427"/>
      <c r="F269" s="427"/>
      <c r="G269" s="435"/>
      <c r="H269" s="537"/>
    </row>
    <row r="270" spans="1:8" s="3" customFormat="1" ht="12.75" x14ac:dyDescent="0.25">
      <c r="A270" s="3">
        <v>8330</v>
      </c>
      <c r="B270" s="474" t="s">
        <v>516</v>
      </c>
      <c r="C270" s="254" t="s">
        <v>528</v>
      </c>
      <c r="D270" s="254" t="s">
        <v>529</v>
      </c>
      <c r="E270" s="428" t="s">
        <v>190</v>
      </c>
      <c r="F270" s="429">
        <v>10</v>
      </c>
      <c r="G270" s="463"/>
      <c r="H270" s="544">
        <f>IF(E270 = CHAR(37), F270*G270/100,F270*G270)</f>
        <v>0</v>
      </c>
    </row>
    <row r="271" spans="1:8" s="3" customFormat="1" ht="12.75" x14ac:dyDescent="0.25">
      <c r="B271" s="473"/>
      <c r="C271" s="252"/>
      <c r="D271" s="252"/>
      <c r="E271" s="427"/>
      <c r="F271" s="427"/>
      <c r="G271" s="435"/>
      <c r="H271" s="537"/>
    </row>
    <row r="272" spans="1:8" s="3" customFormat="1" ht="12.75" x14ac:dyDescent="0.25">
      <c r="A272" s="3">
        <v>8331</v>
      </c>
      <c r="B272" s="474" t="s">
        <v>530</v>
      </c>
      <c r="C272" s="254" t="s">
        <v>405</v>
      </c>
      <c r="D272" s="254" t="s">
        <v>531</v>
      </c>
      <c r="E272" s="428"/>
      <c r="F272" s="429"/>
      <c r="G272" s="435"/>
      <c r="H272" s="537"/>
    </row>
    <row r="273" spans="1:8" s="3" customFormat="1" ht="12.75" x14ac:dyDescent="0.25">
      <c r="B273" s="473"/>
      <c r="C273" s="252"/>
      <c r="D273" s="252"/>
      <c r="E273" s="427"/>
      <c r="F273" s="427"/>
      <c r="G273" s="435"/>
      <c r="H273" s="537"/>
    </row>
    <row r="274" spans="1:8" s="3" customFormat="1" ht="38.25" x14ac:dyDescent="0.25">
      <c r="A274" s="3">
        <v>8332</v>
      </c>
      <c r="B274" s="474"/>
      <c r="C274" s="254" t="s">
        <v>1478</v>
      </c>
      <c r="D274" s="254" t="s">
        <v>1479</v>
      </c>
      <c r="E274" s="428"/>
      <c r="F274" s="429"/>
      <c r="G274" s="435"/>
      <c r="H274" s="537"/>
    </row>
    <row r="275" spans="1:8" s="3" customFormat="1" ht="12.75" x14ac:dyDescent="0.25">
      <c r="B275" s="473"/>
      <c r="C275" s="252"/>
      <c r="D275" s="252"/>
      <c r="E275" s="427"/>
      <c r="F275" s="427"/>
      <c r="G275" s="435"/>
      <c r="H275" s="537"/>
    </row>
    <row r="276" spans="1:8" s="3" customFormat="1" ht="25.5" x14ac:dyDescent="0.25">
      <c r="A276" s="3">
        <v>8333</v>
      </c>
      <c r="B276" s="474" t="s">
        <v>534</v>
      </c>
      <c r="C276" s="254"/>
      <c r="D276" s="254" t="s">
        <v>1480</v>
      </c>
      <c r="E276" s="428" t="s">
        <v>190</v>
      </c>
      <c r="F276" s="429">
        <v>5</v>
      </c>
      <c r="G276" s="463"/>
      <c r="H276" s="544">
        <f>IF(E276 = CHAR(37), F276*G276/100,F276*G276)</f>
        <v>0</v>
      </c>
    </row>
    <row r="277" spans="1:8" s="3" customFormat="1" ht="12.75" x14ac:dyDescent="0.25">
      <c r="B277" s="473"/>
      <c r="C277" s="252"/>
      <c r="D277" s="252"/>
      <c r="E277" s="427"/>
      <c r="F277" s="427"/>
      <c r="G277" s="435"/>
      <c r="H277" s="537"/>
    </row>
    <row r="278" spans="1:8" s="3" customFormat="1" ht="25.5" x14ac:dyDescent="0.25">
      <c r="A278" s="3">
        <v>8334</v>
      </c>
      <c r="B278" s="474" t="s">
        <v>536</v>
      </c>
      <c r="C278" s="254"/>
      <c r="D278" s="254" t="s">
        <v>1481</v>
      </c>
      <c r="E278" s="428" t="s">
        <v>190</v>
      </c>
      <c r="F278" s="429">
        <v>5</v>
      </c>
      <c r="G278" s="463"/>
      <c r="H278" s="544">
        <f>IF(E278 = CHAR(37), F278*G278/100,F278*G278)</f>
        <v>0</v>
      </c>
    </row>
    <row r="279" spans="1:8" s="3" customFormat="1" ht="12.75" x14ac:dyDescent="0.25">
      <c r="B279" s="473"/>
      <c r="C279" s="252"/>
      <c r="D279" s="252"/>
      <c r="E279" s="427"/>
      <c r="F279" s="427"/>
      <c r="G279" s="435"/>
      <c r="H279" s="537"/>
    </row>
    <row r="280" spans="1:8" s="4" customFormat="1" ht="21.95" customHeight="1" x14ac:dyDescent="0.25">
      <c r="B280" s="257" t="s">
        <v>44</v>
      </c>
      <c r="C280" s="257"/>
      <c r="D280" s="5"/>
      <c r="E280" s="431"/>
      <c r="F280" s="431"/>
      <c r="G280" s="766"/>
      <c r="H280" s="494">
        <f>SUM(H230:H279)</f>
        <v>0</v>
      </c>
    </row>
    <row r="281" spans="1:8" s="2" customFormat="1" ht="12.75" x14ac:dyDescent="0.2">
      <c r="B281" s="15"/>
      <c r="F281" s="15"/>
      <c r="G281" s="762"/>
      <c r="H281" s="542" t="s">
        <v>2022</v>
      </c>
    </row>
    <row r="282" spans="1:8" s="2" customFormat="1" ht="12.75" x14ac:dyDescent="0.2">
      <c r="B282" s="15"/>
      <c r="F282" s="15"/>
      <c r="G282" s="762"/>
      <c r="H282" s="543"/>
    </row>
    <row r="283" spans="1:8" s="3" customFormat="1" ht="25.5" x14ac:dyDescent="0.25">
      <c r="B283" s="253" t="s">
        <v>3</v>
      </c>
      <c r="C283" s="253" t="s">
        <v>4</v>
      </c>
      <c r="D283" s="253" t="s">
        <v>5</v>
      </c>
      <c r="E283" s="253" t="s">
        <v>6</v>
      </c>
      <c r="F283" s="293" t="s">
        <v>7</v>
      </c>
      <c r="G283" s="763" t="s">
        <v>8</v>
      </c>
      <c r="H283" s="489" t="s">
        <v>9</v>
      </c>
    </row>
    <row r="284" spans="1:8" s="4" customFormat="1" ht="21.95" customHeight="1" x14ac:dyDescent="0.25">
      <c r="B284" s="257" t="s">
        <v>45</v>
      </c>
      <c r="C284" s="257"/>
      <c r="D284" s="5"/>
      <c r="E284" s="431"/>
      <c r="F284" s="431"/>
      <c r="G284" s="766"/>
      <c r="H284" s="494">
        <f>H280</f>
        <v>0</v>
      </c>
    </row>
    <row r="285" spans="1:8" s="3" customFormat="1" ht="12.75" x14ac:dyDescent="0.25">
      <c r="A285" s="3">
        <v>8335</v>
      </c>
      <c r="B285" s="474" t="s">
        <v>538</v>
      </c>
      <c r="C285" s="254"/>
      <c r="D285" s="254" t="s">
        <v>433</v>
      </c>
      <c r="E285" s="428" t="s">
        <v>190</v>
      </c>
      <c r="F285" s="429">
        <v>5</v>
      </c>
      <c r="G285" s="463"/>
      <c r="H285" s="544">
        <f>IF(E285 = CHAR(37), F285*G285/100,F285*G285)</f>
        <v>0</v>
      </c>
    </row>
    <row r="286" spans="1:8" s="3" customFormat="1" ht="12.75" x14ac:dyDescent="0.25">
      <c r="B286" s="473"/>
      <c r="C286" s="252"/>
      <c r="D286" s="252"/>
      <c r="E286" s="427"/>
      <c r="F286" s="427"/>
      <c r="G286" s="435"/>
      <c r="H286" s="537"/>
    </row>
    <row r="287" spans="1:8" s="3" customFormat="1" ht="12.75" x14ac:dyDescent="0.25">
      <c r="A287" s="3">
        <v>8336</v>
      </c>
      <c r="B287" s="474" t="s">
        <v>545</v>
      </c>
      <c r="C287" s="254"/>
      <c r="D287" s="254" t="s">
        <v>1482</v>
      </c>
      <c r="E287" s="428" t="s">
        <v>190</v>
      </c>
      <c r="F287" s="429">
        <v>5</v>
      </c>
      <c r="G287" s="463"/>
      <c r="H287" s="544">
        <f>IF(E287 = CHAR(37), F287*G287/100,F287*G287)</f>
        <v>0</v>
      </c>
    </row>
    <row r="288" spans="1:8" s="3" customFormat="1" ht="12.75" x14ac:dyDescent="0.25">
      <c r="B288" s="473"/>
      <c r="C288" s="252"/>
      <c r="D288" s="252"/>
      <c r="E288" s="427"/>
      <c r="F288" s="427"/>
      <c r="G288" s="435"/>
      <c r="H288" s="537"/>
    </row>
    <row r="289" spans="1:8" s="3" customFormat="1" ht="25.5" x14ac:dyDescent="0.25">
      <c r="A289" s="3">
        <v>8337</v>
      </c>
      <c r="B289" s="474" t="s">
        <v>547</v>
      </c>
      <c r="C289" s="254"/>
      <c r="D289" s="254" t="s">
        <v>1483</v>
      </c>
      <c r="E289" s="428" t="s">
        <v>190</v>
      </c>
      <c r="F289" s="429">
        <v>5</v>
      </c>
      <c r="G289" s="463"/>
      <c r="H289" s="544">
        <f>IF(E289 = CHAR(37), F289*G289/100,F289*G289)</f>
        <v>0</v>
      </c>
    </row>
    <row r="290" spans="1:8" s="3" customFormat="1" ht="12.75" x14ac:dyDescent="0.25">
      <c r="B290" s="473"/>
      <c r="C290" s="252"/>
      <c r="D290" s="252"/>
      <c r="E290" s="427"/>
      <c r="F290" s="427"/>
      <c r="G290" s="435"/>
      <c r="H290" s="537"/>
    </row>
    <row r="291" spans="1:8" s="3" customFormat="1" ht="12.75" x14ac:dyDescent="0.25">
      <c r="A291" s="3">
        <v>8338</v>
      </c>
      <c r="B291" s="474" t="s">
        <v>549</v>
      </c>
      <c r="C291" s="254"/>
      <c r="D291" s="254" t="s">
        <v>1484</v>
      </c>
      <c r="E291" s="428" t="s">
        <v>190</v>
      </c>
      <c r="F291" s="429">
        <v>5</v>
      </c>
      <c r="G291" s="463"/>
      <c r="H291" s="544">
        <f>IF(E291 = CHAR(37), F291*G291/100,F291*G291)</f>
        <v>0</v>
      </c>
    </row>
    <row r="292" spans="1:8" s="3" customFormat="1" ht="12.75" x14ac:dyDescent="0.25">
      <c r="B292" s="473"/>
      <c r="C292" s="252"/>
      <c r="D292" s="252"/>
      <c r="E292" s="427"/>
      <c r="F292" s="427"/>
      <c r="G292" s="435"/>
      <c r="H292" s="537"/>
    </row>
    <row r="293" spans="1:8" s="3" customFormat="1" ht="25.5" x14ac:dyDescent="0.25">
      <c r="A293" s="3">
        <v>8345</v>
      </c>
      <c r="B293" s="474"/>
      <c r="C293" s="254" t="s">
        <v>540</v>
      </c>
      <c r="D293" s="254" t="s">
        <v>541</v>
      </c>
      <c r="E293" s="428"/>
      <c r="F293" s="429"/>
      <c r="G293" s="435"/>
      <c r="H293" s="537"/>
    </row>
    <row r="294" spans="1:8" s="3" customFormat="1" ht="12.75" x14ac:dyDescent="0.25">
      <c r="B294" s="473"/>
      <c r="C294" s="252"/>
      <c r="D294" s="252"/>
      <c r="E294" s="427"/>
      <c r="F294" s="427"/>
      <c r="G294" s="435"/>
      <c r="H294" s="537"/>
    </row>
    <row r="295" spans="1:8" s="3" customFormat="1" ht="12.75" x14ac:dyDescent="0.25">
      <c r="A295" s="3">
        <v>8346</v>
      </c>
      <c r="B295" s="474"/>
      <c r="C295" s="254" t="s">
        <v>542</v>
      </c>
      <c r="D295" s="254" t="s">
        <v>543</v>
      </c>
      <c r="E295" s="428"/>
      <c r="F295" s="429"/>
      <c r="G295" s="435"/>
      <c r="H295" s="537"/>
    </row>
    <row r="296" spans="1:8" s="3" customFormat="1" ht="12.75" x14ac:dyDescent="0.25">
      <c r="B296" s="473"/>
      <c r="C296" s="252"/>
      <c r="D296" s="252"/>
      <c r="E296" s="427"/>
      <c r="F296" s="427"/>
      <c r="G296" s="435"/>
      <c r="H296" s="537"/>
    </row>
    <row r="297" spans="1:8" s="3" customFormat="1" ht="25.5" x14ac:dyDescent="0.25">
      <c r="A297" s="3">
        <v>8347</v>
      </c>
      <c r="B297" s="474"/>
      <c r="C297" s="254"/>
      <c r="D297" s="254" t="s">
        <v>1485</v>
      </c>
      <c r="E297" s="428"/>
      <c r="F297" s="429"/>
      <c r="G297" s="435"/>
      <c r="H297" s="537"/>
    </row>
    <row r="298" spans="1:8" s="3" customFormat="1" ht="12.75" x14ac:dyDescent="0.25">
      <c r="B298" s="473"/>
      <c r="C298" s="252"/>
      <c r="D298" s="252"/>
      <c r="E298" s="427"/>
      <c r="F298" s="427"/>
      <c r="G298" s="435"/>
      <c r="H298" s="537"/>
    </row>
    <row r="299" spans="1:8" s="3" customFormat="1" ht="12.75" x14ac:dyDescent="0.25">
      <c r="A299" s="3">
        <v>8348</v>
      </c>
      <c r="B299" s="474" t="s">
        <v>551</v>
      </c>
      <c r="C299" s="254"/>
      <c r="D299" s="254" t="s">
        <v>546</v>
      </c>
      <c r="E299" s="428" t="s">
        <v>287</v>
      </c>
      <c r="F299" s="429">
        <v>10</v>
      </c>
      <c r="G299" s="463"/>
      <c r="H299" s="544">
        <f>IF(E299 = CHAR(37), F299*G299/100,F299*G299)</f>
        <v>0</v>
      </c>
    </row>
    <row r="300" spans="1:8" s="3" customFormat="1" ht="12.75" x14ac:dyDescent="0.25">
      <c r="B300" s="473"/>
      <c r="C300" s="252"/>
      <c r="D300" s="252"/>
      <c r="E300" s="427"/>
      <c r="F300" s="427"/>
      <c r="G300" s="435"/>
      <c r="H300" s="537"/>
    </row>
    <row r="301" spans="1:8" s="3" customFormat="1" ht="12.75" x14ac:dyDescent="0.25">
      <c r="A301" s="3">
        <v>8349</v>
      </c>
      <c r="B301" s="474" t="s">
        <v>553</v>
      </c>
      <c r="C301" s="254"/>
      <c r="D301" s="254" t="s">
        <v>548</v>
      </c>
      <c r="E301" s="428" t="s">
        <v>287</v>
      </c>
      <c r="F301" s="429">
        <v>10</v>
      </c>
      <c r="G301" s="463"/>
      <c r="H301" s="544">
        <f>IF(E301 = CHAR(37), F301*G301/100,F301*G301)</f>
        <v>0</v>
      </c>
    </row>
    <row r="302" spans="1:8" s="3" customFormat="1" ht="12.75" x14ac:dyDescent="0.25">
      <c r="B302" s="473"/>
      <c r="C302" s="252"/>
      <c r="D302" s="252"/>
      <c r="E302" s="427"/>
      <c r="F302" s="427"/>
      <c r="G302" s="435"/>
      <c r="H302" s="537"/>
    </row>
    <row r="303" spans="1:8" s="3" customFormat="1" ht="12.75" x14ac:dyDescent="0.25">
      <c r="A303" s="3">
        <v>8350</v>
      </c>
      <c r="B303" s="474" t="s">
        <v>555</v>
      </c>
      <c r="C303" s="254"/>
      <c r="D303" s="254" t="s">
        <v>550</v>
      </c>
      <c r="E303" s="428" t="s">
        <v>287</v>
      </c>
      <c r="F303" s="429">
        <v>10</v>
      </c>
      <c r="G303" s="463"/>
      <c r="H303" s="544">
        <f>IF(E303 = CHAR(37), F303*G303/100,F303*G303)</f>
        <v>0</v>
      </c>
    </row>
    <row r="304" spans="1:8" s="3" customFormat="1" ht="12.75" x14ac:dyDescent="0.25">
      <c r="B304" s="473"/>
      <c r="C304" s="252"/>
      <c r="D304" s="252"/>
      <c r="E304" s="427"/>
      <c r="F304" s="427"/>
      <c r="G304" s="435"/>
      <c r="H304" s="537"/>
    </row>
    <row r="305" spans="1:8" s="3" customFormat="1" ht="12.75" x14ac:dyDescent="0.25">
      <c r="A305" s="3">
        <v>8351</v>
      </c>
      <c r="B305" s="474" t="s">
        <v>557</v>
      </c>
      <c r="C305" s="254"/>
      <c r="D305" s="254" t="s">
        <v>552</v>
      </c>
      <c r="E305" s="428" t="s">
        <v>287</v>
      </c>
      <c r="F305" s="429">
        <v>5</v>
      </c>
      <c r="G305" s="463"/>
      <c r="H305" s="544">
        <f>IF(E305 = CHAR(37), F305*G305/100,F305*G305)</f>
        <v>0</v>
      </c>
    </row>
    <row r="306" spans="1:8" s="3" customFormat="1" ht="12.75" x14ac:dyDescent="0.25">
      <c r="B306" s="473"/>
      <c r="C306" s="252"/>
      <c r="D306" s="252"/>
      <c r="E306" s="427"/>
      <c r="F306" s="427"/>
      <c r="G306" s="435"/>
      <c r="H306" s="537"/>
    </row>
    <row r="307" spans="1:8" s="3" customFormat="1" ht="12.75" x14ac:dyDescent="0.25">
      <c r="A307" s="3">
        <v>8354</v>
      </c>
      <c r="B307" s="474" t="s">
        <v>561</v>
      </c>
      <c r="C307" s="254"/>
      <c r="D307" s="254" t="s">
        <v>558</v>
      </c>
      <c r="E307" s="428" t="s">
        <v>287</v>
      </c>
      <c r="F307" s="429">
        <v>15</v>
      </c>
      <c r="G307" s="463"/>
      <c r="H307" s="544">
        <f>IF(E307 = CHAR(37), F307*G307/100,F307*G307)</f>
        <v>0</v>
      </c>
    </row>
    <row r="308" spans="1:8" s="3" customFormat="1" ht="12.75" x14ac:dyDescent="0.25">
      <c r="B308" s="473"/>
      <c r="C308" s="252"/>
      <c r="D308" s="252"/>
      <c r="E308" s="427"/>
      <c r="F308" s="427"/>
      <c r="G308" s="435"/>
      <c r="H308" s="537"/>
    </row>
    <row r="309" spans="1:8" s="3" customFormat="1" ht="12.75" x14ac:dyDescent="0.25">
      <c r="A309" s="3">
        <v>8355</v>
      </c>
      <c r="B309" s="474"/>
      <c r="C309" s="254" t="s">
        <v>542</v>
      </c>
      <c r="D309" s="254" t="s">
        <v>559</v>
      </c>
      <c r="E309" s="428"/>
      <c r="F309" s="429"/>
      <c r="G309" s="435"/>
      <c r="H309" s="537"/>
    </row>
    <row r="310" spans="1:8" s="3" customFormat="1" ht="12.75" x14ac:dyDescent="0.25">
      <c r="B310" s="473"/>
      <c r="C310" s="252"/>
      <c r="D310" s="252"/>
      <c r="E310" s="427"/>
      <c r="F310" s="427"/>
      <c r="G310" s="435"/>
      <c r="H310" s="537"/>
    </row>
    <row r="311" spans="1:8" s="3" customFormat="1" ht="12.75" x14ac:dyDescent="0.25">
      <c r="A311" s="3">
        <v>8356</v>
      </c>
      <c r="B311" s="474"/>
      <c r="C311" s="254"/>
      <c r="D311" s="254" t="s">
        <v>560</v>
      </c>
      <c r="E311" s="428"/>
      <c r="F311" s="429"/>
      <c r="G311" s="435"/>
      <c r="H311" s="537"/>
    </row>
    <row r="312" spans="1:8" s="3" customFormat="1" ht="12.75" x14ac:dyDescent="0.25">
      <c r="B312" s="473"/>
      <c r="C312" s="252"/>
      <c r="D312" s="252"/>
      <c r="E312" s="427"/>
      <c r="F312" s="427"/>
      <c r="G312" s="435"/>
      <c r="H312" s="537"/>
    </row>
    <row r="313" spans="1:8" s="3" customFormat="1" ht="12.75" x14ac:dyDescent="0.25">
      <c r="A313" s="3">
        <v>8357</v>
      </c>
      <c r="B313" s="474" t="s">
        <v>562</v>
      </c>
      <c r="C313" s="254"/>
      <c r="D313" s="254" t="s">
        <v>546</v>
      </c>
      <c r="E313" s="428" t="s">
        <v>287</v>
      </c>
      <c r="F313" s="429">
        <v>5</v>
      </c>
      <c r="G313" s="463"/>
      <c r="H313" s="544">
        <f>IF(E313 = CHAR(37), F313*G313/100,F313*G313)</f>
        <v>0</v>
      </c>
    </row>
    <row r="314" spans="1:8" s="3" customFormat="1" ht="12.75" x14ac:dyDescent="0.25">
      <c r="B314" s="473"/>
      <c r="C314" s="252"/>
      <c r="D314" s="252"/>
      <c r="E314" s="427"/>
      <c r="F314" s="427"/>
      <c r="G314" s="435"/>
      <c r="H314" s="537"/>
    </row>
    <row r="315" spans="1:8" s="3" customFormat="1" ht="12.75" x14ac:dyDescent="0.25">
      <c r="A315" s="3">
        <v>8358</v>
      </c>
      <c r="B315" s="474" t="s">
        <v>563</v>
      </c>
      <c r="C315" s="254"/>
      <c r="D315" s="254" t="s">
        <v>548</v>
      </c>
      <c r="E315" s="428" t="s">
        <v>287</v>
      </c>
      <c r="F315" s="429">
        <v>5</v>
      </c>
      <c r="G315" s="463"/>
      <c r="H315" s="544">
        <f>IF(E315 = CHAR(37), F315*G315/100,F315*G315)</f>
        <v>0</v>
      </c>
    </row>
    <row r="316" spans="1:8" s="3" customFormat="1" ht="12.75" x14ac:dyDescent="0.25">
      <c r="B316" s="473"/>
      <c r="C316" s="252"/>
      <c r="D316" s="252"/>
      <c r="E316" s="427"/>
      <c r="F316" s="427"/>
      <c r="G316" s="435"/>
      <c r="H316" s="537"/>
    </row>
    <row r="317" spans="1:8" s="3" customFormat="1" ht="12.75" x14ac:dyDescent="0.25">
      <c r="A317" s="3">
        <v>8359</v>
      </c>
      <c r="B317" s="474" t="s">
        <v>564</v>
      </c>
      <c r="C317" s="254"/>
      <c r="D317" s="254" t="s">
        <v>550</v>
      </c>
      <c r="E317" s="428" t="s">
        <v>287</v>
      </c>
      <c r="F317" s="429">
        <v>5</v>
      </c>
      <c r="G317" s="463"/>
      <c r="H317" s="544">
        <f>IF(E317 = CHAR(37), F317*G317/100,F317*G317)</f>
        <v>0</v>
      </c>
    </row>
    <row r="318" spans="1:8" s="3" customFormat="1" ht="12.75" x14ac:dyDescent="0.25">
      <c r="B318" s="473"/>
      <c r="C318" s="252"/>
      <c r="D318" s="252"/>
      <c r="E318" s="427"/>
      <c r="F318" s="427"/>
      <c r="G318" s="435"/>
      <c r="H318" s="537"/>
    </row>
    <row r="319" spans="1:8" s="3" customFormat="1" ht="12.75" x14ac:dyDescent="0.25">
      <c r="A319" s="3">
        <v>8360</v>
      </c>
      <c r="B319" s="474" t="s">
        <v>565</v>
      </c>
      <c r="C319" s="254"/>
      <c r="D319" s="254" t="s">
        <v>552</v>
      </c>
      <c r="E319" s="428" t="s">
        <v>287</v>
      </c>
      <c r="F319" s="429">
        <v>5</v>
      </c>
      <c r="G319" s="463"/>
      <c r="H319" s="544">
        <f>IF(E319 = CHAR(37), F319*G319/100,F319*G319)</f>
        <v>0</v>
      </c>
    </row>
    <row r="320" spans="1:8" s="3" customFormat="1" ht="12.75" x14ac:dyDescent="0.25">
      <c r="B320" s="473"/>
      <c r="C320" s="252"/>
      <c r="D320" s="252"/>
      <c r="E320" s="427"/>
      <c r="F320" s="427"/>
      <c r="G320" s="435"/>
      <c r="H320" s="537"/>
    </row>
    <row r="321" spans="1:8" s="3" customFormat="1" ht="12.75" x14ac:dyDescent="0.25">
      <c r="A321" s="3">
        <v>8363</v>
      </c>
      <c r="B321" s="474" t="s">
        <v>567</v>
      </c>
      <c r="C321" s="254" t="s">
        <v>1486</v>
      </c>
      <c r="D321" s="254" t="s">
        <v>568</v>
      </c>
      <c r="E321" s="428"/>
      <c r="F321" s="429"/>
      <c r="G321" s="435"/>
      <c r="H321" s="537"/>
    </row>
    <row r="322" spans="1:8" s="3" customFormat="1" ht="12.75" x14ac:dyDescent="0.25">
      <c r="B322" s="473"/>
      <c r="C322" s="252"/>
      <c r="D322" s="252"/>
      <c r="E322" s="427"/>
      <c r="F322" s="427"/>
      <c r="G322" s="435"/>
      <c r="H322" s="537"/>
    </row>
    <row r="323" spans="1:8" s="3" customFormat="1" ht="25.5" x14ac:dyDescent="0.25">
      <c r="A323" s="3">
        <v>8364</v>
      </c>
      <c r="B323" s="474"/>
      <c r="C323" s="254" t="s">
        <v>569</v>
      </c>
      <c r="D323" s="254" t="s">
        <v>570</v>
      </c>
      <c r="E323" s="428"/>
      <c r="F323" s="429"/>
      <c r="G323" s="435"/>
      <c r="H323" s="537"/>
    </row>
    <row r="324" spans="1:8" s="3" customFormat="1" ht="12.75" x14ac:dyDescent="0.25">
      <c r="B324" s="473"/>
      <c r="C324" s="252"/>
      <c r="D324" s="252"/>
      <c r="E324" s="427"/>
      <c r="F324" s="427"/>
      <c r="G324" s="435"/>
      <c r="H324" s="537"/>
    </row>
    <row r="325" spans="1:8" s="3" customFormat="1" ht="25.5" x14ac:dyDescent="0.25">
      <c r="A325" s="3">
        <v>8365</v>
      </c>
      <c r="B325" s="474" t="s">
        <v>571</v>
      </c>
      <c r="C325" s="254"/>
      <c r="D325" s="254" t="s">
        <v>1487</v>
      </c>
      <c r="E325" s="428" t="s">
        <v>279</v>
      </c>
      <c r="F325" s="429">
        <v>5</v>
      </c>
      <c r="G325" s="463"/>
      <c r="H325" s="544">
        <f>IF(E325 = CHAR(37), F325*G325/100,F325*G325)</f>
        <v>0</v>
      </c>
    </row>
    <row r="326" spans="1:8" s="3" customFormat="1" ht="12.75" x14ac:dyDescent="0.25">
      <c r="B326" s="473"/>
      <c r="C326" s="252"/>
      <c r="D326" s="252"/>
      <c r="E326" s="427"/>
      <c r="F326" s="427"/>
      <c r="G326" s="435"/>
      <c r="H326" s="537"/>
    </row>
    <row r="327" spans="1:8" s="3" customFormat="1" ht="12.75" x14ac:dyDescent="0.25">
      <c r="A327" s="3">
        <v>8366</v>
      </c>
      <c r="B327" s="474" t="s">
        <v>573</v>
      </c>
      <c r="C327" s="254"/>
      <c r="D327" s="254" t="s">
        <v>1488</v>
      </c>
      <c r="E327" s="428" t="s">
        <v>279</v>
      </c>
      <c r="F327" s="429">
        <v>10</v>
      </c>
      <c r="G327" s="463"/>
      <c r="H327" s="544">
        <f>IF(E327 = CHAR(37), F327*G327/100,F327*G327)</f>
        <v>0</v>
      </c>
    </row>
    <row r="328" spans="1:8" s="3" customFormat="1" ht="12.75" x14ac:dyDescent="0.25">
      <c r="B328" s="473"/>
      <c r="C328" s="252"/>
      <c r="D328" s="252"/>
      <c r="E328" s="427"/>
      <c r="F328" s="427"/>
      <c r="G328" s="435"/>
      <c r="H328" s="537"/>
    </row>
    <row r="329" spans="1:8" s="3" customFormat="1" ht="38.25" x14ac:dyDescent="0.25">
      <c r="A329" s="3">
        <v>8367</v>
      </c>
      <c r="B329" s="474" t="s">
        <v>575</v>
      </c>
      <c r="C329" s="254"/>
      <c r="D329" s="254" t="s">
        <v>574</v>
      </c>
      <c r="E329" s="428" t="s">
        <v>279</v>
      </c>
      <c r="F329" s="429">
        <v>10</v>
      </c>
      <c r="G329" s="463"/>
      <c r="H329" s="544">
        <f>IF(E329 = CHAR(37), F329*G329/100,F329*G329)</f>
        <v>0</v>
      </c>
    </row>
    <row r="330" spans="1:8" s="3" customFormat="1" ht="12.75" x14ac:dyDescent="0.25">
      <c r="B330" s="473"/>
      <c r="C330" s="252"/>
      <c r="D330" s="252"/>
      <c r="E330" s="427"/>
      <c r="F330" s="427"/>
      <c r="G330" s="435"/>
      <c r="H330" s="537"/>
    </row>
    <row r="331" spans="1:8" s="3" customFormat="1" ht="38.25" x14ac:dyDescent="0.25">
      <c r="A331" s="3">
        <v>8368</v>
      </c>
      <c r="B331" s="474" t="s">
        <v>577</v>
      </c>
      <c r="C331" s="254"/>
      <c r="D331" s="254" t="s">
        <v>576</v>
      </c>
      <c r="E331" s="428" t="s">
        <v>279</v>
      </c>
      <c r="F331" s="429">
        <v>10</v>
      </c>
      <c r="G331" s="463"/>
      <c r="H331" s="544">
        <f>IF(E331 = CHAR(37), F331*G331/100,F331*G331)</f>
        <v>0</v>
      </c>
    </row>
    <row r="332" spans="1:8" s="3" customFormat="1" ht="12.75" x14ac:dyDescent="0.25">
      <c r="B332" s="473"/>
      <c r="C332" s="252"/>
      <c r="D332" s="252"/>
      <c r="E332" s="427"/>
      <c r="F332" s="427"/>
      <c r="G332" s="435"/>
      <c r="H332" s="537"/>
    </row>
    <row r="333" spans="1:8" s="3" customFormat="1" ht="25.5" x14ac:dyDescent="0.25">
      <c r="A333" s="3">
        <v>8369</v>
      </c>
      <c r="B333" s="474" t="s">
        <v>579</v>
      </c>
      <c r="C333" s="254"/>
      <c r="D333" s="254" t="s">
        <v>1489</v>
      </c>
      <c r="E333" s="428" t="s">
        <v>279</v>
      </c>
      <c r="F333" s="429">
        <v>10</v>
      </c>
      <c r="G333" s="463"/>
      <c r="H333" s="544">
        <f>IF(E333 = CHAR(37), F333*G333/100,F333*G333)</f>
        <v>0</v>
      </c>
    </row>
    <row r="334" spans="1:8" s="3" customFormat="1" ht="12.75" x14ac:dyDescent="0.25">
      <c r="B334" s="473"/>
      <c r="C334" s="252"/>
      <c r="D334" s="252"/>
      <c r="E334" s="427"/>
      <c r="F334" s="427"/>
      <c r="G334" s="435"/>
      <c r="H334" s="537"/>
    </row>
    <row r="335" spans="1:8" s="3" customFormat="1" ht="12.75" x14ac:dyDescent="0.25">
      <c r="A335" s="3">
        <v>8370</v>
      </c>
      <c r="B335" s="474" t="s">
        <v>581</v>
      </c>
      <c r="C335" s="254"/>
      <c r="D335" s="254" t="s">
        <v>580</v>
      </c>
      <c r="E335" s="428" t="s">
        <v>292</v>
      </c>
      <c r="F335" s="429">
        <v>10</v>
      </c>
      <c r="G335" s="463"/>
      <c r="H335" s="544">
        <f>IF(E335 = CHAR(37), F335*G335/100,F335*G335)</f>
        <v>0</v>
      </c>
    </row>
    <row r="336" spans="1:8" s="3" customFormat="1" ht="12.75" x14ac:dyDescent="0.25">
      <c r="B336" s="473"/>
      <c r="C336" s="252"/>
      <c r="D336" s="252"/>
      <c r="E336" s="427"/>
      <c r="F336" s="427"/>
      <c r="G336" s="435"/>
      <c r="H336" s="537"/>
    </row>
    <row r="337" spans="1:8" s="4" customFormat="1" ht="21.95" customHeight="1" x14ac:dyDescent="0.25">
      <c r="B337" s="257" t="s">
        <v>44</v>
      </c>
      <c r="C337" s="257"/>
      <c r="D337" s="5"/>
      <c r="E337" s="431"/>
      <c r="F337" s="431"/>
      <c r="G337" s="766"/>
      <c r="H337" s="494">
        <f>SUM(H284:H336)</f>
        <v>0</v>
      </c>
    </row>
    <row r="338" spans="1:8" s="2" customFormat="1" ht="12.75" x14ac:dyDescent="0.2">
      <c r="B338" s="15"/>
      <c r="F338" s="15"/>
      <c r="G338" s="762"/>
      <c r="H338" s="542" t="s">
        <v>2022</v>
      </c>
    </row>
    <row r="339" spans="1:8" s="2" customFormat="1" ht="12.75" x14ac:dyDescent="0.2">
      <c r="B339" s="15"/>
      <c r="F339" s="15"/>
      <c r="G339" s="762"/>
      <c r="H339" s="543"/>
    </row>
    <row r="340" spans="1:8" s="3" customFormat="1" ht="25.5" x14ac:dyDescent="0.25">
      <c r="B340" s="253" t="s">
        <v>3</v>
      </c>
      <c r="C340" s="253" t="s">
        <v>4</v>
      </c>
      <c r="D340" s="253" t="s">
        <v>5</v>
      </c>
      <c r="E340" s="253" t="s">
        <v>6</v>
      </c>
      <c r="F340" s="293" t="s">
        <v>7</v>
      </c>
      <c r="G340" s="763" t="s">
        <v>8</v>
      </c>
      <c r="H340" s="489" t="s">
        <v>9</v>
      </c>
    </row>
    <row r="341" spans="1:8" s="4" customFormat="1" ht="21.95" customHeight="1" x14ac:dyDescent="0.25">
      <c r="B341" s="257" t="s">
        <v>45</v>
      </c>
      <c r="C341" s="257"/>
      <c r="D341" s="5"/>
      <c r="E341" s="431"/>
      <c r="F341" s="431"/>
      <c r="G341" s="766"/>
      <c r="H341" s="494">
        <f>H337</f>
        <v>0</v>
      </c>
    </row>
    <row r="342" spans="1:8" s="3" customFormat="1" ht="25.5" x14ac:dyDescent="0.25">
      <c r="A342" s="3">
        <v>8371</v>
      </c>
      <c r="B342" s="474" t="s">
        <v>583</v>
      </c>
      <c r="C342" s="254"/>
      <c r="D342" s="254" t="s">
        <v>582</v>
      </c>
      <c r="E342" s="428" t="s">
        <v>279</v>
      </c>
      <c r="F342" s="429">
        <v>5</v>
      </c>
      <c r="G342" s="463"/>
      <c r="H342" s="544">
        <f>IF(E342 = CHAR(37), F342*G342/100,F342*G342)</f>
        <v>0</v>
      </c>
    </row>
    <row r="343" spans="1:8" s="3" customFormat="1" ht="12.75" x14ac:dyDescent="0.25">
      <c r="B343" s="473"/>
      <c r="C343" s="252"/>
      <c r="D343" s="252"/>
      <c r="E343" s="427"/>
      <c r="F343" s="427"/>
      <c r="G343" s="435"/>
      <c r="H343" s="537"/>
    </row>
    <row r="344" spans="1:8" s="3" customFormat="1" ht="12.75" x14ac:dyDescent="0.25">
      <c r="B344" s="473"/>
      <c r="C344" s="252"/>
      <c r="D344" s="252"/>
      <c r="E344" s="427"/>
      <c r="F344" s="427"/>
      <c r="G344" s="435"/>
      <c r="H344" s="537"/>
    </row>
    <row r="345" spans="1:8" s="3" customFormat="1" ht="25.5" x14ac:dyDescent="0.25">
      <c r="A345" s="3">
        <v>8372</v>
      </c>
      <c r="B345" s="474" t="s">
        <v>587</v>
      </c>
      <c r="C345" s="254" t="s">
        <v>459</v>
      </c>
      <c r="D345" s="254" t="s">
        <v>1490</v>
      </c>
      <c r="E345" s="428" t="s">
        <v>279</v>
      </c>
      <c r="F345" s="429">
        <v>10</v>
      </c>
      <c r="G345" s="463"/>
      <c r="H345" s="544">
        <f>IF(E345 = CHAR(37), F345*G345/100,F345*G345)</f>
        <v>0</v>
      </c>
    </row>
    <row r="346" spans="1:8" s="3" customFormat="1" ht="12.75" x14ac:dyDescent="0.25">
      <c r="B346" s="473"/>
      <c r="C346" s="252"/>
      <c r="D346" s="252"/>
      <c r="E346" s="427"/>
      <c r="F346" s="427"/>
      <c r="G346" s="435"/>
      <c r="H346" s="537"/>
    </row>
    <row r="347" spans="1:8" s="3" customFormat="1" ht="25.5" x14ac:dyDescent="0.25">
      <c r="A347" s="3">
        <v>8373</v>
      </c>
      <c r="B347" s="474"/>
      <c r="C347" s="254" t="s">
        <v>585</v>
      </c>
      <c r="D347" s="254" t="s">
        <v>586</v>
      </c>
      <c r="E347" s="428"/>
      <c r="F347" s="429"/>
      <c r="G347" s="435"/>
      <c r="H347" s="537"/>
    </row>
    <row r="348" spans="1:8" s="3" customFormat="1" ht="12.75" x14ac:dyDescent="0.25">
      <c r="B348" s="473"/>
      <c r="C348" s="252"/>
      <c r="D348" s="252"/>
      <c r="E348" s="427"/>
      <c r="F348" s="427"/>
      <c r="G348" s="435"/>
      <c r="H348" s="537"/>
    </row>
    <row r="349" spans="1:8" s="3" customFormat="1" ht="12.75" x14ac:dyDescent="0.25">
      <c r="A349" s="3">
        <v>8374</v>
      </c>
      <c r="B349" s="474" t="s">
        <v>589</v>
      </c>
      <c r="C349" s="254"/>
      <c r="D349" s="254" t="s">
        <v>588</v>
      </c>
      <c r="E349" s="428" t="s">
        <v>292</v>
      </c>
      <c r="F349" s="429">
        <v>10</v>
      </c>
      <c r="G349" s="463"/>
      <c r="H349" s="544">
        <f>IF(E349 = CHAR(37), F349*G349/100,F349*G349)</f>
        <v>0</v>
      </c>
    </row>
    <row r="350" spans="1:8" s="3" customFormat="1" ht="12.75" x14ac:dyDescent="0.25">
      <c r="B350" s="473"/>
      <c r="C350" s="252"/>
      <c r="D350" s="252"/>
      <c r="E350" s="427"/>
      <c r="F350" s="427"/>
      <c r="G350" s="435"/>
      <c r="H350" s="537"/>
    </row>
    <row r="351" spans="1:8" s="3" customFormat="1" ht="12.75" x14ac:dyDescent="0.25">
      <c r="A351" s="3">
        <v>8375</v>
      </c>
      <c r="B351" s="474" t="s">
        <v>1491</v>
      </c>
      <c r="C351" s="254"/>
      <c r="D351" s="254" t="s">
        <v>590</v>
      </c>
      <c r="E351" s="428" t="s">
        <v>292</v>
      </c>
      <c r="F351" s="429">
        <v>10</v>
      </c>
      <c r="G351" s="463"/>
      <c r="H351" s="544">
        <f>IF(E351 = CHAR(37), F351*G351/100,F351*G351)</f>
        <v>0</v>
      </c>
    </row>
    <row r="352" spans="1:8" s="3" customFormat="1" ht="12.75" x14ac:dyDescent="0.25">
      <c r="B352" s="473"/>
      <c r="C352" s="252"/>
      <c r="D352" s="252"/>
      <c r="E352" s="427"/>
      <c r="F352" s="427"/>
      <c r="G352" s="435"/>
      <c r="H352" s="537"/>
    </row>
    <row r="353" spans="2:8" s="3" customFormat="1" ht="12.75" x14ac:dyDescent="0.25">
      <c r="B353" s="473"/>
      <c r="C353" s="252"/>
      <c r="D353" s="252"/>
      <c r="E353" s="427"/>
      <c r="F353" s="427"/>
      <c r="G353" s="435"/>
      <c r="H353" s="537"/>
    </row>
    <row r="354" spans="2:8" s="3" customFormat="1" ht="12.75" x14ac:dyDescent="0.25">
      <c r="B354" s="473"/>
      <c r="C354" s="252"/>
      <c r="D354" s="252"/>
      <c r="E354" s="427"/>
      <c r="F354" s="427"/>
      <c r="G354" s="435"/>
      <c r="H354" s="537"/>
    </row>
    <row r="355" spans="2:8" s="3" customFormat="1" ht="12.75" x14ac:dyDescent="0.25">
      <c r="B355" s="473"/>
      <c r="C355" s="252"/>
      <c r="D355" s="252"/>
      <c r="E355" s="427"/>
      <c r="F355" s="427"/>
      <c r="G355" s="435"/>
      <c r="H355" s="537"/>
    </row>
    <row r="356" spans="2:8" s="3" customFormat="1" ht="12.75" x14ac:dyDescent="0.25">
      <c r="B356" s="473"/>
      <c r="C356" s="252"/>
      <c r="D356" s="252"/>
      <c r="E356" s="427"/>
      <c r="F356" s="427"/>
      <c r="G356" s="435"/>
      <c r="H356" s="537"/>
    </row>
    <row r="357" spans="2:8" s="3" customFormat="1" ht="12.75" x14ac:dyDescent="0.25">
      <c r="B357" s="473"/>
      <c r="C357" s="252"/>
      <c r="D357" s="252"/>
      <c r="E357" s="427"/>
      <c r="F357" s="427"/>
      <c r="G357" s="435"/>
      <c r="H357" s="537"/>
    </row>
    <row r="358" spans="2:8" s="3" customFormat="1" ht="12.75" x14ac:dyDescent="0.25">
      <c r="B358" s="473"/>
      <c r="C358" s="252"/>
      <c r="D358" s="252"/>
      <c r="E358" s="427"/>
      <c r="F358" s="427"/>
      <c r="G358" s="435"/>
      <c r="H358" s="537"/>
    </row>
    <row r="359" spans="2:8" s="3" customFormat="1" ht="12.75" x14ac:dyDescent="0.25">
      <c r="B359" s="473"/>
      <c r="C359" s="252"/>
      <c r="D359" s="252"/>
      <c r="E359" s="427"/>
      <c r="F359" s="427"/>
      <c r="G359" s="435"/>
      <c r="H359" s="537"/>
    </row>
    <row r="360" spans="2:8" s="3" customFormat="1" ht="12.75" x14ac:dyDescent="0.25">
      <c r="B360" s="473"/>
      <c r="C360" s="252"/>
      <c r="D360" s="252"/>
      <c r="E360" s="427"/>
      <c r="F360" s="427"/>
      <c r="G360" s="435"/>
      <c r="H360" s="537"/>
    </row>
    <row r="361" spans="2:8" s="3" customFormat="1" ht="12.75" x14ac:dyDescent="0.25">
      <c r="B361" s="473"/>
      <c r="C361" s="252"/>
      <c r="D361" s="252"/>
      <c r="E361" s="427"/>
      <c r="F361" s="427"/>
      <c r="G361" s="435"/>
      <c r="H361" s="537"/>
    </row>
    <row r="362" spans="2:8" s="3" customFormat="1" ht="12.75" x14ac:dyDescent="0.25">
      <c r="B362" s="473"/>
      <c r="C362" s="252"/>
      <c r="D362" s="252"/>
      <c r="E362" s="427"/>
      <c r="F362" s="427"/>
      <c r="G362" s="435"/>
      <c r="H362" s="537"/>
    </row>
    <row r="363" spans="2:8" s="3" customFormat="1" ht="12.75" x14ac:dyDescent="0.25">
      <c r="B363" s="473"/>
      <c r="C363" s="252"/>
      <c r="D363" s="252"/>
      <c r="E363" s="427"/>
      <c r="F363" s="427"/>
      <c r="G363" s="435"/>
      <c r="H363" s="537"/>
    </row>
    <row r="364" spans="2:8" s="3" customFormat="1" ht="12.75" x14ac:dyDescent="0.25">
      <c r="B364" s="473"/>
      <c r="C364" s="252"/>
      <c r="D364" s="252"/>
      <c r="E364" s="427"/>
      <c r="F364" s="427"/>
      <c r="G364" s="435"/>
      <c r="H364" s="537"/>
    </row>
    <row r="365" spans="2:8" s="3" customFormat="1" ht="12.75" x14ac:dyDescent="0.25">
      <c r="B365" s="473"/>
      <c r="C365" s="252"/>
      <c r="D365" s="252"/>
      <c r="E365" s="427"/>
      <c r="F365" s="427"/>
      <c r="G365" s="435"/>
      <c r="H365" s="537"/>
    </row>
    <row r="366" spans="2:8" s="3" customFormat="1" ht="12.75" x14ac:dyDescent="0.25">
      <c r="B366" s="473"/>
      <c r="C366" s="252"/>
      <c r="D366" s="252"/>
      <c r="E366" s="427"/>
      <c r="F366" s="427"/>
      <c r="G366" s="435"/>
      <c r="H366" s="537"/>
    </row>
    <row r="367" spans="2:8" s="3" customFormat="1" ht="12.75" x14ac:dyDescent="0.25">
      <c r="B367" s="473"/>
      <c r="C367" s="252"/>
      <c r="D367" s="252"/>
      <c r="E367" s="427"/>
      <c r="F367" s="427"/>
      <c r="G367" s="435"/>
      <c r="H367" s="537"/>
    </row>
    <row r="368" spans="2:8" s="3" customFormat="1" ht="12.75" x14ac:dyDescent="0.25">
      <c r="B368" s="473"/>
      <c r="C368" s="252"/>
      <c r="D368" s="252"/>
      <c r="E368" s="427"/>
      <c r="F368" s="427"/>
      <c r="G368" s="435"/>
      <c r="H368" s="537"/>
    </row>
    <row r="369" spans="2:8" s="3" customFormat="1" ht="12.75" x14ac:dyDescent="0.25">
      <c r="B369" s="473"/>
      <c r="C369" s="252"/>
      <c r="D369" s="252"/>
      <c r="E369" s="427"/>
      <c r="F369" s="427"/>
      <c r="G369" s="435"/>
      <c r="H369" s="537"/>
    </row>
    <row r="370" spans="2:8" s="3" customFormat="1" ht="12.75" x14ac:dyDescent="0.25">
      <c r="B370" s="473"/>
      <c r="C370" s="252"/>
      <c r="D370" s="252"/>
      <c r="E370" s="427"/>
      <c r="F370" s="427"/>
      <c r="G370" s="435"/>
      <c r="H370" s="537"/>
    </row>
    <row r="371" spans="2:8" s="3" customFormat="1" ht="12.75" x14ac:dyDescent="0.25">
      <c r="B371" s="473"/>
      <c r="C371" s="252"/>
      <c r="D371" s="252"/>
      <c r="E371" s="427"/>
      <c r="F371" s="427"/>
      <c r="G371" s="435"/>
      <c r="H371" s="537"/>
    </row>
    <row r="372" spans="2:8" s="3" customFormat="1" ht="12.75" x14ac:dyDescent="0.25">
      <c r="B372" s="473"/>
      <c r="C372" s="252"/>
      <c r="D372" s="252"/>
      <c r="E372" s="427"/>
      <c r="F372" s="427"/>
      <c r="G372" s="435"/>
      <c r="H372" s="537"/>
    </row>
    <row r="373" spans="2:8" s="3" customFormat="1" ht="12.75" x14ac:dyDescent="0.25">
      <c r="B373" s="473"/>
      <c r="C373" s="252"/>
      <c r="D373" s="252"/>
      <c r="E373" s="427"/>
      <c r="F373" s="427"/>
      <c r="G373" s="435"/>
      <c r="H373" s="537"/>
    </row>
    <row r="374" spans="2:8" s="3" customFormat="1" ht="12.75" x14ac:dyDescent="0.25">
      <c r="B374" s="473"/>
      <c r="C374" s="252"/>
      <c r="D374" s="252"/>
      <c r="E374" s="427"/>
      <c r="F374" s="427"/>
      <c r="G374" s="435"/>
      <c r="H374" s="537"/>
    </row>
    <row r="375" spans="2:8" s="3" customFormat="1" ht="12.75" x14ac:dyDescent="0.25">
      <c r="B375" s="473"/>
      <c r="C375" s="252"/>
      <c r="D375" s="252"/>
      <c r="E375" s="427"/>
      <c r="F375" s="427"/>
      <c r="G375" s="435"/>
      <c r="H375" s="537"/>
    </row>
    <row r="376" spans="2:8" s="3" customFormat="1" ht="12.75" x14ac:dyDescent="0.25">
      <c r="B376" s="473"/>
      <c r="C376" s="252"/>
      <c r="D376" s="252"/>
      <c r="E376" s="427"/>
      <c r="F376" s="427"/>
      <c r="G376" s="435"/>
      <c r="H376" s="537"/>
    </row>
    <row r="377" spans="2:8" s="3" customFormat="1" ht="12.75" x14ac:dyDescent="0.25">
      <c r="B377" s="473"/>
      <c r="C377" s="252"/>
      <c r="D377" s="252"/>
      <c r="E377" s="427"/>
      <c r="F377" s="427"/>
      <c r="G377" s="435"/>
      <c r="H377" s="537"/>
    </row>
    <row r="378" spans="2:8" s="3" customFormat="1" ht="12.75" x14ac:dyDescent="0.25">
      <c r="B378" s="473"/>
      <c r="C378" s="252"/>
      <c r="D378" s="252"/>
      <c r="E378" s="427"/>
      <c r="F378" s="427"/>
      <c r="G378" s="435"/>
      <c r="H378" s="537"/>
    </row>
    <row r="379" spans="2:8" s="3" customFormat="1" ht="12.75" x14ac:dyDescent="0.25">
      <c r="B379" s="473"/>
      <c r="C379" s="252"/>
      <c r="D379" s="252"/>
      <c r="E379" s="427"/>
      <c r="F379" s="427"/>
      <c r="G379" s="435"/>
      <c r="H379" s="537"/>
    </row>
    <row r="380" spans="2:8" s="3" customFormat="1" ht="12.75" x14ac:dyDescent="0.25">
      <c r="B380" s="473"/>
      <c r="C380" s="252"/>
      <c r="D380" s="252"/>
      <c r="E380" s="427"/>
      <c r="F380" s="427"/>
      <c r="G380" s="435"/>
      <c r="H380" s="537"/>
    </row>
    <row r="381" spans="2:8" s="3" customFormat="1" ht="12.75" x14ac:dyDescent="0.25">
      <c r="B381" s="473"/>
      <c r="C381" s="252"/>
      <c r="D381" s="252"/>
      <c r="E381" s="427"/>
      <c r="F381" s="427"/>
      <c r="G381" s="435"/>
      <c r="H381" s="537"/>
    </row>
    <row r="382" spans="2:8" s="3" customFormat="1" ht="12.75" x14ac:dyDescent="0.25">
      <c r="B382" s="473"/>
      <c r="C382" s="252"/>
      <c r="D382" s="252"/>
      <c r="E382" s="427"/>
      <c r="F382" s="427"/>
      <c r="G382" s="435"/>
      <c r="H382" s="537"/>
    </row>
    <row r="383" spans="2:8" s="3" customFormat="1" ht="12.75" x14ac:dyDescent="0.25">
      <c r="B383" s="473"/>
      <c r="C383" s="252"/>
      <c r="D383" s="252"/>
      <c r="E383" s="427"/>
      <c r="F383" s="427"/>
      <c r="G383" s="435"/>
      <c r="H383" s="537"/>
    </row>
    <row r="384" spans="2:8" s="3" customFormat="1" ht="12.75" x14ac:dyDescent="0.25">
      <c r="B384" s="473"/>
      <c r="C384" s="252"/>
      <c r="D384" s="252"/>
      <c r="E384" s="427"/>
      <c r="F384" s="427"/>
      <c r="G384" s="435"/>
      <c r="H384" s="537"/>
    </row>
    <row r="385" spans="2:8" s="3" customFormat="1" ht="12.75" x14ac:dyDescent="0.25">
      <c r="B385" s="473"/>
      <c r="C385" s="252"/>
      <c r="D385" s="252"/>
      <c r="E385" s="427"/>
      <c r="F385" s="427"/>
      <c r="G385" s="435"/>
      <c r="H385" s="537"/>
    </row>
    <row r="386" spans="2:8" s="3" customFormat="1" ht="12.75" x14ac:dyDescent="0.25">
      <c r="B386" s="473"/>
      <c r="C386" s="252"/>
      <c r="D386" s="252"/>
      <c r="E386" s="427"/>
      <c r="F386" s="427"/>
      <c r="G386" s="435"/>
      <c r="H386" s="537"/>
    </row>
    <row r="387" spans="2:8" s="3" customFormat="1" ht="12.75" x14ac:dyDescent="0.25">
      <c r="B387" s="473"/>
      <c r="C387" s="252"/>
      <c r="D387" s="252"/>
      <c r="E387" s="427"/>
      <c r="F387" s="427"/>
      <c r="G387" s="435"/>
      <c r="H387" s="537"/>
    </row>
    <row r="388" spans="2:8" s="3" customFormat="1" ht="12.75" x14ac:dyDescent="0.25">
      <c r="B388" s="473"/>
      <c r="C388" s="252"/>
      <c r="D388" s="252"/>
      <c r="E388" s="427"/>
      <c r="F388" s="427"/>
      <c r="G388" s="435"/>
      <c r="H388" s="537"/>
    </row>
    <row r="389" spans="2:8" s="3" customFormat="1" ht="12.75" x14ac:dyDescent="0.25">
      <c r="B389" s="473"/>
      <c r="C389" s="252"/>
      <c r="D389" s="252"/>
      <c r="E389" s="427"/>
      <c r="F389" s="427"/>
      <c r="G389" s="435"/>
      <c r="H389" s="537"/>
    </row>
    <row r="390" spans="2:8" s="3" customFormat="1" ht="12.75" x14ac:dyDescent="0.25">
      <c r="B390" s="473"/>
      <c r="C390" s="252"/>
      <c r="D390" s="252"/>
      <c r="E390" s="427"/>
      <c r="F390" s="427"/>
      <c r="G390" s="435"/>
      <c r="H390" s="537"/>
    </row>
    <row r="391" spans="2:8" s="3" customFormat="1" ht="12.75" x14ac:dyDescent="0.25">
      <c r="B391" s="473"/>
      <c r="C391" s="252"/>
      <c r="D391" s="252"/>
      <c r="E391" s="427"/>
      <c r="F391" s="427"/>
      <c r="G391" s="435"/>
      <c r="H391" s="537"/>
    </row>
    <row r="392" spans="2:8" s="3" customFormat="1" ht="12.75" x14ac:dyDescent="0.25">
      <c r="B392" s="473"/>
      <c r="C392" s="252"/>
      <c r="D392" s="252"/>
      <c r="E392" s="427"/>
      <c r="F392" s="427"/>
      <c r="G392" s="435"/>
      <c r="H392" s="537"/>
    </row>
    <row r="393" spans="2:8" s="3" customFormat="1" ht="12.75" x14ac:dyDescent="0.25">
      <c r="B393" s="473"/>
      <c r="C393" s="252"/>
      <c r="D393" s="252"/>
      <c r="E393" s="427"/>
      <c r="F393" s="427"/>
      <c r="G393" s="435"/>
      <c r="H393" s="537"/>
    </row>
    <row r="394" spans="2:8" s="3" customFormat="1" ht="12.75" x14ac:dyDescent="0.25">
      <c r="B394" s="473"/>
      <c r="C394" s="252"/>
      <c r="D394" s="252"/>
      <c r="E394" s="427"/>
      <c r="F394" s="427"/>
      <c r="G394" s="435"/>
      <c r="H394" s="537"/>
    </row>
    <row r="395" spans="2:8" s="3" customFormat="1" ht="12.75" x14ac:dyDescent="0.25">
      <c r="B395" s="473"/>
      <c r="C395" s="252"/>
      <c r="D395" s="252"/>
      <c r="E395" s="427"/>
      <c r="F395" s="427"/>
      <c r="G395" s="435"/>
      <c r="H395" s="537"/>
    </row>
    <row r="396" spans="2:8" s="3" customFormat="1" ht="12.75" x14ac:dyDescent="0.25">
      <c r="B396" s="473"/>
      <c r="C396" s="252"/>
      <c r="D396" s="252"/>
      <c r="E396" s="427"/>
      <c r="F396" s="427"/>
      <c r="G396" s="435"/>
      <c r="H396" s="537"/>
    </row>
    <row r="397" spans="2:8" s="3" customFormat="1" ht="12.75" x14ac:dyDescent="0.25">
      <c r="B397" s="473"/>
      <c r="C397" s="252"/>
      <c r="D397" s="252"/>
      <c r="E397" s="427"/>
      <c r="F397" s="427"/>
      <c r="G397" s="435"/>
      <c r="H397" s="537"/>
    </row>
    <row r="398" spans="2:8" s="3" customFormat="1" ht="12.75" x14ac:dyDescent="0.25">
      <c r="B398" s="473"/>
      <c r="C398" s="252"/>
      <c r="D398" s="252"/>
      <c r="E398" s="427"/>
      <c r="F398" s="427"/>
      <c r="G398" s="435"/>
      <c r="H398" s="537"/>
    </row>
    <row r="399" spans="2:8" s="3" customFormat="1" ht="12.75" x14ac:dyDescent="0.25">
      <c r="B399" s="473"/>
      <c r="C399" s="252"/>
      <c r="D399" s="252"/>
      <c r="E399" s="427"/>
      <c r="F399" s="427"/>
      <c r="G399" s="435"/>
      <c r="H399" s="537"/>
    </row>
    <row r="400" spans="2:8" s="3" customFormat="1" ht="12.75" x14ac:dyDescent="0.25">
      <c r="B400" s="473"/>
      <c r="C400" s="252"/>
      <c r="D400" s="252"/>
      <c r="E400" s="427"/>
      <c r="F400" s="427"/>
      <c r="G400" s="435"/>
      <c r="H400" s="537"/>
    </row>
    <row r="401" spans="1:8" s="3" customFormat="1" ht="12.75" x14ac:dyDescent="0.25">
      <c r="B401" s="473"/>
      <c r="C401" s="252"/>
      <c r="D401" s="252"/>
      <c r="E401" s="427"/>
      <c r="F401" s="427"/>
      <c r="G401" s="435"/>
      <c r="H401" s="537"/>
    </row>
    <row r="402" spans="1:8" s="3" customFormat="1" ht="12.75" x14ac:dyDescent="0.25">
      <c r="B402" s="473"/>
      <c r="C402" s="252"/>
      <c r="D402" s="252"/>
      <c r="E402" s="427"/>
      <c r="F402" s="427"/>
      <c r="G402" s="435"/>
      <c r="H402" s="537"/>
    </row>
    <row r="403" spans="1:8" s="4" customFormat="1" ht="21.95" customHeight="1" x14ac:dyDescent="0.25">
      <c r="B403" s="257" t="s">
        <v>230</v>
      </c>
      <c r="C403" s="257"/>
      <c r="D403" s="5"/>
      <c r="E403" s="431"/>
      <c r="F403" s="431"/>
      <c r="G403" s="766"/>
      <c r="H403" s="494">
        <f>SUM(H341:H402)</f>
        <v>0</v>
      </c>
    </row>
    <row r="404" spans="1:8" s="2" customFormat="1" ht="12.75" x14ac:dyDescent="0.2">
      <c r="B404" s="15"/>
      <c r="F404" s="15"/>
      <c r="G404" s="762"/>
      <c r="H404" s="542" t="s">
        <v>2022</v>
      </c>
    </row>
    <row r="405" spans="1:8" s="2" customFormat="1" ht="12.75" x14ac:dyDescent="0.2">
      <c r="B405" s="15"/>
      <c r="F405" s="15"/>
      <c r="G405" s="762"/>
      <c r="H405" s="543"/>
    </row>
    <row r="406" spans="1:8" s="3" customFormat="1" ht="25.5" x14ac:dyDescent="0.25">
      <c r="B406" s="253" t="s">
        <v>3</v>
      </c>
      <c r="C406" s="253" t="s">
        <v>4</v>
      </c>
      <c r="D406" s="253" t="s">
        <v>5</v>
      </c>
      <c r="E406" s="253" t="s">
        <v>6</v>
      </c>
      <c r="F406" s="293" t="s">
        <v>7</v>
      </c>
      <c r="G406" s="763" t="s">
        <v>8</v>
      </c>
      <c r="H406" s="489" t="s">
        <v>9</v>
      </c>
    </row>
    <row r="407" spans="1:8" s="3" customFormat="1" ht="25.5" x14ac:dyDescent="0.25">
      <c r="A407" s="3">
        <v>8384</v>
      </c>
      <c r="B407" s="701" t="s">
        <v>592</v>
      </c>
      <c r="C407" s="246" t="s">
        <v>1492</v>
      </c>
      <c r="D407" s="246" t="s">
        <v>602</v>
      </c>
      <c r="E407" s="741"/>
      <c r="F407" s="742"/>
      <c r="G407" s="764"/>
      <c r="H407" s="747"/>
    </row>
    <row r="408" spans="1:8" s="3" customFormat="1" ht="12.75" x14ac:dyDescent="0.25">
      <c r="B408" s="473"/>
      <c r="C408" s="252"/>
      <c r="D408" s="252"/>
      <c r="E408" s="427"/>
      <c r="F408" s="427"/>
      <c r="G408" s="435"/>
      <c r="H408" s="537"/>
    </row>
    <row r="409" spans="1:8" s="3" customFormat="1" ht="12.75" x14ac:dyDescent="0.25">
      <c r="A409" s="3">
        <v>8385</v>
      </c>
      <c r="B409" s="474"/>
      <c r="C409" s="254" t="s">
        <v>519</v>
      </c>
      <c r="D409" s="254" t="s">
        <v>605</v>
      </c>
      <c r="E409" s="428"/>
      <c r="F409" s="429"/>
      <c r="G409" s="435"/>
      <c r="H409" s="537"/>
    </row>
    <row r="410" spans="1:8" s="3" customFormat="1" ht="12.75" x14ac:dyDescent="0.25">
      <c r="B410" s="473"/>
      <c r="C410" s="252"/>
      <c r="D410" s="252"/>
      <c r="E410" s="427"/>
      <c r="F410" s="427"/>
      <c r="G410" s="435"/>
      <c r="H410" s="537"/>
    </row>
    <row r="411" spans="1:8" s="3" customFormat="1" ht="38.25" x14ac:dyDescent="0.25">
      <c r="A411" s="3">
        <v>9655</v>
      </c>
      <c r="B411" s="474"/>
      <c r="C411" s="254"/>
      <c r="D411" s="254" t="s">
        <v>1493</v>
      </c>
      <c r="E411" s="428"/>
      <c r="F411" s="429"/>
      <c r="G411" s="435"/>
      <c r="H411" s="537"/>
    </row>
    <row r="412" spans="1:8" s="3" customFormat="1" ht="12.75" x14ac:dyDescent="0.25">
      <c r="B412" s="473"/>
      <c r="C412" s="252"/>
      <c r="D412" s="252"/>
      <c r="E412" s="427"/>
      <c r="F412" s="427"/>
      <c r="G412" s="435"/>
      <c r="H412" s="537"/>
    </row>
    <row r="413" spans="1:8" s="3" customFormat="1" ht="25.5" x14ac:dyDescent="0.25">
      <c r="A413" s="3">
        <v>9656</v>
      </c>
      <c r="B413" s="474" t="s">
        <v>596</v>
      </c>
      <c r="C413" s="254"/>
      <c r="D413" s="254" t="s">
        <v>1494</v>
      </c>
      <c r="E413" s="428" t="s">
        <v>190</v>
      </c>
      <c r="F413" s="429">
        <v>180</v>
      </c>
      <c r="G413" s="463"/>
      <c r="H413" s="544">
        <f>IF(E413 = CHAR(37), F413*G413/100,F413*G413)</f>
        <v>0</v>
      </c>
    </row>
    <row r="414" spans="1:8" s="3" customFormat="1" ht="12.75" x14ac:dyDescent="0.25">
      <c r="B414" s="473"/>
      <c r="C414" s="252"/>
      <c r="D414" s="252"/>
      <c r="E414" s="427"/>
      <c r="F414" s="427"/>
      <c r="G414" s="435"/>
      <c r="H414" s="537"/>
    </row>
    <row r="415" spans="1:8" s="3" customFormat="1" ht="25.5" x14ac:dyDescent="0.25">
      <c r="A415" s="3">
        <v>9657</v>
      </c>
      <c r="B415" s="474" t="s">
        <v>600</v>
      </c>
      <c r="C415" s="254"/>
      <c r="D415" s="254" t="s">
        <v>1495</v>
      </c>
      <c r="E415" s="428" t="s">
        <v>190</v>
      </c>
      <c r="F415" s="429">
        <v>410</v>
      </c>
      <c r="G415" s="463"/>
      <c r="H415" s="544">
        <f>IF(E415 = CHAR(37), F415*G415/100,F415*G415)</f>
        <v>0</v>
      </c>
    </row>
    <row r="416" spans="1:8" s="3" customFormat="1" ht="12.75" x14ac:dyDescent="0.25">
      <c r="B416" s="473"/>
      <c r="C416" s="252"/>
      <c r="D416" s="252"/>
      <c r="E416" s="427"/>
      <c r="F416" s="427"/>
      <c r="G416" s="435"/>
      <c r="H416" s="537"/>
    </row>
    <row r="417" spans="1:8" s="3" customFormat="1" ht="25.5" x14ac:dyDescent="0.25">
      <c r="A417" s="3">
        <v>9658</v>
      </c>
      <c r="B417" s="474"/>
      <c r="C417" s="254"/>
      <c r="D417" s="254" t="s">
        <v>1496</v>
      </c>
      <c r="E417" s="428"/>
      <c r="F417" s="429"/>
      <c r="G417" s="435"/>
      <c r="H417" s="537"/>
    </row>
    <row r="418" spans="1:8" s="3" customFormat="1" ht="12.75" x14ac:dyDescent="0.25">
      <c r="B418" s="473"/>
      <c r="C418" s="252"/>
      <c r="D418" s="252"/>
      <c r="E418" s="427"/>
      <c r="F418" s="427"/>
      <c r="G418" s="435"/>
      <c r="H418" s="537"/>
    </row>
    <row r="419" spans="1:8" s="3" customFormat="1" ht="12.75" x14ac:dyDescent="0.25">
      <c r="A419" s="3">
        <v>9659</v>
      </c>
      <c r="B419" s="474" t="s">
        <v>1497</v>
      </c>
      <c r="C419" s="254"/>
      <c r="D419" s="254" t="s">
        <v>1498</v>
      </c>
      <c r="E419" s="428" t="s">
        <v>190</v>
      </c>
      <c r="F419" s="429">
        <v>580</v>
      </c>
      <c r="G419" s="463"/>
      <c r="H419" s="544">
        <f>IF(E419 = CHAR(37), F419*G419/100,F419*G419)</f>
        <v>0</v>
      </c>
    </row>
    <row r="420" spans="1:8" s="3" customFormat="1" ht="12.75" x14ac:dyDescent="0.25">
      <c r="B420" s="473"/>
      <c r="C420" s="252"/>
      <c r="D420" s="252"/>
      <c r="E420" s="427"/>
      <c r="F420" s="427"/>
      <c r="G420" s="435"/>
      <c r="H420" s="537"/>
    </row>
    <row r="421" spans="1:8" s="3" customFormat="1" ht="25.5" x14ac:dyDescent="0.25">
      <c r="A421" s="3">
        <v>9660</v>
      </c>
      <c r="B421" s="474"/>
      <c r="C421" s="254"/>
      <c r="D421" s="254" t="s">
        <v>1499</v>
      </c>
      <c r="E421" s="428"/>
      <c r="F421" s="429"/>
      <c r="G421" s="435"/>
      <c r="H421" s="537"/>
    </row>
    <row r="422" spans="1:8" s="3" customFormat="1" ht="12.75" x14ac:dyDescent="0.25">
      <c r="B422" s="473"/>
      <c r="C422" s="252"/>
      <c r="D422" s="252"/>
      <c r="E422" s="427"/>
      <c r="F422" s="427"/>
      <c r="G422" s="435"/>
      <c r="H422" s="537"/>
    </row>
    <row r="423" spans="1:8" s="3" customFormat="1" ht="12.75" x14ac:dyDescent="0.25">
      <c r="A423" s="3">
        <v>9661</v>
      </c>
      <c r="B423" s="474" t="s">
        <v>1500</v>
      </c>
      <c r="C423" s="254"/>
      <c r="D423" s="254" t="s">
        <v>1498</v>
      </c>
      <c r="E423" s="428" t="s">
        <v>190</v>
      </c>
      <c r="F423" s="429">
        <v>200</v>
      </c>
      <c r="G423" s="463"/>
      <c r="H423" s="544">
        <f>IF(E423 = CHAR(37), F423*G423/100,F423*G423)</f>
        <v>0</v>
      </c>
    </row>
    <row r="424" spans="1:8" s="3" customFormat="1" ht="12.75" x14ac:dyDescent="0.25">
      <c r="B424" s="473"/>
      <c r="C424" s="252"/>
      <c r="D424" s="252"/>
      <c r="E424" s="427"/>
      <c r="F424" s="427"/>
      <c r="G424" s="435"/>
      <c r="H424" s="537"/>
    </row>
    <row r="425" spans="1:8" s="3" customFormat="1" ht="12.75" x14ac:dyDescent="0.25">
      <c r="A425" s="3">
        <v>9662</v>
      </c>
      <c r="B425" s="474"/>
      <c r="C425" s="254" t="s">
        <v>1501</v>
      </c>
      <c r="D425" s="254" t="s">
        <v>1502</v>
      </c>
      <c r="E425" s="428"/>
      <c r="F425" s="429"/>
      <c r="G425" s="435"/>
      <c r="H425" s="537"/>
    </row>
    <row r="426" spans="1:8" s="3" customFormat="1" ht="12.75" x14ac:dyDescent="0.25">
      <c r="B426" s="473"/>
      <c r="C426" s="252"/>
      <c r="D426" s="252"/>
      <c r="E426" s="427"/>
      <c r="F426" s="427"/>
      <c r="G426" s="435"/>
      <c r="H426" s="537"/>
    </row>
    <row r="427" spans="1:8" s="3" customFormat="1" ht="38.25" x14ac:dyDescent="0.25">
      <c r="A427" s="3">
        <v>9663</v>
      </c>
      <c r="B427" s="474"/>
      <c r="C427" s="254"/>
      <c r="D427" s="254" t="s">
        <v>1503</v>
      </c>
      <c r="E427" s="428"/>
      <c r="F427" s="429"/>
      <c r="G427" s="435"/>
      <c r="H427" s="537"/>
    </row>
    <row r="428" spans="1:8" s="3" customFormat="1" ht="12.75" x14ac:dyDescent="0.25">
      <c r="B428" s="473"/>
      <c r="C428" s="252"/>
      <c r="D428" s="252"/>
      <c r="E428" s="427"/>
      <c r="F428" s="427"/>
      <c r="G428" s="435"/>
      <c r="H428" s="537"/>
    </row>
    <row r="429" spans="1:8" s="3" customFormat="1" ht="25.5" x14ac:dyDescent="0.25">
      <c r="A429" s="3">
        <v>9664</v>
      </c>
      <c r="B429" s="474" t="s">
        <v>1504</v>
      </c>
      <c r="C429" s="254"/>
      <c r="D429" s="254" t="s">
        <v>1505</v>
      </c>
      <c r="E429" s="428" t="s">
        <v>190</v>
      </c>
      <c r="F429" s="429">
        <v>210</v>
      </c>
      <c r="G429" s="463"/>
      <c r="H429" s="544">
        <f>IF(E429 = CHAR(37), F429*G429/100,F429*G429)</f>
        <v>0</v>
      </c>
    </row>
    <row r="430" spans="1:8" s="3" customFormat="1" ht="12.75" x14ac:dyDescent="0.25">
      <c r="B430" s="473"/>
      <c r="C430" s="252"/>
      <c r="D430" s="252"/>
      <c r="E430" s="427"/>
      <c r="F430" s="427"/>
      <c r="G430" s="435"/>
      <c r="H430" s="537"/>
    </row>
    <row r="431" spans="1:8" s="3" customFormat="1" ht="25.5" x14ac:dyDescent="0.25">
      <c r="A431" s="3">
        <v>9665</v>
      </c>
      <c r="B431" s="474" t="s">
        <v>1506</v>
      </c>
      <c r="C431" s="254"/>
      <c r="D431" s="254" t="s">
        <v>1507</v>
      </c>
      <c r="E431" s="428" t="s">
        <v>190</v>
      </c>
      <c r="F431" s="429">
        <v>4300</v>
      </c>
      <c r="G431" s="463"/>
      <c r="H431" s="544">
        <f>IF(E431 = CHAR(37), F431*G431/100,F431*G431)</f>
        <v>0</v>
      </c>
    </row>
    <row r="432" spans="1:8" s="3" customFormat="1" ht="12.75" x14ac:dyDescent="0.25">
      <c r="B432" s="473"/>
      <c r="C432" s="252"/>
      <c r="D432" s="252"/>
      <c r="E432" s="427"/>
      <c r="F432" s="427"/>
      <c r="G432" s="435"/>
      <c r="H432" s="537"/>
    </row>
    <row r="433" spans="1:8" s="3" customFormat="1" ht="12.75" x14ac:dyDescent="0.25">
      <c r="A433" s="3">
        <v>9666</v>
      </c>
      <c r="B433" s="474"/>
      <c r="C433" s="254" t="s">
        <v>1501</v>
      </c>
      <c r="D433" s="254" t="s">
        <v>1508</v>
      </c>
      <c r="E433" s="428"/>
      <c r="F433" s="429"/>
      <c r="G433" s="435"/>
      <c r="H433" s="537"/>
    </row>
    <row r="434" spans="1:8" s="3" customFormat="1" ht="12.75" x14ac:dyDescent="0.25">
      <c r="B434" s="473"/>
      <c r="C434" s="252"/>
      <c r="D434" s="252"/>
      <c r="E434" s="427"/>
      <c r="F434" s="427"/>
      <c r="G434" s="435"/>
      <c r="H434" s="537"/>
    </row>
    <row r="435" spans="1:8" s="3" customFormat="1" ht="51" x14ac:dyDescent="0.25">
      <c r="A435" s="3">
        <v>9667</v>
      </c>
      <c r="B435" s="474"/>
      <c r="C435" s="254"/>
      <c r="D435" s="254" t="s">
        <v>1509</v>
      </c>
      <c r="E435" s="428"/>
      <c r="F435" s="429"/>
      <c r="G435" s="435"/>
      <c r="H435" s="537"/>
    </row>
    <row r="436" spans="1:8" s="3" customFormat="1" ht="12.75" x14ac:dyDescent="0.25">
      <c r="B436" s="473"/>
      <c r="C436" s="252"/>
      <c r="D436" s="252"/>
      <c r="E436" s="427"/>
      <c r="F436" s="427"/>
      <c r="G436" s="435"/>
      <c r="H436" s="537"/>
    </row>
    <row r="437" spans="1:8" s="3" customFormat="1" ht="25.5" x14ac:dyDescent="0.25">
      <c r="A437" s="3">
        <v>9668</v>
      </c>
      <c r="B437" s="474" t="s">
        <v>1510</v>
      </c>
      <c r="C437" s="254"/>
      <c r="D437" s="254" t="s">
        <v>1511</v>
      </c>
      <c r="E437" s="428" t="s">
        <v>190</v>
      </c>
      <c r="F437" s="429">
        <v>120</v>
      </c>
      <c r="G437" s="463"/>
      <c r="H437" s="544">
        <f>IF(E437 = CHAR(37), F437*G437/100,F437*G437)</f>
        <v>0</v>
      </c>
    </row>
    <row r="438" spans="1:8" s="3" customFormat="1" ht="12.75" x14ac:dyDescent="0.25">
      <c r="B438" s="473"/>
      <c r="C438" s="252"/>
      <c r="D438" s="252"/>
      <c r="E438" s="427"/>
      <c r="F438" s="427"/>
      <c r="G438" s="435"/>
      <c r="H438" s="537"/>
    </row>
    <row r="439" spans="1:8" s="3" customFormat="1" ht="25.5" x14ac:dyDescent="0.25">
      <c r="A439" s="3">
        <v>9669</v>
      </c>
      <c r="B439" s="474" t="s">
        <v>1512</v>
      </c>
      <c r="C439" s="254"/>
      <c r="D439" s="254" t="s">
        <v>1513</v>
      </c>
      <c r="E439" s="428" t="s">
        <v>190</v>
      </c>
      <c r="F439" s="438">
        <v>650</v>
      </c>
      <c r="G439" s="463"/>
      <c r="H439" s="544">
        <f>IF(E439 = CHAR(37), F439*G439/100,F439*G439)</f>
        <v>0</v>
      </c>
    </row>
    <row r="440" spans="1:8" s="3" customFormat="1" ht="12.75" x14ac:dyDescent="0.25">
      <c r="B440" s="473"/>
      <c r="C440" s="252"/>
      <c r="D440" s="252"/>
      <c r="E440" s="427"/>
      <c r="F440" s="427"/>
      <c r="G440" s="435"/>
      <c r="H440" s="537"/>
    </row>
    <row r="441" spans="1:8" s="3" customFormat="1" ht="51" x14ac:dyDescent="0.25">
      <c r="A441" s="3">
        <v>9670</v>
      </c>
      <c r="B441" s="474"/>
      <c r="C441" s="254"/>
      <c r="D441" s="254" t="s">
        <v>1514</v>
      </c>
      <c r="E441" s="428"/>
      <c r="F441" s="438"/>
      <c r="G441" s="435"/>
      <c r="H441" s="537"/>
    </row>
    <row r="442" spans="1:8" s="3" customFormat="1" ht="12.75" x14ac:dyDescent="0.25">
      <c r="B442" s="473"/>
      <c r="C442" s="252"/>
      <c r="D442" s="252"/>
      <c r="E442" s="427"/>
      <c r="F442" s="427"/>
      <c r="G442" s="435"/>
      <c r="H442" s="537"/>
    </row>
    <row r="443" spans="1:8" s="3" customFormat="1" ht="25.5" x14ac:dyDescent="0.25">
      <c r="A443" s="3">
        <v>9671</v>
      </c>
      <c r="B443" s="474" t="s">
        <v>1515</v>
      </c>
      <c r="C443" s="254"/>
      <c r="D443" s="254" t="s">
        <v>1511</v>
      </c>
      <c r="E443" s="428" t="s">
        <v>190</v>
      </c>
      <c r="F443" s="429">
        <v>90</v>
      </c>
      <c r="G443" s="463"/>
      <c r="H443" s="544">
        <f>IF(E443 = CHAR(37), F443*G443/100,F443*G443)</f>
        <v>0</v>
      </c>
    </row>
    <row r="444" spans="1:8" s="3" customFormat="1" ht="12.75" x14ac:dyDescent="0.25">
      <c r="B444" s="473"/>
      <c r="C444" s="252"/>
      <c r="D444" s="252"/>
      <c r="E444" s="427"/>
      <c r="F444" s="427"/>
      <c r="G444" s="435"/>
      <c r="H444" s="537"/>
    </row>
    <row r="445" spans="1:8" s="3" customFormat="1" ht="25.5" x14ac:dyDescent="0.25">
      <c r="A445" s="3">
        <v>9672</v>
      </c>
      <c r="B445" s="474" t="s">
        <v>1516</v>
      </c>
      <c r="C445" s="254"/>
      <c r="D445" s="254" t="s">
        <v>1513</v>
      </c>
      <c r="E445" s="428" t="s">
        <v>190</v>
      </c>
      <c r="F445" s="429">
        <v>210</v>
      </c>
      <c r="G445" s="463"/>
      <c r="H445" s="544">
        <f>IF(E445 = CHAR(37), F445*G445/100,F445*G445)</f>
        <v>0</v>
      </c>
    </row>
    <row r="446" spans="1:8" s="3" customFormat="1" ht="12.75" x14ac:dyDescent="0.25">
      <c r="B446" s="473"/>
      <c r="C446" s="252"/>
      <c r="D446" s="252"/>
      <c r="E446" s="427"/>
      <c r="F446" s="427"/>
      <c r="G446" s="435"/>
      <c r="H446" s="537"/>
    </row>
    <row r="447" spans="1:8" s="3" customFormat="1" ht="51" x14ac:dyDescent="0.25">
      <c r="A447" s="3">
        <v>9673</v>
      </c>
      <c r="B447" s="474"/>
      <c r="C447" s="254"/>
      <c r="D447" s="254" t="s">
        <v>1517</v>
      </c>
      <c r="E447" s="428"/>
      <c r="F447" s="429"/>
      <c r="G447" s="435"/>
      <c r="H447" s="537"/>
    </row>
    <row r="448" spans="1:8" s="4" customFormat="1" ht="21.95" customHeight="1" x14ac:dyDescent="0.25">
      <c r="B448" s="257" t="s">
        <v>44</v>
      </c>
      <c r="C448" s="257"/>
      <c r="D448" s="5"/>
      <c r="E448" s="431"/>
      <c r="F448" s="431"/>
      <c r="G448" s="766"/>
      <c r="H448" s="494">
        <f>SUM(H407:H447)</f>
        <v>0</v>
      </c>
    </row>
    <row r="449" spans="1:8" s="2" customFormat="1" ht="12.75" x14ac:dyDescent="0.2">
      <c r="B449" s="15"/>
      <c r="F449" s="15"/>
      <c r="G449" s="762"/>
      <c r="H449" s="542" t="s">
        <v>2022</v>
      </c>
    </row>
    <row r="450" spans="1:8" s="2" customFormat="1" ht="12.75" x14ac:dyDescent="0.2">
      <c r="B450" s="15"/>
      <c r="F450" s="15"/>
      <c r="G450" s="762"/>
      <c r="H450" s="543"/>
    </row>
    <row r="451" spans="1:8" s="3" customFormat="1" ht="25.5" x14ac:dyDescent="0.25">
      <c r="B451" s="253" t="s">
        <v>3</v>
      </c>
      <c r="C451" s="253" t="s">
        <v>4</v>
      </c>
      <c r="D451" s="253" t="s">
        <v>5</v>
      </c>
      <c r="E451" s="253" t="s">
        <v>6</v>
      </c>
      <c r="F451" s="293" t="s">
        <v>7</v>
      </c>
      <c r="G451" s="763" t="s">
        <v>8</v>
      </c>
      <c r="H451" s="489" t="s">
        <v>9</v>
      </c>
    </row>
    <row r="452" spans="1:8" s="4" customFormat="1" ht="21.95" customHeight="1" x14ac:dyDescent="0.25">
      <c r="B452" s="257" t="s">
        <v>45</v>
      </c>
      <c r="C452" s="257"/>
      <c r="D452" s="5"/>
      <c r="E452" s="431"/>
      <c r="F452" s="431"/>
      <c r="G452" s="766"/>
      <c r="H452" s="494">
        <f>H448</f>
        <v>0</v>
      </c>
    </row>
    <row r="453" spans="1:8" s="3" customFormat="1" ht="25.5" x14ac:dyDescent="0.25">
      <c r="A453" s="3">
        <v>9674</v>
      </c>
      <c r="B453" s="474" t="s">
        <v>1518</v>
      </c>
      <c r="C453" s="254"/>
      <c r="D453" s="254" t="s">
        <v>1511</v>
      </c>
      <c r="E453" s="428" t="s">
        <v>190</v>
      </c>
      <c r="F453" s="429">
        <v>90</v>
      </c>
      <c r="G453" s="463"/>
      <c r="H453" s="544">
        <f>IF(E453 = CHAR(37), F453*G453/100,F453*G453)</f>
        <v>0</v>
      </c>
    </row>
    <row r="454" spans="1:8" s="3" customFormat="1" ht="12.75" x14ac:dyDescent="0.25">
      <c r="B454" s="473"/>
      <c r="C454" s="252"/>
      <c r="D454" s="252"/>
      <c r="E454" s="427"/>
      <c r="F454" s="427"/>
      <c r="G454" s="435"/>
      <c r="H454" s="537"/>
    </row>
    <row r="455" spans="1:8" s="3" customFormat="1" ht="25.5" x14ac:dyDescent="0.25">
      <c r="A455" s="3">
        <v>9675</v>
      </c>
      <c r="B455" s="474" t="s">
        <v>1519</v>
      </c>
      <c r="C455" s="254"/>
      <c r="D455" s="254" t="s">
        <v>1513</v>
      </c>
      <c r="E455" s="428" t="s">
        <v>190</v>
      </c>
      <c r="F455" s="429">
        <v>210</v>
      </c>
      <c r="G455" s="463"/>
      <c r="H455" s="544">
        <f>IF(E455 = CHAR(37), F455*G455/100,F455*G455)</f>
        <v>0</v>
      </c>
    </row>
    <row r="456" spans="1:8" s="3" customFormat="1" ht="12.75" x14ac:dyDescent="0.25">
      <c r="B456" s="473"/>
      <c r="C456" s="252"/>
      <c r="D456" s="252"/>
      <c r="E456" s="427"/>
      <c r="F456" s="427"/>
      <c r="G456" s="435"/>
      <c r="H456" s="537"/>
    </row>
    <row r="457" spans="1:8" s="3" customFormat="1" ht="12.75" x14ac:dyDescent="0.25">
      <c r="A457" s="3">
        <v>9676</v>
      </c>
      <c r="B457" s="474"/>
      <c r="C457" s="254" t="s">
        <v>1520</v>
      </c>
      <c r="D457" s="254" t="s">
        <v>1521</v>
      </c>
      <c r="E457" s="428"/>
      <c r="F457" s="429"/>
      <c r="G457" s="435"/>
      <c r="H457" s="537"/>
    </row>
    <row r="458" spans="1:8" s="3" customFormat="1" ht="12.75" x14ac:dyDescent="0.25">
      <c r="B458" s="473"/>
      <c r="C458" s="252"/>
      <c r="D458" s="252"/>
      <c r="E458" s="427"/>
      <c r="F458" s="427"/>
      <c r="G458" s="435"/>
      <c r="H458" s="537"/>
    </row>
    <row r="459" spans="1:8" s="3" customFormat="1" ht="38.25" x14ac:dyDescent="0.25">
      <c r="A459" s="3">
        <v>9677</v>
      </c>
      <c r="B459" s="474"/>
      <c r="C459" s="254"/>
      <c r="D459" s="254" t="s">
        <v>1522</v>
      </c>
      <c r="E459" s="428"/>
      <c r="F459" s="429"/>
      <c r="G459" s="435"/>
      <c r="H459" s="537"/>
    </row>
    <row r="460" spans="1:8" s="3" customFormat="1" ht="12.75" x14ac:dyDescent="0.25">
      <c r="B460" s="473"/>
      <c r="C460" s="252"/>
      <c r="D460" s="252"/>
      <c r="E460" s="427"/>
      <c r="F460" s="427"/>
      <c r="G460" s="435"/>
      <c r="H460" s="537"/>
    </row>
    <row r="461" spans="1:8" s="3" customFormat="1" ht="25.5" x14ac:dyDescent="0.25">
      <c r="A461" s="3">
        <v>9678</v>
      </c>
      <c r="B461" s="474" t="s">
        <v>1523</v>
      </c>
      <c r="C461" s="254"/>
      <c r="D461" s="254" t="s">
        <v>1524</v>
      </c>
      <c r="E461" s="428" t="s">
        <v>190</v>
      </c>
      <c r="F461" s="429">
        <v>1200</v>
      </c>
      <c r="G461" s="463"/>
      <c r="H461" s="544">
        <f>IF(E461 = CHAR(37), F461*G461/100,F461*G461)</f>
        <v>0</v>
      </c>
    </row>
    <row r="462" spans="1:8" s="3" customFormat="1" ht="12.75" x14ac:dyDescent="0.25">
      <c r="B462" s="473"/>
      <c r="C462" s="252"/>
      <c r="D462" s="252"/>
      <c r="E462" s="427"/>
      <c r="F462" s="427"/>
      <c r="G462" s="435"/>
      <c r="H462" s="537"/>
    </row>
    <row r="463" spans="1:8" s="3" customFormat="1" ht="38.25" x14ac:dyDescent="0.25">
      <c r="A463" s="3">
        <v>9679</v>
      </c>
      <c r="B463" s="474"/>
      <c r="C463" s="254"/>
      <c r="D463" s="254" t="s">
        <v>1525</v>
      </c>
      <c r="E463" s="428"/>
      <c r="F463" s="429"/>
      <c r="G463" s="435"/>
      <c r="H463" s="537"/>
    </row>
    <row r="464" spans="1:8" s="3" customFormat="1" ht="12.75" x14ac:dyDescent="0.25">
      <c r="B464" s="473"/>
      <c r="C464" s="252"/>
      <c r="D464" s="252"/>
      <c r="E464" s="427"/>
      <c r="F464" s="427"/>
      <c r="G464" s="435"/>
      <c r="H464" s="537"/>
    </row>
    <row r="465" spans="1:8" s="3" customFormat="1" ht="25.5" x14ac:dyDescent="0.25">
      <c r="A465" s="3">
        <v>9680</v>
      </c>
      <c r="B465" s="474" t="s">
        <v>1526</v>
      </c>
      <c r="C465" s="254"/>
      <c r="D465" s="254" t="s">
        <v>1527</v>
      </c>
      <c r="E465" s="428" t="s">
        <v>190</v>
      </c>
      <c r="F465" s="429">
        <v>3300</v>
      </c>
      <c r="G465" s="463"/>
      <c r="H465" s="544">
        <f>IF(E465 = CHAR(37), F465*G465/100,F465*G465)</f>
        <v>0</v>
      </c>
    </row>
    <row r="466" spans="1:8" s="3" customFormat="1" ht="12.75" x14ac:dyDescent="0.25">
      <c r="B466" s="473"/>
      <c r="C466" s="252"/>
      <c r="D466" s="252"/>
      <c r="E466" s="427"/>
      <c r="F466" s="427"/>
      <c r="G466" s="435"/>
      <c r="H466" s="537"/>
    </row>
    <row r="467" spans="1:8" s="3" customFormat="1" ht="25.5" x14ac:dyDescent="0.25">
      <c r="A467" s="3">
        <v>9681</v>
      </c>
      <c r="B467" s="474" t="s">
        <v>1528</v>
      </c>
      <c r="C467" s="254"/>
      <c r="D467" s="254" t="s">
        <v>1529</v>
      </c>
      <c r="E467" s="428" t="s">
        <v>190</v>
      </c>
      <c r="F467" s="429">
        <v>10</v>
      </c>
      <c r="G467" s="463"/>
      <c r="H467" s="544">
        <f>IF(E467 = CHAR(37), F467*G467/100,F467*G467)</f>
        <v>0</v>
      </c>
    </row>
    <row r="468" spans="1:8" s="3" customFormat="1" ht="12.75" x14ac:dyDescent="0.25">
      <c r="B468" s="473"/>
      <c r="C468" s="252"/>
      <c r="D468" s="252"/>
      <c r="E468" s="427"/>
      <c r="F468" s="427"/>
      <c r="G468" s="435"/>
      <c r="H468" s="537"/>
    </row>
    <row r="469" spans="1:8" s="3" customFormat="1" ht="12.75" x14ac:dyDescent="0.25">
      <c r="B469" s="473"/>
      <c r="C469" s="252"/>
      <c r="D469" s="252"/>
      <c r="E469" s="427"/>
      <c r="F469" s="427"/>
      <c r="G469" s="435"/>
      <c r="H469" s="537"/>
    </row>
    <row r="470" spans="1:8" s="3" customFormat="1" ht="12.75" x14ac:dyDescent="0.25">
      <c r="B470" s="473"/>
      <c r="C470" s="252"/>
      <c r="D470" s="252"/>
      <c r="E470" s="427"/>
      <c r="F470" s="427"/>
      <c r="G470" s="435"/>
      <c r="H470" s="537"/>
    </row>
    <row r="471" spans="1:8" s="3" customFormat="1" ht="12.75" x14ac:dyDescent="0.25">
      <c r="B471" s="473"/>
      <c r="C471" s="252"/>
      <c r="D471" s="252"/>
      <c r="E471" s="427"/>
      <c r="F471" s="427"/>
      <c r="G471" s="435"/>
      <c r="H471" s="537"/>
    </row>
    <row r="472" spans="1:8" s="3" customFormat="1" ht="12.75" x14ac:dyDescent="0.25">
      <c r="B472" s="473"/>
      <c r="C472" s="252"/>
      <c r="D472" s="252"/>
      <c r="E472" s="427"/>
      <c r="F472" s="427"/>
      <c r="G472" s="435"/>
      <c r="H472" s="537"/>
    </row>
    <row r="473" spans="1:8" s="3" customFormat="1" ht="12.75" x14ac:dyDescent="0.25">
      <c r="B473" s="473"/>
      <c r="C473" s="252"/>
      <c r="D473" s="252"/>
      <c r="E473" s="427"/>
      <c r="F473" s="427"/>
      <c r="G473" s="435"/>
      <c r="H473" s="537"/>
    </row>
    <row r="474" spans="1:8" s="3" customFormat="1" ht="12.75" x14ac:dyDescent="0.25">
      <c r="B474" s="473"/>
      <c r="C474" s="252"/>
      <c r="D474" s="252"/>
      <c r="E474" s="427"/>
      <c r="F474" s="427"/>
      <c r="G474" s="435"/>
      <c r="H474" s="537"/>
    </row>
    <row r="475" spans="1:8" s="3" customFormat="1" ht="12.75" x14ac:dyDescent="0.25">
      <c r="B475" s="473"/>
      <c r="C475" s="252"/>
      <c r="D475" s="252"/>
      <c r="E475" s="427"/>
      <c r="F475" s="427"/>
      <c r="G475" s="435"/>
      <c r="H475" s="537"/>
    </row>
    <row r="476" spans="1:8" s="3" customFormat="1" ht="12.75" x14ac:dyDescent="0.25">
      <c r="B476" s="473"/>
      <c r="C476" s="252"/>
      <c r="D476" s="252"/>
      <c r="E476" s="427"/>
      <c r="F476" s="427"/>
      <c r="G476" s="435"/>
      <c r="H476" s="537"/>
    </row>
    <row r="477" spans="1:8" s="3" customFormat="1" ht="12.75" x14ac:dyDescent="0.25">
      <c r="B477" s="473"/>
      <c r="C477" s="252"/>
      <c r="D477" s="252"/>
      <c r="E477" s="427"/>
      <c r="F477" s="427"/>
      <c r="G477" s="435"/>
      <c r="H477" s="537"/>
    </row>
    <row r="478" spans="1:8" s="3" customFormat="1" ht="12.75" x14ac:dyDescent="0.25">
      <c r="B478" s="473"/>
      <c r="C478" s="252"/>
      <c r="D478" s="252"/>
      <c r="E478" s="427"/>
      <c r="F478" s="427"/>
      <c r="G478" s="435"/>
      <c r="H478" s="537"/>
    </row>
    <row r="479" spans="1:8" s="3" customFormat="1" ht="12.75" x14ac:dyDescent="0.25">
      <c r="B479" s="473"/>
      <c r="C479" s="252"/>
      <c r="D479" s="252"/>
      <c r="E479" s="427"/>
      <c r="F479" s="427"/>
      <c r="G479" s="435"/>
      <c r="H479" s="537"/>
    </row>
    <row r="480" spans="1:8" s="3" customFormat="1" ht="12.75" x14ac:dyDescent="0.25">
      <c r="B480" s="473"/>
      <c r="C480" s="252"/>
      <c r="D480" s="252"/>
      <c r="E480" s="427"/>
      <c r="F480" s="427"/>
      <c r="G480" s="435"/>
      <c r="H480" s="537"/>
    </row>
    <row r="481" spans="2:8" s="3" customFormat="1" ht="12.75" x14ac:dyDescent="0.25">
      <c r="B481" s="473"/>
      <c r="C481" s="252"/>
      <c r="D481" s="252"/>
      <c r="E481" s="427"/>
      <c r="F481" s="427"/>
      <c r="G481" s="435"/>
      <c r="H481" s="537"/>
    </row>
    <row r="482" spans="2:8" s="3" customFormat="1" ht="12.75" x14ac:dyDescent="0.25">
      <c r="B482" s="473"/>
      <c r="C482" s="252"/>
      <c r="D482" s="252"/>
      <c r="E482" s="427"/>
      <c r="F482" s="427"/>
      <c r="G482" s="435"/>
      <c r="H482" s="537"/>
    </row>
    <row r="483" spans="2:8" s="3" customFormat="1" ht="12.75" x14ac:dyDescent="0.25">
      <c r="B483" s="473"/>
      <c r="C483" s="252"/>
      <c r="D483" s="252"/>
      <c r="E483" s="427"/>
      <c r="F483" s="427"/>
      <c r="G483" s="435"/>
      <c r="H483" s="537"/>
    </row>
    <row r="484" spans="2:8" s="3" customFormat="1" ht="12.75" x14ac:dyDescent="0.25">
      <c r="B484" s="473"/>
      <c r="C484" s="252"/>
      <c r="D484" s="252"/>
      <c r="E484" s="427"/>
      <c r="F484" s="427"/>
      <c r="G484" s="435"/>
      <c r="H484" s="537"/>
    </row>
    <row r="485" spans="2:8" s="3" customFormat="1" ht="12.75" x14ac:dyDescent="0.25">
      <c r="B485" s="473"/>
      <c r="C485" s="252"/>
      <c r="D485" s="252"/>
      <c r="E485" s="427"/>
      <c r="F485" s="427"/>
      <c r="G485" s="435"/>
      <c r="H485" s="537"/>
    </row>
    <row r="486" spans="2:8" s="3" customFormat="1" ht="12.75" x14ac:dyDescent="0.25">
      <c r="B486" s="473"/>
      <c r="C486" s="252"/>
      <c r="D486" s="252"/>
      <c r="E486" s="427"/>
      <c r="F486" s="427"/>
      <c r="G486" s="435"/>
      <c r="H486" s="537"/>
    </row>
    <row r="487" spans="2:8" s="3" customFormat="1" ht="12.75" x14ac:dyDescent="0.25">
      <c r="B487" s="473"/>
      <c r="C487" s="252"/>
      <c r="D487" s="252"/>
      <c r="E487" s="427"/>
      <c r="F487" s="427"/>
      <c r="G487" s="435"/>
      <c r="H487" s="537"/>
    </row>
    <row r="488" spans="2:8" s="3" customFormat="1" ht="12.75" x14ac:dyDescent="0.25">
      <c r="B488" s="473"/>
      <c r="C488" s="252"/>
      <c r="D488" s="252"/>
      <c r="E488" s="427"/>
      <c r="F488" s="427"/>
      <c r="G488" s="435"/>
      <c r="H488" s="537"/>
    </row>
    <row r="489" spans="2:8" s="3" customFormat="1" ht="12.75" x14ac:dyDescent="0.25">
      <c r="B489" s="473"/>
      <c r="C489" s="252"/>
      <c r="D489" s="252"/>
      <c r="E489" s="427"/>
      <c r="F489" s="427"/>
      <c r="G489" s="435"/>
      <c r="H489" s="537"/>
    </row>
    <row r="490" spans="2:8" s="3" customFormat="1" ht="12.75" x14ac:dyDescent="0.25">
      <c r="B490" s="473"/>
      <c r="C490" s="252"/>
      <c r="D490" s="252"/>
      <c r="E490" s="427"/>
      <c r="F490" s="427"/>
      <c r="G490" s="435"/>
      <c r="H490" s="537"/>
    </row>
    <row r="491" spans="2:8" s="3" customFormat="1" ht="12.75" x14ac:dyDescent="0.25">
      <c r="B491" s="473"/>
      <c r="C491" s="252"/>
      <c r="D491" s="252"/>
      <c r="E491" s="427"/>
      <c r="F491" s="427"/>
      <c r="G491" s="435"/>
      <c r="H491" s="537"/>
    </row>
    <row r="492" spans="2:8" s="3" customFormat="1" ht="12.75" x14ac:dyDescent="0.25">
      <c r="B492" s="473"/>
      <c r="C492" s="252"/>
      <c r="D492" s="252"/>
      <c r="E492" s="427"/>
      <c r="F492" s="427"/>
      <c r="G492" s="435"/>
      <c r="H492" s="537"/>
    </row>
    <row r="493" spans="2:8" s="3" customFormat="1" ht="12.75" x14ac:dyDescent="0.25">
      <c r="B493" s="473"/>
      <c r="C493" s="252"/>
      <c r="D493" s="252"/>
      <c r="E493" s="427"/>
      <c r="F493" s="427"/>
      <c r="G493" s="435"/>
      <c r="H493" s="537"/>
    </row>
    <row r="494" spans="2:8" s="3" customFormat="1" ht="12.75" x14ac:dyDescent="0.25">
      <c r="B494" s="473"/>
      <c r="C494" s="252"/>
      <c r="D494" s="252"/>
      <c r="E494" s="427"/>
      <c r="F494" s="427"/>
      <c r="G494" s="435"/>
      <c r="H494" s="537"/>
    </row>
    <row r="495" spans="2:8" s="3" customFormat="1" ht="12.75" x14ac:dyDescent="0.25">
      <c r="B495" s="473"/>
      <c r="C495" s="252"/>
      <c r="D495" s="252"/>
      <c r="E495" s="427"/>
      <c r="F495" s="427"/>
      <c r="G495" s="435"/>
      <c r="H495" s="537"/>
    </row>
    <row r="496" spans="2:8" s="3" customFormat="1" ht="12.75" x14ac:dyDescent="0.25">
      <c r="B496" s="473"/>
      <c r="C496" s="252"/>
      <c r="D496" s="252"/>
      <c r="E496" s="427"/>
      <c r="F496" s="427"/>
      <c r="G496" s="435"/>
      <c r="H496" s="537"/>
    </row>
    <row r="497" spans="1:8" s="3" customFormat="1" ht="12.75" x14ac:dyDescent="0.25">
      <c r="B497" s="473"/>
      <c r="C497" s="252"/>
      <c r="D497" s="252"/>
      <c r="E497" s="427"/>
      <c r="F497" s="427"/>
      <c r="G497" s="435"/>
      <c r="H497" s="537"/>
    </row>
    <row r="498" spans="1:8" s="3" customFormat="1" ht="12.75" x14ac:dyDescent="0.25">
      <c r="B498" s="473"/>
      <c r="C498" s="252"/>
      <c r="D498" s="252"/>
      <c r="E498" s="427"/>
      <c r="F498" s="427"/>
      <c r="G498" s="435"/>
      <c r="H498" s="537"/>
    </row>
    <row r="499" spans="1:8" s="3" customFormat="1" ht="12.75" x14ac:dyDescent="0.25">
      <c r="B499" s="473"/>
      <c r="C499" s="252"/>
      <c r="D499" s="252"/>
      <c r="E499" s="427"/>
      <c r="F499" s="427"/>
      <c r="G499" s="435"/>
      <c r="H499" s="537"/>
    </row>
    <row r="500" spans="1:8" s="3" customFormat="1" ht="12.75" x14ac:dyDescent="0.25">
      <c r="B500" s="473"/>
      <c r="C500" s="252"/>
      <c r="D500" s="252"/>
      <c r="E500" s="427"/>
      <c r="F500" s="427"/>
      <c r="G500" s="435"/>
      <c r="H500" s="537"/>
    </row>
    <row r="501" spans="1:8" s="3" customFormat="1" ht="12.75" x14ac:dyDescent="0.25">
      <c r="B501" s="473"/>
      <c r="C501" s="252"/>
      <c r="D501" s="252"/>
      <c r="E501" s="427"/>
      <c r="F501" s="427"/>
      <c r="G501" s="435"/>
      <c r="H501" s="537"/>
    </row>
    <row r="502" spans="1:8" s="3" customFormat="1" ht="12.75" x14ac:dyDescent="0.25">
      <c r="B502" s="473"/>
      <c r="C502" s="252"/>
      <c r="D502" s="252"/>
      <c r="E502" s="427"/>
      <c r="F502" s="427"/>
      <c r="G502" s="435"/>
      <c r="H502" s="537"/>
    </row>
    <row r="503" spans="1:8" s="3" customFormat="1" ht="12.75" x14ac:dyDescent="0.25">
      <c r="B503" s="473"/>
      <c r="C503" s="252"/>
      <c r="D503" s="252"/>
      <c r="E503" s="427"/>
      <c r="F503" s="427"/>
      <c r="G503" s="435"/>
      <c r="H503" s="537"/>
    </row>
    <row r="504" spans="1:8" s="3" customFormat="1" ht="12.75" x14ac:dyDescent="0.25">
      <c r="B504" s="473"/>
      <c r="C504" s="252"/>
      <c r="D504" s="252"/>
      <c r="E504" s="427"/>
      <c r="F504" s="427"/>
      <c r="G504" s="435"/>
      <c r="H504" s="537"/>
    </row>
    <row r="505" spans="1:8" s="3" customFormat="1" ht="12.75" x14ac:dyDescent="0.25">
      <c r="B505" s="473"/>
      <c r="C505" s="252"/>
      <c r="D505" s="252"/>
      <c r="E505" s="427"/>
      <c r="F505" s="427"/>
      <c r="G505" s="435"/>
      <c r="H505" s="537"/>
    </row>
    <row r="506" spans="1:8" s="3" customFormat="1" ht="12.75" x14ac:dyDescent="0.25">
      <c r="B506" s="473"/>
      <c r="C506" s="252"/>
      <c r="D506" s="252"/>
      <c r="E506" s="427"/>
      <c r="F506" s="427"/>
      <c r="G506" s="435"/>
      <c r="H506" s="537"/>
    </row>
    <row r="507" spans="1:8" s="4" customFormat="1" ht="21.95" customHeight="1" x14ac:dyDescent="0.25">
      <c r="B507" s="257" t="s">
        <v>230</v>
      </c>
      <c r="C507" s="257"/>
      <c r="D507" s="5"/>
      <c r="E507" s="431"/>
      <c r="F507" s="431"/>
      <c r="G507" s="766"/>
      <c r="H507" s="494">
        <f>SUM(H452:H506)</f>
        <v>0</v>
      </c>
    </row>
    <row r="508" spans="1:8" s="2" customFormat="1" ht="12.75" x14ac:dyDescent="0.2">
      <c r="B508" s="15"/>
      <c r="F508" s="15"/>
      <c r="G508" s="762"/>
      <c r="H508" s="542" t="s">
        <v>2022</v>
      </c>
    </row>
    <row r="509" spans="1:8" s="2" customFormat="1" ht="12.75" x14ac:dyDescent="0.2">
      <c r="B509" s="15"/>
      <c r="F509" s="15"/>
      <c r="G509" s="762"/>
      <c r="H509" s="543"/>
    </row>
    <row r="510" spans="1:8" s="3" customFormat="1" ht="25.5" x14ac:dyDescent="0.25">
      <c r="B510" s="253" t="s">
        <v>3</v>
      </c>
      <c r="C510" s="253" t="s">
        <v>4</v>
      </c>
      <c r="D510" s="253" t="s">
        <v>5</v>
      </c>
      <c r="E510" s="253" t="s">
        <v>6</v>
      </c>
      <c r="F510" s="293" t="s">
        <v>7</v>
      </c>
      <c r="G510" s="763" t="s">
        <v>8</v>
      </c>
      <c r="H510" s="489" t="s">
        <v>9</v>
      </c>
    </row>
    <row r="511" spans="1:8" s="3" customFormat="1" ht="25.5" x14ac:dyDescent="0.25">
      <c r="A511" s="3">
        <v>8388</v>
      </c>
      <c r="B511" s="701" t="s">
        <v>603</v>
      </c>
      <c r="C511" s="246"/>
      <c r="D511" s="246" t="s">
        <v>627</v>
      </c>
      <c r="E511" s="741"/>
      <c r="F511" s="742"/>
      <c r="G511" s="764"/>
      <c r="H511" s="747"/>
    </row>
    <row r="512" spans="1:8" s="3" customFormat="1" ht="12.75" x14ac:dyDescent="0.25">
      <c r="B512" s="473"/>
      <c r="C512" s="252"/>
      <c r="D512" s="252"/>
      <c r="E512" s="427"/>
      <c r="F512" s="427"/>
      <c r="G512" s="435"/>
      <c r="H512" s="537"/>
    </row>
    <row r="513" spans="1:8" s="3" customFormat="1" ht="12.75" x14ac:dyDescent="0.25">
      <c r="A513" s="3">
        <v>8389</v>
      </c>
      <c r="B513" s="474" t="s">
        <v>607</v>
      </c>
      <c r="C513" s="254"/>
      <c r="D513" s="254" t="s">
        <v>1530</v>
      </c>
      <c r="E513" s="428"/>
      <c r="F513" s="429"/>
      <c r="G513" s="435"/>
      <c r="H513" s="537"/>
    </row>
    <row r="514" spans="1:8" s="3" customFormat="1" ht="12.75" x14ac:dyDescent="0.25">
      <c r="B514" s="473"/>
      <c r="C514" s="252"/>
      <c r="D514" s="252"/>
      <c r="E514" s="427"/>
      <c r="F514" s="427"/>
      <c r="G514" s="435"/>
      <c r="H514" s="537"/>
    </row>
    <row r="515" spans="1:8" s="3" customFormat="1" ht="12.75" x14ac:dyDescent="0.25">
      <c r="A515" s="3">
        <v>9256</v>
      </c>
      <c r="B515" s="474" t="s">
        <v>610</v>
      </c>
      <c r="C515" s="254" t="s">
        <v>632</v>
      </c>
      <c r="D515" s="254" t="s">
        <v>1531</v>
      </c>
      <c r="E515" s="428"/>
      <c r="F515" s="429"/>
      <c r="G515" s="435"/>
      <c r="H515" s="537"/>
    </row>
    <row r="516" spans="1:8" s="3" customFormat="1" ht="12.75" x14ac:dyDescent="0.25">
      <c r="B516" s="473"/>
      <c r="C516" s="252"/>
      <c r="D516" s="252"/>
      <c r="E516" s="427"/>
      <c r="F516" s="427"/>
      <c r="G516" s="435"/>
      <c r="H516" s="537"/>
    </row>
    <row r="517" spans="1:8" s="3" customFormat="1" ht="38.25" x14ac:dyDescent="0.25">
      <c r="A517" s="3">
        <v>9257</v>
      </c>
      <c r="B517" s="474"/>
      <c r="C517" s="254"/>
      <c r="D517" s="254" t="s">
        <v>631</v>
      </c>
      <c r="E517" s="428"/>
      <c r="F517" s="429"/>
      <c r="G517" s="435"/>
      <c r="H517" s="537"/>
    </row>
    <row r="518" spans="1:8" s="3" customFormat="1" ht="12.75" x14ac:dyDescent="0.25">
      <c r="B518" s="473"/>
      <c r="C518" s="252"/>
      <c r="D518" s="252"/>
      <c r="E518" s="427"/>
      <c r="F518" s="427"/>
      <c r="G518" s="435"/>
      <c r="H518" s="537"/>
    </row>
    <row r="519" spans="1:8" s="3" customFormat="1" ht="12.75" x14ac:dyDescent="0.25">
      <c r="A519" s="3">
        <v>9132</v>
      </c>
      <c r="B519" s="474"/>
      <c r="C519" s="254" t="s">
        <v>276</v>
      </c>
      <c r="D519" s="254" t="s">
        <v>874</v>
      </c>
      <c r="E519" s="428"/>
      <c r="F519" s="429"/>
      <c r="G519" s="435"/>
      <c r="H519" s="537"/>
    </row>
    <row r="520" spans="1:8" s="3" customFormat="1" ht="12.75" x14ac:dyDescent="0.25">
      <c r="B520" s="473"/>
      <c r="C520" s="252"/>
      <c r="D520" s="252"/>
      <c r="E520" s="427"/>
      <c r="F520" s="427"/>
      <c r="G520" s="435"/>
      <c r="H520" s="537"/>
    </row>
    <row r="521" spans="1:8" s="3" customFormat="1" ht="12.75" x14ac:dyDescent="0.25">
      <c r="A521" s="3">
        <v>9258</v>
      </c>
      <c r="B521" s="474"/>
      <c r="C521" s="254"/>
      <c r="D521" s="254" t="s">
        <v>875</v>
      </c>
      <c r="E521" s="428"/>
      <c r="F521" s="429"/>
      <c r="G521" s="435"/>
      <c r="H521" s="537"/>
    </row>
    <row r="522" spans="1:8" s="3" customFormat="1" ht="12.75" x14ac:dyDescent="0.25">
      <c r="B522" s="473"/>
      <c r="C522" s="252"/>
      <c r="D522" s="252"/>
      <c r="E522" s="427"/>
      <c r="F522" s="427"/>
      <c r="G522" s="435"/>
      <c r="H522" s="537"/>
    </row>
    <row r="523" spans="1:8" s="3" customFormat="1" ht="25.5" x14ac:dyDescent="0.25">
      <c r="A523" s="3">
        <v>9259</v>
      </c>
      <c r="B523" s="474" t="s">
        <v>619</v>
      </c>
      <c r="C523" s="254"/>
      <c r="D523" s="254" t="s">
        <v>1532</v>
      </c>
      <c r="E523" s="428" t="s">
        <v>279</v>
      </c>
      <c r="F523" s="429">
        <v>180</v>
      </c>
      <c r="G523" s="463"/>
      <c r="H523" s="544">
        <f>IF(E523 = CHAR(37), F523*G523/100,F523*G523)</f>
        <v>0</v>
      </c>
    </row>
    <row r="524" spans="1:8" s="3" customFormat="1" ht="12.75" x14ac:dyDescent="0.25">
      <c r="B524" s="473"/>
      <c r="C524" s="252"/>
      <c r="D524" s="252"/>
      <c r="E524" s="427"/>
      <c r="F524" s="427"/>
      <c r="G524" s="435"/>
      <c r="H524" s="537"/>
    </row>
    <row r="525" spans="1:8" s="3" customFormat="1" ht="12.75" x14ac:dyDescent="0.25">
      <c r="A525" s="3">
        <v>9260</v>
      </c>
      <c r="B525" s="474"/>
      <c r="C525" s="254" t="s">
        <v>598</v>
      </c>
      <c r="D525" s="254" t="s">
        <v>1533</v>
      </c>
      <c r="E525" s="428"/>
      <c r="F525" s="429"/>
      <c r="G525" s="435"/>
      <c r="H525" s="537"/>
    </row>
    <row r="526" spans="1:8" s="3" customFormat="1" ht="12.75" x14ac:dyDescent="0.25">
      <c r="B526" s="473"/>
      <c r="C526" s="252"/>
      <c r="D526" s="252"/>
      <c r="E526" s="427"/>
      <c r="F526" s="427"/>
      <c r="G526" s="435"/>
      <c r="H526" s="537"/>
    </row>
    <row r="527" spans="1:8" s="3" customFormat="1" ht="12.75" x14ac:dyDescent="0.25">
      <c r="A527" s="3">
        <v>9261</v>
      </c>
      <c r="B527" s="474" t="s">
        <v>622</v>
      </c>
      <c r="C527" s="254"/>
      <c r="D527" s="254" t="s">
        <v>1534</v>
      </c>
      <c r="E527" s="428" t="s">
        <v>292</v>
      </c>
      <c r="F527" s="429">
        <v>115</v>
      </c>
      <c r="G527" s="463"/>
      <c r="H527" s="544">
        <f>IF(E527 = CHAR(37), F527*G527/100,F527*G527)</f>
        <v>0</v>
      </c>
    </row>
    <row r="528" spans="1:8" s="3" customFormat="1" ht="12.75" x14ac:dyDescent="0.25">
      <c r="B528" s="473"/>
      <c r="C528" s="252"/>
      <c r="D528" s="252"/>
      <c r="E528" s="427"/>
      <c r="F528" s="427"/>
      <c r="G528" s="435"/>
      <c r="H528" s="537"/>
    </row>
    <row r="529" spans="1:8" s="3" customFormat="1" ht="12.75" x14ac:dyDescent="0.25">
      <c r="A529" s="3">
        <v>9263</v>
      </c>
      <c r="B529" s="474"/>
      <c r="C529" s="254" t="s">
        <v>651</v>
      </c>
      <c r="D529" s="254" t="s">
        <v>1535</v>
      </c>
      <c r="E529" s="428"/>
      <c r="F529" s="429"/>
      <c r="G529" s="435"/>
      <c r="H529" s="537"/>
    </row>
    <row r="530" spans="1:8" s="3" customFormat="1" ht="12.75" x14ac:dyDescent="0.25">
      <c r="B530" s="473"/>
      <c r="C530" s="252"/>
      <c r="D530" s="252"/>
      <c r="E530" s="427"/>
      <c r="F530" s="427"/>
      <c r="G530" s="435"/>
      <c r="H530" s="537"/>
    </row>
    <row r="531" spans="1:8" s="3" customFormat="1" ht="12.75" x14ac:dyDescent="0.25">
      <c r="A531" s="3">
        <v>9264</v>
      </c>
      <c r="B531" s="474"/>
      <c r="C531" s="254"/>
      <c r="D531" s="254" t="s">
        <v>875</v>
      </c>
      <c r="E531" s="428"/>
      <c r="F531" s="429"/>
      <c r="G531" s="435"/>
      <c r="H531" s="537"/>
    </row>
    <row r="532" spans="1:8" s="3" customFormat="1" ht="12.75" x14ac:dyDescent="0.25">
      <c r="B532" s="473"/>
      <c r="C532" s="252"/>
      <c r="D532" s="252"/>
      <c r="E532" s="427"/>
      <c r="F532" s="427"/>
      <c r="G532" s="435"/>
      <c r="H532" s="537"/>
    </row>
    <row r="533" spans="1:8" s="3" customFormat="1" ht="25.5" x14ac:dyDescent="0.25">
      <c r="A533" s="3">
        <v>9265</v>
      </c>
      <c r="B533" s="474" t="s">
        <v>624</v>
      </c>
      <c r="C533" s="254"/>
      <c r="D533" s="254" t="s">
        <v>1536</v>
      </c>
      <c r="E533" s="428" t="s">
        <v>279</v>
      </c>
      <c r="F533" s="429">
        <v>180</v>
      </c>
      <c r="G533" s="463"/>
      <c r="H533" s="544">
        <f>IF(E533 = CHAR(37), F533*G533/100,F533*G533)</f>
        <v>0</v>
      </c>
    </row>
    <row r="534" spans="1:8" s="3" customFormat="1" ht="12.75" x14ac:dyDescent="0.25">
      <c r="B534" s="473"/>
      <c r="C534" s="252"/>
      <c r="D534" s="252"/>
      <c r="E534" s="427"/>
      <c r="F534" s="427"/>
      <c r="G534" s="435"/>
      <c r="H534" s="537"/>
    </row>
    <row r="535" spans="1:8" s="3" customFormat="1" ht="12.75" x14ac:dyDescent="0.25">
      <c r="A535" s="3">
        <v>9144</v>
      </c>
      <c r="B535" s="474" t="s">
        <v>612</v>
      </c>
      <c r="C535" s="254" t="s">
        <v>683</v>
      </c>
      <c r="D535" s="254" t="s">
        <v>1537</v>
      </c>
      <c r="E535" s="428"/>
      <c r="F535" s="429"/>
      <c r="G535" s="435"/>
      <c r="H535" s="537"/>
    </row>
    <row r="536" spans="1:8" s="3" customFormat="1" ht="12.75" x14ac:dyDescent="0.25">
      <c r="B536" s="473"/>
      <c r="C536" s="252"/>
      <c r="D536" s="252"/>
      <c r="E536" s="427"/>
      <c r="F536" s="427"/>
      <c r="G536" s="435"/>
      <c r="H536" s="537"/>
    </row>
    <row r="537" spans="1:8" s="3" customFormat="1" ht="12.75" x14ac:dyDescent="0.25">
      <c r="A537" s="3">
        <v>9145</v>
      </c>
      <c r="B537" s="474"/>
      <c r="C537" s="254" t="s">
        <v>685</v>
      </c>
      <c r="D537" s="254" t="s">
        <v>686</v>
      </c>
      <c r="E537" s="428"/>
      <c r="F537" s="429"/>
      <c r="G537" s="435"/>
      <c r="H537" s="537"/>
    </row>
    <row r="538" spans="1:8" s="3" customFormat="1" ht="12.75" x14ac:dyDescent="0.25">
      <c r="B538" s="473"/>
      <c r="C538" s="252"/>
      <c r="D538" s="252"/>
      <c r="E538" s="427"/>
      <c r="F538" s="427"/>
      <c r="G538" s="435"/>
      <c r="H538" s="537"/>
    </row>
    <row r="539" spans="1:8" s="3" customFormat="1" ht="12.75" x14ac:dyDescent="0.25">
      <c r="A539" s="3">
        <v>9146</v>
      </c>
      <c r="B539" s="474"/>
      <c r="C539" s="254"/>
      <c r="D539" s="254" t="s">
        <v>783</v>
      </c>
      <c r="E539" s="428"/>
      <c r="F539" s="429"/>
      <c r="G539" s="435"/>
      <c r="H539" s="537"/>
    </row>
    <row r="540" spans="1:8" s="3" customFormat="1" ht="12.75" x14ac:dyDescent="0.25">
      <c r="B540" s="473"/>
      <c r="C540" s="252"/>
      <c r="D540" s="252"/>
      <c r="E540" s="427"/>
      <c r="F540" s="427"/>
      <c r="G540" s="435"/>
      <c r="H540" s="537"/>
    </row>
    <row r="541" spans="1:8" s="3" customFormat="1" ht="12.75" x14ac:dyDescent="0.25">
      <c r="A541" s="3">
        <v>9147</v>
      </c>
      <c r="B541" s="474" t="s">
        <v>1538</v>
      </c>
      <c r="C541" s="254"/>
      <c r="D541" s="254" t="s">
        <v>1539</v>
      </c>
      <c r="E541" s="428" t="s">
        <v>690</v>
      </c>
      <c r="F541" s="438">
        <v>0.4</v>
      </c>
      <c r="G541" s="463"/>
      <c r="H541" s="544">
        <f>IF(E541 = CHAR(37), F541*G541/100,F541*G541)</f>
        <v>0</v>
      </c>
    </row>
    <row r="542" spans="1:8" s="3" customFormat="1" ht="12.75" x14ac:dyDescent="0.25">
      <c r="B542" s="473"/>
      <c r="C542" s="252"/>
      <c r="D542" s="252"/>
      <c r="E542" s="427"/>
      <c r="F542" s="427"/>
      <c r="G542" s="435"/>
      <c r="H542" s="537"/>
    </row>
    <row r="543" spans="1:8" s="3" customFormat="1" ht="12.75" x14ac:dyDescent="0.25">
      <c r="A543" s="3">
        <v>9691</v>
      </c>
      <c r="B543" s="474" t="s">
        <v>1540</v>
      </c>
      <c r="C543" s="254"/>
      <c r="D543" s="254" t="s">
        <v>1541</v>
      </c>
      <c r="E543" s="428" t="s">
        <v>690</v>
      </c>
      <c r="F543" s="438">
        <v>7</v>
      </c>
      <c r="G543" s="463"/>
      <c r="H543" s="544">
        <f>IF(E543 = CHAR(37), F543*G543/100,F543*G543)</f>
        <v>0</v>
      </c>
    </row>
    <row r="544" spans="1:8" s="3" customFormat="1" ht="12.75" x14ac:dyDescent="0.25">
      <c r="B544" s="473"/>
      <c r="C544" s="252"/>
      <c r="D544" s="252"/>
      <c r="E544" s="427"/>
      <c r="F544" s="427"/>
      <c r="G544" s="435"/>
      <c r="H544" s="537"/>
    </row>
    <row r="545" spans="1:8" s="3" customFormat="1" ht="12.75" x14ac:dyDescent="0.25">
      <c r="A545" s="3">
        <v>9268</v>
      </c>
      <c r="B545" s="474" t="s">
        <v>1542</v>
      </c>
      <c r="C545" s="254" t="s">
        <v>1543</v>
      </c>
      <c r="D545" s="254" t="s">
        <v>1544</v>
      </c>
      <c r="E545" s="428"/>
      <c r="F545" s="438"/>
      <c r="G545" s="435"/>
      <c r="H545" s="537"/>
    </row>
    <row r="546" spans="1:8" s="3" customFormat="1" ht="12.75" x14ac:dyDescent="0.25">
      <c r="B546" s="473"/>
      <c r="C546" s="252"/>
      <c r="D546" s="252"/>
      <c r="E546" s="427"/>
      <c r="F546" s="427"/>
      <c r="G546" s="435"/>
      <c r="H546" s="537"/>
    </row>
    <row r="547" spans="1:8" s="3" customFormat="1" ht="12.75" x14ac:dyDescent="0.25">
      <c r="A547" s="3">
        <v>9269</v>
      </c>
      <c r="B547" s="474"/>
      <c r="C547" s="254"/>
      <c r="D547" s="254" t="s">
        <v>1545</v>
      </c>
      <c r="E547" s="428"/>
      <c r="F547" s="438"/>
      <c r="G547" s="435"/>
      <c r="H547" s="537"/>
    </row>
    <row r="548" spans="1:8" s="3" customFormat="1" ht="12.75" x14ac:dyDescent="0.25">
      <c r="B548" s="473"/>
      <c r="C548" s="252"/>
      <c r="D548" s="252"/>
      <c r="E548" s="427"/>
      <c r="F548" s="427"/>
      <c r="G548" s="435"/>
      <c r="H548" s="537"/>
    </row>
    <row r="549" spans="1:8" s="3" customFormat="1" ht="12.75" x14ac:dyDescent="0.25">
      <c r="A549" s="3">
        <v>9270</v>
      </c>
      <c r="B549" s="474" t="s">
        <v>1546</v>
      </c>
      <c r="C549" s="254" t="s">
        <v>1547</v>
      </c>
      <c r="D549" s="254" t="s">
        <v>697</v>
      </c>
      <c r="E549" s="428" t="s">
        <v>190</v>
      </c>
      <c r="F549" s="429">
        <v>8</v>
      </c>
      <c r="G549" s="463"/>
      <c r="H549" s="544">
        <f>IF(E549 = CHAR(37), F549*G549/100,F549*G549)</f>
        <v>0</v>
      </c>
    </row>
    <row r="550" spans="1:8" s="3" customFormat="1" ht="12.75" x14ac:dyDescent="0.25">
      <c r="B550" s="473"/>
      <c r="C550" s="252"/>
      <c r="D550" s="252"/>
      <c r="E550" s="427"/>
      <c r="F550" s="427"/>
      <c r="G550" s="435"/>
      <c r="H550" s="537"/>
    </row>
    <row r="551" spans="1:8" s="3" customFormat="1" ht="12.75" x14ac:dyDescent="0.25">
      <c r="A551" s="3">
        <v>9271</v>
      </c>
      <c r="B551" s="474"/>
      <c r="C551" s="254"/>
      <c r="D551" s="254" t="s">
        <v>1548</v>
      </c>
      <c r="E551" s="428"/>
      <c r="F551" s="429"/>
      <c r="G551" s="435"/>
      <c r="H551" s="537"/>
    </row>
    <row r="552" spans="1:8" s="3" customFormat="1" ht="12.75" x14ac:dyDescent="0.25">
      <c r="B552" s="473"/>
      <c r="C552" s="252"/>
      <c r="D552" s="252"/>
      <c r="E552" s="427"/>
      <c r="F552" s="427"/>
      <c r="G552" s="435"/>
      <c r="H552" s="537"/>
    </row>
    <row r="553" spans="1:8" s="3" customFormat="1" ht="12.75" x14ac:dyDescent="0.25">
      <c r="A553" s="3">
        <v>9272</v>
      </c>
      <c r="B553" s="474" t="s">
        <v>1549</v>
      </c>
      <c r="C553" s="254" t="s">
        <v>62</v>
      </c>
      <c r="D553" s="254" t="s">
        <v>1550</v>
      </c>
      <c r="E553" s="428" t="s">
        <v>190</v>
      </c>
      <c r="F553" s="429">
        <v>30</v>
      </c>
      <c r="G553" s="463"/>
      <c r="H553" s="544">
        <f>IF(E553 = CHAR(37), F553*G553/100,F553*G553)</f>
        <v>0</v>
      </c>
    </row>
    <row r="554" spans="1:8" s="3" customFormat="1" ht="12.75" x14ac:dyDescent="0.25">
      <c r="B554" s="473"/>
      <c r="C554" s="252"/>
      <c r="D554" s="252"/>
      <c r="E554" s="427"/>
      <c r="F554" s="427"/>
      <c r="G554" s="435"/>
      <c r="H554" s="537"/>
    </row>
    <row r="555" spans="1:8" s="3" customFormat="1" ht="12.75" x14ac:dyDescent="0.25">
      <c r="A555" s="3">
        <v>9273</v>
      </c>
      <c r="B555" s="474" t="s">
        <v>1551</v>
      </c>
      <c r="C555" s="254" t="s">
        <v>62</v>
      </c>
      <c r="D555" s="254" t="s">
        <v>1552</v>
      </c>
      <c r="E555" s="428" t="s">
        <v>190</v>
      </c>
      <c r="F555" s="429">
        <v>30</v>
      </c>
      <c r="G555" s="463"/>
      <c r="H555" s="544">
        <f>IF(E555 = CHAR(37), F555*G555/100,F555*G555)</f>
        <v>0</v>
      </c>
    </row>
    <row r="556" spans="1:8" s="3" customFormat="1" ht="12.75" x14ac:dyDescent="0.25">
      <c r="B556" s="473"/>
      <c r="C556" s="252"/>
      <c r="D556" s="252"/>
      <c r="E556" s="427"/>
      <c r="F556" s="427"/>
      <c r="G556" s="435"/>
      <c r="H556" s="537"/>
    </row>
    <row r="557" spans="1:8" s="3" customFormat="1" ht="12.75" x14ac:dyDescent="0.25">
      <c r="A557" s="3">
        <v>9274</v>
      </c>
      <c r="B557" s="474" t="s">
        <v>1553</v>
      </c>
      <c r="C557" s="254" t="s">
        <v>714</v>
      </c>
      <c r="D557" s="254" t="s">
        <v>1554</v>
      </c>
      <c r="E557" s="428"/>
      <c r="F557" s="429"/>
      <c r="G557" s="435"/>
      <c r="H557" s="537"/>
    </row>
    <row r="558" spans="1:8" s="3" customFormat="1" ht="12.75" x14ac:dyDescent="0.25">
      <c r="B558" s="473"/>
      <c r="C558" s="252"/>
      <c r="D558" s="252"/>
      <c r="E558" s="427"/>
      <c r="F558" s="427"/>
      <c r="G558" s="435"/>
      <c r="H558" s="537"/>
    </row>
    <row r="559" spans="1:8" s="3" customFormat="1" ht="12.75" x14ac:dyDescent="0.25">
      <c r="A559" s="3">
        <v>9275</v>
      </c>
      <c r="B559" s="474" t="s">
        <v>1555</v>
      </c>
      <c r="C559" s="254"/>
      <c r="D559" s="254" t="s">
        <v>1556</v>
      </c>
      <c r="E559" s="428" t="s">
        <v>279</v>
      </c>
      <c r="F559" s="429">
        <v>25</v>
      </c>
      <c r="G559" s="463"/>
      <c r="H559" s="544">
        <f>IF(E559 = CHAR(37), F559*G559/100,F559*G559)</f>
        <v>0</v>
      </c>
    </row>
    <row r="560" spans="1:8" s="3" customFormat="1" ht="12.75" x14ac:dyDescent="0.25">
      <c r="B560" s="473"/>
      <c r="C560" s="252"/>
      <c r="D560" s="252"/>
      <c r="E560" s="427"/>
      <c r="F560" s="427"/>
      <c r="G560" s="435"/>
      <c r="H560" s="537"/>
    </row>
    <row r="561" spans="1:8" s="3" customFormat="1" ht="38.25" x14ac:dyDescent="0.25">
      <c r="A561" s="3">
        <v>9828</v>
      </c>
      <c r="B561" s="474" t="s">
        <v>1557</v>
      </c>
      <c r="C561" s="254"/>
      <c r="D561" s="254" t="s">
        <v>1558</v>
      </c>
      <c r="E561" s="428" t="s">
        <v>279</v>
      </c>
      <c r="F561" s="429">
        <v>45</v>
      </c>
      <c r="G561" s="463"/>
      <c r="H561" s="544">
        <f>IF(E561 = CHAR(37), F561*G561/100,F561*G561)</f>
        <v>0</v>
      </c>
    </row>
    <row r="562" spans="1:8" s="3" customFormat="1" ht="12.75" x14ac:dyDescent="0.25">
      <c r="B562" s="473"/>
      <c r="C562" s="252"/>
      <c r="D562" s="252"/>
      <c r="E562" s="427"/>
      <c r="F562" s="427"/>
      <c r="G562" s="435"/>
      <c r="H562" s="537"/>
    </row>
    <row r="563" spans="1:8" s="3" customFormat="1" ht="12.75" x14ac:dyDescent="0.25">
      <c r="A563" s="3">
        <v>9184</v>
      </c>
      <c r="B563" s="474" t="s">
        <v>1559</v>
      </c>
      <c r="C563" s="254" t="s">
        <v>723</v>
      </c>
      <c r="D563" s="254" t="s">
        <v>1560</v>
      </c>
      <c r="E563" s="428"/>
      <c r="F563" s="429"/>
      <c r="G563" s="435"/>
      <c r="H563" s="537"/>
    </row>
    <row r="564" spans="1:8" s="3" customFormat="1" ht="12.75" x14ac:dyDescent="0.25">
      <c r="B564" s="473"/>
      <c r="C564" s="252"/>
      <c r="D564" s="252"/>
      <c r="E564" s="427"/>
      <c r="F564" s="427"/>
      <c r="G564" s="435"/>
      <c r="H564" s="537"/>
    </row>
    <row r="565" spans="1:8" s="3" customFormat="1" ht="25.5" x14ac:dyDescent="0.25">
      <c r="A565" s="3">
        <v>9185</v>
      </c>
      <c r="B565" s="474" t="s">
        <v>1561</v>
      </c>
      <c r="C565" s="254"/>
      <c r="D565" s="254" t="s">
        <v>1562</v>
      </c>
      <c r="E565" s="428" t="s">
        <v>292</v>
      </c>
      <c r="F565" s="429">
        <v>20</v>
      </c>
      <c r="G565" s="463"/>
      <c r="H565" s="544">
        <f>IF(E565 = CHAR(37), F565*G565/100,F565*G565)</f>
        <v>0</v>
      </c>
    </row>
    <row r="566" spans="1:8" s="3" customFormat="1" ht="12.75" x14ac:dyDescent="0.25">
      <c r="B566" s="473"/>
      <c r="C566" s="252"/>
      <c r="D566" s="252"/>
      <c r="E566" s="427"/>
      <c r="F566" s="427"/>
      <c r="G566" s="435"/>
      <c r="H566" s="537"/>
    </row>
    <row r="567" spans="1:8" s="3" customFormat="1" ht="12.75" x14ac:dyDescent="0.25">
      <c r="B567" s="473"/>
      <c r="C567" s="252"/>
      <c r="D567" s="252"/>
      <c r="E567" s="427"/>
      <c r="F567" s="427"/>
      <c r="G567" s="435"/>
      <c r="H567" s="537"/>
    </row>
    <row r="568" spans="1:8" s="3" customFormat="1" ht="12.75" x14ac:dyDescent="0.25">
      <c r="B568" s="473"/>
      <c r="C568" s="252"/>
      <c r="D568" s="252"/>
      <c r="E568" s="427"/>
      <c r="F568" s="427"/>
      <c r="G568" s="435"/>
      <c r="H568" s="537"/>
    </row>
    <row r="569" spans="1:8" s="4" customFormat="1" ht="21.95" customHeight="1" x14ac:dyDescent="0.25">
      <c r="B569" s="257" t="s">
        <v>44</v>
      </c>
      <c r="C569" s="257"/>
      <c r="D569" s="5"/>
      <c r="E569" s="431"/>
      <c r="F569" s="431"/>
      <c r="G569" s="766"/>
      <c r="H569" s="494">
        <f>SUM(H511:H568)</f>
        <v>0</v>
      </c>
    </row>
    <row r="570" spans="1:8" s="2" customFormat="1" ht="12.75" x14ac:dyDescent="0.2">
      <c r="B570" s="15"/>
      <c r="F570" s="15"/>
      <c r="G570" s="762"/>
      <c r="H570" s="542" t="s">
        <v>2022</v>
      </c>
    </row>
    <row r="571" spans="1:8" s="2" customFormat="1" ht="12.75" x14ac:dyDescent="0.2">
      <c r="B571" s="15"/>
      <c r="F571" s="15"/>
      <c r="G571" s="762"/>
      <c r="H571" s="543"/>
    </row>
    <row r="572" spans="1:8" s="3" customFormat="1" ht="25.5" x14ac:dyDescent="0.25">
      <c r="B572" s="253" t="s">
        <v>3</v>
      </c>
      <c r="C572" s="253" t="s">
        <v>4</v>
      </c>
      <c r="D572" s="253" t="s">
        <v>5</v>
      </c>
      <c r="E572" s="253" t="s">
        <v>6</v>
      </c>
      <c r="F572" s="293" t="s">
        <v>7</v>
      </c>
      <c r="G572" s="763" t="s">
        <v>8</v>
      </c>
      <c r="H572" s="489" t="s">
        <v>9</v>
      </c>
    </row>
    <row r="573" spans="1:8" s="4" customFormat="1" ht="21.95" customHeight="1" x14ac:dyDescent="0.25">
      <c r="B573" s="257" t="s">
        <v>45</v>
      </c>
      <c r="C573" s="257"/>
      <c r="D573" s="5"/>
      <c r="E573" s="431"/>
      <c r="F573" s="431"/>
      <c r="G573" s="766"/>
      <c r="H573" s="494">
        <f>H569</f>
        <v>0</v>
      </c>
    </row>
    <row r="574" spans="1:8" s="3" customFormat="1" ht="38.25" x14ac:dyDescent="0.25">
      <c r="A574" s="3">
        <v>9276</v>
      </c>
      <c r="B574" s="474" t="s">
        <v>1563</v>
      </c>
      <c r="C574" s="254"/>
      <c r="D574" s="254" t="s">
        <v>1564</v>
      </c>
      <c r="E574" s="428" t="s">
        <v>292</v>
      </c>
      <c r="F574" s="429">
        <v>115</v>
      </c>
      <c r="G574" s="463"/>
      <c r="H574" s="544">
        <f>IF(E574 = CHAR(37), F574*G574/100,F574*G574)</f>
        <v>0</v>
      </c>
    </row>
    <row r="575" spans="1:8" s="3" customFormat="1" ht="12.75" x14ac:dyDescent="0.25">
      <c r="B575" s="473"/>
      <c r="C575" s="252"/>
      <c r="D575" s="252"/>
      <c r="E575" s="427"/>
      <c r="F575" s="427"/>
      <c r="G575" s="435"/>
      <c r="H575" s="537"/>
    </row>
    <row r="576" spans="1:8" s="3" customFormat="1" ht="12.75" x14ac:dyDescent="0.25">
      <c r="A576" s="3">
        <v>9201</v>
      </c>
      <c r="B576" s="474" t="s">
        <v>1565</v>
      </c>
      <c r="C576" s="254"/>
      <c r="D576" s="246" t="s">
        <v>1566</v>
      </c>
      <c r="E576" s="428"/>
      <c r="F576" s="429"/>
      <c r="G576" s="435"/>
      <c r="H576" s="537"/>
    </row>
    <row r="577" spans="1:8" s="3" customFormat="1" ht="12.75" x14ac:dyDescent="0.25">
      <c r="B577" s="473"/>
      <c r="C577" s="252"/>
      <c r="D577" s="252"/>
      <c r="E577" s="427"/>
      <c r="F577" s="427"/>
      <c r="G577" s="435"/>
      <c r="H577" s="537"/>
    </row>
    <row r="578" spans="1:8" s="3" customFormat="1" ht="12.75" x14ac:dyDescent="0.25">
      <c r="A578" s="3">
        <v>9829</v>
      </c>
      <c r="B578" s="474" t="s">
        <v>1567</v>
      </c>
      <c r="C578" s="254" t="s">
        <v>714</v>
      </c>
      <c r="D578" s="254" t="s">
        <v>1554</v>
      </c>
      <c r="E578" s="428"/>
      <c r="F578" s="429"/>
      <c r="G578" s="435"/>
      <c r="H578" s="537"/>
    </row>
    <row r="579" spans="1:8" s="3" customFormat="1" ht="12.75" x14ac:dyDescent="0.25">
      <c r="B579" s="473"/>
      <c r="C579" s="252"/>
      <c r="D579" s="252"/>
      <c r="E579" s="427"/>
      <c r="F579" s="427"/>
      <c r="G579" s="435"/>
      <c r="H579" s="537"/>
    </row>
    <row r="580" spans="1:8" s="3" customFormat="1" ht="38.25" x14ac:dyDescent="0.25">
      <c r="A580" s="3">
        <v>9830</v>
      </c>
      <c r="B580" s="474" t="s">
        <v>1568</v>
      </c>
      <c r="C580" s="254"/>
      <c r="D580" s="254" t="s">
        <v>1569</v>
      </c>
      <c r="E580" s="428" t="s">
        <v>279</v>
      </c>
      <c r="F580" s="429">
        <v>150</v>
      </c>
      <c r="G580" s="463"/>
      <c r="H580" s="544">
        <f>IF(E580 = CHAR(37), F580*G580/100,F580*G580)</f>
        <v>0</v>
      </c>
    </row>
    <row r="581" spans="1:8" s="3" customFormat="1" ht="12.75" x14ac:dyDescent="0.25">
      <c r="B581" s="473"/>
      <c r="C581" s="252"/>
      <c r="D581" s="252"/>
      <c r="E581" s="427"/>
      <c r="F581" s="427"/>
      <c r="G581" s="435"/>
      <c r="H581" s="537"/>
    </row>
    <row r="582" spans="1:8" s="3" customFormat="1" ht="38.25" x14ac:dyDescent="0.25">
      <c r="A582" s="3">
        <v>9831</v>
      </c>
      <c r="B582" s="474" t="s">
        <v>1570</v>
      </c>
      <c r="C582" s="254"/>
      <c r="D582" s="254" t="s">
        <v>1571</v>
      </c>
      <c r="E582" s="428" t="s">
        <v>279</v>
      </c>
      <c r="F582" s="429">
        <v>50</v>
      </c>
      <c r="G582" s="463"/>
      <c r="H582" s="544">
        <f>IF(E582 = CHAR(37), F582*G582/100,F582*G582)</f>
        <v>0</v>
      </c>
    </row>
    <row r="583" spans="1:8" s="3" customFormat="1" ht="12.75" x14ac:dyDescent="0.25">
      <c r="B583" s="473"/>
      <c r="C583" s="252"/>
      <c r="D583" s="252"/>
      <c r="E583" s="427"/>
      <c r="F583" s="427"/>
      <c r="G583" s="435"/>
      <c r="H583" s="537"/>
    </row>
    <row r="584" spans="1:8" s="3" customFormat="1" ht="25.5" x14ac:dyDescent="0.25">
      <c r="A584" s="3">
        <v>9832</v>
      </c>
      <c r="B584" s="474" t="s">
        <v>1572</v>
      </c>
      <c r="C584" s="254"/>
      <c r="D584" s="246" t="s">
        <v>1573</v>
      </c>
      <c r="E584" s="428"/>
      <c r="F584" s="429"/>
      <c r="G584" s="435"/>
      <c r="H584" s="537"/>
    </row>
    <row r="585" spans="1:8" s="3" customFormat="1" ht="12.75" x14ac:dyDescent="0.25">
      <c r="B585" s="473"/>
      <c r="C585" s="252"/>
      <c r="D585" s="252"/>
      <c r="E585" s="427"/>
      <c r="F585" s="427"/>
      <c r="G585" s="435"/>
      <c r="H585" s="537"/>
    </row>
    <row r="586" spans="1:8" s="3" customFormat="1" ht="12.75" x14ac:dyDescent="0.25">
      <c r="A586" s="3">
        <v>9125</v>
      </c>
      <c r="B586" s="474" t="s">
        <v>1574</v>
      </c>
      <c r="C586" s="254" t="s">
        <v>632</v>
      </c>
      <c r="D586" s="254" t="s">
        <v>1531</v>
      </c>
      <c r="E586" s="428"/>
      <c r="F586" s="429"/>
      <c r="G586" s="435"/>
      <c r="H586" s="537"/>
    </row>
    <row r="587" spans="1:8" s="3" customFormat="1" ht="12.75" x14ac:dyDescent="0.25">
      <c r="B587" s="473"/>
      <c r="C587" s="252"/>
      <c r="D587" s="252"/>
      <c r="E587" s="427"/>
      <c r="F587" s="427"/>
      <c r="G587" s="435"/>
      <c r="H587" s="537"/>
    </row>
    <row r="588" spans="1:8" s="3" customFormat="1" ht="38.25" x14ac:dyDescent="0.25">
      <c r="A588" s="3">
        <v>8390</v>
      </c>
      <c r="B588" s="474"/>
      <c r="C588" s="254"/>
      <c r="D588" s="254" t="s">
        <v>631</v>
      </c>
      <c r="E588" s="428"/>
      <c r="F588" s="429"/>
      <c r="G588" s="435"/>
      <c r="H588" s="537"/>
    </row>
    <row r="589" spans="1:8" s="3" customFormat="1" ht="12.75" x14ac:dyDescent="0.25">
      <c r="B589" s="473"/>
      <c r="C589" s="252"/>
      <c r="D589" s="252"/>
      <c r="E589" s="427"/>
      <c r="F589" s="427"/>
      <c r="G589" s="435"/>
      <c r="H589" s="537"/>
    </row>
    <row r="590" spans="1:8" s="3" customFormat="1" ht="12.75" x14ac:dyDescent="0.25">
      <c r="A590" s="3">
        <v>8391</v>
      </c>
      <c r="B590" s="474"/>
      <c r="C590" s="254" t="s">
        <v>276</v>
      </c>
      <c r="D590" s="254" t="s">
        <v>874</v>
      </c>
      <c r="E590" s="428"/>
      <c r="F590" s="429"/>
      <c r="G590" s="435"/>
      <c r="H590" s="537"/>
    </row>
    <row r="591" spans="1:8" s="3" customFormat="1" ht="12.75" x14ac:dyDescent="0.25">
      <c r="B591" s="473"/>
      <c r="C591" s="252"/>
      <c r="D591" s="252"/>
      <c r="E591" s="427"/>
      <c r="F591" s="427"/>
      <c r="G591" s="435"/>
      <c r="H591" s="537"/>
    </row>
    <row r="592" spans="1:8" s="3" customFormat="1" ht="12.75" x14ac:dyDescent="0.25">
      <c r="A592" s="3">
        <v>8394</v>
      </c>
      <c r="B592" s="474"/>
      <c r="C592" s="254"/>
      <c r="D592" s="254" t="s">
        <v>1575</v>
      </c>
      <c r="E592" s="428"/>
      <c r="F592" s="429"/>
      <c r="G592" s="435"/>
      <c r="H592" s="537"/>
    </row>
    <row r="593" spans="1:8" s="3" customFormat="1" ht="12.75" x14ac:dyDescent="0.25">
      <c r="B593" s="473"/>
      <c r="C593" s="252"/>
      <c r="D593" s="252"/>
      <c r="E593" s="427"/>
      <c r="F593" s="427"/>
      <c r="G593" s="435"/>
      <c r="H593" s="537"/>
    </row>
    <row r="594" spans="1:8" s="3" customFormat="1" ht="12.75" x14ac:dyDescent="0.25">
      <c r="A594" s="3">
        <v>8395</v>
      </c>
      <c r="B594" s="474" t="s">
        <v>1576</v>
      </c>
      <c r="C594" s="254"/>
      <c r="D594" s="254" t="s">
        <v>1577</v>
      </c>
      <c r="E594" s="428" t="s">
        <v>292</v>
      </c>
      <c r="F594" s="429">
        <v>330</v>
      </c>
      <c r="G594" s="463"/>
      <c r="H594" s="544">
        <f>IF(E594 = CHAR(37), F594*G594/100,F594*G594)</f>
        <v>0</v>
      </c>
    </row>
    <row r="595" spans="1:8" s="3" customFormat="1" ht="12.75" x14ac:dyDescent="0.25">
      <c r="B595" s="473"/>
      <c r="C595" s="252"/>
      <c r="D595" s="252"/>
      <c r="E595" s="427"/>
      <c r="F595" s="427"/>
      <c r="G595" s="435"/>
      <c r="H595" s="537"/>
    </row>
    <row r="596" spans="1:8" s="3" customFormat="1" ht="12.75" x14ac:dyDescent="0.25">
      <c r="A596" s="3">
        <v>8427</v>
      </c>
      <c r="B596" s="474" t="s">
        <v>1578</v>
      </c>
      <c r="C596" s="254" t="s">
        <v>683</v>
      </c>
      <c r="D596" s="254" t="s">
        <v>1537</v>
      </c>
      <c r="E596" s="428"/>
      <c r="F596" s="429"/>
      <c r="G596" s="435"/>
      <c r="H596" s="537"/>
    </row>
    <row r="597" spans="1:8" s="3" customFormat="1" ht="12.75" x14ac:dyDescent="0.25">
      <c r="B597" s="473"/>
      <c r="C597" s="252"/>
      <c r="D597" s="252"/>
      <c r="E597" s="427"/>
      <c r="F597" s="427"/>
      <c r="G597" s="435"/>
      <c r="H597" s="537"/>
    </row>
    <row r="598" spans="1:8" s="3" customFormat="1" ht="12.75" x14ac:dyDescent="0.25">
      <c r="A598" s="3">
        <v>8428</v>
      </c>
      <c r="B598" s="474"/>
      <c r="C598" s="254" t="s">
        <v>685</v>
      </c>
      <c r="D598" s="254" t="s">
        <v>686</v>
      </c>
      <c r="E598" s="428"/>
      <c r="F598" s="429"/>
      <c r="G598" s="435"/>
      <c r="H598" s="537"/>
    </row>
    <row r="599" spans="1:8" s="3" customFormat="1" ht="12.75" x14ac:dyDescent="0.25">
      <c r="B599" s="473"/>
      <c r="C599" s="252"/>
      <c r="D599" s="252"/>
      <c r="E599" s="427"/>
      <c r="F599" s="427"/>
      <c r="G599" s="435"/>
      <c r="H599" s="537"/>
    </row>
    <row r="600" spans="1:8" s="3" customFormat="1" ht="12.75" x14ac:dyDescent="0.25">
      <c r="A600" s="3">
        <v>8429</v>
      </c>
      <c r="B600" s="474"/>
      <c r="C600" s="254"/>
      <c r="D600" s="254" t="s">
        <v>783</v>
      </c>
      <c r="E600" s="428"/>
      <c r="F600" s="429"/>
      <c r="G600" s="435"/>
      <c r="H600" s="537"/>
    </row>
    <row r="601" spans="1:8" s="3" customFormat="1" ht="12.75" x14ac:dyDescent="0.25">
      <c r="B601" s="473"/>
      <c r="C601" s="252"/>
      <c r="D601" s="252"/>
      <c r="E601" s="427"/>
      <c r="F601" s="427"/>
      <c r="G601" s="435"/>
      <c r="H601" s="537"/>
    </row>
    <row r="602" spans="1:8" s="3" customFormat="1" ht="12.75" x14ac:dyDescent="0.25">
      <c r="A602" s="3">
        <v>9695</v>
      </c>
      <c r="B602" s="474" t="s">
        <v>1579</v>
      </c>
      <c r="C602" s="254"/>
      <c r="D602" s="254" t="s">
        <v>1539</v>
      </c>
      <c r="E602" s="428" t="s">
        <v>690</v>
      </c>
      <c r="F602" s="438">
        <v>0.1</v>
      </c>
      <c r="G602" s="463"/>
      <c r="H602" s="544">
        <f>IF(E602 = CHAR(37), F602*G602/100,F602*G602)</f>
        <v>0</v>
      </c>
    </row>
    <row r="603" spans="1:8" s="3" customFormat="1" ht="12.75" x14ac:dyDescent="0.25">
      <c r="B603" s="473"/>
      <c r="C603" s="252"/>
      <c r="D603" s="252"/>
      <c r="E603" s="427"/>
      <c r="F603" s="427"/>
      <c r="G603" s="435"/>
      <c r="H603" s="537"/>
    </row>
    <row r="604" spans="1:8" s="3" customFormat="1" ht="12.75" x14ac:dyDescent="0.25">
      <c r="A604" s="3">
        <v>8430</v>
      </c>
      <c r="B604" s="474" t="s">
        <v>1580</v>
      </c>
      <c r="C604" s="254"/>
      <c r="D604" s="254" t="s">
        <v>1541</v>
      </c>
      <c r="E604" s="428" t="s">
        <v>690</v>
      </c>
      <c r="F604" s="438">
        <v>0.1</v>
      </c>
      <c r="G604" s="463"/>
      <c r="H604" s="544">
        <f>IF(E604 = CHAR(37), F604*G604/100,F604*G604)</f>
        <v>0</v>
      </c>
    </row>
    <row r="605" spans="1:8" s="3" customFormat="1" ht="12.75" x14ac:dyDescent="0.25">
      <c r="B605" s="473"/>
      <c r="C605" s="252"/>
      <c r="D605" s="252"/>
      <c r="E605" s="427"/>
      <c r="F605" s="427"/>
      <c r="G605" s="435"/>
      <c r="H605" s="537"/>
    </row>
    <row r="606" spans="1:8" s="3" customFormat="1" ht="12.75" x14ac:dyDescent="0.25">
      <c r="A606" s="3">
        <v>8435</v>
      </c>
      <c r="B606" s="474"/>
      <c r="C606" s="254" t="s">
        <v>517</v>
      </c>
      <c r="D606" s="254" t="s">
        <v>788</v>
      </c>
      <c r="E606" s="428"/>
      <c r="F606" s="438"/>
      <c r="G606" s="435"/>
      <c r="H606" s="537"/>
    </row>
    <row r="607" spans="1:8" s="3" customFormat="1" ht="12.75" x14ac:dyDescent="0.25">
      <c r="B607" s="473"/>
      <c r="C607" s="252"/>
      <c r="D607" s="252"/>
      <c r="E607" s="427"/>
      <c r="F607" s="427"/>
      <c r="G607" s="435"/>
      <c r="H607" s="537"/>
    </row>
    <row r="608" spans="1:8" s="3" customFormat="1" ht="12.75" x14ac:dyDescent="0.25">
      <c r="A608" s="3">
        <v>8562</v>
      </c>
      <c r="B608" s="474" t="s">
        <v>1581</v>
      </c>
      <c r="C608" s="254"/>
      <c r="D608" s="254" t="s">
        <v>790</v>
      </c>
      <c r="E608" s="428" t="s">
        <v>279</v>
      </c>
      <c r="F608" s="429">
        <v>5</v>
      </c>
      <c r="G608" s="463"/>
      <c r="H608" s="544">
        <f>IF(E608 = CHAR(37), F608*G608/100,F608*G608)</f>
        <v>0</v>
      </c>
    </row>
    <row r="609" spans="1:8" s="3" customFormat="1" ht="12.75" x14ac:dyDescent="0.25">
      <c r="B609" s="473"/>
      <c r="C609" s="252"/>
      <c r="D609" s="252"/>
      <c r="E609" s="427"/>
      <c r="F609" s="427"/>
      <c r="G609" s="435"/>
      <c r="H609" s="537"/>
    </row>
    <row r="610" spans="1:8" s="3" customFormat="1" ht="12.75" x14ac:dyDescent="0.25">
      <c r="A610" s="3">
        <v>8563</v>
      </c>
      <c r="B610" s="474" t="s">
        <v>1582</v>
      </c>
      <c r="C610" s="254"/>
      <c r="D610" s="254" t="s">
        <v>1583</v>
      </c>
      <c r="E610" s="428" t="s">
        <v>279</v>
      </c>
      <c r="F610" s="429">
        <v>3000</v>
      </c>
      <c r="G610" s="463"/>
      <c r="H610" s="544">
        <f>IF(E610 = CHAR(37), F610*G610/100,F610*G610)</f>
        <v>0</v>
      </c>
    </row>
    <row r="611" spans="1:8" s="3" customFormat="1" ht="12.75" x14ac:dyDescent="0.25">
      <c r="B611" s="473"/>
      <c r="C611" s="252"/>
      <c r="D611" s="252"/>
      <c r="E611" s="427"/>
      <c r="F611" s="427"/>
      <c r="G611" s="435"/>
      <c r="H611" s="537"/>
    </row>
    <row r="612" spans="1:8" s="3" customFormat="1" ht="12.75" x14ac:dyDescent="0.25">
      <c r="A612" s="3">
        <v>8437</v>
      </c>
      <c r="B612" s="474" t="s">
        <v>1584</v>
      </c>
      <c r="C612" s="254" t="s">
        <v>62</v>
      </c>
      <c r="D612" s="254" t="s">
        <v>1544</v>
      </c>
      <c r="E612" s="428"/>
      <c r="F612" s="429"/>
      <c r="G612" s="435"/>
      <c r="H612" s="537"/>
    </row>
    <row r="613" spans="1:8" s="3" customFormat="1" ht="12.75" x14ac:dyDescent="0.25">
      <c r="B613" s="473"/>
      <c r="C613" s="252"/>
      <c r="D613" s="252"/>
      <c r="E613" s="427"/>
      <c r="F613" s="427"/>
      <c r="G613" s="435"/>
      <c r="H613" s="537"/>
    </row>
    <row r="614" spans="1:8" s="3" customFormat="1" ht="12.75" x14ac:dyDescent="0.25">
      <c r="A614" s="3">
        <v>8438</v>
      </c>
      <c r="B614" s="474"/>
      <c r="C614" s="254"/>
      <c r="D614" s="254" t="s">
        <v>1545</v>
      </c>
      <c r="E614" s="428"/>
      <c r="F614" s="429"/>
      <c r="G614" s="435"/>
      <c r="H614" s="537"/>
    </row>
    <row r="615" spans="1:8" s="3" customFormat="1" ht="12.75" x14ac:dyDescent="0.25">
      <c r="B615" s="473"/>
      <c r="C615" s="252"/>
      <c r="D615" s="252"/>
      <c r="E615" s="427"/>
      <c r="F615" s="427"/>
      <c r="G615" s="435"/>
      <c r="H615" s="537"/>
    </row>
    <row r="616" spans="1:8" s="3" customFormat="1" ht="12.75" x14ac:dyDescent="0.25">
      <c r="A616" s="3">
        <v>8439</v>
      </c>
      <c r="B616" s="474" t="s">
        <v>1585</v>
      </c>
      <c r="C616" s="254"/>
      <c r="D616" s="254" t="s">
        <v>697</v>
      </c>
      <c r="E616" s="428" t="s">
        <v>190</v>
      </c>
      <c r="F616" s="429">
        <v>150</v>
      </c>
      <c r="G616" s="463"/>
      <c r="H616" s="544">
        <f>IF(E616 = CHAR(37), F616*G616/100,F616*G616)</f>
        <v>0</v>
      </c>
    </row>
    <row r="617" spans="1:8" s="3" customFormat="1" ht="12.75" x14ac:dyDescent="0.25">
      <c r="B617" s="473"/>
      <c r="C617" s="252"/>
      <c r="D617" s="252"/>
      <c r="E617" s="427"/>
      <c r="F617" s="427"/>
      <c r="G617" s="435"/>
      <c r="H617" s="537"/>
    </row>
    <row r="618" spans="1:8" s="3" customFormat="1" ht="12.75" x14ac:dyDescent="0.25">
      <c r="A618" s="3">
        <v>8440</v>
      </c>
      <c r="B618" s="474"/>
      <c r="C618" s="254"/>
      <c r="D618" s="254" t="s">
        <v>1548</v>
      </c>
      <c r="E618" s="428"/>
      <c r="F618" s="429"/>
      <c r="G618" s="435"/>
      <c r="H618" s="537"/>
    </row>
    <row r="619" spans="1:8" s="3" customFormat="1" ht="12.75" x14ac:dyDescent="0.25">
      <c r="B619" s="473"/>
      <c r="C619" s="252"/>
      <c r="D619" s="252"/>
      <c r="E619" s="427"/>
      <c r="F619" s="427"/>
      <c r="G619" s="435"/>
      <c r="H619" s="537"/>
    </row>
    <row r="620" spans="1:8" s="3" customFormat="1" ht="12.75" x14ac:dyDescent="0.25">
      <c r="A620" s="3">
        <v>8441</v>
      </c>
      <c r="B620" s="474" t="s">
        <v>1586</v>
      </c>
      <c r="C620" s="254"/>
      <c r="D620" s="254" t="s">
        <v>1587</v>
      </c>
      <c r="E620" s="428" t="s">
        <v>190</v>
      </c>
      <c r="F620" s="429">
        <v>480</v>
      </c>
      <c r="G620" s="463"/>
      <c r="H620" s="544">
        <f>IF(E620 = CHAR(37), F620*G620/100,F620*G620)</f>
        <v>0</v>
      </c>
    </row>
    <row r="621" spans="1:8" s="3" customFormat="1" ht="12.75" x14ac:dyDescent="0.25">
      <c r="B621" s="473"/>
      <c r="C621" s="252"/>
      <c r="D621" s="252"/>
      <c r="E621" s="427"/>
      <c r="F621" s="427"/>
      <c r="G621" s="435"/>
      <c r="H621" s="537"/>
    </row>
    <row r="622" spans="1:8" s="3" customFormat="1" ht="12.75" x14ac:dyDescent="0.25">
      <c r="A622" s="3">
        <v>8564</v>
      </c>
      <c r="B622" s="474" t="s">
        <v>1588</v>
      </c>
      <c r="C622" s="254" t="s">
        <v>714</v>
      </c>
      <c r="D622" s="254" t="s">
        <v>1554</v>
      </c>
      <c r="E622" s="428"/>
      <c r="F622" s="429"/>
      <c r="G622" s="435"/>
      <c r="H622" s="537"/>
    </row>
    <row r="623" spans="1:8" s="3" customFormat="1" ht="12.75" x14ac:dyDescent="0.25">
      <c r="B623" s="473"/>
      <c r="C623" s="252"/>
      <c r="D623" s="252"/>
      <c r="E623" s="427"/>
      <c r="F623" s="427"/>
      <c r="G623" s="435"/>
      <c r="H623" s="537"/>
    </row>
    <row r="624" spans="1:8" s="3" customFormat="1" ht="12.75" x14ac:dyDescent="0.25">
      <c r="A624" s="3">
        <v>8464</v>
      </c>
      <c r="B624" s="474" t="s">
        <v>1589</v>
      </c>
      <c r="C624" s="254"/>
      <c r="D624" s="254" t="s">
        <v>1590</v>
      </c>
      <c r="E624" s="428" t="s">
        <v>279</v>
      </c>
      <c r="F624" s="429">
        <v>3000</v>
      </c>
      <c r="G624" s="463"/>
      <c r="H624" s="544">
        <f>IF(E624 = CHAR(37), F624*G624/100,F624*G624)</f>
        <v>0</v>
      </c>
    </row>
    <row r="625" spans="1:8" s="3" customFormat="1" ht="12.75" x14ac:dyDescent="0.25">
      <c r="B625" s="473"/>
      <c r="C625" s="252"/>
      <c r="D625" s="252"/>
      <c r="E625" s="427"/>
      <c r="F625" s="427"/>
      <c r="G625" s="435"/>
      <c r="H625" s="537"/>
    </row>
    <row r="626" spans="1:8" s="3" customFormat="1" ht="12.75" x14ac:dyDescent="0.25">
      <c r="A626" s="3">
        <v>8468</v>
      </c>
      <c r="B626" s="474" t="s">
        <v>1591</v>
      </c>
      <c r="C626" s="254" t="s">
        <v>723</v>
      </c>
      <c r="D626" s="254" t="s">
        <v>1560</v>
      </c>
      <c r="E626" s="428"/>
      <c r="F626" s="429"/>
      <c r="G626" s="435"/>
      <c r="H626" s="537"/>
    </row>
    <row r="627" spans="1:8" s="3" customFormat="1" ht="12.75" x14ac:dyDescent="0.25">
      <c r="B627" s="473"/>
      <c r="C627" s="252"/>
      <c r="D627" s="252"/>
      <c r="E627" s="427"/>
      <c r="F627" s="427"/>
      <c r="G627" s="435"/>
      <c r="H627" s="537"/>
    </row>
    <row r="628" spans="1:8" s="4" customFormat="1" ht="21.95" customHeight="1" x14ac:dyDescent="0.25">
      <c r="B628" s="257" t="s">
        <v>44</v>
      </c>
      <c r="C628" s="257"/>
      <c r="D628" s="5"/>
      <c r="E628" s="431"/>
      <c r="F628" s="431"/>
      <c r="G628" s="767"/>
      <c r="H628" s="492">
        <f>SUM(H573:H627)</f>
        <v>0</v>
      </c>
    </row>
    <row r="629" spans="1:8" s="2" customFormat="1" ht="12.75" x14ac:dyDescent="0.2">
      <c r="B629" s="15"/>
      <c r="F629" s="15"/>
      <c r="G629" s="762"/>
      <c r="H629" s="542" t="s">
        <v>2022</v>
      </c>
    </row>
    <row r="630" spans="1:8" s="2" customFormat="1" ht="12.75" x14ac:dyDescent="0.2">
      <c r="B630" s="15"/>
      <c r="F630" s="15"/>
      <c r="G630" s="762"/>
      <c r="H630" s="543"/>
    </row>
    <row r="631" spans="1:8" s="3" customFormat="1" ht="25.5" x14ac:dyDescent="0.25">
      <c r="B631" s="253" t="s">
        <v>3</v>
      </c>
      <c r="C631" s="253" t="s">
        <v>4</v>
      </c>
      <c r="D631" s="253" t="s">
        <v>5</v>
      </c>
      <c r="E631" s="253" t="s">
        <v>6</v>
      </c>
      <c r="F631" s="293" t="s">
        <v>7</v>
      </c>
      <c r="G631" s="763" t="s">
        <v>8</v>
      </c>
      <c r="H631" s="489" t="s">
        <v>9</v>
      </c>
    </row>
    <row r="632" spans="1:8" s="4" customFormat="1" ht="21.95" customHeight="1" x14ac:dyDescent="0.25">
      <c r="B632" s="257" t="s">
        <v>45</v>
      </c>
      <c r="C632" s="257"/>
      <c r="D632" s="5"/>
      <c r="E632" s="431"/>
      <c r="F632" s="431"/>
      <c r="G632" s="766"/>
      <c r="H632" s="494">
        <f>H628</f>
        <v>0</v>
      </c>
    </row>
    <row r="633" spans="1:8" s="3" customFormat="1" ht="63.75" x14ac:dyDescent="0.25">
      <c r="A633" s="3">
        <v>8469</v>
      </c>
      <c r="B633" s="474" t="s">
        <v>1592</v>
      </c>
      <c r="C633" s="254"/>
      <c r="D633" s="254" t="s">
        <v>1593</v>
      </c>
      <c r="E633" s="428" t="s">
        <v>292</v>
      </c>
      <c r="F633" s="429">
        <v>450</v>
      </c>
      <c r="G633" s="463"/>
      <c r="H633" s="544">
        <f>IF(E633 = CHAR(37), F633*G633/100,F633*G633)</f>
        <v>0</v>
      </c>
    </row>
    <row r="634" spans="1:8" s="3" customFormat="1" ht="12.75" x14ac:dyDescent="0.25">
      <c r="B634" s="473"/>
      <c r="C634" s="252"/>
      <c r="D634" s="252"/>
      <c r="E634" s="427"/>
      <c r="F634" s="427"/>
      <c r="G634" s="435"/>
      <c r="H634" s="537"/>
    </row>
    <row r="635" spans="1:8" s="247" customFormat="1" ht="12.75" x14ac:dyDescent="0.25">
      <c r="A635" s="247">
        <v>8389</v>
      </c>
      <c r="B635" s="538"/>
      <c r="C635" s="261"/>
      <c r="D635" s="261" t="s">
        <v>4587</v>
      </c>
      <c r="E635" s="443"/>
      <c r="F635" s="444"/>
      <c r="G635" s="768"/>
      <c r="H635" s="545"/>
    </row>
    <row r="636" spans="1:8" s="247" customFormat="1" ht="12.75" x14ac:dyDescent="0.25">
      <c r="B636" s="539"/>
      <c r="C636" s="262"/>
      <c r="D636" s="262"/>
      <c r="E636" s="445"/>
      <c r="F636" s="445"/>
      <c r="G636" s="768"/>
      <c r="H636" s="545"/>
    </row>
    <row r="637" spans="1:8" s="247" customFormat="1" ht="12.75" x14ac:dyDescent="0.25">
      <c r="A637" s="247">
        <v>9256</v>
      </c>
      <c r="B637" s="538" t="s">
        <v>4659</v>
      </c>
      <c r="C637" s="261" t="s">
        <v>632</v>
      </c>
      <c r="D637" s="261" t="s">
        <v>1531</v>
      </c>
      <c r="E637" s="443"/>
      <c r="F637" s="444"/>
      <c r="G637" s="768"/>
      <c r="H637" s="545"/>
    </row>
    <row r="638" spans="1:8" s="247" customFormat="1" ht="12.75" x14ac:dyDescent="0.25">
      <c r="B638" s="539"/>
      <c r="C638" s="262"/>
      <c r="D638" s="262"/>
      <c r="E638" s="445"/>
      <c r="F638" s="445"/>
      <c r="G638" s="768"/>
      <c r="H638" s="545"/>
    </row>
    <row r="639" spans="1:8" s="247" customFormat="1" ht="38.25" x14ac:dyDescent="0.25">
      <c r="A639" s="247">
        <v>9257</v>
      </c>
      <c r="B639" s="538"/>
      <c r="C639" s="261"/>
      <c r="D639" s="261" t="s">
        <v>631</v>
      </c>
      <c r="E639" s="443"/>
      <c r="F639" s="444"/>
      <c r="G639" s="768"/>
      <c r="H639" s="545"/>
    </row>
    <row r="640" spans="1:8" s="247" customFormat="1" ht="38.25" x14ac:dyDescent="0.25">
      <c r="B640" s="538"/>
      <c r="C640" s="261"/>
      <c r="D640" s="261" t="s">
        <v>3519</v>
      </c>
      <c r="E640" s="443"/>
      <c r="F640" s="444"/>
      <c r="G640" s="768"/>
      <c r="H640" s="545"/>
    </row>
    <row r="641" spans="1:10" s="247" customFormat="1" ht="12.75" x14ac:dyDescent="0.25">
      <c r="B641" s="539"/>
      <c r="C641" s="262"/>
      <c r="D641" s="262"/>
      <c r="E641" s="445"/>
      <c r="F641" s="445"/>
      <c r="G641" s="768"/>
      <c r="H641" s="545"/>
    </row>
    <row r="642" spans="1:10" s="247" customFormat="1" ht="12.75" x14ac:dyDescent="0.25">
      <c r="A642" s="247">
        <v>9132</v>
      </c>
      <c r="B642" s="538"/>
      <c r="C642" s="261" t="s">
        <v>276</v>
      </c>
      <c r="D642" s="261" t="s">
        <v>874</v>
      </c>
      <c r="E642" s="443"/>
      <c r="F642" s="444"/>
      <c r="G642" s="768"/>
      <c r="H642" s="545"/>
    </row>
    <row r="643" spans="1:10" s="247" customFormat="1" ht="12.75" x14ac:dyDescent="0.25">
      <c r="B643" s="539"/>
      <c r="C643" s="262"/>
      <c r="D643" s="262"/>
      <c r="E643" s="445"/>
      <c r="F643" s="445"/>
      <c r="G643" s="768"/>
      <c r="H643" s="545"/>
    </row>
    <row r="644" spans="1:10" s="247" customFormat="1" ht="12.75" x14ac:dyDescent="0.25">
      <c r="A644" s="247">
        <v>9258</v>
      </c>
      <c r="B644" s="538"/>
      <c r="C644" s="261"/>
      <c r="D644" s="261" t="s">
        <v>4588</v>
      </c>
      <c r="E644" s="443"/>
      <c r="F644" s="444"/>
      <c r="G644" s="768"/>
      <c r="H644" s="545"/>
    </row>
    <row r="645" spans="1:10" s="247" customFormat="1" ht="12.75" x14ac:dyDescent="0.25">
      <c r="B645" s="539"/>
      <c r="C645" s="262"/>
      <c r="D645" s="262"/>
      <c r="E645" s="445"/>
      <c r="F645" s="445"/>
      <c r="G645" s="768"/>
      <c r="H645" s="545"/>
    </row>
    <row r="646" spans="1:10" s="247" customFormat="1" ht="25.5" x14ac:dyDescent="0.25">
      <c r="A646" s="247">
        <v>9259</v>
      </c>
      <c r="B646" s="538" t="s">
        <v>4660</v>
      </c>
      <c r="C646" s="261"/>
      <c r="D646" s="261" t="s">
        <v>4589</v>
      </c>
      <c r="E646" s="443" t="s">
        <v>279</v>
      </c>
      <c r="F646" s="444">
        <v>60</v>
      </c>
      <c r="G646" s="463"/>
      <c r="H646" s="546">
        <f>IF(E646 = CHAR(37), F646*G646/100,F646*G646)</f>
        <v>0</v>
      </c>
      <c r="J646" s="3"/>
    </row>
    <row r="647" spans="1:10" s="247" customFormat="1" ht="12.75" x14ac:dyDescent="0.25">
      <c r="B647" s="540"/>
      <c r="C647" s="249"/>
      <c r="D647" s="249"/>
      <c r="E647" s="446"/>
      <c r="F647" s="446"/>
      <c r="G647" s="769"/>
      <c r="H647" s="547"/>
    </row>
    <row r="648" spans="1:10" s="247" customFormat="1" ht="12.75" x14ac:dyDescent="0.25">
      <c r="A648" s="247">
        <v>9260</v>
      </c>
      <c r="B648" s="538"/>
      <c r="C648" s="261" t="s">
        <v>598</v>
      </c>
      <c r="D648" s="261" t="s">
        <v>4590</v>
      </c>
      <c r="E648" s="443"/>
      <c r="F648" s="444"/>
      <c r="G648" s="768"/>
      <c r="H648" s="545"/>
    </row>
    <row r="649" spans="1:10" s="247" customFormat="1" ht="12.75" x14ac:dyDescent="0.25">
      <c r="B649" s="539"/>
      <c r="C649" s="262"/>
      <c r="D649" s="262"/>
      <c r="E649" s="445"/>
      <c r="F649" s="445"/>
      <c r="G649" s="768"/>
      <c r="H649" s="545"/>
    </row>
    <row r="650" spans="1:10" s="247" customFormat="1" ht="25.5" x14ac:dyDescent="0.25">
      <c r="A650" s="247">
        <v>9261</v>
      </c>
      <c r="B650" s="538" t="s">
        <v>4661</v>
      </c>
      <c r="C650" s="261"/>
      <c r="D650" s="261" t="s">
        <v>4591</v>
      </c>
      <c r="E650" s="443" t="s">
        <v>279</v>
      </c>
      <c r="F650" s="444">
        <v>5</v>
      </c>
      <c r="G650" s="463"/>
      <c r="H650" s="546">
        <f>IF(E650 = CHAR(37), F650*G650/100,F650*G650)</f>
        <v>0</v>
      </c>
      <c r="J650" s="3"/>
    </row>
    <row r="651" spans="1:10" s="247" customFormat="1" ht="12.75" x14ac:dyDescent="0.25">
      <c r="B651" s="540"/>
      <c r="C651" s="249"/>
      <c r="D651" s="249"/>
      <c r="E651" s="446"/>
      <c r="F651" s="446"/>
      <c r="G651" s="769"/>
      <c r="H651" s="547"/>
    </row>
    <row r="652" spans="1:10" s="247" customFormat="1" ht="12.75" x14ac:dyDescent="0.25">
      <c r="A652" s="247">
        <v>9263</v>
      </c>
      <c r="B652" s="538"/>
      <c r="C652" s="261" t="s">
        <v>651</v>
      </c>
      <c r="D652" s="261" t="s">
        <v>1535</v>
      </c>
      <c r="E652" s="443"/>
      <c r="F652" s="444"/>
      <c r="G652" s="768"/>
      <c r="H652" s="545"/>
    </row>
    <row r="653" spans="1:10" s="247" customFormat="1" ht="12.75" x14ac:dyDescent="0.25">
      <c r="B653" s="539"/>
      <c r="C653" s="262"/>
      <c r="D653" s="262"/>
      <c r="E653" s="445"/>
      <c r="F653" s="445"/>
      <c r="G653" s="768"/>
      <c r="H653" s="545"/>
    </row>
    <row r="654" spans="1:10" s="247" customFormat="1" ht="12.75" x14ac:dyDescent="0.25">
      <c r="A654" s="247">
        <v>9264</v>
      </c>
      <c r="B654" s="538"/>
      <c r="C654" s="261"/>
      <c r="D654" s="261" t="s">
        <v>4603</v>
      </c>
      <c r="E654" s="443"/>
      <c r="F654" s="444"/>
      <c r="G654" s="768"/>
      <c r="H654" s="545"/>
    </row>
    <row r="655" spans="1:10" s="247" customFormat="1" ht="12.75" x14ac:dyDescent="0.25">
      <c r="B655" s="539"/>
      <c r="C655" s="262"/>
      <c r="D655" s="262"/>
      <c r="E655" s="445"/>
      <c r="F655" s="445"/>
      <c r="G655" s="768"/>
      <c r="H655" s="545"/>
    </row>
    <row r="656" spans="1:10" s="247" customFormat="1" ht="51" x14ac:dyDescent="0.25">
      <c r="A656" s="247">
        <v>9265</v>
      </c>
      <c r="B656" s="538" t="s">
        <v>4662</v>
      </c>
      <c r="C656" s="261"/>
      <c r="D656" s="261" t="s">
        <v>4592</v>
      </c>
      <c r="E656" s="443" t="s">
        <v>279</v>
      </c>
      <c r="F656" s="444">
        <v>283</v>
      </c>
      <c r="G656" s="463"/>
      <c r="H656" s="546">
        <f>IF(E656 = CHAR(37), F656*G656/100,F656*G656)</f>
        <v>0</v>
      </c>
      <c r="J656" s="3"/>
    </row>
    <row r="657" spans="1:10" s="247" customFormat="1" ht="12.75" x14ac:dyDescent="0.25">
      <c r="B657" s="540"/>
      <c r="C657" s="249"/>
      <c r="D657" s="249"/>
      <c r="E657" s="446"/>
      <c r="F657" s="446"/>
      <c r="G657" s="769"/>
      <c r="H657" s="547"/>
    </row>
    <row r="658" spans="1:10" s="247" customFormat="1" ht="51" x14ac:dyDescent="0.25">
      <c r="A658" s="247">
        <v>9265</v>
      </c>
      <c r="B658" s="538" t="s">
        <v>4663</v>
      </c>
      <c r="C658" s="261"/>
      <c r="D658" s="261" t="s">
        <v>4593</v>
      </c>
      <c r="E658" s="443" t="s">
        <v>279</v>
      </c>
      <c r="F658" s="444">
        <v>251</v>
      </c>
      <c r="G658" s="463"/>
      <c r="H658" s="546">
        <f>IF(E658 = CHAR(37), F658*G658/100,F658*G658)</f>
        <v>0</v>
      </c>
      <c r="J658" s="3"/>
    </row>
    <row r="659" spans="1:10" s="247" customFormat="1" ht="12.75" x14ac:dyDescent="0.25">
      <c r="B659" s="540"/>
      <c r="C659" s="249"/>
      <c r="D659" s="249"/>
      <c r="E659" s="446"/>
      <c r="F659" s="446"/>
      <c r="G659" s="769"/>
      <c r="H659" s="547"/>
    </row>
    <row r="660" spans="1:10" s="247" customFormat="1" ht="51" x14ac:dyDescent="0.25">
      <c r="A660" s="247">
        <v>9265</v>
      </c>
      <c r="B660" s="538" t="s">
        <v>4664</v>
      </c>
      <c r="C660" s="261"/>
      <c r="D660" s="261" t="s">
        <v>4594</v>
      </c>
      <c r="E660" s="443" t="s">
        <v>279</v>
      </c>
      <c r="F660" s="444">
        <v>80</v>
      </c>
      <c r="G660" s="463"/>
      <c r="H660" s="546">
        <f>IF(E660 = CHAR(37), F660*G660/100,F660*G660)</f>
        <v>0</v>
      </c>
      <c r="J660" s="3"/>
    </row>
    <row r="661" spans="1:10" s="247" customFormat="1" ht="12.75" x14ac:dyDescent="0.25">
      <c r="B661" s="539"/>
      <c r="C661" s="262"/>
      <c r="D661" s="262"/>
      <c r="E661" s="445"/>
      <c r="F661" s="445"/>
      <c r="G661" s="768"/>
      <c r="H661" s="545"/>
    </row>
    <row r="662" spans="1:10" s="247" customFormat="1" ht="12.75" x14ac:dyDescent="0.25">
      <c r="A662" s="247">
        <v>9265</v>
      </c>
      <c r="B662" s="538" t="s">
        <v>4665</v>
      </c>
      <c r="C662" s="261"/>
      <c r="D662" s="261" t="s">
        <v>4595</v>
      </c>
      <c r="E662" s="443" t="s">
        <v>279</v>
      </c>
      <c r="F662" s="444">
        <v>132</v>
      </c>
      <c r="G662" s="463"/>
      <c r="H662" s="546">
        <f>IF(E662 = CHAR(37), F662*G662/100,F662*G662)</f>
        <v>0</v>
      </c>
      <c r="J662" s="3"/>
    </row>
    <row r="663" spans="1:10" s="247" customFormat="1" ht="12.75" x14ac:dyDescent="0.25">
      <c r="B663" s="539"/>
      <c r="C663" s="262"/>
      <c r="D663" s="262"/>
      <c r="E663" s="445"/>
      <c r="F663" s="445"/>
      <c r="G663" s="768"/>
      <c r="H663" s="545"/>
    </row>
    <row r="664" spans="1:10" s="247" customFormat="1" ht="38.25" x14ac:dyDescent="0.25">
      <c r="A664" s="247">
        <v>9265</v>
      </c>
      <c r="B664" s="538" t="s">
        <v>4666</v>
      </c>
      <c r="C664" s="261"/>
      <c r="D664" s="261" t="s">
        <v>4596</v>
      </c>
      <c r="E664" s="443" t="s">
        <v>279</v>
      </c>
      <c r="F664" s="444">
        <v>322</v>
      </c>
      <c r="G664" s="463"/>
      <c r="H664" s="546">
        <f>IF(E664 = CHAR(37), F664*G664/100,F664*G664)</f>
        <v>0</v>
      </c>
      <c r="J664" s="3"/>
    </row>
    <row r="665" spans="1:10" s="247" customFormat="1" ht="12.75" x14ac:dyDescent="0.25">
      <c r="B665" s="540"/>
      <c r="C665" s="249"/>
      <c r="D665" s="249"/>
      <c r="E665" s="446"/>
      <c r="F665" s="446"/>
      <c r="G665" s="769"/>
      <c r="H665" s="547"/>
    </row>
    <row r="666" spans="1:10" s="247" customFormat="1" ht="38.25" x14ac:dyDescent="0.25">
      <c r="A666" s="247">
        <v>9265</v>
      </c>
      <c r="B666" s="538" t="s">
        <v>4667</v>
      </c>
      <c r="C666" s="261"/>
      <c r="D666" s="261" t="s">
        <v>4597</v>
      </c>
      <c r="E666" s="443" t="s">
        <v>279</v>
      </c>
      <c r="F666" s="444">
        <v>220</v>
      </c>
      <c r="G666" s="463"/>
      <c r="H666" s="546">
        <f>IF(E666 = CHAR(37), F666*G666/100,F666*G666)</f>
        <v>0</v>
      </c>
      <c r="J666" s="3"/>
    </row>
    <row r="667" spans="1:10" s="247" customFormat="1" ht="12.75" x14ac:dyDescent="0.25">
      <c r="B667" s="539"/>
      <c r="C667" s="262"/>
      <c r="D667" s="262"/>
      <c r="E667" s="445"/>
      <c r="F667" s="445"/>
      <c r="G667" s="768"/>
      <c r="H667" s="545"/>
    </row>
    <row r="668" spans="1:10" s="247" customFormat="1" ht="25.5" x14ac:dyDescent="0.25">
      <c r="A668" s="247">
        <v>9265</v>
      </c>
      <c r="B668" s="538" t="s">
        <v>4668</v>
      </c>
      <c r="C668" s="261"/>
      <c r="D668" s="261" t="s">
        <v>4598</v>
      </c>
      <c r="E668" s="443" t="s">
        <v>279</v>
      </c>
      <c r="F668" s="444">
        <v>2</v>
      </c>
      <c r="G668" s="463"/>
      <c r="H668" s="546">
        <f>IF(E668 = CHAR(37), F668*G668/100,F668*G668)</f>
        <v>0</v>
      </c>
      <c r="J668" s="3"/>
    </row>
    <row r="669" spans="1:10" s="247" customFormat="1" ht="12.75" x14ac:dyDescent="0.25">
      <c r="B669" s="540"/>
      <c r="C669" s="249"/>
      <c r="D669" s="249"/>
      <c r="E669" s="446"/>
      <c r="F669" s="446"/>
      <c r="G669" s="769"/>
      <c r="H669" s="547"/>
    </row>
    <row r="670" spans="1:10" s="4" customFormat="1" ht="21.95" customHeight="1" x14ac:dyDescent="0.25">
      <c r="B670" s="257" t="s">
        <v>44</v>
      </c>
      <c r="C670" s="257"/>
      <c r="D670" s="5"/>
      <c r="E670" s="431"/>
      <c r="F670" s="431"/>
      <c r="G670" s="766"/>
      <c r="H670" s="494">
        <f>SUM(H632:H669)</f>
        <v>0</v>
      </c>
    </row>
    <row r="671" spans="1:10" s="2" customFormat="1" ht="12.75" x14ac:dyDescent="0.2">
      <c r="B671" s="15"/>
      <c r="F671" s="15"/>
      <c r="G671" s="762"/>
      <c r="H671" s="542" t="s">
        <v>2022</v>
      </c>
    </row>
    <row r="672" spans="1:10" s="2" customFormat="1" ht="12.75" x14ac:dyDescent="0.2">
      <c r="B672" s="15"/>
      <c r="F672" s="15"/>
      <c r="G672" s="762"/>
      <c r="H672" s="543"/>
    </row>
    <row r="673" spans="1:10" s="3" customFormat="1" ht="25.5" x14ac:dyDescent="0.25">
      <c r="B673" s="253" t="s">
        <v>3</v>
      </c>
      <c r="C673" s="253" t="s">
        <v>4</v>
      </c>
      <c r="D673" s="253" t="s">
        <v>5</v>
      </c>
      <c r="E673" s="253" t="s">
        <v>6</v>
      </c>
      <c r="F673" s="293" t="s">
        <v>7</v>
      </c>
      <c r="G673" s="763" t="s">
        <v>8</v>
      </c>
      <c r="H673" s="489" t="s">
        <v>9</v>
      </c>
    </row>
    <row r="674" spans="1:10" s="4" customFormat="1" ht="21.95" customHeight="1" x14ac:dyDescent="0.25">
      <c r="B674" s="257" t="s">
        <v>45</v>
      </c>
      <c r="C674" s="257"/>
      <c r="D674" s="5"/>
      <c r="E674" s="431"/>
      <c r="F674" s="431"/>
      <c r="G674" s="766"/>
      <c r="H674" s="494">
        <f>H670</f>
        <v>0</v>
      </c>
    </row>
    <row r="675" spans="1:10" s="247" customFormat="1" ht="25.5" x14ac:dyDescent="0.25">
      <c r="A675" s="247">
        <v>9265</v>
      </c>
      <c r="B675" s="538" t="s">
        <v>4669</v>
      </c>
      <c r="C675" s="261"/>
      <c r="D675" s="261" t="s">
        <v>4599</v>
      </c>
      <c r="E675" s="443" t="s">
        <v>279</v>
      </c>
      <c r="F675" s="444">
        <v>1</v>
      </c>
      <c r="G675" s="463"/>
      <c r="H675" s="546">
        <f>IF(E675 = CHAR(37), F675*G675/100,F675*G675)</f>
        <v>0</v>
      </c>
      <c r="J675" s="3"/>
    </row>
    <row r="676" spans="1:10" s="247" customFormat="1" ht="12.75" x14ac:dyDescent="0.25">
      <c r="B676" s="540"/>
      <c r="C676" s="249"/>
      <c r="D676" s="249"/>
      <c r="E676" s="446"/>
      <c r="F676" s="446"/>
      <c r="G676" s="769"/>
      <c r="H676" s="547"/>
    </row>
    <row r="677" spans="1:10" s="247" customFormat="1" ht="12.75" x14ac:dyDescent="0.25">
      <c r="A677" s="247">
        <v>9265</v>
      </c>
      <c r="B677" s="538" t="s">
        <v>4670</v>
      </c>
      <c r="C677" s="261"/>
      <c r="D677" s="261" t="s">
        <v>4600</v>
      </c>
      <c r="E677" s="443" t="s">
        <v>279</v>
      </c>
      <c r="F677" s="444">
        <v>35</v>
      </c>
      <c r="G677" s="463"/>
      <c r="H677" s="546">
        <f>IF(E677 = CHAR(37), F677*G677/100,F677*G677)</f>
        <v>0</v>
      </c>
      <c r="J677" s="3"/>
    </row>
    <row r="678" spans="1:10" s="247" customFormat="1" ht="12.75" x14ac:dyDescent="0.25">
      <c r="B678" s="539"/>
      <c r="C678" s="262"/>
      <c r="D678" s="262"/>
      <c r="E678" s="445"/>
      <c r="F678" s="445"/>
      <c r="G678" s="768"/>
      <c r="H678" s="545"/>
    </row>
    <row r="679" spans="1:10" s="247" customFormat="1" ht="25.5" x14ac:dyDescent="0.25">
      <c r="A679" s="247">
        <v>9265</v>
      </c>
      <c r="B679" s="538" t="s">
        <v>4671</v>
      </c>
      <c r="C679" s="261"/>
      <c r="D679" s="261" t="s">
        <v>4601</v>
      </c>
      <c r="E679" s="443" t="s">
        <v>279</v>
      </c>
      <c r="F679" s="444">
        <v>320</v>
      </c>
      <c r="G679" s="463"/>
      <c r="H679" s="546">
        <f>IF(E679 = CHAR(37), F679*G679/100,F679*G679)</f>
        <v>0</v>
      </c>
      <c r="J679" s="3"/>
    </row>
    <row r="680" spans="1:10" s="247" customFormat="1" ht="12.75" x14ac:dyDescent="0.25">
      <c r="B680" s="539"/>
      <c r="C680" s="262"/>
      <c r="D680" s="262"/>
      <c r="E680" s="445"/>
      <c r="F680" s="445"/>
      <c r="G680" s="768"/>
      <c r="H680" s="545"/>
    </row>
    <row r="681" spans="1:10" s="247" customFormat="1" ht="25.5" x14ac:dyDescent="0.25">
      <c r="A681" s="247">
        <v>9265</v>
      </c>
      <c r="B681" s="538" t="s">
        <v>4672</v>
      </c>
      <c r="C681" s="261"/>
      <c r="D681" s="261" t="s">
        <v>4602</v>
      </c>
      <c r="E681" s="443" t="s">
        <v>279</v>
      </c>
      <c r="F681" s="444">
        <v>13</v>
      </c>
      <c r="G681" s="463"/>
      <c r="H681" s="546">
        <f>IF(E681 = CHAR(37), F681*G681/100,F681*G681)</f>
        <v>0</v>
      </c>
      <c r="J681" s="3"/>
    </row>
    <row r="682" spans="1:10" s="247" customFormat="1" ht="12.75" x14ac:dyDescent="0.25">
      <c r="B682" s="538"/>
      <c r="C682" s="261"/>
      <c r="D682" s="261"/>
      <c r="E682" s="443"/>
      <c r="F682" s="444"/>
      <c r="G682" s="768"/>
      <c r="H682" s="545"/>
    </row>
    <row r="683" spans="1:10" s="247" customFormat="1" ht="12.75" x14ac:dyDescent="0.25">
      <c r="A683" s="247">
        <v>9264</v>
      </c>
      <c r="B683" s="538"/>
      <c r="C683" s="261"/>
      <c r="D683" s="261" t="s">
        <v>4590</v>
      </c>
      <c r="E683" s="443"/>
      <c r="F683" s="444"/>
      <c r="G683" s="768"/>
      <c r="H683" s="545"/>
    </row>
    <row r="684" spans="1:10" s="247" customFormat="1" ht="12.75" x14ac:dyDescent="0.25">
      <c r="B684" s="539"/>
      <c r="C684" s="262"/>
      <c r="D684" s="262"/>
      <c r="E684" s="445"/>
      <c r="F684" s="445"/>
      <c r="G684" s="768"/>
      <c r="H684" s="545"/>
    </row>
    <row r="685" spans="1:10" s="247" customFormat="1" ht="25.5" x14ac:dyDescent="0.25">
      <c r="A685" s="247">
        <v>9265</v>
      </c>
      <c r="B685" s="538" t="s">
        <v>4673</v>
      </c>
      <c r="C685" s="261"/>
      <c r="D685" s="261" t="s">
        <v>4604</v>
      </c>
      <c r="E685" s="443" t="s">
        <v>279</v>
      </c>
      <c r="F685" s="444">
        <v>304</v>
      </c>
      <c r="G685" s="463"/>
      <c r="H685" s="546">
        <f>IF(E685 = CHAR(37), F685*G685/100,F685*G685)</f>
        <v>0</v>
      </c>
      <c r="J685" s="3"/>
    </row>
    <row r="686" spans="1:10" s="247" customFormat="1" ht="12.75" x14ac:dyDescent="0.25">
      <c r="B686" s="539"/>
      <c r="C686" s="262"/>
      <c r="D686" s="262"/>
      <c r="E686" s="445"/>
      <c r="F686" s="445"/>
      <c r="G686" s="768"/>
      <c r="H686" s="545"/>
    </row>
    <row r="687" spans="1:10" s="247" customFormat="1" ht="29.25" customHeight="1" x14ac:dyDescent="0.25">
      <c r="A687" s="247">
        <v>9265</v>
      </c>
      <c r="B687" s="538" t="s">
        <v>4674</v>
      </c>
      <c r="C687" s="261"/>
      <c r="D687" s="261" t="s">
        <v>4605</v>
      </c>
      <c r="E687" s="443" t="s">
        <v>279</v>
      </c>
      <c r="F687" s="444">
        <v>33</v>
      </c>
      <c r="G687" s="463"/>
      <c r="H687" s="546">
        <f>IF(E687 = CHAR(37), F687*G687/100,F687*G687)</f>
        <v>0</v>
      </c>
      <c r="J687" s="3"/>
    </row>
    <row r="688" spans="1:10" s="247" customFormat="1" ht="12.75" x14ac:dyDescent="0.25">
      <c r="B688" s="539"/>
      <c r="C688" s="262"/>
      <c r="D688" s="262"/>
      <c r="E688" s="445"/>
      <c r="F688" s="445"/>
      <c r="G688" s="768"/>
      <c r="H688" s="545"/>
    </row>
    <row r="689" spans="1:10" s="247" customFormat="1" ht="12.75" x14ac:dyDescent="0.25">
      <c r="A689" s="247">
        <v>9265</v>
      </c>
      <c r="B689" s="538" t="s">
        <v>4675</v>
      </c>
      <c r="C689" s="261"/>
      <c r="D689" s="261" t="s">
        <v>4606</v>
      </c>
      <c r="E689" s="443" t="s">
        <v>279</v>
      </c>
      <c r="F689" s="444">
        <v>5</v>
      </c>
      <c r="G689" s="463"/>
      <c r="H689" s="546">
        <f>IF(E689 = CHAR(37), F689*G689/100,F689*G689)</f>
        <v>0</v>
      </c>
      <c r="J689" s="3"/>
    </row>
    <row r="690" spans="1:10" s="247" customFormat="1" ht="12.75" x14ac:dyDescent="0.25">
      <c r="B690" s="539"/>
      <c r="C690" s="262"/>
      <c r="D690" s="262"/>
      <c r="E690" s="445"/>
      <c r="F690" s="445"/>
      <c r="G690" s="768"/>
      <c r="H690" s="545"/>
    </row>
    <row r="691" spans="1:10" s="247" customFormat="1" ht="12.75" x14ac:dyDescent="0.25">
      <c r="A691" s="247">
        <v>9265</v>
      </c>
      <c r="B691" s="538" t="s">
        <v>4676</v>
      </c>
      <c r="C691" s="261"/>
      <c r="D691" s="261" t="s">
        <v>4607</v>
      </c>
      <c r="E691" s="443" t="s">
        <v>279</v>
      </c>
      <c r="F691" s="444">
        <v>8</v>
      </c>
      <c r="G691" s="463"/>
      <c r="H691" s="546">
        <f>IF(E691 = CHAR(37), F691*G691/100,F691*G691)</f>
        <v>0</v>
      </c>
      <c r="J691" s="3"/>
    </row>
    <row r="692" spans="1:10" s="247" customFormat="1" ht="12.75" x14ac:dyDescent="0.25">
      <c r="B692" s="540"/>
      <c r="C692" s="249"/>
      <c r="D692" s="249"/>
      <c r="E692" s="446"/>
      <c r="F692" s="446"/>
      <c r="G692" s="769"/>
      <c r="H692" s="547"/>
    </row>
    <row r="693" spans="1:10" s="247" customFormat="1" ht="12.75" x14ac:dyDescent="0.25">
      <c r="A693" s="247">
        <v>9264</v>
      </c>
      <c r="B693" s="538"/>
      <c r="C693" s="261"/>
      <c r="D693" s="261" t="s">
        <v>4608</v>
      </c>
      <c r="E693" s="443"/>
      <c r="F693" s="444"/>
      <c r="G693" s="768"/>
      <c r="H693" s="545"/>
    </row>
    <row r="694" spans="1:10" s="247" customFormat="1" ht="12.75" x14ac:dyDescent="0.25">
      <c r="B694" s="539"/>
      <c r="C694" s="262"/>
      <c r="D694" s="262"/>
      <c r="E694" s="445"/>
      <c r="F694" s="445"/>
      <c r="G694" s="768"/>
      <c r="H694" s="545"/>
    </row>
    <row r="695" spans="1:10" s="247" customFormat="1" ht="25.5" x14ac:dyDescent="0.25">
      <c r="A695" s="247">
        <v>9265</v>
      </c>
      <c r="B695" s="538" t="s">
        <v>4677</v>
      </c>
      <c r="C695" s="261"/>
      <c r="D695" s="261" t="s">
        <v>4609</v>
      </c>
      <c r="E695" s="443" t="s">
        <v>279</v>
      </c>
      <c r="F695" s="444">
        <v>239</v>
      </c>
      <c r="G695" s="463"/>
      <c r="H695" s="546">
        <f>IF(E695 = CHAR(37), F695*G695/100,F695*G695)</f>
        <v>0</v>
      </c>
      <c r="J695" s="3"/>
    </row>
    <row r="696" spans="1:10" s="247" customFormat="1" ht="12.75" x14ac:dyDescent="0.25">
      <c r="B696" s="539"/>
      <c r="C696" s="262"/>
      <c r="D696" s="262"/>
      <c r="E696" s="445"/>
      <c r="F696" s="445"/>
      <c r="G696" s="768"/>
      <c r="H696" s="545"/>
    </row>
    <row r="697" spans="1:10" s="247" customFormat="1" ht="29.25" customHeight="1" x14ac:dyDescent="0.25">
      <c r="A697" s="247">
        <v>9265</v>
      </c>
      <c r="B697" s="538" t="s">
        <v>4678</v>
      </c>
      <c r="C697" s="261"/>
      <c r="D697" s="261" t="s">
        <v>4610</v>
      </c>
      <c r="E697" s="443" t="s">
        <v>279</v>
      </c>
      <c r="F697" s="444">
        <v>268</v>
      </c>
      <c r="G697" s="463"/>
      <c r="H697" s="546">
        <f>IF(E697 = CHAR(37), F697*G697/100,F697*G697)</f>
        <v>0</v>
      </c>
      <c r="J697" s="3"/>
    </row>
    <row r="698" spans="1:10" s="247" customFormat="1" ht="12.75" x14ac:dyDescent="0.25">
      <c r="B698" s="539"/>
      <c r="C698" s="262"/>
      <c r="D698" s="262"/>
      <c r="E698" s="445"/>
      <c r="F698" s="445"/>
      <c r="G698" s="768"/>
      <c r="H698" s="545"/>
    </row>
    <row r="699" spans="1:10" s="247" customFormat="1" ht="25.5" x14ac:dyDescent="0.25">
      <c r="A699" s="247">
        <v>9265</v>
      </c>
      <c r="B699" s="538" t="s">
        <v>4679</v>
      </c>
      <c r="C699" s="261"/>
      <c r="D699" s="261" t="s">
        <v>4611</v>
      </c>
      <c r="E699" s="443" t="s">
        <v>279</v>
      </c>
      <c r="F699" s="444">
        <v>88</v>
      </c>
      <c r="G699" s="463"/>
      <c r="H699" s="546">
        <f>IF(E699 = CHAR(37), F699*G699/100,F699*G699)</f>
        <v>0</v>
      </c>
      <c r="J699" s="3"/>
    </row>
    <row r="700" spans="1:10" s="247" customFormat="1" ht="12.75" x14ac:dyDescent="0.25">
      <c r="B700" s="538"/>
      <c r="C700" s="261"/>
      <c r="D700" s="261"/>
      <c r="E700" s="443"/>
      <c r="F700" s="444"/>
      <c r="G700" s="768"/>
      <c r="H700" s="545"/>
    </row>
    <row r="701" spans="1:10" s="247" customFormat="1" ht="12.75" x14ac:dyDescent="0.25">
      <c r="A701" s="247">
        <v>9264</v>
      </c>
      <c r="B701" s="538"/>
      <c r="C701" s="261"/>
      <c r="D701" s="261" t="s">
        <v>4614</v>
      </c>
      <c r="E701" s="443"/>
      <c r="F701" s="444"/>
      <c r="G701" s="768"/>
      <c r="H701" s="545"/>
    </row>
    <row r="702" spans="1:10" s="247" customFormat="1" ht="12.75" x14ac:dyDescent="0.25">
      <c r="B702" s="539"/>
      <c r="C702" s="262"/>
      <c r="D702" s="262"/>
      <c r="E702" s="445"/>
      <c r="F702" s="445"/>
      <c r="G702" s="768"/>
      <c r="H702" s="545"/>
    </row>
    <row r="703" spans="1:10" s="247" customFormat="1" ht="25.5" x14ac:dyDescent="0.25">
      <c r="A703" s="247">
        <v>9265</v>
      </c>
      <c r="B703" s="538" t="s">
        <v>4680</v>
      </c>
      <c r="C703" s="261"/>
      <c r="D703" s="261" t="s">
        <v>4612</v>
      </c>
      <c r="E703" s="443" t="s">
        <v>279</v>
      </c>
      <c r="F703" s="444">
        <v>66</v>
      </c>
      <c r="G703" s="463"/>
      <c r="H703" s="546">
        <f>IF(E703 = CHAR(37), F703*G703/100,F703*G703)</f>
        <v>0</v>
      </c>
      <c r="J703" s="3"/>
    </row>
    <row r="704" spans="1:10" s="247" customFormat="1" ht="12.75" x14ac:dyDescent="0.25">
      <c r="B704" s="539"/>
      <c r="C704" s="262"/>
      <c r="D704" s="262"/>
      <c r="E704" s="445"/>
      <c r="F704" s="445"/>
      <c r="G704" s="768"/>
      <c r="H704" s="545"/>
    </row>
    <row r="705" spans="1:10" s="247" customFormat="1" ht="29.25" customHeight="1" x14ac:dyDescent="0.25">
      <c r="A705" s="247">
        <v>9265</v>
      </c>
      <c r="B705" s="538" t="s">
        <v>4681</v>
      </c>
      <c r="C705" s="261"/>
      <c r="D705" s="261" t="s">
        <v>4613</v>
      </c>
      <c r="E705" s="443" t="s">
        <v>279</v>
      </c>
      <c r="F705" s="444">
        <v>66</v>
      </c>
      <c r="G705" s="463"/>
      <c r="H705" s="546">
        <f>IF(E705 = CHAR(37), F705*G705/100,F705*G705)</f>
        <v>0</v>
      </c>
      <c r="J705" s="3"/>
    </row>
    <row r="706" spans="1:10" s="247" customFormat="1" ht="12.75" x14ac:dyDescent="0.25">
      <c r="B706" s="540"/>
      <c r="C706" s="249"/>
      <c r="D706" s="249"/>
      <c r="E706" s="446"/>
      <c r="F706" s="446"/>
      <c r="G706" s="769"/>
      <c r="H706" s="547"/>
    </row>
    <row r="707" spans="1:10" s="247" customFormat="1" ht="12.75" x14ac:dyDescent="0.25">
      <c r="A707" s="247">
        <v>9264</v>
      </c>
      <c r="B707" s="538"/>
      <c r="C707" s="261"/>
      <c r="D707" s="261" t="s">
        <v>4615</v>
      </c>
      <c r="E707" s="443"/>
      <c r="F707" s="444"/>
      <c r="G707" s="768"/>
      <c r="H707" s="545"/>
    </row>
    <row r="708" spans="1:10" s="247" customFormat="1" ht="12.75" x14ac:dyDescent="0.25">
      <c r="B708" s="539"/>
      <c r="C708" s="262"/>
      <c r="D708" s="262"/>
      <c r="E708" s="445"/>
      <c r="F708" s="445"/>
      <c r="G708" s="768"/>
      <c r="H708" s="545"/>
    </row>
    <row r="709" spans="1:10" s="247" customFormat="1" ht="25.5" x14ac:dyDescent="0.25">
      <c r="A709" s="247">
        <v>9265</v>
      </c>
      <c r="B709" s="538" t="s">
        <v>4682</v>
      </c>
      <c r="C709" s="261"/>
      <c r="D709" s="261" t="s">
        <v>4616</v>
      </c>
      <c r="E709" s="443" t="s">
        <v>292</v>
      </c>
      <c r="F709" s="444">
        <v>743</v>
      </c>
      <c r="G709" s="463"/>
      <c r="H709" s="546">
        <f>IF(E709 = CHAR(37), F709*G709/100,F709*G709)</f>
        <v>0</v>
      </c>
      <c r="J709" s="3"/>
    </row>
    <row r="710" spans="1:10" s="247" customFormat="1" ht="12.75" x14ac:dyDescent="0.25">
      <c r="B710" s="539"/>
      <c r="C710" s="262"/>
      <c r="D710" s="262"/>
      <c r="E710" s="445"/>
      <c r="F710" s="445"/>
      <c r="G710" s="768"/>
      <c r="H710" s="545"/>
    </row>
    <row r="711" spans="1:10" s="247" customFormat="1" ht="29.25" customHeight="1" x14ac:dyDescent="0.25">
      <c r="A711" s="247">
        <v>9265</v>
      </c>
      <c r="B711" s="538" t="s">
        <v>4683</v>
      </c>
      <c r="C711" s="261"/>
      <c r="D711" s="261" t="s">
        <v>4617</v>
      </c>
      <c r="E711" s="443" t="s">
        <v>292</v>
      </c>
      <c r="F711" s="444">
        <v>62</v>
      </c>
      <c r="G711" s="463"/>
      <c r="H711" s="546">
        <f>IF(E711 = CHAR(37), F711*G711/100,F711*G711)</f>
        <v>0</v>
      </c>
      <c r="J711" s="3"/>
    </row>
    <row r="712" spans="1:10" s="247" customFormat="1" ht="12.75" x14ac:dyDescent="0.25">
      <c r="B712" s="539"/>
      <c r="C712" s="262"/>
      <c r="D712" s="262"/>
      <c r="E712" s="445"/>
      <c r="F712" s="445"/>
      <c r="G712" s="768"/>
      <c r="H712" s="545"/>
    </row>
    <row r="713" spans="1:10" s="247" customFormat="1" ht="12.75" x14ac:dyDescent="0.25">
      <c r="A713" s="247">
        <v>9265</v>
      </c>
      <c r="B713" s="538" t="s">
        <v>4684</v>
      </c>
      <c r="C713" s="261"/>
      <c r="D713" s="261" t="s">
        <v>4618</v>
      </c>
      <c r="E713" s="443" t="s">
        <v>292</v>
      </c>
      <c r="F713" s="444">
        <v>678</v>
      </c>
      <c r="G713" s="463"/>
      <c r="H713" s="546">
        <f>IF(E713 = CHAR(37), F713*G713/100,F713*G713)</f>
        <v>0</v>
      </c>
      <c r="J713" s="3"/>
    </row>
    <row r="714" spans="1:10" s="247" customFormat="1" ht="12.75" x14ac:dyDescent="0.25">
      <c r="B714" s="538"/>
      <c r="C714" s="261"/>
      <c r="D714" s="261"/>
      <c r="E714" s="443"/>
      <c r="F714" s="444"/>
      <c r="G714" s="768"/>
      <c r="H714" s="545"/>
    </row>
    <row r="715" spans="1:10" s="247" customFormat="1" ht="12.75" x14ac:dyDescent="0.25">
      <c r="A715" s="247">
        <v>9264</v>
      </c>
      <c r="B715" s="538"/>
      <c r="C715" s="261"/>
      <c r="D715" s="261" t="s">
        <v>4619</v>
      </c>
      <c r="E715" s="443"/>
      <c r="F715" s="444"/>
      <c r="G715" s="768"/>
      <c r="H715" s="545"/>
    </row>
    <row r="716" spans="1:10" s="247" customFormat="1" ht="12.75" x14ac:dyDescent="0.25">
      <c r="B716" s="539"/>
      <c r="C716" s="262"/>
      <c r="D716" s="262"/>
      <c r="E716" s="445"/>
      <c r="F716" s="445"/>
      <c r="G716" s="768"/>
      <c r="H716" s="545"/>
    </row>
    <row r="717" spans="1:10" s="4" customFormat="1" ht="21.95" customHeight="1" x14ac:dyDescent="0.25">
      <c r="B717" s="257" t="s">
        <v>44</v>
      </c>
      <c r="C717" s="257"/>
      <c r="D717" s="5"/>
      <c r="E717" s="431"/>
      <c r="F717" s="431"/>
      <c r="G717" s="766"/>
      <c r="H717" s="494">
        <f>SUM(H674:H716)</f>
        <v>0</v>
      </c>
    </row>
    <row r="718" spans="1:10" s="2" customFormat="1" ht="12.75" x14ac:dyDescent="0.2">
      <c r="B718" s="15"/>
      <c r="F718" s="15"/>
      <c r="G718" s="762"/>
      <c r="H718" s="542" t="s">
        <v>2022</v>
      </c>
    </row>
    <row r="719" spans="1:10" s="2" customFormat="1" ht="12.75" x14ac:dyDescent="0.2">
      <c r="B719" s="15"/>
      <c r="F719" s="15"/>
      <c r="G719" s="762"/>
      <c r="H719" s="543"/>
    </row>
    <row r="720" spans="1:10" s="3" customFormat="1" ht="25.5" x14ac:dyDescent="0.25">
      <c r="B720" s="253" t="s">
        <v>3</v>
      </c>
      <c r="C720" s="253" t="s">
        <v>4</v>
      </c>
      <c r="D720" s="253" t="s">
        <v>5</v>
      </c>
      <c r="E720" s="253" t="s">
        <v>6</v>
      </c>
      <c r="F720" s="293" t="s">
        <v>7</v>
      </c>
      <c r="G720" s="763" t="s">
        <v>8</v>
      </c>
      <c r="H720" s="489" t="s">
        <v>9</v>
      </c>
    </row>
    <row r="721" spans="1:10" s="4" customFormat="1" ht="21.95" customHeight="1" x14ac:dyDescent="0.25">
      <c r="B721" s="257" t="s">
        <v>45</v>
      </c>
      <c r="C721" s="257"/>
      <c r="D721" s="5"/>
      <c r="E721" s="431"/>
      <c r="F721" s="431"/>
      <c r="G721" s="766"/>
      <c r="H721" s="494">
        <f>H717</f>
        <v>0</v>
      </c>
    </row>
    <row r="722" spans="1:10" s="247" customFormat="1" ht="63.75" x14ac:dyDescent="0.25">
      <c r="A722" s="247">
        <v>9265</v>
      </c>
      <c r="B722" s="538" t="s">
        <v>4685</v>
      </c>
      <c r="C722" s="261"/>
      <c r="D722" s="261" t="s">
        <v>4620</v>
      </c>
      <c r="E722" s="443" t="s">
        <v>242</v>
      </c>
      <c r="F722" s="444">
        <v>10</v>
      </c>
      <c r="G722" s="463"/>
      <c r="H722" s="546">
        <f>IF(E722 = CHAR(37), F722*G722/100,F722*G722)</f>
        <v>0</v>
      </c>
      <c r="J722" s="3"/>
    </row>
    <row r="723" spans="1:10" s="247" customFormat="1" ht="12.75" x14ac:dyDescent="0.25">
      <c r="B723" s="538"/>
      <c r="C723" s="261"/>
      <c r="D723" s="261"/>
      <c r="E723" s="443"/>
      <c r="F723" s="444"/>
      <c r="G723" s="768"/>
      <c r="H723" s="545"/>
    </row>
    <row r="724" spans="1:10" s="247" customFormat="1" ht="12.75" x14ac:dyDescent="0.25">
      <c r="A724" s="247">
        <v>9264</v>
      </c>
      <c r="B724" s="538"/>
      <c r="C724" s="261"/>
      <c r="D724" s="261" t="s">
        <v>4621</v>
      </c>
      <c r="E724" s="443"/>
      <c r="F724" s="444"/>
      <c r="G724" s="768"/>
      <c r="H724" s="545"/>
    </row>
    <row r="725" spans="1:10" s="247" customFormat="1" ht="12.75" x14ac:dyDescent="0.25">
      <c r="B725" s="539"/>
      <c r="C725" s="262"/>
      <c r="D725" s="262"/>
      <c r="E725" s="445"/>
      <c r="F725" s="445"/>
      <c r="G725" s="768"/>
      <c r="H725" s="545"/>
    </row>
    <row r="726" spans="1:10" s="247" customFormat="1" ht="25.5" x14ac:dyDescent="0.25">
      <c r="A726" s="247">
        <v>9265</v>
      </c>
      <c r="B726" s="538" t="s">
        <v>4686</v>
      </c>
      <c r="C726" s="261"/>
      <c r="D726" s="261" t="s">
        <v>4622</v>
      </c>
      <c r="E726" s="443" t="s">
        <v>242</v>
      </c>
      <c r="F726" s="444">
        <v>4</v>
      </c>
      <c r="G726" s="463"/>
      <c r="H726" s="546">
        <f>IF(E726 = CHAR(37), F726*G726/100,F726*G726)</f>
        <v>0</v>
      </c>
      <c r="J726" s="3"/>
    </row>
    <row r="727" spans="1:10" s="247" customFormat="1" ht="12.75" x14ac:dyDescent="0.25">
      <c r="B727" s="541"/>
      <c r="C727" s="248"/>
      <c r="D727" s="248"/>
      <c r="E727" s="447"/>
      <c r="F727" s="448"/>
      <c r="G727" s="769"/>
      <c r="H727" s="547"/>
    </row>
    <row r="728" spans="1:10" s="247" customFormat="1" ht="12.75" x14ac:dyDescent="0.25">
      <c r="A728" s="247">
        <v>9144</v>
      </c>
      <c r="B728" s="538" t="s">
        <v>4687</v>
      </c>
      <c r="C728" s="261" t="s">
        <v>683</v>
      </c>
      <c r="D728" s="261" t="s">
        <v>1537</v>
      </c>
      <c r="E728" s="443"/>
      <c r="F728" s="444"/>
      <c r="G728" s="768"/>
      <c r="H728" s="545"/>
    </row>
    <row r="729" spans="1:10" s="247" customFormat="1" ht="12.75" x14ac:dyDescent="0.25">
      <c r="B729" s="539"/>
      <c r="C729" s="262"/>
      <c r="D729" s="262"/>
      <c r="E729" s="445"/>
      <c r="F729" s="445"/>
      <c r="G729" s="768"/>
      <c r="H729" s="545"/>
    </row>
    <row r="730" spans="1:10" s="247" customFormat="1" ht="12.75" x14ac:dyDescent="0.25">
      <c r="A730" s="247">
        <v>9145</v>
      </c>
      <c r="B730" s="538"/>
      <c r="C730" s="261" t="s">
        <v>685</v>
      </c>
      <c r="D730" s="261" t="s">
        <v>686</v>
      </c>
      <c r="E730" s="443"/>
      <c r="F730" s="444"/>
      <c r="G730" s="768"/>
      <c r="H730" s="545"/>
    </row>
    <row r="731" spans="1:10" s="247" customFormat="1" ht="12.75" x14ac:dyDescent="0.25">
      <c r="B731" s="539"/>
      <c r="C731" s="262"/>
      <c r="D731" s="262"/>
      <c r="E731" s="445"/>
      <c r="F731" s="445"/>
      <c r="G731" s="768"/>
      <c r="H731" s="545"/>
    </row>
    <row r="732" spans="1:10" s="247" customFormat="1" ht="12.75" x14ac:dyDescent="0.25">
      <c r="A732" s="247">
        <v>9146</v>
      </c>
      <c r="B732" s="538"/>
      <c r="C732" s="261"/>
      <c r="D732" s="261" t="s">
        <v>4624</v>
      </c>
      <c r="E732" s="443"/>
      <c r="F732" s="444"/>
      <c r="G732" s="768"/>
      <c r="H732" s="545"/>
    </row>
    <row r="733" spans="1:10" s="247" customFormat="1" ht="12.75" x14ac:dyDescent="0.25">
      <c r="B733" s="539"/>
      <c r="C733" s="262"/>
      <c r="D733" s="262"/>
      <c r="E733" s="445"/>
      <c r="F733" s="445"/>
      <c r="G733" s="768"/>
      <c r="H733" s="545"/>
    </row>
    <row r="734" spans="1:10" s="247" customFormat="1" ht="12.75" x14ac:dyDescent="0.25">
      <c r="A734" s="247">
        <v>9147</v>
      </c>
      <c r="B734" s="538" t="s">
        <v>4688</v>
      </c>
      <c r="C734" s="261"/>
      <c r="D734" s="261" t="s">
        <v>4623</v>
      </c>
      <c r="E734" s="443" t="s">
        <v>690</v>
      </c>
      <c r="F734" s="449">
        <v>10</v>
      </c>
      <c r="G734" s="463"/>
      <c r="H734" s="546">
        <f>IF(E734 = CHAR(37), F734*G734/100,F734*G734)</f>
        <v>0</v>
      </c>
      <c r="J734" s="3"/>
    </row>
    <row r="735" spans="1:10" s="247" customFormat="1" ht="12.75" x14ac:dyDescent="0.25">
      <c r="B735" s="539"/>
      <c r="C735" s="262"/>
      <c r="D735" s="262"/>
      <c r="E735" s="445"/>
      <c r="F735" s="445"/>
      <c r="G735" s="768"/>
      <c r="H735" s="545"/>
    </row>
    <row r="736" spans="1:10" s="247" customFormat="1" ht="12.75" x14ac:dyDescent="0.25">
      <c r="A736" s="247">
        <v>9146</v>
      </c>
      <c r="B736" s="538"/>
      <c r="C736" s="261"/>
      <c r="D736" s="261" t="s">
        <v>4625</v>
      </c>
      <c r="E736" s="443"/>
      <c r="F736" s="444"/>
      <c r="G736" s="768"/>
      <c r="H736" s="545"/>
    </row>
    <row r="737" spans="1:10" s="247" customFormat="1" ht="12.75" x14ac:dyDescent="0.25">
      <c r="B737" s="539"/>
      <c r="C737" s="262"/>
      <c r="D737" s="262"/>
      <c r="E737" s="445"/>
      <c r="F737" s="445"/>
      <c r="G737" s="768"/>
      <c r="H737" s="545"/>
    </row>
    <row r="738" spans="1:10" s="247" customFormat="1" ht="12.75" x14ac:dyDescent="0.25">
      <c r="A738" s="247">
        <v>9147</v>
      </c>
      <c r="B738" s="538" t="s">
        <v>4689</v>
      </c>
      <c r="C738" s="261"/>
      <c r="D738" s="261" t="s">
        <v>4623</v>
      </c>
      <c r="E738" s="443" t="s">
        <v>690</v>
      </c>
      <c r="F738" s="449">
        <v>95.4</v>
      </c>
      <c r="G738" s="463"/>
      <c r="H738" s="546">
        <f>IF(E738 = CHAR(37), F738*G738/100,F738*G738)</f>
        <v>0</v>
      </c>
      <c r="J738" s="3"/>
    </row>
    <row r="739" spans="1:10" s="247" customFormat="1" ht="12.75" x14ac:dyDescent="0.25">
      <c r="B739" s="540"/>
      <c r="C739" s="249"/>
      <c r="D739" s="249"/>
      <c r="E739" s="446"/>
      <c r="F739" s="446"/>
      <c r="G739" s="769"/>
      <c r="H739" s="547"/>
    </row>
    <row r="740" spans="1:10" s="247" customFormat="1" ht="12.75" x14ac:dyDescent="0.25">
      <c r="A740" s="247">
        <v>9146</v>
      </c>
      <c r="B740" s="538"/>
      <c r="C740" s="261"/>
      <c r="D740" s="261" t="s">
        <v>4723</v>
      </c>
      <c r="E740" s="443"/>
      <c r="F740" s="444"/>
      <c r="G740" s="768"/>
      <c r="H740" s="545"/>
    </row>
    <row r="741" spans="1:10" s="247" customFormat="1" ht="12.75" x14ac:dyDescent="0.25">
      <c r="B741" s="539"/>
      <c r="C741" s="262"/>
      <c r="D741" s="262"/>
      <c r="E741" s="445"/>
      <c r="F741" s="445"/>
      <c r="G741" s="768"/>
      <c r="H741" s="545"/>
    </row>
    <row r="742" spans="1:10" s="247" customFormat="1" ht="25.5" x14ac:dyDescent="0.25">
      <c r="A742" s="247">
        <v>9147</v>
      </c>
      <c r="B742" s="538" t="s">
        <v>4690</v>
      </c>
      <c r="C742" s="261"/>
      <c r="D742" s="261" t="s">
        <v>4626</v>
      </c>
      <c r="E742" s="443" t="s">
        <v>279</v>
      </c>
      <c r="F742" s="449">
        <v>847</v>
      </c>
      <c r="G742" s="463"/>
      <c r="H742" s="546">
        <f>IF(E742 = CHAR(37), F742*G742/100,F742*G742)</f>
        <v>0</v>
      </c>
      <c r="J742" s="3"/>
    </row>
    <row r="743" spans="1:10" s="247" customFormat="1" ht="12.75" x14ac:dyDescent="0.25">
      <c r="B743" s="540"/>
      <c r="C743" s="249"/>
      <c r="D743" s="249"/>
      <c r="E743" s="446"/>
      <c r="F743" s="446"/>
      <c r="G743" s="769"/>
      <c r="H743" s="547"/>
    </row>
    <row r="744" spans="1:10" s="247" customFormat="1" ht="12.75" x14ac:dyDescent="0.25">
      <c r="A744" s="247">
        <v>9268</v>
      </c>
      <c r="B744" s="538" t="s">
        <v>4691</v>
      </c>
      <c r="C744" s="261" t="s">
        <v>1543</v>
      </c>
      <c r="D744" s="261" t="s">
        <v>1544</v>
      </c>
      <c r="E744" s="443"/>
      <c r="F744" s="449"/>
      <c r="G744" s="768"/>
      <c r="H744" s="545"/>
    </row>
    <row r="745" spans="1:10" s="247" customFormat="1" ht="25.5" x14ac:dyDescent="0.25">
      <c r="B745" s="538"/>
      <c r="C745" s="261"/>
      <c r="D745" s="261" t="s">
        <v>3520</v>
      </c>
      <c r="E745" s="443"/>
      <c r="F745" s="449"/>
      <c r="G745" s="768"/>
      <c r="H745" s="545"/>
    </row>
    <row r="746" spans="1:10" s="247" customFormat="1" ht="12.75" x14ac:dyDescent="0.25">
      <c r="B746" s="539"/>
      <c r="C746" s="262"/>
      <c r="D746" s="262"/>
      <c r="E746" s="445"/>
      <c r="F746" s="445"/>
      <c r="G746" s="768"/>
      <c r="H746" s="545"/>
    </row>
    <row r="747" spans="1:10" s="247" customFormat="1" ht="12.75" x14ac:dyDescent="0.25">
      <c r="A747" s="247">
        <v>9269</v>
      </c>
      <c r="B747" s="538"/>
      <c r="C747" s="261"/>
      <c r="D747" s="261" t="s">
        <v>1545</v>
      </c>
      <c r="E747" s="443"/>
      <c r="F747" s="449"/>
      <c r="G747" s="768"/>
      <c r="H747" s="545"/>
    </row>
    <row r="748" spans="1:10" s="247" customFormat="1" ht="12.75" x14ac:dyDescent="0.25">
      <c r="B748" s="539"/>
      <c r="C748" s="262"/>
      <c r="D748" s="262"/>
      <c r="E748" s="445"/>
      <c r="F748" s="445"/>
      <c r="G748" s="768"/>
      <c r="H748" s="545"/>
    </row>
    <row r="749" spans="1:10" s="247" customFormat="1" ht="25.5" x14ac:dyDescent="0.25">
      <c r="A749" s="247">
        <v>9270</v>
      </c>
      <c r="B749" s="538" t="s">
        <v>4692</v>
      </c>
      <c r="C749" s="261" t="s">
        <v>1547</v>
      </c>
      <c r="D749" s="261" t="s">
        <v>4627</v>
      </c>
      <c r="E749" s="443" t="s">
        <v>190</v>
      </c>
      <c r="F749" s="444">
        <v>10</v>
      </c>
      <c r="G749" s="463"/>
      <c r="H749" s="546">
        <f>IF(E749 = CHAR(37), F749*G749/100,F749*G749)</f>
        <v>0</v>
      </c>
      <c r="J749" s="3"/>
    </row>
    <row r="750" spans="1:10" s="247" customFormat="1" ht="12.75" x14ac:dyDescent="0.25">
      <c r="B750" s="539"/>
      <c r="C750" s="262"/>
      <c r="D750" s="262"/>
      <c r="E750" s="445"/>
      <c r="F750" s="445"/>
      <c r="G750" s="768"/>
      <c r="H750" s="545"/>
    </row>
    <row r="751" spans="1:10" s="247" customFormat="1" ht="25.5" x14ac:dyDescent="0.25">
      <c r="B751" s="538"/>
      <c r="C751" s="261"/>
      <c r="D751" s="261" t="s">
        <v>2988</v>
      </c>
      <c r="E751" s="443"/>
      <c r="F751" s="449"/>
      <c r="G751" s="768"/>
      <c r="H751" s="545"/>
    </row>
    <row r="752" spans="1:10" s="247" customFormat="1" ht="12.75" x14ac:dyDescent="0.25">
      <c r="B752" s="538"/>
      <c r="C752" s="261"/>
      <c r="D752" s="261"/>
      <c r="E752" s="443"/>
      <c r="F752" s="449"/>
      <c r="G752" s="768"/>
      <c r="H752" s="545"/>
    </row>
    <row r="753" spans="1:10" s="247" customFormat="1" ht="12.75" x14ac:dyDescent="0.25">
      <c r="A753" s="247">
        <v>9271</v>
      </c>
      <c r="B753" s="538"/>
      <c r="C753" s="261"/>
      <c r="D753" s="261" t="s">
        <v>1548</v>
      </c>
      <c r="E753" s="443"/>
      <c r="F753" s="444"/>
      <c r="G753" s="768"/>
      <c r="H753" s="545"/>
    </row>
    <row r="754" spans="1:10" s="247" customFormat="1" ht="12.75" x14ac:dyDescent="0.25">
      <c r="B754" s="539"/>
      <c r="C754" s="262"/>
      <c r="D754" s="262"/>
      <c r="E754" s="445"/>
      <c r="F754" s="445"/>
      <c r="G754" s="768"/>
      <c r="H754" s="545"/>
    </row>
    <row r="755" spans="1:10" s="247" customFormat="1" ht="12.75" x14ac:dyDescent="0.25">
      <c r="A755" s="247">
        <v>9272</v>
      </c>
      <c r="B755" s="538" t="s">
        <v>4693</v>
      </c>
      <c r="C755" s="261" t="s">
        <v>62</v>
      </c>
      <c r="D755" s="261" t="s">
        <v>4628</v>
      </c>
      <c r="E755" s="443" t="s">
        <v>190</v>
      </c>
      <c r="F755" s="444">
        <v>149</v>
      </c>
      <c r="G755" s="463"/>
      <c r="H755" s="546">
        <f>IF(E755 = CHAR(37), F755*G755/100,F755*G755)</f>
        <v>0</v>
      </c>
      <c r="J755" s="3"/>
    </row>
    <row r="756" spans="1:10" s="247" customFormat="1" ht="12.75" x14ac:dyDescent="0.25">
      <c r="B756" s="539"/>
      <c r="C756" s="262"/>
      <c r="D756" s="262"/>
      <c r="E756" s="445"/>
      <c r="F756" s="445"/>
      <c r="G756" s="768"/>
      <c r="H756" s="545"/>
    </row>
    <row r="757" spans="1:10" s="247" customFormat="1" ht="12.75" x14ac:dyDescent="0.25">
      <c r="A757" s="247">
        <v>9273</v>
      </c>
      <c r="B757" s="538" t="s">
        <v>4694</v>
      </c>
      <c r="C757" s="261" t="s">
        <v>62</v>
      </c>
      <c r="D757" s="261" t="s">
        <v>4629</v>
      </c>
      <c r="E757" s="443" t="s">
        <v>190</v>
      </c>
      <c r="F757" s="444">
        <v>27</v>
      </c>
      <c r="G757" s="463"/>
      <c r="H757" s="546">
        <f>IF(E757 = CHAR(37), F757*G757/100,F757*G757)</f>
        <v>0</v>
      </c>
      <c r="J757" s="3"/>
    </row>
    <row r="758" spans="1:10" s="247" customFormat="1" ht="12.75" x14ac:dyDescent="0.25">
      <c r="B758" s="540"/>
      <c r="C758" s="249"/>
      <c r="D758" s="249"/>
      <c r="E758" s="446"/>
      <c r="F758" s="446"/>
      <c r="G758" s="769"/>
      <c r="H758" s="547"/>
    </row>
    <row r="759" spans="1:10" s="247" customFormat="1" ht="12.75" x14ac:dyDescent="0.25">
      <c r="B759" s="539"/>
      <c r="C759" s="262"/>
      <c r="D759" s="261" t="s">
        <v>2991</v>
      </c>
      <c r="E759" s="445"/>
      <c r="F759" s="445"/>
      <c r="G759" s="768"/>
      <c r="H759" s="545"/>
    </row>
    <row r="760" spans="1:10" s="247" customFormat="1" ht="12.75" x14ac:dyDescent="0.25">
      <c r="A760" s="247">
        <v>9271</v>
      </c>
      <c r="B760" s="538"/>
      <c r="C760" s="261"/>
      <c r="D760" s="261" t="s">
        <v>4630</v>
      </c>
      <c r="E760" s="443"/>
      <c r="F760" s="444"/>
      <c r="G760" s="768"/>
      <c r="H760" s="545"/>
    </row>
    <row r="761" spans="1:10" s="247" customFormat="1" ht="12.75" x14ac:dyDescent="0.25">
      <c r="B761" s="539"/>
      <c r="C761" s="262"/>
      <c r="D761" s="262"/>
      <c r="E761" s="445"/>
      <c r="F761" s="445"/>
      <c r="G761" s="768"/>
      <c r="H761" s="545"/>
    </row>
    <row r="762" spans="1:10" s="247" customFormat="1" ht="25.5" x14ac:dyDescent="0.25">
      <c r="A762" s="247">
        <v>9272</v>
      </c>
      <c r="B762" s="538" t="s">
        <v>4695</v>
      </c>
      <c r="C762" s="261" t="s">
        <v>62</v>
      </c>
      <c r="D762" s="261" t="s">
        <v>4631</v>
      </c>
      <c r="E762" s="443" t="s">
        <v>190</v>
      </c>
      <c r="F762" s="444">
        <v>176</v>
      </c>
      <c r="G762" s="463"/>
      <c r="H762" s="546">
        <f>IF(E762 = CHAR(37), F762*G762/100,F762*G762)</f>
        <v>0</v>
      </c>
      <c r="J762" s="3"/>
    </row>
    <row r="763" spans="1:10" s="247" customFormat="1" ht="12.75" x14ac:dyDescent="0.25">
      <c r="B763" s="539"/>
      <c r="C763" s="262"/>
      <c r="D763" s="262"/>
      <c r="E763" s="445"/>
      <c r="F763" s="445"/>
      <c r="G763" s="768"/>
      <c r="H763" s="545"/>
    </row>
    <row r="764" spans="1:10" s="247" customFormat="1" ht="12.75" x14ac:dyDescent="0.25">
      <c r="A764" s="247">
        <v>9273</v>
      </c>
      <c r="B764" s="538" t="s">
        <v>4696</v>
      </c>
      <c r="C764" s="261" t="s">
        <v>62</v>
      </c>
      <c r="D764" s="261" t="s">
        <v>4632</v>
      </c>
      <c r="E764" s="443" t="s">
        <v>190</v>
      </c>
      <c r="F764" s="444">
        <v>3</v>
      </c>
      <c r="G764" s="463"/>
      <c r="H764" s="546">
        <f>IF(E764 = CHAR(37), F764*G764/100,F764*G764)</f>
        <v>0</v>
      </c>
      <c r="J764" s="3"/>
    </row>
    <row r="765" spans="1:10" s="247" customFormat="1" ht="12.75" x14ac:dyDescent="0.25">
      <c r="B765" s="539"/>
      <c r="C765" s="262"/>
      <c r="D765" s="262"/>
      <c r="E765" s="445"/>
      <c r="F765" s="445"/>
      <c r="G765" s="768"/>
      <c r="H765" s="545"/>
    </row>
    <row r="766" spans="1:10" s="247" customFormat="1" ht="12.75" x14ac:dyDescent="0.25">
      <c r="A766" s="247">
        <v>9272</v>
      </c>
      <c r="B766" s="538"/>
      <c r="C766" s="261" t="s">
        <v>62</v>
      </c>
      <c r="D766" s="261" t="s">
        <v>4633</v>
      </c>
      <c r="E766" s="443" t="s">
        <v>190</v>
      </c>
      <c r="F766" s="444">
        <v>5</v>
      </c>
      <c r="G766" s="463"/>
      <c r="H766" s="546">
        <f>IF(E766 = CHAR(37), F766*G766/100,F766*G766)</f>
        <v>0</v>
      </c>
      <c r="J766" s="3"/>
    </row>
    <row r="767" spans="1:10" s="247" customFormat="1" ht="12.75" x14ac:dyDescent="0.25">
      <c r="B767" s="539"/>
      <c r="C767" s="262"/>
      <c r="D767" s="262"/>
      <c r="E767" s="445"/>
      <c r="F767" s="445"/>
      <c r="G767" s="768"/>
      <c r="H767" s="545"/>
    </row>
    <row r="768" spans="1:10" s="247" customFormat="1" ht="25.5" x14ac:dyDescent="0.25">
      <c r="A768" s="247">
        <v>9273</v>
      </c>
      <c r="B768" s="538" t="s">
        <v>4697</v>
      </c>
      <c r="C768" s="261" t="s">
        <v>62</v>
      </c>
      <c r="D768" s="261" t="s">
        <v>4634</v>
      </c>
      <c r="E768" s="443" t="s">
        <v>190</v>
      </c>
      <c r="F768" s="444">
        <v>122</v>
      </c>
      <c r="G768" s="463"/>
      <c r="H768" s="546">
        <f>IF(E768 = CHAR(37), F768*G768/100,F768*G768)</f>
        <v>0</v>
      </c>
      <c r="J768" s="3"/>
    </row>
    <row r="769" spans="1:10" s="247" customFormat="1" ht="12.75" x14ac:dyDescent="0.25">
      <c r="B769" s="540"/>
      <c r="C769" s="249"/>
      <c r="D769" s="249"/>
      <c r="E769" s="446"/>
      <c r="F769" s="446"/>
      <c r="G769" s="769"/>
      <c r="H769" s="547"/>
    </row>
    <row r="770" spans="1:10" s="4" customFormat="1" ht="21.95" customHeight="1" x14ac:dyDescent="0.25">
      <c r="B770" s="257" t="s">
        <v>44</v>
      </c>
      <c r="C770" s="257"/>
      <c r="D770" s="5"/>
      <c r="E770" s="431"/>
      <c r="F770" s="431"/>
      <c r="G770" s="766"/>
      <c r="H770" s="494">
        <f>SUM(H721:H769)</f>
        <v>0</v>
      </c>
    </row>
    <row r="771" spans="1:10" s="2" customFormat="1" ht="12.75" x14ac:dyDescent="0.2">
      <c r="B771" s="15"/>
      <c r="F771" s="15"/>
      <c r="G771" s="762"/>
      <c r="H771" s="542" t="s">
        <v>2022</v>
      </c>
    </row>
    <row r="772" spans="1:10" s="2" customFormat="1" ht="12.75" x14ac:dyDescent="0.2">
      <c r="B772" s="15"/>
      <c r="F772" s="15"/>
      <c r="G772" s="762"/>
      <c r="H772" s="543"/>
    </row>
    <row r="773" spans="1:10" s="3" customFormat="1" ht="25.5" x14ac:dyDescent="0.25">
      <c r="B773" s="253" t="s">
        <v>3</v>
      </c>
      <c r="C773" s="253" t="s">
        <v>4</v>
      </c>
      <c r="D773" s="253" t="s">
        <v>5</v>
      </c>
      <c r="E773" s="253" t="s">
        <v>6</v>
      </c>
      <c r="F773" s="293" t="s">
        <v>7</v>
      </c>
      <c r="G773" s="763" t="s">
        <v>8</v>
      </c>
      <c r="H773" s="489" t="s">
        <v>9</v>
      </c>
    </row>
    <row r="774" spans="1:10" s="4" customFormat="1" ht="21.95" customHeight="1" x14ac:dyDescent="0.25">
      <c r="B774" s="257" t="s">
        <v>45</v>
      </c>
      <c r="C774" s="257"/>
      <c r="D774" s="5"/>
      <c r="E774" s="431"/>
      <c r="F774" s="431"/>
      <c r="G774" s="766"/>
      <c r="H774" s="494">
        <f>H770</f>
        <v>0</v>
      </c>
    </row>
    <row r="775" spans="1:10" s="247" customFormat="1" ht="12.75" x14ac:dyDescent="0.25">
      <c r="A775" s="247">
        <v>9272</v>
      </c>
      <c r="B775" s="538" t="s">
        <v>4698</v>
      </c>
      <c r="C775" s="261" t="s">
        <v>62</v>
      </c>
      <c r="D775" s="261" t="s">
        <v>4635</v>
      </c>
      <c r="E775" s="443" t="s">
        <v>190</v>
      </c>
      <c r="F775" s="444">
        <v>1</v>
      </c>
      <c r="G775" s="463"/>
      <c r="H775" s="546">
        <f>IF(E775 = CHAR(37), F775*G775/100,F775*G775)</f>
        <v>0</v>
      </c>
      <c r="J775" s="3"/>
    </row>
    <row r="776" spans="1:10" s="247" customFormat="1" ht="12.75" x14ac:dyDescent="0.25">
      <c r="B776" s="539"/>
      <c r="C776" s="262"/>
      <c r="D776" s="262"/>
      <c r="E776" s="445"/>
      <c r="F776" s="445"/>
      <c r="G776" s="768"/>
      <c r="H776" s="545"/>
    </row>
    <row r="777" spans="1:10" s="247" customFormat="1" ht="12.75" x14ac:dyDescent="0.25">
      <c r="A777" s="247">
        <v>9273</v>
      </c>
      <c r="B777" s="538" t="s">
        <v>4699</v>
      </c>
      <c r="C777" s="261" t="s">
        <v>62</v>
      </c>
      <c r="D777" s="261" t="s">
        <v>4636</v>
      </c>
      <c r="E777" s="443" t="s">
        <v>190</v>
      </c>
      <c r="F777" s="444">
        <v>8</v>
      </c>
      <c r="G777" s="463"/>
      <c r="H777" s="546">
        <f>IF(E777 = CHAR(37), F777*G777/100,F777*G777)</f>
        <v>0</v>
      </c>
      <c r="J777" s="3"/>
    </row>
    <row r="778" spans="1:10" s="247" customFormat="1" ht="12.75" x14ac:dyDescent="0.25">
      <c r="B778" s="539"/>
      <c r="C778" s="262"/>
      <c r="D778" s="262"/>
      <c r="E778" s="445"/>
      <c r="F778" s="445"/>
      <c r="G778" s="768"/>
      <c r="H778" s="545"/>
    </row>
    <row r="779" spans="1:10" s="247" customFormat="1" ht="12.75" x14ac:dyDescent="0.25">
      <c r="A779" s="247">
        <v>9272</v>
      </c>
      <c r="B779" s="538" t="s">
        <v>4700</v>
      </c>
      <c r="C779" s="261" t="s">
        <v>62</v>
      </c>
      <c r="D779" s="261" t="s">
        <v>4637</v>
      </c>
      <c r="E779" s="443" t="s">
        <v>190</v>
      </c>
      <c r="F779" s="444">
        <v>50</v>
      </c>
      <c r="G779" s="463"/>
      <c r="H779" s="546">
        <f>IF(E779 = CHAR(37), F779*G779/100,F779*G779)</f>
        <v>0</v>
      </c>
      <c r="J779" s="3"/>
    </row>
    <row r="780" spans="1:10" s="247" customFormat="1" ht="12.75" x14ac:dyDescent="0.25">
      <c r="B780" s="539"/>
      <c r="C780" s="262"/>
      <c r="D780" s="262"/>
      <c r="E780" s="445"/>
      <c r="F780" s="445"/>
      <c r="G780" s="768"/>
      <c r="H780" s="545"/>
    </row>
    <row r="781" spans="1:10" s="247" customFormat="1" ht="25.5" x14ac:dyDescent="0.25">
      <c r="A781" s="247">
        <v>9273</v>
      </c>
      <c r="B781" s="538" t="s">
        <v>4701</v>
      </c>
      <c r="C781" s="261" t="s">
        <v>62</v>
      </c>
      <c r="D781" s="261" t="s">
        <v>4638</v>
      </c>
      <c r="E781" s="443" t="s">
        <v>190</v>
      </c>
      <c r="F781" s="444">
        <v>4</v>
      </c>
      <c r="G781" s="463"/>
      <c r="H781" s="546">
        <f>IF(E781 = CHAR(37), F781*G781/100,F781*G781)</f>
        <v>0</v>
      </c>
      <c r="J781" s="3"/>
    </row>
    <row r="782" spans="1:10" s="247" customFormat="1" ht="12.75" x14ac:dyDescent="0.25">
      <c r="B782" s="539"/>
      <c r="C782" s="262"/>
      <c r="D782" s="262"/>
      <c r="E782" s="445"/>
      <c r="F782" s="445"/>
      <c r="G782" s="768"/>
      <c r="H782" s="545"/>
    </row>
    <row r="783" spans="1:10" s="247" customFormat="1" ht="12.75" x14ac:dyDescent="0.25">
      <c r="A783" s="247">
        <v>9272</v>
      </c>
      <c r="B783" s="538" t="s">
        <v>4702</v>
      </c>
      <c r="C783" s="261" t="s">
        <v>62</v>
      </c>
      <c r="D783" s="261" t="s">
        <v>4639</v>
      </c>
      <c r="E783" s="443" t="s">
        <v>190</v>
      </c>
      <c r="F783" s="444">
        <v>18</v>
      </c>
      <c r="G783" s="463"/>
      <c r="H783" s="546">
        <f>IF(E783 = CHAR(37), F783*G783/100,F783*G783)</f>
        <v>0</v>
      </c>
      <c r="J783" s="3"/>
    </row>
    <row r="784" spans="1:10" s="247" customFormat="1" ht="12.75" x14ac:dyDescent="0.25">
      <c r="B784" s="539"/>
      <c r="C784" s="262"/>
      <c r="D784" s="262"/>
      <c r="E784" s="445"/>
      <c r="F784" s="445"/>
      <c r="G784" s="768"/>
      <c r="H784" s="545"/>
    </row>
    <row r="785" spans="1:10" s="247" customFormat="1" ht="12.75" x14ac:dyDescent="0.25">
      <c r="A785" s="247">
        <v>9273</v>
      </c>
      <c r="B785" s="538" t="s">
        <v>4703</v>
      </c>
      <c r="C785" s="261" t="s">
        <v>62</v>
      </c>
      <c r="D785" s="261" t="s">
        <v>4640</v>
      </c>
      <c r="E785" s="443" t="s">
        <v>190</v>
      </c>
      <c r="F785" s="444">
        <v>85</v>
      </c>
      <c r="G785" s="463"/>
      <c r="H785" s="546">
        <f>IF(E785 = CHAR(37), F785*G785/100,F785*G785)</f>
        <v>0</v>
      </c>
      <c r="J785" s="3"/>
    </row>
    <row r="786" spans="1:10" s="247" customFormat="1" ht="12.75" x14ac:dyDescent="0.25">
      <c r="B786" s="539"/>
      <c r="C786" s="262"/>
      <c r="D786" s="262"/>
      <c r="E786" s="445"/>
      <c r="F786" s="445"/>
      <c r="G786" s="768"/>
      <c r="H786" s="545"/>
    </row>
    <row r="787" spans="1:10" s="247" customFormat="1" ht="12.75" x14ac:dyDescent="0.25">
      <c r="A787" s="247">
        <v>9272</v>
      </c>
      <c r="B787" s="538" t="s">
        <v>4704</v>
      </c>
      <c r="C787" s="261" t="s">
        <v>62</v>
      </c>
      <c r="D787" s="261" t="s">
        <v>4641</v>
      </c>
      <c r="E787" s="443" t="s">
        <v>190</v>
      </c>
      <c r="F787" s="444">
        <v>80</v>
      </c>
      <c r="G787" s="463"/>
      <c r="H787" s="546">
        <f>IF(E787 = CHAR(37), F787*G787/100,F787*G787)</f>
        <v>0</v>
      </c>
      <c r="J787" s="3"/>
    </row>
    <row r="788" spans="1:10" s="247" customFormat="1" ht="12.75" x14ac:dyDescent="0.25">
      <c r="B788" s="539"/>
      <c r="C788" s="262"/>
      <c r="D788" s="262"/>
      <c r="E788" s="445"/>
      <c r="F788" s="445"/>
      <c r="G788" s="768"/>
      <c r="H788" s="545"/>
    </row>
    <row r="789" spans="1:10" s="247" customFormat="1" ht="12.75" x14ac:dyDescent="0.25">
      <c r="A789" s="247">
        <v>9273</v>
      </c>
      <c r="B789" s="538" t="s">
        <v>4705</v>
      </c>
      <c r="C789" s="261" t="s">
        <v>62</v>
      </c>
      <c r="D789" s="261" t="s">
        <v>4642</v>
      </c>
      <c r="E789" s="443" t="s">
        <v>190</v>
      </c>
      <c r="F789" s="444">
        <v>22</v>
      </c>
      <c r="G789" s="463"/>
      <c r="H789" s="546">
        <f>IF(E789 = CHAR(37), F789*G789/100,F789*G789)</f>
        <v>0</v>
      </c>
      <c r="J789" s="3"/>
    </row>
    <row r="790" spans="1:10" s="247" customFormat="1" ht="12.75" x14ac:dyDescent="0.25">
      <c r="B790" s="540"/>
      <c r="C790" s="249"/>
      <c r="D790" s="249"/>
      <c r="E790" s="446"/>
      <c r="F790" s="446"/>
      <c r="G790" s="769"/>
      <c r="H790" s="547"/>
    </row>
    <row r="791" spans="1:10" s="247" customFormat="1" ht="12.75" x14ac:dyDescent="0.25">
      <c r="A791" s="247">
        <v>9274</v>
      </c>
      <c r="B791" s="538" t="s">
        <v>4706</v>
      </c>
      <c r="C791" s="261" t="s">
        <v>714</v>
      </c>
      <c r="D791" s="261" t="s">
        <v>1554</v>
      </c>
      <c r="E791" s="443"/>
      <c r="F791" s="444"/>
      <c r="G791" s="768"/>
      <c r="H791" s="545"/>
    </row>
    <row r="792" spans="1:10" s="247" customFormat="1" ht="12.75" x14ac:dyDescent="0.25">
      <c r="B792" s="539"/>
      <c r="C792" s="262"/>
      <c r="D792" s="262"/>
      <c r="E792" s="445"/>
      <c r="F792" s="445"/>
      <c r="G792" s="768"/>
      <c r="H792" s="545"/>
    </row>
    <row r="793" spans="1:10" s="247" customFormat="1" ht="25.5" x14ac:dyDescent="0.25">
      <c r="A793" s="247">
        <v>9275</v>
      </c>
      <c r="B793" s="538" t="s">
        <v>4707</v>
      </c>
      <c r="C793" s="261"/>
      <c r="D793" s="261" t="s">
        <v>4643</v>
      </c>
      <c r="E793" s="443"/>
      <c r="F793" s="444"/>
      <c r="G793" s="768"/>
      <c r="H793" s="545"/>
    </row>
    <row r="794" spans="1:10" s="247" customFormat="1" ht="12.75" x14ac:dyDescent="0.25">
      <c r="B794" s="539"/>
      <c r="C794" s="262"/>
      <c r="D794" s="262"/>
      <c r="E794" s="445"/>
      <c r="F794" s="445"/>
      <c r="G794" s="768"/>
      <c r="H794" s="545"/>
    </row>
    <row r="795" spans="1:10" s="247" customFormat="1" ht="12.75" x14ac:dyDescent="0.25">
      <c r="A795" s="247">
        <v>9828</v>
      </c>
      <c r="B795" s="538" t="s">
        <v>4708</v>
      </c>
      <c r="C795" s="261"/>
      <c r="D795" s="261" t="s">
        <v>4644</v>
      </c>
      <c r="E795" s="443" t="s">
        <v>279</v>
      </c>
      <c r="F795" s="444">
        <v>359</v>
      </c>
      <c r="G795" s="463"/>
      <c r="H795" s="546">
        <f>IF(E795 = CHAR(37), F795*G795/100,F795*G795)</f>
        <v>0</v>
      </c>
      <c r="J795" s="3"/>
    </row>
    <row r="796" spans="1:10" s="247" customFormat="1" ht="12.75" x14ac:dyDescent="0.25">
      <c r="B796" s="539"/>
      <c r="C796" s="262"/>
      <c r="D796" s="262"/>
      <c r="E796" s="445"/>
      <c r="F796" s="445"/>
      <c r="G796" s="768"/>
      <c r="H796" s="545"/>
    </row>
    <row r="797" spans="1:10" s="247" customFormat="1" ht="51" x14ac:dyDescent="0.25">
      <c r="A797" s="247">
        <v>9275</v>
      </c>
      <c r="B797" s="538" t="s">
        <v>4709</v>
      </c>
      <c r="C797" s="261"/>
      <c r="D797" s="261" t="s">
        <v>4648</v>
      </c>
      <c r="E797" s="443"/>
      <c r="F797" s="444"/>
      <c r="G797" s="768"/>
      <c r="H797" s="545"/>
    </row>
    <row r="798" spans="1:10" s="247" customFormat="1" ht="12.75" x14ac:dyDescent="0.25">
      <c r="B798" s="539"/>
      <c r="C798" s="262"/>
      <c r="D798" s="262"/>
      <c r="E798" s="445"/>
      <c r="F798" s="445"/>
      <c r="G798" s="768"/>
      <c r="H798" s="545"/>
    </row>
    <row r="799" spans="1:10" s="247" customFormat="1" ht="12.75" x14ac:dyDescent="0.25">
      <c r="A799" s="247">
        <v>9828</v>
      </c>
      <c r="B799" s="538" t="s">
        <v>4710</v>
      </c>
      <c r="C799" s="261"/>
      <c r="D799" s="261" t="s">
        <v>4645</v>
      </c>
      <c r="E799" s="443" t="s">
        <v>279</v>
      </c>
      <c r="F799" s="444">
        <v>23</v>
      </c>
      <c r="G799" s="463"/>
      <c r="H799" s="546">
        <f>IF(E799 = CHAR(37), F799*G799/100,F799*G799)</f>
        <v>0</v>
      </c>
      <c r="J799" s="3"/>
    </row>
    <row r="800" spans="1:10" s="247" customFormat="1" ht="12.75" x14ac:dyDescent="0.25">
      <c r="B800" s="539"/>
      <c r="C800" s="262"/>
      <c r="D800" s="262"/>
      <c r="E800" s="445"/>
      <c r="F800" s="445"/>
      <c r="G800" s="768"/>
      <c r="H800" s="545"/>
    </row>
    <row r="801" spans="1:10" s="247" customFormat="1" ht="25.5" x14ac:dyDescent="0.25">
      <c r="A801" s="247">
        <v>9275</v>
      </c>
      <c r="B801" s="538" t="s">
        <v>4711</v>
      </c>
      <c r="C801" s="261"/>
      <c r="D801" s="261" t="s">
        <v>4649</v>
      </c>
      <c r="E801" s="443"/>
      <c r="F801" s="444"/>
      <c r="G801" s="768"/>
      <c r="H801" s="545"/>
    </row>
    <row r="802" spans="1:10" s="247" customFormat="1" ht="12.75" x14ac:dyDescent="0.25">
      <c r="B802" s="539"/>
      <c r="C802" s="262"/>
      <c r="D802" s="262"/>
      <c r="E802" s="445"/>
      <c r="F802" s="445"/>
      <c r="G802" s="768"/>
      <c r="H802" s="545"/>
    </row>
    <row r="803" spans="1:10" s="247" customFormat="1" ht="12.75" x14ac:dyDescent="0.25">
      <c r="A803" s="247">
        <v>9828</v>
      </c>
      <c r="B803" s="538" t="s">
        <v>4712</v>
      </c>
      <c r="C803" s="261"/>
      <c r="D803" s="261" t="s">
        <v>4646</v>
      </c>
      <c r="E803" s="443" t="s">
        <v>279</v>
      </c>
      <c r="F803" s="444">
        <v>177</v>
      </c>
      <c r="G803" s="463"/>
      <c r="H803" s="546">
        <f>IF(E803 = CHAR(37), F803*G803/100,F803*G803)</f>
        <v>0</v>
      </c>
      <c r="J803" s="3"/>
    </row>
    <row r="804" spans="1:10" s="247" customFormat="1" ht="12.75" x14ac:dyDescent="0.25">
      <c r="B804" s="539"/>
      <c r="C804" s="262"/>
      <c r="D804" s="262"/>
      <c r="E804" s="445"/>
      <c r="F804" s="445"/>
      <c r="G804" s="768"/>
      <c r="H804" s="545"/>
    </row>
    <row r="805" spans="1:10" s="247" customFormat="1" ht="12.75" x14ac:dyDescent="0.25">
      <c r="A805" s="247">
        <v>9828</v>
      </c>
      <c r="B805" s="538" t="s">
        <v>4713</v>
      </c>
      <c r="C805" s="261"/>
      <c r="D805" s="261" t="s">
        <v>4647</v>
      </c>
      <c r="E805" s="443" t="s">
        <v>279</v>
      </c>
      <c r="F805" s="444">
        <v>65</v>
      </c>
      <c r="G805" s="463"/>
      <c r="H805" s="546">
        <f>IF(E805 = CHAR(37), F805*G805/100,F805*G805)</f>
        <v>0</v>
      </c>
      <c r="J805" s="3"/>
    </row>
    <row r="806" spans="1:10" s="247" customFormat="1" ht="12.75" x14ac:dyDescent="0.25">
      <c r="B806" s="539"/>
      <c r="C806" s="262"/>
      <c r="D806" s="262"/>
      <c r="E806" s="445"/>
      <c r="F806" s="445"/>
      <c r="G806" s="768"/>
      <c r="H806" s="545"/>
    </row>
    <row r="807" spans="1:10" s="247" customFormat="1" ht="12.75" x14ac:dyDescent="0.25">
      <c r="A807" s="247">
        <v>9275</v>
      </c>
      <c r="B807" s="538" t="s">
        <v>4714</v>
      </c>
      <c r="C807" s="261"/>
      <c r="D807" s="261" t="s">
        <v>4650</v>
      </c>
      <c r="E807" s="443"/>
      <c r="F807" s="444"/>
      <c r="G807" s="768"/>
      <c r="H807" s="545"/>
    </row>
    <row r="808" spans="1:10" s="247" customFormat="1" ht="12.75" x14ac:dyDescent="0.25">
      <c r="B808" s="539"/>
      <c r="C808" s="262"/>
      <c r="D808" s="262"/>
      <c r="E808" s="445"/>
      <c r="F808" s="445"/>
      <c r="G808" s="768"/>
      <c r="H808" s="545"/>
    </row>
    <row r="809" spans="1:10" s="247" customFormat="1" ht="38.25" x14ac:dyDescent="0.25">
      <c r="A809" s="247">
        <v>9828</v>
      </c>
      <c r="B809" s="538" t="s">
        <v>4715</v>
      </c>
      <c r="C809" s="261"/>
      <c r="D809" s="261" t="s">
        <v>4651</v>
      </c>
      <c r="E809" s="443" t="s">
        <v>242</v>
      </c>
      <c r="F809" s="444">
        <v>20</v>
      </c>
      <c r="G809" s="463"/>
      <c r="H809" s="546">
        <f>IF(E809 = CHAR(37), F809*G809/100,F809*G809)</f>
        <v>0</v>
      </c>
      <c r="J809" s="3"/>
    </row>
    <row r="810" spans="1:10" s="247" customFormat="1" ht="12.75" x14ac:dyDescent="0.25">
      <c r="B810" s="539"/>
      <c r="C810" s="262"/>
      <c r="D810" s="262"/>
      <c r="E810" s="445"/>
      <c r="F810" s="445"/>
      <c r="G810" s="768"/>
      <c r="H810" s="545"/>
    </row>
    <row r="811" spans="1:10" s="247" customFormat="1" ht="12.75" x14ac:dyDescent="0.25">
      <c r="A811" s="247">
        <v>9184</v>
      </c>
      <c r="B811" s="538" t="s">
        <v>4716</v>
      </c>
      <c r="C811" s="261" t="s">
        <v>723</v>
      </c>
      <c r="D811" s="261" t="s">
        <v>1560</v>
      </c>
      <c r="E811" s="443"/>
      <c r="F811" s="444"/>
      <c r="G811" s="768"/>
      <c r="H811" s="545"/>
    </row>
    <row r="812" spans="1:10" s="247" customFormat="1" ht="12.75" x14ac:dyDescent="0.25">
      <c r="B812" s="539"/>
      <c r="C812" s="262"/>
      <c r="D812" s="262"/>
      <c r="E812" s="445"/>
      <c r="F812" s="445"/>
      <c r="G812" s="768"/>
      <c r="H812" s="545"/>
    </row>
    <row r="813" spans="1:10" s="247" customFormat="1" ht="38.25" x14ac:dyDescent="0.25">
      <c r="B813" s="539"/>
      <c r="C813" s="262"/>
      <c r="D813" s="262" t="s">
        <v>3327</v>
      </c>
      <c r="E813" s="445"/>
      <c r="F813" s="445"/>
      <c r="G813" s="768"/>
      <c r="H813" s="545"/>
    </row>
    <row r="814" spans="1:10" s="247" customFormat="1" ht="12.75" x14ac:dyDescent="0.25">
      <c r="A814" s="247">
        <v>9185</v>
      </c>
      <c r="B814" s="538" t="s">
        <v>4717</v>
      </c>
      <c r="C814" s="261"/>
      <c r="D814" s="261" t="s">
        <v>4652</v>
      </c>
      <c r="E814" s="443" t="s">
        <v>292</v>
      </c>
      <c r="F814" s="444">
        <v>228</v>
      </c>
      <c r="G814" s="463"/>
      <c r="H814" s="546">
        <f>IF(E814 = CHAR(37), F814*G814/100,F814*G814)</f>
        <v>0</v>
      </c>
      <c r="J814" s="3"/>
    </row>
    <row r="815" spans="1:10" s="247" customFormat="1" ht="12.75" x14ac:dyDescent="0.25">
      <c r="B815" s="539"/>
      <c r="C815" s="262"/>
      <c r="D815" s="262"/>
      <c r="E815" s="445"/>
      <c r="F815" s="445"/>
      <c r="G815" s="768"/>
      <c r="H815" s="545"/>
    </row>
    <row r="816" spans="1:10" s="247" customFormat="1" ht="38.25" x14ac:dyDescent="0.25">
      <c r="B816" s="539"/>
      <c r="C816" s="262"/>
      <c r="D816" s="262" t="s">
        <v>3716</v>
      </c>
      <c r="E816" s="445"/>
      <c r="F816" s="445"/>
      <c r="G816" s="768"/>
      <c r="H816" s="545"/>
    </row>
    <row r="817" spans="1:10" s="247" customFormat="1" ht="12.75" x14ac:dyDescent="0.25">
      <c r="A817" s="247">
        <v>9185</v>
      </c>
      <c r="B817" s="538" t="s">
        <v>4718</v>
      </c>
      <c r="C817" s="261"/>
      <c r="D817" s="261" t="s">
        <v>4653</v>
      </c>
      <c r="E817" s="443" t="s">
        <v>292</v>
      </c>
      <c r="F817" s="444">
        <v>189</v>
      </c>
      <c r="G817" s="463"/>
      <c r="H817" s="546">
        <f>IF(E817 = CHAR(37), F817*G817/100,F817*G817)</f>
        <v>0</v>
      </c>
      <c r="J817" s="3"/>
    </row>
    <row r="818" spans="1:10" s="247" customFormat="1" ht="12.75" x14ac:dyDescent="0.25">
      <c r="B818" s="539"/>
      <c r="C818" s="262"/>
      <c r="D818" s="262"/>
      <c r="E818" s="445"/>
      <c r="F818" s="445"/>
      <c r="G818" s="768"/>
      <c r="H818" s="545"/>
    </row>
    <row r="819" spans="1:10" s="250" customFormat="1" ht="21.95" customHeight="1" x14ac:dyDescent="0.25">
      <c r="B819" s="263" t="s">
        <v>44</v>
      </c>
      <c r="C819" s="263"/>
      <c r="D819" s="264"/>
      <c r="E819" s="450"/>
      <c r="F819" s="450"/>
      <c r="G819" s="770"/>
      <c r="H819" s="548">
        <f>SUM(H774:H818)</f>
        <v>0</v>
      </c>
    </row>
    <row r="820" spans="1:10" s="251" customFormat="1" ht="12.75" x14ac:dyDescent="0.2">
      <c r="B820" s="302"/>
      <c r="C820" s="265"/>
      <c r="D820" s="265"/>
      <c r="E820" s="265"/>
      <c r="F820" s="302"/>
      <c r="G820" s="771"/>
      <c r="H820" s="549" t="s">
        <v>2022</v>
      </c>
    </row>
    <row r="821" spans="1:10" s="251" customFormat="1" ht="12.75" x14ac:dyDescent="0.2">
      <c r="B821" s="302"/>
      <c r="C821" s="265"/>
      <c r="D821" s="265"/>
      <c r="E821" s="265"/>
      <c r="F821" s="302"/>
      <c r="G821" s="771"/>
      <c r="H821" s="550"/>
    </row>
    <row r="822" spans="1:10" s="247" customFormat="1" ht="25.5" x14ac:dyDescent="0.25">
      <c r="B822" s="266" t="s">
        <v>3</v>
      </c>
      <c r="C822" s="266" t="s">
        <v>4</v>
      </c>
      <c r="D822" s="266" t="s">
        <v>5</v>
      </c>
      <c r="E822" s="266" t="s">
        <v>6</v>
      </c>
      <c r="F822" s="266" t="s">
        <v>7</v>
      </c>
      <c r="G822" s="772" t="s">
        <v>8</v>
      </c>
      <c r="H822" s="551" t="s">
        <v>9</v>
      </c>
    </row>
    <row r="823" spans="1:10" s="250" customFormat="1" ht="21.95" customHeight="1" x14ac:dyDescent="0.25">
      <c r="B823" s="263" t="s">
        <v>45</v>
      </c>
      <c r="C823" s="263"/>
      <c r="D823" s="264"/>
      <c r="E823" s="450"/>
      <c r="F823" s="450"/>
      <c r="G823" s="770"/>
      <c r="H823" s="548">
        <f>H819</f>
        <v>0</v>
      </c>
    </row>
    <row r="824" spans="1:10" s="247" customFormat="1" ht="12.75" x14ac:dyDescent="0.25">
      <c r="B824" s="539"/>
      <c r="C824" s="262"/>
      <c r="D824" s="262" t="s">
        <v>4654</v>
      </c>
      <c r="E824" s="445"/>
      <c r="F824" s="445"/>
      <c r="G824" s="768"/>
      <c r="H824" s="545"/>
    </row>
    <row r="825" spans="1:10" s="247" customFormat="1" ht="25.5" x14ac:dyDescent="0.25">
      <c r="A825" s="247">
        <v>9185</v>
      </c>
      <c r="B825" s="538" t="s">
        <v>4719</v>
      </c>
      <c r="C825" s="261"/>
      <c r="D825" s="261" t="s">
        <v>4655</v>
      </c>
      <c r="E825" s="443" t="s">
        <v>242</v>
      </c>
      <c r="F825" s="444">
        <v>4</v>
      </c>
      <c r="G825" s="463"/>
      <c r="H825" s="546">
        <f>IF(E825 = CHAR(37), F825*G825/100,F825*G825)</f>
        <v>0</v>
      </c>
      <c r="J825" s="3"/>
    </row>
    <row r="826" spans="1:10" s="247" customFormat="1" ht="12.75" x14ac:dyDescent="0.25">
      <c r="B826" s="539"/>
      <c r="C826" s="262"/>
      <c r="D826" s="262"/>
      <c r="E826" s="445"/>
      <c r="F826" s="445"/>
      <c r="G826" s="768"/>
      <c r="H826" s="545"/>
    </row>
    <row r="827" spans="1:10" s="247" customFormat="1" ht="25.5" x14ac:dyDescent="0.25">
      <c r="A827" s="247">
        <v>9185</v>
      </c>
      <c r="B827" s="538" t="s">
        <v>4720</v>
      </c>
      <c r="C827" s="261"/>
      <c r="D827" s="261" t="s">
        <v>4656</v>
      </c>
      <c r="E827" s="443" t="s">
        <v>242</v>
      </c>
      <c r="F827" s="444">
        <v>8</v>
      </c>
      <c r="G827" s="463"/>
      <c r="H827" s="546">
        <f>IF(E827 = CHAR(37), F827*G827/100,F827*G827)</f>
        <v>0</v>
      </c>
      <c r="J827" s="3"/>
    </row>
    <row r="828" spans="1:10" s="247" customFormat="1" ht="12.75" x14ac:dyDescent="0.25">
      <c r="B828" s="539"/>
      <c r="C828" s="262"/>
      <c r="D828" s="262"/>
      <c r="E828" s="445"/>
      <c r="F828" s="445"/>
      <c r="G828" s="768"/>
      <c r="H828" s="545"/>
    </row>
    <row r="829" spans="1:10" s="247" customFormat="1" ht="25.5" x14ac:dyDescent="0.25">
      <c r="A829" s="247">
        <v>9185</v>
      </c>
      <c r="B829" s="538" t="s">
        <v>4721</v>
      </c>
      <c r="C829" s="261"/>
      <c r="D829" s="261" t="s">
        <v>4657</v>
      </c>
      <c r="E829" s="443" t="s">
        <v>242</v>
      </c>
      <c r="F829" s="444">
        <v>12</v>
      </c>
      <c r="G829" s="463"/>
      <c r="H829" s="546">
        <f>IF(E829 = CHAR(37), F829*G829/100,F829*G829)</f>
        <v>0</v>
      </c>
      <c r="J829" s="3"/>
    </row>
    <row r="830" spans="1:10" s="247" customFormat="1" ht="12.75" x14ac:dyDescent="0.25">
      <c r="B830" s="539"/>
      <c r="C830" s="262"/>
      <c r="D830" s="262"/>
      <c r="E830" s="445"/>
      <c r="F830" s="445"/>
      <c r="G830" s="768"/>
      <c r="H830" s="545"/>
    </row>
    <row r="831" spans="1:10" s="247" customFormat="1" ht="51" x14ac:dyDescent="0.25">
      <c r="A831" s="247">
        <v>9185</v>
      </c>
      <c r="B831" s="538" t="s">
        <v>4722</v>
      </c>
      <c r="C831" s="261"/>
      <c r="D831" s="261" t="s">
        <v>4658</v>
      </c>
      <c r="E831" s="443" t="s">
        <v>242</v>
      </c>
      <c r="F831" s="444">
        <v>2</v>
      </c>
      <c r="G831" s="463"/>
      <c r="H831" s="546">
        <f>IF(E831 = CHAR(37), F831*G831/100,F831*G831)</f>
        <v>0</v>
      </c>
      <c r="J831" s="3"/>
    </row>
    <row r="832" spans="1:10" s="247" customFormat="1" ht="12.75" x14ac:dyDescent="0.25">
      <c r="B832" s="541"/>
      <c r="C832" s="248"/>
      <c r="D832" s="248"/>
      <c r="E832" s="447"/>
      <c r="F832" s="448"/>
      <c r="G832" s="769"/>
      <c r="H832" s="547"/>
    </row>
    <row r="833" spans="2:8" s="3" customFormat="1" ht="12.75" x14ac:dyDescent="0.25">
      <c r="B833" s="473"/>
      <c r="C833" s="252"/>
      <c r="D833" s="252"/>
      <c r="E833" s="427"/>
      <c r="F833" s="427"/>
      <c r="G833" s="435"/>
      <c r="H833" s="537"/>
    </row>
    <row r="834" spans="2:8" s="3" customFormat="1" ht="12.75" x14ac:dyDescent="0.25">
      <c r="B834" s="473"/>
      <c r="C834" s="252"/>
      <c r="D834" s="252"/>
      <c r="E834" s="427"/>
      <c r="F834" s="427"/>
      <c r="G834" s="435"/>
      <c r="H834" s="537"/>
    </row>
    <row r="835" spans="2:8" s="3" customFormat="1" ht="12.75" x14ac:dyDescent="0.25">
      <c r="B835" s="473"/>
      <c r="C835" s="252"/>
      <c r="D835" s="252"/>
      <c r="E835" s="427"/>
      <c r="F835" s="427"/>
      <c r="G835" s="435"/>
      <c r="H835" s="537"/>
    </row>
    <row r="836" spans="2:8" s="3" customFormat="1" ht="12.75" x14ac:dyDescent="0.25">
      <c r="B836" s="473"/>
      <c r="C836" s="252"/>
      <c r="D836" s="252"/>
      <c r="E836" s="427"/>
      <c r="F836" s="427"/>
      <c r="G836" s="435"/>
      <c r="H836" s="537"/>
    </row>
    <row r="837" spans="2:8" s="3" customFormat="1" ht="12.75" x14ac:dyDescent="0.25">
      <c r="B837" s="473"/>
      <c r="C837" s="252"/>
      <c r="D837" s="252"/>
      <c r="E837" s="427"/>
      <c r="F837" s="427"/>
      <c r="G837" s="435"/>
      <c r="H837" s="537"/>
    </row>
    <row r="838" spans="2:8" s="3" customFormat="1" ht="12.75" x14ac:dyDescent="0.25">
      <c r="B838" s="473"/>
      <c r="C838" s="252"/>
      <c r="D838" s="252"/>
      <c r="E838" s="427"/>
      <c r="F838" s="427"/>
      <c r="G838" s="435"/>
      <c r="H838" s="537"/>
    </row>
    <row r="839" spans="2:8" s="3" customFormat="1" ht="12.75" x14ac:dyDescent="0.25">
      <c r="B839" s="473"/>
      <c r="C839" s="252"/>
      <c r="D839" s="252"/>
      <c r="E839" s="427"/>
      <c r="F839" s="427"/>
      <c r="G839" s="435"/>
      <c r="H839" s="537"/>
    </row>
    <row r="840" spans="2:8" s="3" customFormat="1" ht="12.75" x14ac:dyDescent="0.25">
      <c r="B840" s="473"/>
      <c r="C840" s="252"/>
      <c r="D840" s="252"/>
      <c r="E840" s="427"/>
      <c r="F840" s="427"/>
      <c r="G840" s="435"/>
      <c r="H840" s="537"/>
    </row>
    <row r="841" spans="2:8" s="3" customFormat="1" ht="12.75" x14ac:dyDescent="0.25">
      <c r="B841" s="473"/>
      <c r="C841" s="252"/>
      <c r="D841" s="252"/>
      <c r="E841" s="427"/>
      <c r="F841" s="427"/>
      <c r="G841" s="435"/>
      <c r="H841" s="537"/>
    </row>
    <row r="842" spans="2:8" s="3" customFormat="1" ht="12.75" x14ac:dyDescent="0.25">
      <c r="B842" s="473"/>
      <c r="C842" s="252"/>
      <c r="D842" s="252"/>
      <c r="E842" s="427"/>
      <c r="F842" s="427"/>
      <c r="G842" s="435"/>
      <c r="H842" s="537"/>
    </row>
    <row r="843" spans="2:8" s="3" customFormat="1" ht="12.75" x14ac:dyDescent="0.25">
      <c r="B843" s="473"/>
      <c r="C843" s="252"/>
      <c r="D843" s="252"/>
      <c r="E843" s="427"/>
      <c r="F843" s="427"/>
      <c r="G843" s="435"/>
      <c r="H843" s="537"/>
    </row>
    <row r="844" spans="2:8" s="3" customFormat="1" ht="12.75" x14ac:dyDescent="0.25">
      <c r="B844" s="473"/>
      <c r="C844" s="252"/>
      <c r="D844" s="252"/>
      <c r="E844" s="427"/>
      <c r="F844" s="427"/>
      <c r="G844" s="435"/>
      <c r="H844" s="537"/>
    </row>
    <row r="845" spans="2:8" s="3" customFormat="1" ht="12.75" x14ac:dyDescent="0.25">
      <c r="B845" s="473"/>
      <c r="C845" s="252"/>
      <c r="D845" s="252"/>
      <c r="E845" s="427"/>
      <c r="F845" s="427"/>
      <c r="G845" s="435"/>
      <c r="H845" s="537"/>
    </row>
    <row r="846" spans="2:8" s="3" customFormat="1" ht="12.75" x14ac:dyDescent="0.25">
      <c r="B846" s="473"/>
      <c r="C846" s="252"/>
      <c r="D846" s="252"/>
      <c r="E846" s="427"/>
      <c r="F846" s="427"/>
      <c r="G846" s="435"/>
      <c r="H846" s="537"/>
    </row>
    <row r="847" spans="2:8" s="3" customFormat="1" ht="12.75" x14ac:dyDescent="0.25">
      <c r="B847" s="473"/>
      <c r="C847" s="252"/>
      <c r="D847" s="252"/>
      <c r="E847" s="427"/>
      <c r="F847" s="427"/>
      <c r="G847" s="435"/>
      <c r="H847" s="537"/>
    </row>
    <row r="848" spans="2:8" s="3" customFormat="1" ht="12.75" x14ac:dyDescent="0.25">
      <c r="B848" s="473"/>
      <c r="C848" s="252"/>
      <c r="D848" s="252"/>
      <c r="E848" s="427"/>
      <c r="F848" s="427"/>
      <c r="G848" s="435"/>
      <c r="H848" s="537"/>
    </row>
    <row r="849" spans="2:8" s="3" customFormat="1" ht="12.75" x14ac:dyDescent="0.25">
      <c r="B849" s="473"/>
      <c r="C849" s="252"/>
      <c r="D849" s="252"/>
      <c r="E849" s="427"/>
      <c r="F849" s="427"/>
      <c r="G849" s="435"/>
      <c r="H849" s="537"/>
    </row>
    <row r="850" spans="2:8" s="3" customFormat="1" ht="12.75" x14ac:dyDescent="0.25">
      <c r="B850" s="473"/>
      <c r="C850" s="252"/>
      <c r="D850" s="252"/>
      <c r="E850" s="427"/>
      <c r="F850" s="427"/>
      <c r="G850" s="435"/>
      <c r="H850" s="537"/>
    </row>
    <row r="851" spans="2:8" s="3" customFormat="1" ht="12.75" x14ac:dyDescent="0.25">
      <c r="B851" s="473"/>
      <c r="C851" s="252"/>
      <c r="D851" s="252"/>
      <c r="E851" s="427"/>
      <c r="F851" s="427"/>
      <c r="G851" s="435"/>
      <c r="H851" s="537"/>
    </row>
    <row r="852" spans="2:8" s="3" customFormat="1" ht="12.75" x14ac:dyDescent="0.25">
      <c r="B852" s="473"/>
      <c r="C852" s="252"/>
      <c r="D852" s="252"/>
      <c r="E852" s="427"/>
      <c r="F852" s="427"/>
      <c r="G852" s="435"/>
      <c r="H852" s="537"/>
    </row>
    <row r="853" spans="2:8" s="3" customFormat="1" ht="12.75" x14ac:dyDescent="0.25">
      <c r="B853" s="473"/>
      <c r="C853" s="252"/>
      <c r="D853" s="252"/>
      <c r="E853" s="427"/>
      <c r="F853" s="427"/>
      <c r="G853" s="435"/>
      <c r="H853" s="537"/>
    </row>
    <row r="854" spans="2:8" s="3" customFormat="1" ht="12.75" x14ac:dyDescent="0.25">
      <c r="B854" s="473"/>
      <c r="C854" s="252"/>
      <c r="D854" s="252"/>
      <c r="E854" s="427"/>
      <c r="F854" s="427"/>
      <c r="G854" s="435"/>
      <c r="H854" s="537"/>
    </row>
    <row r="855" spans="2:8" s="3" customFormat="1" ht="12.75" x14ac:dyDescent="0.25">
      <c r="B855" s="473"/>
      <c r="C855" s="252"/>
      <c r="D855" s="252"/>
      <c r="E855" s="427"/>
      <c r="F855" s="427"/>
      <c r="G855" s="435"/>
      <c r="H855" s="537"/>
    </row>
    <row r="856" spans="2:8" s="3" customFormat="1" ht="12.75" x14ac:dyDescent="0.25">
      <c r="B856" s="473"/>
      <c r="C856" s="252"/>
      <c r="D856" s="252"/>
      <c r="E856" s="427"/>
      <c r="F856" s="427"/>
      <c r="G856" s="435"/>
      <c r="H856" s="537"/>
    </row>
    <row r="857" spans="2:8" s="3" customFormat="1" ht="12.75" x14ac:dyDescent="0.25">
      <c r="B857" s="473"/>
      <c r="C857" s="252"/>
      <c r="D857" s="252"/>
      <c r="E857" s="427"/>
      <c r="F857" s="427"/>
      <c r="G857" s="435"/>
      <c r="H857" s="537"/>
    </row>
    <row r="858" spans="2:8" s="3" customFormat="1" ht="12.75" x14ac:dyDescent="0.25">
      <c r="B858" s="473"/>
      <c r="C858" s="252"/>
      <c r="D858" s="252"/>
      <c r="E858" s="427"/>
      <c r="F858" s="427"/>
      <c r="G858" s="435"/>
      <c r="H858" s="537"/>
    </row>
    <row r="859" spans="2:8" s="3" customFormat="1" ht="12.75" x14ac:dyDescent="0.25">
      <c r="B859" s="473"/>
      <c r="C859" s="252"/>
      <c r="D859" s="252"/>
      <c r="E859" s="427"/>
      <c r="F859" s="427"/>
      <c r="G859" s="435"/>
      <c r="H859" s="537"/>
    </row>
    <row r="860" spans="2:8" s="3" customFormat="1" ht="12.75" x14ac:dyDescent="0.25">
      <c r="B860" s="473"/>
      <c r="C860" s="252"/>
      <c r="D860" s="252"/>
      <c r="E860" s="427"/>
      <c r="F860" s="427"/>
      <c r="G860" s="435"/>
      <c r="H860" s="537"/>
    </row>
    <row r="861" spans="2:8" s="3" customFormat="1" ht="12.75" x14ac:dyDescent="0.25">
      <c r="B861" s="473"/>
      <c r="C861" s="252"/>
      <c r="D861" s="252"/>
      <c r="E861" s="427"/>
      <c r="F861" s="427"/>
      <c r="G861" s="435"/>
      <c r="H861" s="537"/>
    </row>
    <row r="862" spans="2:8" s="3" customFormat="1" ht="12.75" x14ac:dyDescent="0.25">
      <c r="B862" s="473"/>
      <c r="C862" s="252"/>
      <c r="D862" s="252"/>
      <c r="E862" s="427"/>
      <c r="F862" s="427"/>
      <c r="G862" s="435"/>
      <c r="H862" s="537"/>
    </row>
    <row r="863" spans="2:8" s="3" customFormat="1" ht="12.75" x14ac:dyDescent="0.25">
      <c r="B863" s="473"/>
      <c r="C863" s="252"/>
      <c r="D863" s="252"/>
      <c r="E863" s="427"/>
      <c r="F863" s="427"/>
      <c r="G863" s="435"/>
      <c r="H863" s="537"/>
    </row>
    <row r="864" spans="2:8" s="3" customFormat="1" ht="12.75" x14ac:dyDescent="0.25">
      <c r="B864" s="473"/>
      <c r="C864" s="252"/>
      <c r="D864" s="252"/>
      <c r="E864" s="427"/>
      <c r="F864" s="427"/>
      <c r="G864" s="435"/>
      <c r="H864" s="537"/>
    </row>
    <row r="865" spans="1:8" s="3" customFormat="1" ht="12.75" x14ac:dyDescent="0.25">
      <c r="B865" s="473"/>
      <c r="C865" s="252"/>
      <c r="D865" s="252"/>
      <c r="E865" s="427"/>
      <c r="F865" s="427"/>
      <c r="G865" s="435"/>
      <c r="H865" s="537"/>
    </row>
    <row r="866" spans="1:8" s="3" customFormat="1" ht="12.75" x14ac:dyDescent="0.25">
      <c r="B866" s="473"/>
      <c r="C866" s="252"/>
      <c r="D866" s="252"/>
      <c r="E866" s="427"/>
      <c r="F866" s="427"/>
      <c r="G866" s="435"/>
      <c r="H866" s="537"/>
    </row>
    <row r="867" spans="1:8" s="3" customFormat="1" ht="12.75" x14ac:dyDescent="0.25">
      <c r="B867" s="473"/>
      <c r="C867" s="252"/>
      <c r="D867" s="252"/>
      <c r="E867" s="427"/>
      <c r="F867" s="427"/>
      <c r="G867" s="435"/>
      <c r="H867" s="537"/>
    </row>
    <row r="868" spans="1:8" s="3" customFormat="1" ht="12.75" x14ac:dyDescent="0.25">
      <c r="B868" s="473"/>
      <c r="C868" s="252"/>
      <c r="D868" s="252"/>
      <c r="E868" s="427"/>
      <c r="F868" s="427"/>
      <c r="G868" s="435"/>
      <c r="H868" s="537"/>
    </row>
    <row r="869" spans="1:8" s="3" customFormat="1" ht="12.75" x14ac:dyDescent="0.25">
      <c r="B869" s="473"/>
      <c r="C869" s="252"/>
      <c r="D869" s="252"/>
      <c r="E869" s="427"/>
      <c r="F869" s="427"/>
      <c r="G869" s="435"/>
      <c r="H869" s="537"/>
    </row>
    <row r="870" spans="1:8" s="4" customFormat="1" ht="21.95" customHeight="1" x14ac:dyDescent="0.25">
      <c r="B870" s="257" t="s">
        <v>230</v>
      </c>
      <c r="C870" s="257"/>
      <c r="D870" s="5"/>
      <c r="E870" s="431"/>
      <c r="F870" s="431"/>
      <c r="G870" s="766"/>
      <c r="H870" s="494">
        <f>SUM(H823:H869)</f>
        <v>0</v>
      </c>
    </row>
    <row r="871" spans="1:8" s="2" customFormat="1" ht="12.75" x14ac:dyDescent="0.2">
      <c r="B871" s="15"/>
      <c r="F871" s="15"/>
      <c r="G871" s="762"/>
      <c r="H871" s="542" t="s">
        <v>2022</v>
      </c>
    </row>
    <row r="872" spans="1:8" s="2" customFormat="1" ht="12.75" x14ac:dyDescent="0.2">
      <c r="B872" s="15"/>
      <c r="F872" s="15"/>
      <c r="G872" s="762"/>
      <c r="H872" s="543"/>
    </row>
    <row r="873" spans="1:8" s="3" customFormat="1" ht="25.5" x14ac:dyDescent="0.25">
      <c r="B873" s="253" t="s">
        <v>3</v>
      </c>
      <c r="C873" s="253" t="s">
        <v>4</v>
      </c>
      <c r="D873" s="253" t="s">
        <v>5</v>
      </c>
      <c r="E873" s="253" t="s">
        <v>6</v>
      </c>
      <c r="F873" s="293" t="s">
        <v>7</v>
      </c>
      <c r="G873" s="763" t="s">
        <v>8</v>
      </c>
      <c r="H873" s="489" t="s">
        <v>9</v>
      </c>
    </row>
    <row r="874" spans="1:8" s="3" customFormat="1" ht="25.5" x14ac:dyDescent="0.25">
      <c r="A874" s="3">
        <v>8636</v>
      </c>
      <c r="B874" s="701" t="s">
        <v>628</v>
      </c>
      <c r="C874" s="246" t="s">
        <v>1081</v>
      </c>
      <c r="D874" s="246" t="s">
        <v>1079</v>
      </c>
      <c r="E874" s="741"/>
      <c r="F874" s="742"/>
      <c r="G874" s="764"/>
      <c r="H874" s="747"/>
    </row>
    <row r="875" spans="1:8" s="3" customFormat="1" ht="12.75" x14ac:dyDescent="0.25">
      <c r="B875" s="473"/>
      <c r="C875" s="252"/>
      <c r="D875" s="252"/>
      <c r="E875" s="427"/>
      <c r="F875" s="427"/>
      <c r="G875" s="435"/>
      <c r="H875" s="537"/>
    </row>
    <row r="876" spans="1:8" s="3" customFormat="1" ht="12.75" x14ac:dyDescent="0.25">
      <c r="A876" s="3">
        <v>8640</v>
      </c>
      <c r="B876" s="474"/>
      <c r="C876" s="254" t="s">
        <v>1084</v>
      </c>
      <c r="D876" s="254" t="s">
        <v>1594</v>
      </c>
      <c r="E876" s="428"/>
      <c r="F876" s="429"/>
      <c r="G876" s="435"/>
      <c r="H876" s="537"/>
    </row>
    <row r="877" spans="1:8" s="3" customFormat="1" ht="12.75" x14ac:dyDescent="0.25">
      <c r="B877" s="473"/>
      <c r="C877" s="252"/>
      <c r="D877" s="252"/>
      <c r="E877" s="427"/>
      <c r="F877" s="427"/>
      <c r="G877" s="435"/>
      <c r="H877" s="537"/>
    </row>
    <row r="878" spans="1:8" s="3" customFormat="1" ht="12.75" x14ac:dyDescent="0.25">
      <c r="A878" s="3">
        <v>8644</v>
      </c>
      <c r="B878" s="474" t="s">
        <v>630</v>
      </c>
      <c r="C878" s="254"/>
      <c r="D878" s="254" t="s">
        <v>1595</v>
      </c>
      <c r="E878" s="428" t="s">
        <v>292</v>
      </c>
      <c r="F878" s="429">
        <v>100</v>
      </c>
      <c r="G878" s="463"/>
      <c r="H878" s="544">
        <f>IF(E878 = CHAR(37), F878*G878/100,F878*G878)</f>
        <v>0</v>
      </c>
    </row>
    <row r="879" spans="1:8" s="3" customFormat="1" ht="12.75" x14ac:dyDescent="0.25">
      <c r="B879" s="473"/>
      <c r="C879" s="252"/>
      <c r="D879" s="252"/>
      <c r="E879" s="427"/>
      <c r="F879" s="427"/>
      <c r="G879" s="435"/>
      <c r="H879" s="537"/>
    </row>
    <row r="880" spans="1:8" s="3" customFormat="1" ht="25.5" x14ac:dyDescent="0.25">
      <c r="A880" s="3">
        <v>9043</v>
      </c>
      <c r="B880" s="474"/>
      <c r="C880" s="254"/>
      <c r="D880" s="254" t="s">
        <v>1106</v>
      </c>
      <c r="E880" s="428"/>
      <c r="F880" s="429"/>
      <c r="G880" s="435"/>
      <c r="H880" s="537"/>
    </row>
    <row r="881" spans="1:8" s="3" customFormat="1" ht="12.75" x14ac:dyDescent="0.25">
      <c r="B881" s="473"/>
      <c r="C881" s="252"/>
      <c r="D881" s="252"/>
      <c r="E881" s="427"/>
      <c r="F881" s="427"/>
      <c r="G881" s="435"/>
      <c r="H881" s="537"/>
    </row>
    <row r="882" spans="1:8" s="3" customFormat="1" ht="12.75" x14ac:dyDescent="0.25">
      <c r="A882" s="3">
        <v>9044</v>
      </c>
      <c r="B882" s="474" t="s">
        <v>750</v>
      </c>
      <c r="C882" s="254"/>
      <c r="D882" s="254" t="s">
        <v>1596</v>
      </c>
      <c r="E882" s="428" t="s">
        <v>242</v>
      </c>
      <c r="F882" s="429">
        <v>1</v>
      </c>
      <c r="G882" s="463"/>
      <c r="H882" s="544">
        <f>IF(E882 = CHAR(37), F882*G882/100,F882*G882)</f>
        <v>0</v>
      </c>
    </row>
    <row r="883" spans="1:8" s="3" customFormat="1" ht="12.75" x14ac:dyDescent="0.25">
      <c r="B883" s="473"/>
      <c r="C883" s="252"/>
      <c r="D883" s="252"/>
      <c r="E883" s="427"/>
      <c r="F883" s="427"/>
      <c r="G883" s="435"/>
      <c r="H883" s="537"/>
    </row>
    <row r="884" spans="1:8" s="3" customFormat="1" ht="12.75" x14ac:dyDescent="0.25">
      <c r="A884" s="3">
        <v>9032</v>
      </c>
      <c r="B884" s="474" t="s">
        <v>630</v>
      </c>
      <c r="C884" s="254"/>
      <c r="D884" s="254" t="s">
        <v>1095</v>
      </c>
      <c r="E884" s="428"/>
      <c r="F884" s="429"/>
      <c r="G884" s="435"/>
      <c r="H884" s="537"/>
    </row>
    <row r="885" spans="1:8" s="3" customFormat="1" ht="12.75" x14ac:dyDescent="0.25">
      <c r="B885" s="473"/>
      <c r="C885" s="252"/>
      <c r="D885" s="252"/>
      <c r="E885" s="427"/>
      <c r="F885" s="427"/>
      <c r="G885" s="435"/>
      <c r="H885" s="537"/>
    </row>
    <row r="886" spans="1:8" s="3" customFormat="1" ht="38.25" x14ac:dyDescent="0.25">
      <c r="A886" s="3">
        <v>9034</v>
      </c>
      <c r="B886" s="474"/>
      <c r="C886" s="254"/>
      <c r="D886" s="254" t="s">
        <v>1096</v>
      </c>
      <c r="E886" s="428"/>
      <c r="F886" s="429"/>
      <c r="G886" s="435"/>
      <c r="H886" s="537"/>
    </row>
    <row r="887" spans="1:8" s="3" customFormat="1" ht="12.75" x14ac:dyDescent="0.25">
      <c r="B887" s="473"/>
      <c r="C887" s="252"/>
      <c r="D887" s="252"/>
      <c r="E887" s="427"/>
      <c r="F887" s="427"/>
      <c r="G887" s="435"/>
      <c r="H887" s="537"/>
    </row>
    <row r="888" spans="1:8" s="3" customFormat="1" ht="12.75" x14ac:dyDescent="0.25">
      <c r="A888" s="3">
        <v>9035</v>
      </c>
      <c r="B888" s="474" t="s">
        <v>750</v>
      </c>
      <c r="C888" s="254"/>
      <c r="D888" s="254" t="s">
        <v>1597</v>
      </c>
      <c r="E888" s="428"/>
      <c r="F888" s="429"/>
      <c r="G888" s="435"/>
      <c r="H888" s="537"/>
    </row>
    <row r="889" spans="1:8" s="3" customFormat="1" ht="12.75" x14ac:dyDescent="0.25">
      <c r="B889" s="473"/>
      <c r="C889" s="252"/>
      <c r="D889" s="252"/>
      <c r="E889" s="427"/>
      <c r="F889" s="427"/>
      <c r="G889" s="435"/>
      <c r="H889" s="537"/>
    </row>
    <row r="890" spans="1:8" s="3" customFormat="1" ht="25.5" x14ac:dyDescent="0.25">
      <c r="A890" s="3">
        <v>9037</v>
      </c>
      <c r="B890" s="474" t="s">
        <v>753</v>
      </c>
      <c r="C890" s="254"/>
      <c r="D890" s="254" t="s">
        <v>1598</v>
      </c>
      <c r="E890" s="428" t="s">
        <v>287</v>
      </c>
      <c r="F890" s="429">
        <v>1</v>
      </c>
      <c r="G890" s="463"/>
      <c r="H890" s="544">
        <f>IF(E890 = CHAR(37), F890*G890/100,F890*G890)</f>
        <v>0</v>
      </c>
    </row>
    <row r="891" spans="1:8" s="3" customFormat="1" ht="12.75" x14ac:dyDescent="0.25">
      <c r="B891" s="473"/>
      <c r="C891" s="252"/>
      <c r="D891" s="252"/>
      <c r="E891" s="427"/>
      <c r="F891" s="427"/>
      <c r="G891" s="435"/>
      <c r="H891" s="537"/>
    </row>
    <row r="892" spans="1:8" s="3" customFormat="1" ht="25.5" x14ac:dyDescent="0.25">
      <c r="A892" s="3">
        <v>9038</v>
      </c>
      <c r="B892" s="474" t="s">
        <v>755</v>
      </c>
      <c r="C892" s="254"/>
      <c r="D892" s="254" t="s">
        <v>1599</v>
      </c>
      <c r="E892" s="428" t="s">
        <v>287</v>
      </c>
      <c r="F892" s="429">
        <v>1</v>
      </c>
      <c r="G892" s="463"/>
      <c r="H892" s="544">
        <f>IF(E892 = CHAR(37), F892*G892/100,F892*G892)</f>
        <v>0</v>
      </c>
    </row>
    <row r="893" spans="1:8" s="3" customFormat="1" ht="12.75" x14ac:dyDescent="0.25">
      <c r="B893" s="473"/>
      <c r="C893" s="252"/>
      <c r="D893" s="252"/>
      <c r="E893" s="427"/>
      <c r="F893" s="427"/>
      <c r="G893" s="435"/>
      <c r="H893" s="537"/>
    </row>
    <row r="894" spans="1:8" s="3" customFormat="1" ht="12.75" x14ac:dyDescent="0.25">
      <c r="A894" s="3">
        <v>9580</v>
      </c>
      <c r="B894" s="474" t="s">
        <v>849</v>
      </c>
      <c r="C894" s="254"/>
      <c r="D894" s="254" t="s">
        <v>1600</v>
      </c>
      <c r="E894" s="428"/>
      <c r="F894" s="429"/>
      <c r="G894" s="435"/>
      <c r="H894" s="537"/>
    </row>
    <row r="895" spans="1:8" s="3" customFormat="1" ht="12.75" x14ac:dyDescent="0.25">
      <c r="B895" s="473"/>
      <c r="C895" s="252"/>
      <c r="D895" s="252"/>
      <c r="E895" s="427"/>
      <c r="F895" s="427"/>
      <c r="G895" s="435"/>
      <c r="H895" s="537"/>
    </row>
    <row r="896" spans="1:8" s="3" customFormat="1" ht="12.75" x14ac:dyDescent="0.25">
      <c r="A896" s="3">
        <v>9581</v>
      </c>
      <c r="B896" s="474" t="s">
        <v>851</v>
      </c>
      <c r="C896" s="254"/>
      <c r="D896" s="254" t="s">
        <v>1601</v>
      </c>
      <c r="E896" s="428" t="s">
        <v>287</v>
      </c>
      <c r="F896" s="429">
        <v>2</v>
      </c>
      <c r="G896" s="463"/>
      <c r="H896" s="544">
        <f>IF(E896 = CHAR(37), F896*G896/100,F896*G896)</f>
        <v>0</v>
      </c>
    </row>
    <row r="897" spans="1:8" s="3" customFormat="1" ht="12.75" x14ac:dyDescent="0.25">
      <c r="B897" s="473"/>
      <c r="C897" s="252"/>
      <c r="D897" s="252"/>
      <c r="E897" s="427"/>
      <c r="F897" s="427"/>
      <c r="G897" s="435"/>
      <c r="H897" s="537"/>
    </row>
    <row r="898" spans="1:8" s="3" customFormat="1" ht="12.75" x14ac:dyDescent="0.25">
      <c r="A898" s="3">
        <v>9582</v>
      </c>
      <c r="B898" s="474" t="s">
        <v>853</v>
      </c>
      <c r="C898" s="254"/>
      <c r="D898" s="254" t="s">
        <v>1602</v>
      </c>
      <c r="E898" s="428" t="s">
        <v>287</v>
      </c>
      <c r="F898" s="429">
        <v>1</v>
      </c>
      <c r="G898" s="463"/>
      <c r="H898" s="544">
        <f>IF(E898 = CHAR(37), F898*G898/100,F898*G898)</f>
        <v>0</v>
      </c>
    </row>
    <row r="899" spans="1:8" s="3" customFormat="1" ht="12.75" x14ac:dyDescent="0.25">
      <c r="B899" s="473"/>
      <c r="C899" s="252"/>
      <c r="D899" s="252"/>
      <c r="E899" s="427"/>
      <c r="F899" s="427"/>
      <c r="G899" s="435"/>
      <c r="H899" s="537"/>
    </row>
    <row r="900" spans="1:8" s="3" customFormat="1" ht="12.75" x14ac:dyDescent="0.25">
      <c r="A900" s="3">
        <v>9853</v>
      </c>
      <c r="B900" s="474" t="s">
        <v>854</v>
      </c>
      <c r="C900" s="254"/>
      <c r="D900" s="254" t="s">
        <v>1603</v>
      </c>
      <c r="E900" s="428" t="s">
        <v>287</v>
      </c>
      <c r="F900" s="429">
        <v>2</v>
      </c>
      <c r="G900" s="463"/>
      <c r="H900" s="544">
        <f>IF(E900 = CHAR(37), F900*G900/100,F900*G900)</f>
        <v>0</v>
      </c>
    </row>
    <row r="901" spans="1:8" s="3" customFormat="1" ht="12.75" x14ac:dyDescent="0.25">
      <c r="B901" s="473"/>
      <c r="C901" s="252"/>
      <c r="D901" s="252"/>
      <c r="E901" s="427"/>
      <c r="F901" s="427"/>
      <c r="G901" s="435"/>
      <c r="H901" s="537"/>
    </row>
    <row r="902" spans="1:8" s="3" customFormat="1" ht="12.75" x14ac:dyDescent="0.25">
      <c r="A902" s="3">
        <v>8657</v>
      </c>
      <c r="B902" s="474" t="s">
        <v>859</v>
      </c>
      <c r="C902" s="254"/>
      <c r="D902" s="254" t="s">
        <v>1135</v>
      </c>
      <c r="E902" s="428"/>
      <c r="F902" s="429"/>
      <c r="G902" s="435"/>
      <c r="H902" s="537"/>
    </row>
    <row r="903" spans="1:8" s="3" customFormat="1" ht="12.75" x14ac:dyDescent="0.25">
      <c r="B903" s="473"/>
      <c r="C903" s="252"/>
      <c r="D903" s="252"/>
      <c r="E903" s="427"/>
      <c r="F903" s="427"/>
      <c r="G903" s="435"/>
      <c r="H903" s="537"/>
    </row>
    <row r="904" spans="1:8" s="3" customFormat="1" ht="25.5" x14ac:dyDescent="0.25">
      <c r="A904" s="3">
        <v>8658</v>
      </c>
      <c r="B904" s="474"/>
      <c r="C904" s="254" t="s">
        <v>1047</v>
      </c>
      <c r="D904" s="254" t="s">
        <v>1136</v>
      </c>
      <c r="E904" s="428"/>
      <c r="F904" s="429"/>
      <c r="G904" s="435"/>
      <c r="H904" s="537"/>
    </row>
    <row r="905" spans="1:8" s="3" customFormat="1" ht="12.75" x14ac:dyDescent="0.25">
      <c r="B905" s="473"/>
      <c r="C905" s="252"/>
      <c r="D905" s="252"/>
      <c r="E905" s="427"/>
      <c r="F905" s="427"/>
      <c r="G905" s="435"/>
      <c r="H905" s="537"/>
    </row>
    <row r="906" spans="1:8" s="3" customFormat="1" ht="38.25" x14ac:dyDescent="0.25">
      <c r="A906" s="3">
        <v>8659</v>
      </c>
      <c r="B906" s="474"/>
      <c r="C906" s="254"/>
      <c r="D906" s="254" t="s">
        <v>1137</v>
      </c>
      <c r="E906" s="428"/>
      <c r="F906" s="429"/>
      <c r="G906" s="435"/>
      <c r="H906" s="537"/>
    </row>
    <row r="907" spans="1:8" s="3" customFormat="1" ht="12.75" x14ac:dyDescent="0.25">
      <c r="B907" s="473"/>
      <c r="C907" s="252"/>
      <c r="D907" s="252"/>
      <c r="E907" s="427"/>
      <c r="F907" s="427"/>
      <c r="G907" s="435"/>
      <c r="H907" s="537"/>
    </row>
    <row r="908" spans="1:8" s="3" customFormat="1" ht="25.5" x14ac:dyDescent="0.25">
      <c r="A908" s="3">
        <v>9041</v>
      </c>
      <c r="B908" s="474" t="s">
        <v>861</v>
      </c>
      <c r="C908" s="254"/>
      <c r="D908" s="254" t="s">
        <v>1604</v>
      </c>
      <c r="E908" s="428" t="s">
        <v>287</v>
      </c>
      <c r="F908" s="429">
        <v>1</v>
      </c>
      <c r="G908" s="463"/>
      <c r="H908" s="544">
        <f>IF(E908 = CHAR(37), F908*G908/100,F908*G908)</f>
        <v>0</v>
      </c>
    </row>
    <row r="909" spans="1:8" s="3" customFormat="1" ht="12.75" x14ac:dyDescent="0.25">
      <c r="B909" s="473"/>
      <c r="C909" s="252"/>
      <c r="D909" s="252"/>
      <c r="E909" s="427"/>
      <c r="F909" s="427"/>
      <c r="G909" s="435"/>
      <c r="H909" s="537"/>
    </row>
    <row r="910" spans="1:8" s="3" customFormat="1" ht="12.75" x14ac:dyDescent="0.25">
      <c r="A910" s="3">
        <v>8660</v>
      </c>
      <c r="B910" s="474"/>
      <c r="C910" s="254" t="s">
        <v>1142</v>
      </c>
      <c r="D910" s="254" t="s">
        <v>1143</v>
      </c>
      <c r="E910" s="428"/>
      <c r="F910" s="429"/>
      <c r="G910" s="435"/>
      <c r="H910" s="537"/>
    </row>
    <row r="911" spans="1:8" s="3" customFormat="1" ht="12.75" x14ac:dyDescent="0.25">
      <c r="B911" s="473"/>
      <c r="C911" s="252"/>
      <c r="D911" s="252"/>
      <c r="E911" s="427"/>
      <c r="F911" s="427"/>
      <c r="G911" s="435"/>
      <c r="H911" s="537"/>
    </row>
    <row r="912" spans="1:8" s="3" customFormat="1" ht="12.75" x14ac:dyDescent="0.25">
      <c r="A912" s="3">
        <v>8661</v>
      </c>
      <c r="B912" s="474" t="s">
        <v>862</v>
      </c>
      <c r="C912" s="254"/>
      <c r="D912" s="254" t="s">
        <v>1605</v>
      </c>
      <c r="E912" s="428" t="s">
        <v>287</v>
      </c>
      <c r="F912" s="429">
        <v>1</v>
      </c>
      <c r="G912" s="463"/>
      <c r="H912" s="544">
        <f>IF(E912 = CHAR(37), F912*G912/100,F912*G912)</f>
        <v>0</v>
      </c>
    </row>
    <row r="913" spans="1:8" s="3" customFormat="1" ht="12.75" x14ac:dyDescent="0.25">
      <c r="B913" s="473"/>
      <c r="C913" s="252"/>
      <c r="D913" s="252"/>
      <c r="E913" s="427"/>
      <c r="F913" s="427"/>
      <c r="G913" s="435"/>
      <c r="H913" s="537"/>
    </row>
    <row r="914" spans="1:8" s="3" customFormat="1" ht="12.75" x14ac:dyDescent="0.25">
      <c r="A914" s="3">
        <v>9046</v>
      </c>
      <c r="B914" s="474"/>
      <c r="C914" s="254" t="s">
        <v>1151</v>
      </c>
      <c r="D914" s="254" t="s">
        <v>1152</v>
      </c>
      <c r="E914" s="428"/>
      <c r="F914" s="429"/>
      <c r="G914" s="435"/>
      <c r="H914" s="537"/>
    </row>
    <row r="915" spans="1:8" s="3" customFormat="1" ht="12.75" x14ac:dyDescent="0.25">
      <c r="B915" s="473"/>
      <c r="C915" s="252"/>
      <c r="D915" s="252"/>
      <c r="E915" s="427"/>
      <c r="F915" s="427"/>
      <c r="G915" s="435"/>
      <c r="H915" s="537"/>
    </row>
    <row r="916" spans="1:8" s="3" customFormat="1" ht="25.5" x14ac:dyDescent="0.25">
      <c r="A916" s="3">
        <v>9047</v>
      </c>
      <c r="B916" s="474" t="s">
        <v>864</v>
      </c>
      <c r="C916" s="254"/>
      <c r="D916" s="254" t="s">
        <v>1154</v>
      </c>
      <c r="E916" s="428" t="s">
        <v>287</v>
      </c>
      <c r="F916" s="429">
        <v>1</v>
      </c>
      <c r="G916" s="463"/>
      <c r="H916" s="544">
        <f>IF(E916 = CHAR(37), F916*G916/100,F916*G916)</f>
        <v>0</v>
      </c>
    </row>
    <row r="917" spans="1:8" s="3" customFormat="1" ht="12.75" x14ac:dyDescent="0.25">
      <c r="B917" s="473"/>
      <c r="C917" s="252"/>
      <c r="D917" s="252"/>
      <c r="E917" s="427"/>
      <c r="F917" s="427"/>
      <c r="G917" s="435"/>
      <c r="H917" s="537"/>
    </row>
    <row r="918" spans="1:8" s="3" customFormat="1" ht="25.5" x14ac:dyDescent="0.25">
      <c r="A918" s="3">
        <v>9048</v>
      </c>
      <c r="B918" s="474"/>
      <c r="C918" s="254" t="s">
        <v>1156</v>
      </c>
      <c r="D918" s="254" t="s">
        <v>1157</v>
      </c>
      <c r="E918" s="428"/>
      <c r="F918" s="429"/>
      <c r="G918" s="435"/>
      <c r="H918" s="537"/>
    </row>
    <row r="919" spans="1:8" s="3" customFormat="1" ht="12.75" x14ac:dyDescent="0.25">
      <c r="B919" s="473"/>
      <c r="C919" s="252"/>
      <c r="D919" s="252"/>
      <c r="E919" s="427"/>
      <c r="F919" s="427"/>
      <c r="G919" s="435"/>
      <c r="H919" s="537"/>
    </row>
    <row r="920" spans="1:8" s="3" customFormat="1" ht="12.75" x14ac:dyDescent="0.25">
      <c r="A920" s="3">
        <v>9049</v>
      </c>
      <c r="B920" s="474" t="s">
        <v>865</v>
      </c>
      <c r="C920" s="254"/>
      <c r="D920" s="254" t="s">
        <v>1606</v>
      </c>
      <c r="E920" s="428" t="s">
        <v>287</v>
      </c>
      <c r="F920" s="429">
        <v>1</v>
      </c>
      <c r="G920" s="463"/>
      <c r="H920" s="544">
        <f>IF(E920 = CHAR(37), F920*G920/100,F920*G920)</f>
        <v>0</v>
      </c>
    </row>
    <row r="921" spans="1:8" s="3" customFormat="1" ht="12.75" x14ac:dyDescent="0.25">
      <c r="B921" s="473"/>
      <c r="C921" s="252"/>
      <c r="D921" s="252"/>
      <c r="E921" s="427"/>
      <c r="F921" s="427"/>
      <c r="G921" s="435"/>
      <c r="H921" s="537"/>
    </row>
    <row r="922" spans="1:8" s="3" customFormat="1" ht="12.75" x14ac:dyDescent="0.25">
      <c r="A922" s="3">
        <v>9050</v>
      </c>
      <c r="B922" s="474" t="s">
        <v>866</v>
      </c>
      <c r="C922" s="254"/>
      <c r="D922" s="254" t="s">
        <v>1607</v>
      </c>
      <c r="E922" s="428" t="s">
        <v>287</v>
      </c>
      <c r="F922" s="429">
        <v>2</v>
      </c>
      <c r="G922" s="463"/>
      <c r="H922" s="544">
        <f>IF(E922 = CHAR(37), F922*G922/100,F922*G922)</f>
        <v>0</v>
      </c>
    </row>
    <row r="923" spans="1:8" s="3" customFormat="1" ht="12.75" x14ac:dyDescent="0.25">
      <c r="B923" s="473"/>
      <c r="C923" s="252"/>
      <c r="D923" s="252"/>
      <c r="E923" s="427"/>
      <c r="F923" s="427"/>
      <c r="G923" s="435"/>
      <c r="H923" s="537"/>
    </row>
    <row r="924" spans="1:8" s="3" customFormat="1" ht="12.75" x14ac:dyDescent="0.25">
      <c r="A924" s="3">
        <v>8663</v>
      </c>
      <c r="B924" s="474"/>
      <c r="C924" s="254" t="s">
        <v>1147</v>
      </c>
      <c r="D924" s="254" t="s">
        <v>1608</v>
      </c>
      <c r="E924" s="428"/>
      <c r="F924" s="429"/>
      <c r="G924" s="435"/>
      <c r="H924" s="537"/>
    </row>
    <row r="925" spans="1:8" s="3" customFormat="1" ht="12.75" x14ac:dyDescent="0.25">
      <c r="B925" s="473"/>
      <c r="C925" s="252"/>
      <c r="D925" s="252"/>
      <c r="E925" s="427"/>
      <c r="F925" s="427"/>
      <c r="G925" s="435"/>
      <c r="H925" s="537"/>
    </row>
    <row r="926" spans="1:8" s="3" customFormat="1" ht="12.75" x14ac:dyDescent="0.25">
      <c r="A926" s="3">
        <v>8664</v>
      </c>
      <c r="B926" s="474" t="s">
        <v>868</v>
      </c>
      <c r="C926" s="254"/>
      <c r="D926" s="254" t="s">
        <v>1150</v>
      </c>
      <c r="E926" s="428" t="s">
        <v>190</v>
      </c>
      <c r="F926" s="429">
        <v>5</v>
      </c>
      <c r="G926" s="463"/>
      <c r="H926" s="544">
        <f>IF(E926 = CHAR(37), F926*G926/100,F926*G926)</f>
        <v>0</v>
      </c>
    </row>
    <row r="927" spans="1:8" s="4" customFormat="1" ht="21.95" customHeight="1" x14ac:dyDescent="0.25">
      <c r="B927" s="257" t="s">
        <v>44</v>
      </c>
      <c r="C927" s="257"/>
      <c r="D927" s="5"/>
      <c r="E927" s="431"/>
      <c r="F927" s="431"/>
      <c r="G927" s="766"/>
      <c r="H927" s="494">
        <f>SUM(H874:H926)</f>
        <v>0</v>
      </c>
    </row>
    <row r="928" spans="1:8" s="2" customFormat="1" ht="12.75" x14ac:dyDescent="0.2">
      <c r="B928" s="15"/>
      <c r="F928" s="15"/>
      <c r="G928" s="762"/>
      <c r="H928" s="542" t="s">
        <v>2022</v>
      </c>
    </row>
    <row r="929" spans="1:8" s="2" customFormat="1" ht="12.75" x14ac:dyDescent="0.2">
      <c r="B929" s="15"/>
      <c r="F929" s="15"/>
      <c r="G929" s="762"/>
      <c r="H929" s="543"/>
    </row>
    <row r="930" spans="1:8" s="3" customFormat="1" ht="25.5" x14ac:dyDescent="0.25">
      <c r="B930" s="253" t="s">
        <v>3</v>
      </c>
      <c r="C930" s="253" t="s">
        <v>4</v>
      </c>
      <c r="D930" s="253" t="s">
        <v>5</v>
      </c>
      <c r="E930" s="253" t="s">
        <v>6</v>
      </c>
      <c r="F930" s="293" t="s">
        <v>7</v>
      </c>
      <c r="G930" s="763" t="s">
        <v>8</v>
      </c>
      <c r="H930" s="489" t="s">
        <v>9</v>
      </c>
    </row>
    <row r="931" spans="1:8" s="4" customFormat="1" ht="21.95" customHeight="1" x14ac:dyDescent="0.25">
      <c r="B931" s="257" t="s">
        <v>45</v>
      </c>
      <c r="C931" s="257"/>
      <c r="D931" s="5"/>
      <c r="E931" s="431"/>
      <c r="F931" s="431"/>
      <c r="G931" s="766"/>
      <c r="H931" s="494">
        <f>H927</f>
        <v>0</v>
      </c>
    </row>
    <row r="932" spans="1:8" s="3" customFormat="1" ht="12.75" x14ac:dyDescent="0.25">
      <c r="A932" s="3">
        <v>8667</v>
      </c>
      <c r="B932" s="474"/>
      <c r="C932" s="254" t="s">
        <v>1162</v>
      </c>
      <c r="D932" s="254" t="s">
        <v>1163</v>
      </c>
      <c r="E932" s="428"/>
      <c r="F932" s="429"/>
      <c r="G932" s="435"/>
      <c r="H932" s="537"/>
    </row>
    <row r="933" spans="1:8" s="3" customFormat="1" ht="12.75" x14ac:dyDescent="0.25">
      <c r="B933" s="473"/>
      <c r="C933" s="252"/>
      <c r="D933" s="252"/>
      <c r="E933" s="427"/>
      <c r="F933" s="427"/>
      <c r="G933" s="435"/>
      <c r="H933" s="537"/>
    </row>
    <row r="934" spans="1:8" s="3" customFormat="1" ht="38.25" x14ac:dyDescent="0.25">
      <c r="A934" s="3">
        <v>8668</v>
      </c>
      <c r="B934" s="474" t="s">
        <v>870</v>
      </c>
      <c r="C934" s="254"/>
      <c r="D934" s="254" t="s">
        <v>1165</v>
      </c>
      <c r="E934" s="428" t="s">
        <v>287</v>
      </c>
      <c r="F934" s="429">
        <v>2</v>
      </c>
      <c r="G934" s="463"/>
      <c r="H934" s="544">
        <f>IF(E934 = CHAR(37), F934*G934/100,F934*G934)</f>
        <v>0</v>
      </c>
    </row>
    <row r="935" spans="1:8" s="3" customFormat="1" ht="12.75" x14ac:dyDescent="0.25">
      <c r="B935" s="473"/>
      <c r="C935" s="252"/>
      <c r="D935" s="252"/>
      <c r="E935" s="427"/>
      <c r="F935" s="427"/>
      <c r="G935" s="435"/>
      <c r="H935" s="537"/>
    </row>
    <row r="936" spans="1:8" s="3" customFormat="1" ht="12.75" x14ac:dyDescent="0.25">
      <c r="A936" s="3">
        <v>9835</v>
      </c>
      <c r="B936" s="474" t="s">
        <v>1609</v>
      </c>
      <c r="C936" s="254" t="s">
        <v>1169</v>
      </c>
      <c r="D936" s="254" t="s">
        <v>1170</v>
      </c>
      <c r="E936" s="428" t="s">
        <v>287</v>
      </c>
      <c r="F936" s="429">
        <v>20</v>
      </c>
      <c r="G936" s="463"/>
      <c r="H936" s="544">
        <f>IF(E936 = CHAR(37), F936*G936/100,F936*G936)</f>
        <v>0</v>
      </c>
    </row>
    <row r="937" spans="1:8" s="3" customFormat="1" ht="12.75" x14ac:dyDescent="0.25">
      <c r="B937" s="473"/>
      <c r="C937" s="252"/>
      <c r="D937" s="252"/>
      <c r="E937" s="427"/>
      <c r="F937" s="427"/>
      <c r="G937" s="435"/>
      <c r="H937" s="537"/>
    </row>
    <row r="938" spans="1:8" s="3" customFormat="1" ht="12.75" x14ac:dyDescent="0.25">
      <c r="B938" s="473"/>
      <c r="C938" s="252"/>
      <c r="D938" s="252"/>
      <c r="E938" s="427"/>
      <c r="F938" s="427"/>
      <c r="G938" s="435"/>
      <c r="H938" s="537"/>
    </row>
    <row r="939" spans="1:8" s="3" customFormat="1" ht="12.75" x14ac:dyDescent="0.25">
      <c r="B939" s="473"/>
      <c r="C939" s="252"/>
      <c r="D939" s="252"/>
      <c r="E939" s="427"/>
      <c r="F939" s="427"/>
      <c r="G939" s="435"/>
      <c r="H939" s="537"/>
    </row>
    <row r="940" spans="1:8" s="3" customFormat="1" ht="12.75" x14ac:dyDescent="0.25">
      <c r="B940" s="473"/>
      <c r="C940" s="252"/>
      <c r="D940" s="252"/>
      <c r="E940" s="427"/>
      <c r="F940" s="427"/>
      <c r="G940" s="435"/>
      <c r="H940" s="537"/>
    </row>
    <row r="941" spans="1:8" s="3" customFormat="1" ht="12.75" x14ac:dyDescent="0.25">
      <c r="B941" s="473"/>
      <c r="C941" s="252"/>
      <c r="D941" s="252"/>
      <c r="E941" s="427"/>
      <c r="F941" s="427"/>
      <c r="G941" s="435"/>
      <c r="H941" s="537"/>
    </row>
    <row r="942" spans="1:8" s="3" customFormat="1" ht="12.75" x14ac:dyDescent="0.25">
      <c r="B942" s="473"/>
      <c r="C942" s="252"/>
      <c r="D942" s="252"/>
      <c r="E942" s="427"/>
      <c r="F942" s="427"/>
      <c r="G942" s="435"/>
      <c r="H942" s="537"/>
    </row>
    <row r="943" spans="1:8" s="3" customFormat="1" ht="12.75" x14ac:dyDescent="0.25">
      <c r="B943" s="473"/>
      <c r="C943" s="252"/>
      <c r="D943" s="252"/>
      <c r="E943" s="427"/>
      <c r="F943" s="427"/>
      <c r="G943" s="435"/>
      <c r="H943" s="537"/>
    </row>
    <row r="944" spans="1:8" s="3" customFormat="1" ht="12.75" x14ac:dyDescent="0.25">
      <c r="B944" s="473"/>
      <c r="C944" s="252"/>
      <c r="D944" s="252"/>
      <c r="E944" s="427"/>
      <c r="F944" s="427"/>
      <c r="G944" s="435"/>
      <c r="H944" s="537"/>
    </row>
    <row r="945" spans="2:8" s="3" customFormat="1" ht="12.75" x14ac:dyDescent="0.25">
      <c r="B945" s="473"/>
      <c r="C945" s="252"/>
      <c r="D945" s="252"/>
      <c r="E945" s="427"/>
      <c r="F945" s="427"/>
      <c r="G945" s="435"/>
      <c r="H945" s="537"/>
    </row>
    <row r="946" spans="2:8" s="3" customFormat="1" ht="12.75" x14ac:dyDescent="0.25">
      <c r="B946" s="473"/>
      <c r="C946" s="252"/>
      <c r="D946" s="252"/>
      <c r="E946" s="427"/>
      <c r="F946" s="427"/>
      <c r="G946" s="435"/>
      <c r="H946" s="537"/>
    </row>
    <row r="947" spans="2:8" s="3" customFormat="1" ht="12.75" x14ac:dyDescent="0.25">
      <c r="B947" s="473"/>
      <c r="C947" s="252"/>
      <c r="D947" s="252"/>
      <c r="E947" s="427"/>
      <c r="F947" s="427"/>
      <c r="G947" s="435"/>
      <c r="H947" s="537"/>
    </row>
    <row r="948" spans="2:8" s="3" customFormat="1" ht="12.75" x14ac:dyDescent="0.25">
      <c r="B948" s="473"/>
      <c r="C948" s="252"/>
      <c r="D948" s="252"/>
      <c r="E948" s="427"/>
      <c r="F948" s="427"/>
      <c r="G948" s="435"/>
      <c r="H948" s="537"/>
    </row>
    <row r="949" spans="2:8" s="3" customFormat="1" ht="12.75" x14ac:dyDescent="0.25">
      <c r="B949" s="473"/>
      <c r="C949" s="252"/>
      <c r="D949" s="252"/>
      <c r="E949" s="427"/>
      <c r="F949" s="427"/>
      <c r="G949" s="435"/>
      <c r="H949" s="537"/>
    </row>
    <row r="950" spans="2:8" s="3" customFormat="1" ht="12.75" x14ac:dyDescent="0.25">
      <c r="B950" s="473"/>
      <c r="C950" s="252"/>
      <c r="D950" s="252"/>
      <c r="E950" s="427"/>
      <c r="F950" s="427"/>
      <c r="G950" s="435"/>
      <c r="H950" s="537"/>
    </row>
    <row r="951" spans="2:8" s="3" customFormat="1" ht="12.75" x14ac:dyDescent="0.25">
      <c r="B951" s="473"/>
      <c r="C951" s="252"/>
      <c r="D951" s="252"/>
      <c r="E951" s="427"/>
      <c r="F951" s="427"/>
      <c r="G951" s="435"/>
      <c r="H951" s="537"/>
    </row>
    <row r="952" spans="2:8" s="3" customFormat="1" ht="12.75" x14ac:dyDescent="0.25">
      <c r="B952" s="473"/>
      <c r="C952" s="252"/>
      <c r="D952" s="252"/>
      <c r="E952" s="427"/>
      <c r="F952" s="427"/>
      <c r="G952" s="435"/>
      <c r="H952" s="537"/>
    </row>
    <row r="953" spans="2:8" s="3" customFormat="1" ht="12.75" x14ac:dyDescent="0.25">
      <c r="B953" s="473"/>
      <c r="C953" s="252"/>
      <c r="D953" s="252"/>
      <c r="E953" s="427"/>
      <c r="F953" s="427"/>
      <c r="G953" s="435"/>
      <c r="H953" s="537"/>
    </row>
    <row r="954" spans="2:8" s="3" customFormat="1" ht="12.75" x14ac:dyDescent="0.25">
      <c r="B954" s="473"/>
      <c r="C954" s="252"/>
      <c r="D954" s="252"/>
      <c r="E954" s="427"/>
      <c r="F954" s="427"/>
      <c r="G954" s="435"/>
      <c r="H954" s="537"/>
    </row>
    <row r="955" spans="2:8" s="3" customFormat="1" ht="12.75" x14ac:dyDescent="0.25">
      <c r="B955" s="473"/>
      <c r="C955" s="252"/>
      <c r="D955" s="252"/>
      <c r="E955" s="427"/>
      <c r="F955" s="427"/>
      <c r="G955" s="435"/>
      <c r="H955" s="537"/>
    </row>
    <row r="956" spans="2:8" s="3" customFormat="1" ht="12.75" x14ac:dyDescent="0.25">
      <c r="B956" s="473"/>
      <c r="C956" s="252"/>
      <c r="D956" s="252"/>
      <c r="E956" s="427"/>
      <c r="F956" s="427"/>
      <c r="G956" s="435"/>
      <c r="H956" s="537"/>
    </row>
    <row r="957" spans="2:8" s="3" customFormat="1" ht="12.75" x14ac:dyDescent="0.25">
      <c r="B957" s="473"/>
      <c r="C957" s="252"/>
      <c r="D957" s="252"/>
      <c r="E957" s="427"/>
      <c r="F957" s="427"/>
      <c r="G957" s="435"/>
      <c r="H957" s="537"/>
    </row>
    <row r="958" spans="2:8" s="3" customFormat="1" ht="12.75" x14ac:dyDescent="0.25">
      <c r="B958" s="473"/>
      <c r="C958" s="252"/>
      <c r="D958" s="252"/>
      <c r="E958" s="427"/>
      <c r="F958" s="427"/>
      <c r="G958" s="435"/>
      <c r="H958" s="537"/>
    </row>
    <row r="959" spans="2:8" s="3" customFormat="1" ht="12.75" x14ac:dyDescent="0.25">
      <c r="B959" s="473"/>
      <c r="C959" s="252"/>
      <c r="D959" s="252"/>
      <c r="E959" s="427"/>
      <c r="F959" s="427"/>
      <c r="G959" s="435"/>
      <c r="H959" s="537"/>
    </row>
    <row r="960" spans="2:8" s="3" customFormat="1" ht="12.75" x14ac:dyDescent="0.25">
      <c r="B960" s="473"/>
      <c r="C960" s="252"/>
      <c r="D960" s="252"/>
      <c r="E960" s="427"/>
      <c r="F960" s="427"/>
      <c r="G960" s="435"/>
      <c r="H960" s="537"/>
    </row>
    <row r="961" spans="2:8" s="3" customFormat="1" ht="12.75" x14ac:dyDescent="0.25">
      <c r="B961" s="473"/>
      <c r="C961" s="252"/>
      <c r="D961" s="252"/>
      <c r="E961" s="427"/>
      <c r="F961" s="427"/>
      <c r="G961" s="435"/>
      <c r="H961" s="537"/>
    </row>
    <row r="962" spans="2:8" s="3" customFormat="1" ht="12.75" x14ac:dyDescent="0.25">
      <c r="B962" s="473"/>
      <c r="C962" s="252"/>
      <c r="D962" s="252"/>
      <c r="E962" s="427"/>
      <c r="F962" s="427"/>
      <c r="G962" s="435"/>
      <c r="H962" s="537"/>
    </row>
    <row r="963" spans="2:8" s="3" customFormat="1" ht="12.75" x14ac:dyDescent="0.25">
      <c r="B963" s="473"/>
      <c r="C963" s="252"/>
      <c r="D963" s="252"/>
      <c r="E963" s="427"/>
      <c r="F963" s="427"/>
      <c r="G963" s="435"/>
      <c r="H963" s="537"/>
    </row>
    <row r="964" spans="2:8" s="3" customFormat="1" ht="12.75" x14ac:dyDescent="0.25">
      <c r="B964" s="473"/>
      <c r="C964" s="252"/>
      <c r="D964" s="252"/>
      <c r="E964" s="427"/>
      <c r="F964" s="427"/>
      <c r="G964" s="435"/>
      <c r="H964" s="537"/>
    </row>
    <row r="965" spans="2:8" s="3" customFormat="1" ht="12.75" x14ac:dyDescent="0.25">
      <c r="B965" s="473"/>
      <c r="C965" s="252"/>
      <c r="D965" s="252"/>
      <c r="E965" s="427"/>
      <c r="F965" s="427"/>
      <c r="G965" s="435"/>
      <c r="H965" s="537"/>
    </row>
    <row r="966" spans="2:8" s="3" customFormat="1" ht="12.75" x14ac:dyDescent="0.25">
      <c r="B966" s="473"/>
      <c r="C966" s="252"/>
      <c r="D966" s="252"/>
      <c r="E966" s="427"/>
      <c r="F966" s="427"/>
      <c r="G966" s="435"/>
      <c r="H966" s="537"/>
    </row>
    <row r="967" spans="2:8" s="3" customFormat="1" ht="12.75" x14ac:dyDescent="0.25">
      <c r="B967" s="473"/>
      <c r="C967" s="252"/>
      <c r="D967" s="252"/>
      <c r="E967" s="427"/>
      <c r="F967" s="427"/>
      <c r="G967" s="435"/>
      <c r="H967" s="537"/>
    </row>
    <row r="968" spans="2:8" s="3" customFormat="1" ht="12.75" x14ac:dyDescent="0.25">
      <c r="B968" s="473"/>
      <c r="C968" s="252"/>
      <c r="D968" s="252"/>
      <c r="E968" s="427"/>
      <c r="F968" s="427"/>
      <c r="G968" s="435"/>
      <c r="H968" s="537"/>
    </row>
    <row r="969" spans="2:8" s="3" customFormat="1" ht="12.75" x14ac:dyDescent="0.25">
      <c r="B969" s="473"/>
      <c r="C969" s="252"/>
      <c r="D969" s="252"/>
      <c r="E969" s="427"/>
      <c r="F969" s="427"/>
      <c r="G969" s="435"/>
      <c r="H969" s="537"/>
    </row>
    <row r="970" spans="2:8" s="3" customFormat="1" ht="12.75" x14ac:dyDescent="0.25">
      <c r="B970" s="473"/>
      <c r="C970" s="252"/>
      <c r="D970" s="252"/>
      <c r="E970" s="427"/>
      <c r="F970" s="427"/>
      <c r="G970" s="435"/>
      <c r="H970" s="537"/>
    </row>
    <row r="971" spans="2:8" s="3" customFormat="1" ht="12.75" x14ac:dyDescent="0.25">
      <c r="B971" s="473"/>
      <c r="C971" s="252"/>
      <c r="D971" s="252"/>
      <c r="E971" s="427"/>
      <c r="F971" s="427"/>
      <c r="G971" s="435"/>
      <c r="H971" s="537"/>
    </row>
    <row r="972" spans="2:8" s="3" customFormat="1" ht="12.75" x14ac:dyDescent="0.25">
      <c r="B972" s="473"/>
      <c r="C972" s="252"/>
      <c r="D972" s="252"/>
      <c r="E972" s="427"/>
      <c r="F972" s="427"/>
      <c r="G972" s="435"/>
      <c r="H972" s="537"/>
    </row>
    <row r="973" spans="2:8" s="3" customFormat="1" ht="12.75" x14ac:dyDescent="0.25">
      <c r="B973" s="473"/>
      <c r="C973" s="252"/>
      <c r="D973" s="252"/>
      <c r="E973" s="427"/>
      <c r="F973" s="427"/>
      <c r="G973" s="435"/>
      <c r="H973" s="537"/>
    </row>
    <row r="974" spans="2:8" s="3" customFormat="1" ht="12.75" x14ac:dyDescent="0.25">
      <c r="B974" s="473"/>
      <c r="C974" s="252"/>
      <c r="D974" s="252"/>
      <c r="E974" s="427"/>
      <c r="F974" s="427"/>
      <c r="G974" s="435"/>
      <c r="H974" s="537"/>
    </row>
    <row r="975" spans="2:8" s="3" customFormat="1" ht="12.75" x14ac:dyDescent="0.25">
      <c r="B975" s="473"/>
      <c r="C975" s="252"/>
      <c r="D975" s="252"/>
      <c r="E975" s="427"/>
      <c r="F975" s="427"/>
      <c r="G975" s="435"/>
      <c r="H975" s="537"/>
    </row>
    <row r="976" spans="2:8" s="3" customFormat="1" ht="12.75" x14ac:dyDescent="0.25">
      <c r="B976" s="473"/>
      <c r="C976" s="252"/>
      <c r="D976" s="252"/>
      <c r="E976" s="427"/>
      <c r="F976" s="427"/>
      <c r="G976" s="435"/>
      <c r="H976" s="537"/>
    </row>
    <row r="977" spans="2:8" s="3" customFormat="1" ht="12.75" x14ac:dyDescent="0.25">
      <c r="B977" s="473"/>
      <c r="C977" s="252"/>
      <c r="D977" s="252"/>
      <c r="E977" s="427"/>
      <c r="F977" s="427"/>
      <c r="G977" s="435"/>
      <c r="H977" s="537"/>
    </row>
    <row r="978" spans="2:8" s="3" customFormat="1" ht="12.75" x14ac:dyDescent="0.25">
      <c r="B978" s="473"/>
      <c r="C978" s="252"/>
      <c r="D978" s="252"/>
      <c r="E978" s="427"/>
      <c r="F978" s="427"/>
      <c r="G978" s="435"/>
      <c r="H978" s="537"/>
    </row>
    <row r="979" spans="2:8" s="3" customFormat="1" ht="12.75" x14ac:dyDescent="0.25">
      <c r="B979" s="473"/>
      <c r="C979" s="252"/>
      <c r="D979" s="252"/>
      <c r="E979" s="427"/>
      <c r="F979" s="427"/>
      <c r="G979" s="435"/>
      <c r="H979" s="537"/>
    </row>
    <row r="980" spans="2:8" s="3" customFormat="1" ht="12.75" x14ac:dyDescent="0.25">
      <c r="B980" s="473"/>
      <c r="C980" s="252"/>
      <c r="D980" s="252"/>
      <c r="E980" s="427"/>
      <c r="F980" s="427"/>
      <c r="G980" s="435"/>
      <c r="H980" s="537"/>
    </row>
    <row r="981" spans="2:8" s="3" customFormat="1" ht="12.75" x14ac:dyDescent="0.25">
      <c r="B981" s="473"/>
      <c r="C981" s="252"/>
      <c r="D981" s="252"/>
      <c r="E981" s="427"/>
      <c r="F981" s="427"/>
      <c r="G981" s="435"/>
      <c r="H981" s="537"/>
    </row>
    <row r="982" spans="2:8" s="3" customFormat="1" ht="12.75" x14ac:dyDescent="0.25">
      <c r="B982" s="473"/>
      <c r="C982" s="252"/>
      <c r="D982" s="252"/>
      <c r="E982" s="427"/>
      <c r="F982" s="427"/>
      <c r="G982" s="435"/>
      <c r="H982" s="537"/>
    </row>
    <row r="983" spans="2:8" s="3" customFormat="1" ht="12.75" x14ac:dyDescent="0.25">
      <c r="B983" s="473"/>
      <c r="C983" s="252"/>
      <c r="D983" s="252"/>
      <c r="E983" s="427"/>
      <c r="F983" s="427"/>
      <c r="G983" s="435"/>
      <c r="H983" s="537"/>
    </row>
    <row r="984" spans="2:8" s="3" customFormat="1" ht="12.75" x14ac:dyDescent="0.25">
      <c r="B984" s="473"/>
      <c r="C984" s="252"/>
      <c r="D984" s="252"/>
      <c r="E984" s="427"/>
      <c r="F984" s="427"/>
      <c r="G984" s="435"/>
      <c r="H984" s="537"/>
    </row>
    <row r="985" spans="2:8" s="3" customFormat="1" ht="12.75" x14ac:dyDescent="0.25">
      <c r="B985" s="473"/>
      <c r="C985" s="252"/>
      <c r="D985" s="252"/>
      <c r="E985" s="427"/>
      <c r="F985" s="427"/>
      <c r="G985" s="435"/>
      <c r="H985" s="537"/>
    </row>
    <row r="986" spans="2:8" s="3" customFormat="1" ht="12.75" x14ac:dyDescent="0.25">
      <c r="B986" s="473"/>
      <c r="C986" s="252"/>
      <c r="D986" s="252"/>
      <c r="E986" s="427"/>
      <c r="F986" s="427"/>
      <c r="G986" s="435"/>
      <c r="H986" s="537"/>
    </row>
    <row r="987" spans="2:8" s="3" customFormat="1" ht="12.75" x14ac:dyDescent="0.25">
      <c r="B987" s="473"/>
      <c r="C987" s="252"/>
      <c r="D987" s="252"/>
      <c r="E987" s="427"/>
      <c r="F987" s="427"/>
      <c r="G987" s="435"/>
      <c r="H987" s="537"/>
    </row>
    <row r="988" spans="2:8" s="3" customFormat="1" ht="12.75" x14ac:dyDescent="0.25">
      <c r="B988" s="473"/>
      <c r="C988" s="252"/>
      <c r="D988" s="252"/>
      <c r="E988" s="427"/>
      <c r="F988" s="427"/>
      <c r="G988" s="435"/>
      <c r="H988" s="537"/>
    </row>
    <row r="989" spans="2:8" s="3" customFormat="1" ht="12.75" x14ac:dyDescent="0.25">
      <c r="B989" s="473"/>
      <c r="C989" s="252"/>
      <c r="D989" s="252"/>
      <c r="E989" s="427"/>
      <c r="F989" s="427"/>
      <c r="G989" s="435"/>
      <c r="H989" s="537"/>
    </row>
    <row r="990" spans="2:8" s="3" customFormat="1" ht="12.75" x14ac:dyDescent="0.25">
      <c r="B990" s="473"/>
      <c r="C990" s="252"/>
      <c r="D990" s="252"/>
      <c r="E990" s="427"/>
      <c r="F990" s="427"/>
      <c r="G990" s="435"/>
      <c r="H990" s="537"/>
    </row>
    <row r="991" spans="2:8" s="3" customFormat="1" ht="12.75" x14ac:dyDescent="0.25">
      <c r="B991" s="473"/>
      <c r="C991" s="252"/>
      <c r="D991" s="252"/>
      <c r="E991" s="427"/>
      <c r="F991" s="427"/>
      <c r="G991" s="435"/>
      <c r="H991" s="537"/>
    </row>
    <row r="992" spans="2:8" s="3" customFormat="1" ht="12.75" x14ac:dyDescent="0.25">
      <c r="B992" s="473"/>
      <c r="C992" s="252"/>
      <c r="D992" s="252"/>
      <c r="E992" s="427"/>
      <c r="F992" s="427"/>
      <c r="G992" s="435"/>
      <c r="H992" s="537"/>
    </row>
    <row r="993" spans="1:8" s="4" customFormat="1" ht="21.95" customHeight="1" x14ac:dyDescent="0.25">
      <c r="B993" s="257" t="s">
        <v>230</v>
      </c>
      <c r="C993" s="257"/>
      <c r="D993" s="5"/>
      <c r="E993" s="431"/>
      <c r="F993" s="431"/>
      <c r="G993" s="766"/>
      <c r="H993" s="494">
        <f>SUM(H931:H992)</f>
        <v>0</v>
      </c>
    </row>
    <row r="994" spans="1:8" s="2" customFormat="1" ht="12.75" x14ac:dyDescent="0.2">
      <c r="B994" s="15"/>
      <c r="F994" s="15"/>
      <c r="G994" s="762"/>
      <c r="H994" s="542" t="s">
        <v>2022</v>
      </c>
    </row>
    <row r="995" spans="1:8" s="2" customFormat="1" ht="12.75" x14ac:dyDescent="0.2">
      <c r="B995" s="15"/>
      <c r="F995" s="15"/>
      <c r="G995" s="762"/>
      <c r="H995" s="543"/>
    </row>
    <row r="996" spans="1:8" s="3" customFormat="1" ht="25.5" x14ac:dyDescent="0.25">
      <c r="B996" s="253" t="s">
        <v>3</v>
      </c>
      <c r="C996" s="253" t="s">
        <v>4</v>
      </c>
      <c r="D996" s="253" t="s">
        <v>5</v>
      </c>
      <c r="E996" s="253" t="s">
        <v>6</v>
      </c>
      <c r="F996" s="293" t="s">
        <v>7</v>
      </c>
      <c r="G996" s="763" t="s">
        <v>8</v>
      </c>
      <c r="H996" s="489" t="s">
        <v>9</v>
      </c>
    </row>
    <row r="997" spans="1:8" s="3" customFormat="1" ht="12.75" x14ac:dyDescent="0.25">
      <c r="A997" s="3">
        <v>8637</v>
      </c>
      <c r="B997" s="701" t="s">
        <v>949</v>
      </c>
      <c r="C997" s="246"/>
      <c r="D997" s="246" t="s">
        <v>1173</v>
      </c>
      <c r="E997" s="741"/>
      <c r="F997" s="742"/>
      <c r="G997" s="764"/>
      <c r="H997" s="747"/>
    </row>
    <row r="998" spans="1:8" s="3" customFormat="1" ht="12.75" x14ac:dyDescent="0.25">
      <c r="B998" s="473"/>
      <c r="C998" s="252"/>
      <c r="D998" s="252"/>
      <c r="E998" s="427"/>
      <c r="F998" s="427"/>
      <c r="G998" s="435"/>
      <c r="H998" s="537"/>
    </row>
    <row r="999" spans="1:8" s="3" customFormat="1" ht="12.75" x14ac:dyDescent="0.25">
      <c r="A999" s="3">
        <v>8672</v>
      </c>
      <c r="B999" s="474"/>
      <c r="C999" s="254" t="s">
        <v>276</v>
      </c>
      <c r="D999" s="254" t="s">
        <v>1176</v>
      </c>
      <c r="E999" s="428"/>
      <c r="F999" s="429"/>
      <c r="G999" s="435"/>
      <c r="H999" s="537"/>
    </row>
    <row r="1000" spans="1:8" s="3" customFormat="1" ht="12.75" x14ac:dyDescent="0.25">
      <c r="B1000" s="473"/>
      <c r="C1000" s="252"/>
      <c r="D1000" s="252"/>
      <c r="E1000" s="427"/>
      <c r="F1000" s="427"/>
      <c r="G1000" s="435"/>
      <c r="H1000" s="537"/>
    </row>
    <row r="1001" spans="1:8" s="3" customFormat="1" ht="12.75" x14ac:dyDescent="0.25">
      <c r="A1001" s="3">
        <v>8673</v>
      </c>
      <c r="B1001" s="474" t="s">
        <v>951</v>
      </c>
      <c r="C1001" s="254"/>
      <c r="D1001" s="254" t="s">
        <v>1178</v>
      </c>
      <c r="E1001" s="428" t="s">
        <v>190</v>
      </c>
      <c r="F1001" s="429">
        <v>60</v>
      </c>
      <c r="G1001" s="463"/>
      <c r="H1001" s="544">
        <f>IF(E1001 = CHAR(37), F1001*G1001/100,F1001*G1001)</f>
        <v>0</v>
      </c>
    </row>
    <row r="1002" spans="1:8" s="3" customFormat="1" ht="12.75" x14ac:dyDescent="0.25">
      <c r="B1002" s="473"/>
      <c r="C1002" s="252"/>
      <c r="D1002" s="252"/>
      <c r="E1002" s="427"/>
      <c r="F1002" s="427"/>
      <c r="G1002" s="435"/>
      <c r="H1002" s="537"/>
    </row>
    <row r="1003" spans="1:8" s="3" customFormat="1" ht="12.75" x14ac:dyDescent="0.25">
      <c r="A1003" s="3">
        <v>8674</v>
      </c>
      <c r="B1003" s="474" t="s">
        <v>953</v>
      </c>
      <c r="C1003" s="254"/>
      <c r="D1003" s="254" t="s">
        <v>1180</v>
      </c>
      <c r="E1003" s="428" t="s">
        <v>190</v>
      </c>
      <c r="F1003" s="429">
        <v>120</v>
      </c>
      <c r="G1003" s="463"/>
      <c r="H1003" s="544">
        <f>IF(E1003 = CHAR(37), F1003*G1003/100,F1003*G1003)</f>
        <v>0</v>
      </c>
    </row>
    <row r="1004" spans="1:8" s="3" customFormat="1" ht="12.75" x14ac:dyDescent="0.25">
      <c r="B1004" s="473"/>
      <c r="C1004" s="252"/>
      <c r="D1004" s="252"/>
      <c r="E1004" s="427"/>
      <c r="F1004" s="427"/>
      <c r="G1004" s="435"/>
      <c r="H1004" s="537"/>
    </row>
    <row r="1005" spans="1:8" s="3" customFormat="1" ht="25.5" x14ac:dyDescent="0.25">
      <c r="A1005" s="3">
        <v>8675</v>
      </c>
      <c r="B1005" s="474"/>
      <c r="C1005" s="254" t="s">
        <v>1181</v>
      </c>
      <c r="D1005" s="254" t="s">
        <v>1182</v>
      </c>
      <c r="E1005" s="428"/>
      <c r="F1005" s="429"/>
      <c r="G1005" s="435"/>
      <c r="H1005" s="537"/>
    </row>
    <row r="1006" spans="1:8" s="3" customFormat="1" ht="12.75" x14ac:dyDescent="0.25">
      <c r="B1006" s="473"/>
      <c r="C1006" s="252"/>
      <c r="D1006" s="252"/>
      <c r="E1006" s="427"/>
      <c r="F1006" s="427"/>
      <c r="G1006" s="435"/>
      <c r="H1006" s="537"/>
    </row>
    <row r="1007" spans="1:8" s="3" customFormat="1" ht="12.75" x14ac:dyDescent="0.25">
      <c r="A1007" s="3">
        <v>8676</v>
      </c>
      <c r="B1007" s="474" t="s">
        <v>961</v>
      </c>
      <c r="C1007" s="254"/>
      <c r="D1007" s="254" t="s">
        <v>1178</v>
      </c>
      <c r="E1007" s="428" t="s">
        <v>190</v>
      </c>
      <c r="F1007" s="429">
        <v>60</v>
      </c>
      <c r="G1007" s="463"/>
      <c r="H1007" s="544">
        <f>IF(E1007 = CHAR(37), F1007*G1007/100,F1007*G1007)</f>
        <v>0</v>
      </c>
    </row>
    <row r="1008" spans="1:8" s="3" customFormat="1" ht="12.75" x14ac:dyDescent="0.25">
      <c r="B1008" s="473"/>
      <c r="C1008" s="252"/>
      <c r="D1008" s="252"/>
      <c r="E1008" s="427"/>
      <c r="F1008" s="427"/>
      <c r="G1008" s="435"/>
      <c r="H1008" s="537"/>
    </row>
    <row r="1009" spans="1:8" s="3" customFormat="1" ht="12.75" x14ac:dyDescent="0.25">
      <c r="A1009" s="3">
        <v>8677</v>
      </c>
      <c r="B1009" s="474" t="s">
        <v>966</v>
      </c>
      <c r="C1009" s="254"/>
      <c r="D1009" s="254" t="s">
        <v>1180</v>
      </c>
      <c r="E1009" s="428" t="s">
        <v>190</v>
      </c>
      <c r="F1009" s="429">
        <v>30</v>
      </c>
      <c r="G1009" s="463"/>
      <c r="H1009" s="544">
        <f>IF(E1009 = CHAR(37), F1009*G1009/100,F1009*G1009)</f>
        <v>0</v>
      </c>
    </row>
    <row r="1010" spans="1:8" s="3" customFormat="1" ht="12.75" x14ac:dyDescent="0.25">
      <c r="B1010" s="473"/>
      <c r="C1010" s="252"/>
      <c r="D1010" s="252"/>
      <c r="E1010" s="427"/>
      <c r="F1010" s="427"/>
      <c r="G1010" s="435"/>
      <c r="H1010" s="537"/>
    </row>
    <row r="1011" spans="1:8" s="3" customFormat="1" ht="25.5" x14ac:dyDescent="0.25">
      <c r="A1011" s="3">
        <v>8678</v>
      </c>
      <c r="B1011" s="474"/>
      <c r="C1011" s="254" t="s">
        <v>594</v>
      </c>
      <c r="D1011" s="254" t="s">
        <v>1185</v>
      </c>
      <c r="E1011" s="428"/>
      <c r="F1011" s="429"/>
      <c r="G1011" s="435"/>
      <c r="H1011" s="537"/>
    </row>
    <row r="1012" spans="1:8" s="3" customFormat="1" ht="12.75" x14ac:dyDescent="0.25">
      <c r="B1012" s="473"/>
      <c r="C1012" s="252"/>
      <c r="D1012" s="252"/>
      <c r="E1012" s="427"/>
      <c r="F1012" s="427"/>
      <c r="G1012" s="435"/>
      <c r="H1012" s="537"/>
    </row>
    <row r="1013" spans="1:8" s="3" customFormat="1" ht="12.75" x14ac:dyDescent="0.25">
      <c r="A1013" s="3">
        <v>8679</v>
      </c>
      <c r="B1013" s="474" t="s">
        <v>970</v>
      </c>
      <c r="C1013" s="254"/>
      <c r="D1013" s="254" t="s">
        <v>1610</v>
      </c>
      <c r="E1013" s="428" t="s">
        <v>190</v>
      </c>
      <c r="F1013" s="429">
        <v>5</v>
      </c>
      <c r="G1013" s="463"/>
      <c r="H1013" s="544">
        <f>IF(E1013 = CHAR(37), F1013*G1013/100,F1013*G1013)</f>
        <v>0</v>
      </c>
    </row>
    <row r="1014" spans="1:8" s="3" customFormat="1" ht="12.75" x14ac:dyDescent="0.25">
      <c r="B1014" s="473"/>
      <c r="C1014" s="252"/>
      <c r="D1014" s="252"/>
      <c r="E1014" s="427"/>
      <c r="F1014" s="427"/>
      <c r="G1014" s="435"/>
      <c r="H1014" s="537"/>
    </row>
    <row r="1015" spans="1:8" s="3" customFormat="1" ht="12.75" x14ac:dyDescent="0.25">
      <c r="A1015" s="3">
        <v>8680</v>
      </c>
      <c r="B1015" s="474" t="s">
        <v>996</v>
      </c>
      <c r="C1015" s="254"/>
      <c r="D1015" s="254" t="s">
        <v>1611</v>
      </c>
      <c r="E1015" s="428" t="s">
        <v>190</v>
      </c>
      <c r="F1015" s="429">
        <v>5</v>
      </c>
      <c r="G1015" s="463"/>
      <c r="H1015" s="544">
        <f>IF(E1015 = CHAR(37), F1015*G1015/100,F1015*G1015)</f>
        <v>0</v>
      </c>
    </row>
    <row r="1016" spans="1:8" s="3" customFormat="1" ht="12.75" x14ac:dyDescent="0.25">
      <c r="B1016" s="473"/>
      <c r="C1016" s="252"/>
      <c r="D1016" s="252"/>
      <c r="E1016" s="427"/>
      <c r="F1016" s="427"/>
      <c r="G1016" s="435"/>
      <c r="H1016" s="537"/>
    </row>
    <row r="1017" spans="1:8" s="3" customFormat="1" ht="25.5" x14ac:dyDescent="0.25">
      <c r="A1017" s="3">
        <v>8682</v>
      </c>
      <c r="B1017" s="474"/>
      <c r="C1017" s="254" t="s">
        <v>1192</v>
      </c>
      <c r="D1017" s="254" t="s">
        <v>1193</v>
      </c>
      <c r="E1017" s="428"/>
      <c r="F1017" s="429"/>
      <c r="G1017" s="435"/>
      <c r="H1017" s="537"/>
    </row>
    <row r="1018" spans="1:8" s="3" customFormat="1" ht="12.75" x14ac:dyDescent="0.25">
      <c r="B1018" s="473"/>
      <c r="C1018" s="252"/>
      <c r="D1018" s="252"/>
      <c r="E1018" s="427"/>
      <c r="F1018" s="427"/>
      <c r="G1018" s="435"/>
      <c r="H1018" s="537"/>
    </row>
    <row r="1019" spans="1:8" s="3" customFormat="1" ht="12.75" x14ac:dyDescent="0.25">
      <c r="A1019" s="3">
        <v>8683</v>
      </c>
      <c r="B1019" s="474" t="s">
        <v>998</v>
      </c>
      <c r="C1019" s="254"/>
      <c r="D1019" s="254" t="s">
        <v>1195</v>
      </c>
      <c r="E1019" s="428" t="s">
        <v>190</v>
      </c>
      <c r="F1019" s="429">
        <v>10</v>
      </c>
      <c r="G1019" s="463"/>
      <c r="H1019" s="544">
        <f>IF(E1019 = CHAR(37), F1019*G1019/100,F1019*G1019)</f>
        <v>0</v>
      </c>
    </row>
    <row r="1020" spans="1:8" s="3" customFormat="1" ht="12.75" x14ac:dyDescent="0.25">
      <c r="B1020" s="473"/>
      <c r="C1020" s="252"/>
      <c r="D1020" s="252"/>
      <c r="E1020" s="427"/>
      <c r="F1020" s="427"/>
      <c r="G1020" s="435"/>
      <c r="H1020" s="537"/>
    </row>
    <row r="1021" spans="1:8" s="3" customFormat="1" ht="12.75" x14ac:dyDescent="0.25">
      <c r="A1021" s="3">
        <v>8684</v>
      </c>
      <c r="B1021" s="474" t="s">
        <v>1612</v>
      </c>
      <c r="C1021" s="254"/>
      <c r="D1021" s="254" t="s">
        <v>1197</v>
      </c>
      <c r="E1021" s="428" t="s">
        <v>190</v>
      </c>
      <c r="F1021" s="429">
        <v>10</v>
      </c>
      <c r="G1021" s="463"/>
      <c r="H1021" s="544">
        <f>IF(E1021 = CHAR(37), F1021*G1021/100,F1021*G1021)</f>
        <v>0</v>
      </c>
    </row>
    <row r="1022" spans="1:8" s="3" customFormat="1" ht="12.75" x14ac:dyDescent="0.25">
      <c r="B1022" s="473"/>
      <c r="C1022" s="252"/>
      <c r="D1022" s="252"/>
      <c r="E1022" s="427"/>
      <c r="F1022" s="427"/>
      <c r="G1022" s="435"/>
      <c r="H1022" s="537"/>
    </row>
    <row r="1023" spans="1:8" s="3" customFormat="1" ht="12.75" x14ac:dyDescent="0.25">
      <c r="B1023" s="473"/>
      <c r="C1023" s="252"/>
      <c r="D1023" s="252"/>
      <c r="E1023" s="427"/>
      <c r="F1023" s="427"/>
      <c r="G1023" s="435"/>
      <c r="H1023" s="537"/>
    </row>
    <row r="1024" spans="1:8" s="3" customFormat="1" ht="12.75" x14ac:dyDescent="0.25">
      <c r="B1024" s="473"/>
      <c r="C1024" s="252"/>
      <c r="D1024" s="252"/>
      <c r="E1024" s="427"/>
      <c r="F1024" s="427"/>
      <c r="G1024" s="435"/>
      <c r="H1024" s="537"/>
    </row>
    <row r="1025" spans="2:8" s="3" customFormat="1" ht="12.75" x14ac:dyDescent="0.25">
      <c r="B1025" s="473"/>
      <c r="C1025" s="252"/>
      <c r="D1025" s="252"/>
      <c r="E1025" s="427"/>
      <c r="F1025" s="427"/>
      <c r="G1025" s="435"/>
      <c r="H1025" s="537"/>
    </row>
    <row r="1026" spans="2:8" s="3" customFormat="1" ht="12.75" x14ac:dyDescent="0.25">
      <c r="B1026" s="473"/>
      <c r="C1026" s="252"/>
      <c r="D1026" s="252"/>
      <c r="E1026" s="427"/>
      <c r="F1026" s="427"/>
      <c r="G1026" s="435"/>
      <c r="H1026" s="537"/>
    </row>
    <row r="1027" spans="2:8" s="3" customFormat="1" ht="12.75" x14ac:dyDescent="0.25">
      <c r="B1027" s="473"/>
      <c r="C1027" s="252"/>
      <c r="D1027" s="252"/>
      <c r="E1027" s="427"/>
      <c r="F1027" s="427"/>
      <c r="G1027" s="435"/>
      <c r="H1027" s="537"/>
    </row>
    <row r="1028" spans="2:8" s="3" customFormat="1" ht="12.75" x14ac:dyDescent="0.25">
      <c r="B1028" s="473"/>
      <c r="C1028" s="252"/>
      <c r="D1028" s="252"/>
      <c r="E1028" s="427"/>
      <c r="F1028" s="427"/>
      <c r="G1028" s="435"/>
      <c r="H1028" s="537"/>
    </row>
    <row r="1029" spans="2:8" s="3" customFormat="1" ht="12.75" x14ac:dyDescent="0.25">
      <c r="B1029" s="473"/>
      <c r="C1029" s="252"/>
      <c r="D1029" s="252"/>
      <c r="E1029" s="427"/>
      <c r="F1029" s="427"/>
      <c r="G1029" s="435"/>
      <c r="H1029" s="537"/>
    </row>
    <row r="1030" spans="2:8" s="3" customFormat="1" ht="12.75" x14ac:dyDescent="0.25">
      <c r="B1030" s="473"/>
      <c r="C1030" s="252"/>
      <c r="D1030" s="252"/>
      <c r="E1030" s="427"/>
      <c r="F1030" s="427"/>
      <c r="G1030" s="435"/>
      <c r="H1030" s="537"/>
    </row>
    <row r="1031" spans="2:8" s="3" customFormat="1" ht="12.75" x14ac:dyDescent="0.25">
      <c r="B1031" s="473"/>
      <c r="C1031" s="252"/>
      <c r="D1031" s="252"/>
      <c r="E1031" s="427"/>
      <c r="F1031" s="427"/>
      <c r="G1031" s="435"/>
      <c r="H1031" s="537"/>
    </row>
    <row r="1032" spans="2:8" s="3" customFormat="1" ht="12.75" x14ac:dyDescent="0.25">
      <c r="B1032" s="473"/>
      <c r="C1032" s="252"/>
      <c r="D1032" s="252"/>
      <c r="E1032" s="427"/>
      <c r="F1032" s="427"/>
      <c r="G1032" s="435"/>
      <c r="H1032" s="537"/>
    </row>
    <row r="1033" spans="2:8" s="3" customFormat="1" ht="12.75" x14ac:dyDescent="0.25">
      <c r="B1033" s="473"/>
      <c r="C1033" s="252"/>
      <c r="D1033" s="252"/>
      <c r="E1033" s="427"/>
      <c r="F1033" s="427"/>
      <c r="G1033" s="435"/>
      <c r="H1033" s="537"/>
    </row>
    <row r="1034" spans="2:8" s="3" customFormat="1" ht="12.75" x14ac:dyDescent="0.25">
      <c r="B1034" s="473"/>
      <c r="C1034" s="252"/>
      <c r="D1034" s="252"/>
      <c r="E1034" s="427"/>
      <c r="F1034" s="427"/>
      <c r="G1034" s="435"/>
      <c r="H1034" s="537"/>
    </row>
    <row r="1035" spans="2:8" s="3" customFormat="1" ht="12.75" x14ac:dyDescent="0.25">
      <c r="B1035" s="473"/>
      <c r="C1035" s="252"/>
      <c r="D1035" s="252"/>
      <c r="E1035" s="427"/>
      <c r="F1035" s="427"/>
      <c r="G1035" s="435"/>
      <c r="H1035" s="537"/>
    </row>
    <row r="1036" spans="2:8" s="3" customFormat="1" ht="12.75" x14ac:dyDescent="0.25">
      <c r="B1036" s="473"/>
      <c r="C1036" s="252"/>
      <c r="D1036" s="252"/>
      <c r="E1036" s="427"/>
      <c r="F1036" s="427"/>
      <c r="G1036" s="435"/>
      <c r="H1036" s="537"/>
    </row>
    <row r="1037" spans="2:8" s="3" customFormat="1" ht="12.75" x14ac:dyDescent="0.25">
      <c r="B1037" s="473"/>
      <c r="C1037" s="252"/>
      <c r="D1037" s="252"/>
      <c r="E1037" s="427"/>
      <c r="F1037" s="427"/>
      <c r="G1037" s="435"/>
      <c r="H1037" s="537"/>
    </row>
    <row r="1038" spans="2:8" s="3" customFormat="1" ht="12.75" x14ac:dyDescent="0.25">
      <c r="B1038" s="473"/>
      <c r="C1038" s="252"/>
      <c r="D1038" s="252"/>
      <c r="E1038" s="427"/>
      <c r="F1038" s="427"/>
      <c r="G1038" s="435"/>
      <c r="H1038" s="537"/>
    </row>
    <row r="1039" spans="2:8" s="3" customFormat="1" ht="12.75" x14ac:dyDescent="0.25">
      <c r="B1039" s="473"/>
      <c r="C1039" s="252"/>
      <c r="D1039" s="252"/>
      <c r="E1039" s="427"/>
      <c r="F1039" s="427"/>
      <c r="G1039" s="435"/>
      <c r="H1039" s="537"/>
    </row>
    <row r="1040" spans="2:8" s="3" customFormat="1" ht="12.75" x14ac:dyDescent="0.25">
      <c r="B1040" s="473"/>
      <c r="C1040" s="252"/>
      <c r="D1040" s="252"/>
      <c r="E1040" s="427"/>
      <c r="F1040" s="427"/>
      <c r="G1040" s="435"/>
      <c r="H1040" s="537"/>
    </row>
    <row r="1041" spans="2:8" s="3" customFormat="1" ht="12.75" x14ac:dyDescent="0.25">
      <c r="B1041" s="473"/>
      <c r="C1041" s="252"/>
      <c r="D1041" s="252"/>
      <c r="E1041" s="427"/>
      <c r="F1041" s="427"/>
      <c r="G1041" s="435"/>
      <c r="H1041" s="537"/>
    </row>
    <row r="1042" spans="2:8" s="3" customFormat="1" ht="12.75" x14ac:dyDescent="0.25">
      <c r="B1042" s="473"/>
      <c r="C1042" s="252"/>
      <c r="D1042" s="252"/>
      <c r="E1042" s="427"/>
      <c r="F1042" s="427"/>
      <c r="G1042" s="435"/>
      <c r="H1042" s="537"/>
    </row>
    <row r="1043" spans="2:8" s="3" customFormat="1" ht="12.75" x14ac:dyDescent="0.25">
      <c r="B1043" s="473"/>
      <c r="C1043" s="252"/>
      <c r="D1043" s="252"/>
      <c r="E1043" s="427"/>
      <c r="F1043" s="427"/>
      <c r="G1043" s="435"/>
      <c r="H1043" s="537"/>
    </row>
    <row r="1044" spans="2:8" s="3" customFormat="1" ht="12.75" x14ac:dyDescent="0.25">
      <c r="B1044" s="473"/>
      <c r="C1044" s="252"/>
      <c r="D1044" s="252"/>
      <c r="E1044" s="427"/>
      <c r="F1044" s="427"/>
      <c r="G1044" s="435"/>
      <c r="H1044" s="537"/>
    </row>
    <row r="1045" spans="2:8" s="3" customFormat="1" ht="12.75" x14ac:dyDescent="0.25">
      <c r="B1045" s="473"/>
      <c r="C1045" s="252"/>
      <c r="D1045" s="252"/>
      <c r="E1045" s="427"/>
      <c r="F1045" s="427"/>
      <c r="G1045" s="435"/>
      <c r="H1045" s="537"/>
    </row>
    <row r="1046" spans="2:8" s="3" customFormat="1" ht="12.75" x14ac:dyDescent="0.25">
      <c r="B1046" s="473"/>
      <c r="C1046" s="252"/>
      <c r="D1046" s="252"/>
      <c r="E1046" s="427"/>
      <c r="F1046" s="427"/>
      <c r="G1046" s="435"/>
      <c r="H1046" s="537"/>
    </row>
    <row r="1047" spans="2:8" s="3" customFormat="1" ht="12.75" x14ac:dyDescent="0.25">
      <c r="B1047" s="473"/>
      <c r="C1047" s="252"/>
      <c r="D1047" s="252"/>
      <c r="E1047" s="427"/>
      <c r="F1047" s="427"/>
      <c r="G1047" s="435"/>
      <c r="H1047" s="537"/>
    </row>
    <row r="1048" spans="2:8" s="3" customFormat="1" ht="12.75" x14ac:dyDescent="0.25">
      <c r="B1048" s="473"/>
      <c r="C1048" s="252"/>
      <c r="D1048" s="252"/>
      <c r="E1048" s="427"/>
      <c r="F1048" s="427"/>
      <c r="G1048" s="435"/>
      <c r="H1048" s="537"/>
    </row>
    <row r="1049" spans="2:8" s="3" customFormat="1" ht="12.75" x14ac:dyDescent="0.25">
      <c r="B1049" s="473"/>
      <c r="C1049" s="252"/>
      <c r="D1049" s="252"/>
      <c r="E1049" s="427"/>
      <c r="F1049" s="427"/>
      <c r="G1049" s="435"/>
      <c r="H1049" s="537"/>
    </row>
    <row r="1050" spans="2:8" s="3" customFormat="1" ht="12.75" x14ac:dyDescent="0.25">
      <c r="B1050" s="473"/>
      <c r="C1050" s="252"/>
      <c r="D1050" s="252"/>
      <c r="E1050" s="427"/>
      <c r="F1050" s="427"/>
      <c r="G1050" s="435"/>
      <c r="H1050" s="537"/>
    </row>
    <row r="1051" spans="2:8" s="3" customFormat="1" ht="12.75" x14ac:dyDescent="0.25">
      <c r="B1051" s="473"/>
      <c r="C1051" s="252"/>
      <c r="D1051" s="252"/>
      <c r="E1051" s="427"/>
      <c r="F1051" s="427"/>
      <c r="G1051" s="435"/>
      <c r="H1051" s="537"/>
    </row>
    <row r="1052" spans="2:8" s="3" customFormat="1" ht="12.75" x14ac:dyDescent="0.25">
      <c r="B1052" s="473"/>
      <c r="C1052" s="252"/>
      <c r="D1052" s="252"/>
      <c r="E1052" s="427"/>
      <c r="F1052" s="427"/>
      <c r="G1052" s="435"/>
      <c r="H1052" s="537"/>
    </row>
    <row r="1053" spans="2:8" s="3" customFormat="1" ht="12.75" x14ac:dyDescent="0.25">
      <c r="B1053" s="473"/>
      <c r="C1053" s="252"/>
      <c r="D1053" s="252"/>
      <c r="E1053" s="427"/>
      <c r="F1053" s="427"/>
      <c r="G1053" s="435"/>
      <c r="H1053" s="537"/>
    </row>
    <row r="1054" spans="2:8" s="3" customFormat="1" ht="12.75" x14ac:dyDescent="0.25">
      <c r="B1054" s="473"/>
      <c r="C1054" s="252"/>
      <c r="D1054" s="252"/>
      <c r="E1054" s="427"/>
      <c r="F1054" s="427"/>
      <c r="G1054" s="435"/>
      <c r="H1054" s="537"/>
    </row>
    <row r="1055" spans="2:8" s="3" customFormat="1" ht="12.75" x14ac:dyDescent="0.25">
      <c r="B1055" s="473"/>
      <c r="C1055" s="252"/>
      <c r="D1055" s="252"/>
      <c r="E1055" s="427"/>
      <c r="F1055" s="427"/>
      <c r="G1055" s="435"/>
      <c r="H1055" s="537"/>
    </row>
    <row r="1056" spans="2:8" s="3" customFormat="1" ht="12.75" x14ac:dyDescent="0.25">
      <c r="B1056" s="473"/>
      <c r="C1056" s="252"/>
      <c r="D1056" s="252"/>
      <c r="E1056" s="427"/>
      <c r="F1056" s="427"/>
      <c r="G1056" s="435"/>
      <c r="H1056" s="537"/>
    </row>
    <row r="1057" spans="1:8" s="3" customFormat="1" ht="12.75" x14ac:dyDescent="0.25">
      <c r="B1057" s="473"/>
      <c r="C1057" s="252"/>
      <c r="D1057" s="252"/>
      <c r="E1057" s="427"/>
      <c r="F1057" s="427"/>
      <c r="G1057" s="435"/>
      <c r="H1057" s="537"/>
    </row>
    <row r="1058" spans="1:8" s="3" customFormat="1" ht="12.75" x14ac:dyDescent="0.25">
      <c r="B1058" s="473"/>
      <c r="C1058" s="252"/>
      <c r="D1058" s="252"/>
      <c r="E1058" s="427"/>
      <c r="F1058" s="427"/>
      <c r="G1058" s="435"/>
      <c r="H1058" s="537"/>
    </row>
    <row r="1059" spans="1:8" s="4" customFormat="1" ht="21.95" customHeight="1" x14ac:dyDescent="0.25">
      <c r="B1059" s="257" t="s">
        <v>230</v>
      </c>
      <c r="C1059" s="257"/>
      <c r="D1059" s="5"/>
      <c r="E1059" s="431"/>
      <c r="F1059" s="431"/>
      <c r="G1059" s="766"/>
      <c r="H1059" s="494">
        <f>SUM(H997:H1058)</f>
        <v>0</v>
      </c>
    </row>
    <row r="1060" spans="1:8" s="2" customFormat="1" ht="12.75" x14ac:dyDescent="0.2">
      <c r="B1060" s="15"/>
      <c r="F1060" s="15"/>
      <c r="G1060" s="762"/>
      <c r="H1060" s="542" t="s">
        <v>2022</v>
      </c>
    </row>
    <row r="1061" spans="1:8" s="2" customFormat="1" ht="12.75" x14ac:dyDescent="0.2">
      <c r="B1061" s="15"/>
      <c r="F1061" s="15"/>
      <c r="G1061" s="762"/>
      <c r="H1061" s="543"/>
    </row>
    <row r="1062" spans="1:8" s="3" customFormat="1" ht="25.5" x14ac:dyDescent="0.25">
      <c r="B1062" s="253" t="s">
        <v>3</v>
      </c>
      <c r="C1062" s="253" t="s">
        <v>4</v>
      </c>
      <c r="D1062" s="253" t="s">
        <v>5</v>
      </c>
      <c r="E1062" s="253" t="s">
        <v>6</v>
      </c>
      <c r="F1062" s="293" t="s">
        <v>7</v>
      </c>
      <c r="G1062" s="763" t="s">
        <v>8</v>
      </c>
      <c r="H1062" s="489" t="s">
        <v>9</v>
      </c>
    </row>
    <row r="1063" spans="1:8" s="3" customFormat="1" ht="25.5" x14ac:dyDescent="0.25">
      <c r="A1063" s="3">
        <v>8685</v>
      </c>
      <c r="B1063" s="701" t="s">
        <v>1019</v>
      </c>
      <c r="C1063" s="246" t="s">
        <v>1200</v>
      </c>
      <c r="D1063" s="246" t="s">
        <v>1198</v>
      </c>
      <c r="E1063" s="741"/>
      <c r="F1063" s="742"/>
      <c r="G1063" s="764"/>
      <c r="H1063" s="747"/>
    </row>
    <row r="1064" spans="1:8" s="3" customFormat="1" ht="12.75" x14ac:dyDescent="0.25">
      <c r="B1064" s="473"/>
      <c r="C1064" s="252"/>
      <c r="D1064" s="252"/>
      <c r="E1064" s="427"/>
      <c r="F1064" s="427"/>
      <c r="G1064" s="435"/>
      <c r="H1064" s="537"/>
    </row>
    <row r="1065" spans="1:8" s="3" customFormat="1" ht="12.75" x14ac:dyDescent="0.25">
      <c r="A1065" s="3">
        <v>9625</v>
      </c>
      <c r="B1065" s="474"/>
      <c r="C1065" s="254" t="s">
        <v>651</v>
      </c>
      <c r="D1065" s="254" t="s">
        <v>1201</v>
      </c>
      <c r="E1065" s="428"/>
      <c r="F1065" s="429"/>
      <c r="G1065" s="435"/>
      <c r="H1065" s="537"/>
    </row>
    <row r="1066" spans="1:8" s="3" customFormat="1" ht="12.75" x14ac:dyDescent="0.25">
      <c r="B1066" s="473"/>
      <c r="C1066" s="252"/>
      <c r="D1066" s="252"/>
      <c r="E1066" s="427"/>
      <c r="F1066" s="427"/>
      <c r="G1066" s="435"/>
      <c r="H1066" s="537"/>
    </row>
    <row r="1067" spans="1:8" s="3" customFormat="1" ht="38.25" x14ac:dyDescent="0.25">
      <c r="A1067" s="3">
        <v>9626</v>
      </c>
      <c r="B1067" s="474"/>
      <c r="C1067" s="254"/>
      <c r="D1067" s="254" t="s">
        <v>1202</v>
      </c>
      <c r="E1067" s="428"/>
      <c r="F1067" s="429"/>
      <c r="G1067" s="435"/>
      <c r="H1067" s="537"/>
    </row>
    <row r="1068" spans="1:8" s="3" customFormat="1" ht="12.75" x14ac:dyDescent="0.25">
      <c r="B1068" s="473"/>
      <c r="C1068" s="252"/>
      <c r="D1068" s="252"/>
      <c r="E1068" s="427"/>
      <c r="F1068" s="427"/>
      <c r="G1068" s="435"/>
      <c r="H1068" s="537"/>
    </row>
    <row r="1069" spans="1:8" s="3" customFormat="1" ht="12.75" x14ac:dyDescent="0.25">
      <c r="A1069" s="3">
        <v>9627</v>
      </c>
      <c r="B1069" s="474" t="s">
        <v>1023</v>
      </c>
      <c r="C1069" s="254"/>
      <c r="D1069" s="254" t="s">
        <v>1204</v>
      </c>
      <c r="E1069" s="428" t="s">
        <v>292</v>
      </c>
      <c r="F1069" s="429">
        <v>150</v>
      </c>
      <c r="G1069" s="463"/>
      <c r="H1069" s="544">
        <f>IF(E1069 = CHAR(37), F1069*G1069/100,F1069*G1069)</f>
        <v>0</v>
      </c>
    </row>
    <row r="1070" spans="1:8" s="3" customFormat="1" ht="12.75" x14ac:dyDescent="0.25">
      <c r="B1070" s="473"/>
      <c r="C1070" s="252"/>
      <c r="D1070" s="252"/>
      <c r="E1070" s="427"/>
      <c r="F1070" s="427"/>
      <c r="G1070" s="435"/>
      <c r="H1070" s="537"/>
    </row>
    <row r="1071" spans="1:8" s="3" customFormat="1" ht="12.75" x14ac:dyDescent="0.25">
      <c r="A1071" s="3">
        <v>9628</v>
      </c>
      <c r="B1071" s="474" t="s">
        <v>632</v>
      </c>
      <c r="C1071" s="254"/>
      <c r="D1071" s="254" t="s">
        <v>1206</v>
      </c>
      <c r="E1071" s="428" t="s">
        <v>292</v>
      </c>
      <c r="F1071" s="429">
        <v>150</v>
      </c>
      <c r="G1071" s="463"/>
      <c r="H1071" s="544">
        <f>IF(E1071 = CHAR(37), F1071*G1071/100,F1071*G1071)</f>
        <v>0</v>
      </c>
    </row>
    <row r="1072" spans="1:8" s="3" customFormat="1" ht="12.75" x14ac:dyDescent="0.25">
      <c r="B1072" s="473"/>
      <c r="C1072" s="252"/>
      <c r="D1072" s="252"/>
      <c r="E1072" s="427"/>
      <c r="F1072" s="427"/>
      <c r="G1072" s="435"/>
      <c r="H1072" s="537"/>
    </row>
    <row r="1073" spans="1:8" s="3" customFormat="1" ht="12.75" x14ac:dyDescent="0.25">
      <c r="A1073" s="3">
        <v>9629</v>
      </c>
      <c r="B1073" s="474"/>
      <c r="C1073" s="254" t="s">
        <v>1207</v>
      </c>
      <c r="D1073" s="254" t="s">
        <v>1208</v>
      </c>
      <c r="E1073" s="428"/>
      <c r="F1073" s="429"/>
      <c r="G1073" s="435"/>
      <c r="H1073" s="537"/>
    </row>
    <row r="1074" spans="1:8" s="3" customFormat="1" ht="12.75" x14ac:dyDescent="0.25">
      <c r="B1074" s="473"/>
      <c r="C1074" s="252"/>
      <c r="D1074" s="252"/>
      <c r="E1074" s="427"/>
      <c r="F1074" s="427"/>
      <c r="G1074" s="435"/>
      <c r="H1074" s="537"/>
    </row>
    <row r="1075" spans="1:8" s="3" customFormat="1" ht="63.75" x14ac:dyDescent="0.25">
      <c r="A1075" s="3">
        <v>9630</v>
      </c>
      <c r="B1075" s="474"/>
      <c r="C1075" s="254"/>
      <c r="D1075" s="254" t="s">
        <v>1613</v>
      </c>
      <c r="E1075" s="428"/>
      <c r="F1075" s="429"/>
      <c r="G1075" s="435"/>
      <c r="H1075" s="537"/>
    </row>
    <row r="1076" spans="1:8" s="3" customFormat="1" ht="12.75" x14ac:dyDescent="0.25">
      <c r="B1076" s="473"/>
      <c r="C1076" s="252"/>
      <c r="D1076" s="252"/>
      <c r="E1076" s="427"/>
      <c r="F1076" s="427"/>
      <c r="G1076" s="435"/>
      <c r="H1076" s="537"/>
    </row>
    <row r="1077" spans="1:8" s="3" customFormat="1" ht="12.75" x14ac:dyDescent="0.25">
      <c r="A1077" s="3">
        <v>9631</v>
      </c>
      <c r="B1077" s="474" t="s">
        <v>683</v>
      </c>
      <c r="C1077" s="254"/>
      <c r="D1077" s="254" t="s">
        <v>1211</v>
      </c>
      <c r="E1077" s="428" t="s">
        <v>287</v>
      </c>
      <c r="F1077" s="429">
        <v>6</v>
      </c>
      <c r="G1077" s="463"/>
      <c r="H1077" s="544">
        <f>IF(E1077 = CHAR(37), F1077*G1077/100,F1077*G1077)</f>
        <v>0</v>
      </c>
    </row>
    <row r="1078" spans="1:8" s="3" customFormat="1" ht="12.75" x14ac:dyDescent="0.25">
      <c r="B1078" s="473"/>
      <c r="C1078" s="252"/>
      <c r="D1078" s="252"/>
      <c r="E1078" s="427"/>
      <c r="F1078" s="427"/>
      <c r="G1078" s="435"/>
      <c r="H1078" s="537"/>
    </row>
    <row r="1079" spans="1:8" s="3" customFormat="1" ht="63.75" x14ac:dyDescent="0.25">
      <c r="A1079" s="3">
        <v>9632</v>
      </c>
      <c r="B1079" s="474"/>
      <c r="C1079" s="254"/>
      <c r="D1079" s="254" t="s">
        <v>1614</v>
      </c>
      <c r="E1079" s="428"/>
      <c r="F1079" s="429"/>
      <c r="G1079" s="435"/>
      <c r="H1079" s="537"/>
    </row>
    <row r="1080" spans="1:8" s="3" customFormat="1" ht="12.75" x14ac:dyDescent="0.25">
      <c r="B1080" s="473"/>
      <c r="C1080" s="252"/>
      <c r="D1080" s="252"/>
      <c r="E1080" s="427"/>
      <c r="F1080" s="427"/>
      <c r="G1080" s="435"/>
      <c r="H1080" s="537"/>
    </row>
    <row r="1081" spans="1:8" s="3" customFormat="1" ht="12.75" x14ac:dyDescent="0.25">
      <c r="A1081" s="3">
        <v>9633</v>
      </c>
      <c r="B1081" s="474" t="s">
        <v>1543</v>
      </c>
      <c r="C1081" s="254"/>
      <c r="D1081" s="254" t="s">
        <v>1214</v>
      </c>
      <c r="E1081" s="428" t="s">
        <v>287</v>
      </c>
      <c r="F1081" s="429">
        <v>6</v>
      </c>
      <c r="G1081" s="463"/>
      <c r="H1081" s="544">
        <f>IF(E1081 = CHAR(37), F1081*G1081/100,F1081*G1081)</f>
        <v>0</v>
      </c>
    </row>
    <row r="1082" spans="1:8" s="3" customFormat="1" ht="12.75" x14ac:dyDescent="0.25">
      <c r="B1082" s="473"/>
      <c r="C1082" s="252"/>
      <c r="D1082" s="252"/>
      <c r="E1082" s="427"/>
      <c r="F1082" s="427"/>
      <c r="G1082" s="435"/>
      <c r="H1082" s="537"/>
    </row>
    <row r="1083" spans="1:8" s="3" customFormat="1" ht="25.5" x14ac:dyDescent="0.25">
      <c r="A1083" s="3">
        <v>9634</v>
      </c>
      <c r="B1083" s="474" t="s">
        <v>723</v>
      </c>
      <c r="C1083" s="254" t="s">
        <v>1216</v>
      </c>
      <c r="D1083" s="254" t="s">
        <v>1217</v>
      </c>
      <c r="E1083" s="428" t="s">
        <v>242</v>
      </c>
      <c r="F1083" s="429">
        <v>20</v>
      </c>
      <c r="G1083" s="463"/>
      <c r="H1083" s="544">
        <f>IF(E1083 = CHAR(37), F1083*G1083/100,F1083*G1083)</f>
        <v>0</v>
      </c>
    </row>
    <row r="1084" spans="1:8" s="3" customFormat="1" ht="12.75" x14ac:dyDescent="0.25">
      <c r="B1084" s="473"/>
      <c r="C1084" s="252"/>
      <c r="D1084" s="252"/>
      <c r="E1084" s="427"/>
      <c r="F1084" s="427"/>
      <c r="G1084" s="435"/>
      <c r="H1084" s="537"/>
    </row>
    <row r="1085" spans="1:8" s="3" customFormat="1" ht="12.75" x14ac:dyDescent="0.25">
      <c r="A1085" s="3">
        <v>9635</v>
      </c>
      <c r="B1085" s="474"/>
      <c r="C1085" s="254" t="s">
        <v>1218</v>
      </c>
      <c r="D1085" s="254" t="s">
        <v>1219</v>
      </c>
      <c r="E1085" s="428"/>
      <c r="F1085" s="429"/>
      <c r="G1085" s="435"/>
      <c r="H1085" s="537"/>
    </row>
    <row r="1086" spans="1:8" s="3" customFormat="1" ht="12.75" x14ac:dyDescent="0.25">
      <c r="B1086" s="473"/>
      <c r="C1086" s="252"/>
      <c r="D1086" s="252"/>
      <c r="E1086" s="427"/>
      <c r="F1086" s="427"/>
      <c r="G1086" s="435"/>
      <c r="H1086" s="537"/>
    </row>
    <row r="1087" spans="1:8" s="3" customFormat="1" ht="12.75" x14ac:dyDescent="0.25">
      <c r="A1087" s="3">
        <v>9636</v>
      </c>
      <c r="B1087" s="474" t="s">
        <v>1615</v>
      </c>
      <c r="C1087" s="254"/>
      <c r="D1087" s="254" t="s">
        <v>1221</v>
      </c>
      <c r="E1087" s="428" t="s">
        <v>242</v>
      </c>
      <c r="F1087" s="429">
        <v>10</v>
      </c>
      <c r="G1087" s="463"/>
      <c r="H1087" s="544">
        <f>IF(E1087 = CHAR(37), F1087*G1087/100,F1087*G1087)</f>
        <v>0</v>
      </c>
    </row>
    <row r="1088" spans="1:8" s="3" customFormat="1" ht="12.75" x14ac:dyDescent="0.25">
      <c r="B1088" s="473"/>
      <c r="C1088" s="252"/>
      <c r="D1088" s="252"/>
      <c r="E1088" s="427"/>
      <c r="F1088" s="427"/>
      <c r="G1088" s="435"/>
      <c r="H1088" s="537"/>
    </row>
    <row r="1089" spans="1:8" s="3" customFormat="1" ht="12.75" x14ac:dyDescent="0.25">
      <c r="A1089" s="3">
        <v>9637</v>
      </c>
      <c r="B1089" s="474" t="s">
        <v>731</v>
      </c>
      <c r="C1089" s="254"/>
      <c r="D1089" s="254" t="s">
        <v>1223</v>
      </c>
      <c r="E1089" s="428" t="s">
        <v>242</v>
      </c>
      <c r="F1089" s="429">
        <v>10</v>
      </c>
      <c r="G1089" s="463"/>
      <c r="H1089" s="544">
        <f>IF(E1089 = CHAR(37), F1089*G1089/100,F1089*G1089)</f>
        <v>0</v>
      </c>
    </row>
    <row r="1090" spans="1:8" s="3" customFormat="1" ht="12.75" x14ac:dyDescent="0.25">
      <c r="B1090" s="473"/>
      <c r="C1090" s="252"/>
      <c r="D1090" s="252"/>
      <c r="E1090" s="427"/>
      <c r="F1090" s="427"/>
      <c r="G1090" s="435"/>
      <c r="H1090" s="537"/>
    </row>
    <row r="1091" spans="1:8" s="3" customFormat="1" ht="12.75" x14ac:dyDescent="0.25">
      <c r="B1091" s="473"/>
      <c r="C1091" s="252"/>
      <c r="D1091" s="252"/>
      <c r="E1091" s="427"/>
      <c r="F1091" s="427"/>
      <c r="G1091" s="435"/>
      <c r="H1091" s="537"/>
    </row>
    <row r="1092" spans="1:8" s="3" customFormat="1" ht="12.75" x14ac:dyDescent="0.25">
      <c r="B1092" s="473"/>
      <c r="C1092" s="252"/>
      <c r="D1092" s="252"/>
      <c r="E1092" s="427"/>
      <c r="F1092" s="427"/>
      <c r="G1092" s="435"/>
      <c r="H1092" s="537"/>
    </row>
    <row r="1093" spans="1:8" s="3" customFormat="1" ht="12.75" x14ac:dyDescent="0.25">
      <c r="B1093" s="473"/>
      <c r="C1093" s="252"/>
      <c r="D1093" s="252"/>
      <c r="E1093" s="427"/>
      <c r="F1093" s="427"/>
      <c r="G1093" s="435"/>
      <c r="H1093" s="537"/>
    </row>
    <row r="1094" spans="1:8" s="3" customFormat="1" ht="12.75" x14ac:dyDescent="0.25">
      <c r="B1094" s="473"/>
      <c r="C1094" s="252"/>
      <c r="D1094" s="252"/>
      <c r="E1094" s="427"/>
      <c r="F1094" s="427"/>
      <c r="G1094" s="435"/>
      <c r="H1094" s="537"/>
    </row>
    <row r="1095" spans="1:8" s="3" customFormat="1" ht="12.75" x14ac:dyDescent="0.25">
      <c r="B1095" s="473"/>
      <c r="C1095" s="252"/>
      <c r="D1095" s="252"/>
      <c r="E1095" s="427"/>
      <c r="F1095" s="427"/>
      <c r="G1095" s="435"/>
      <c r="H1095" s="537"/>
    </row>
    <row r="1096" spans="1:8" s="3" customFormat="1" ht="12.75" x14ac:dyDescent="0.25">
      <c r="B1096" s="473"/>
      <c r="C1096" s="252"/>
      <c r="D1096" s="252"/>
      <c r="E1096" s="427"/>
      <c r="F1096" s="427"/>
      <c r="G1096" s="435"/>
      <c r="H1096" s="537"/>
    </row>
    <row r="1097" spans="1:8" s="3" customFormat="1" ht="12.75" x14ac:dyDescent="0.25">
      <c r="B1097" s="473"/>
      <c r="C1097" s="252"/>
      <c r="D1097" s="252"/>
      <c r="E1097" s="427"/>
      <c r="F1097" s="427"/>
      <c r="G1097" s="435"/>
      <c r="H1097" s="537"/>
    </row>
    <row r="1098" spans="1:8" s="3" customFormat="1" ht="12.75" x14ac:dyDescent="0.25">
      <c r="B1098" s="473"/>
      <c r="C1098" s="252"/>
      <c r="D1098" s="252"/>
      <c r="E1098" s="427"/>
      <c r="F1098" s="427"/>
      <c r="G1098" s="435"/>
      <c r="H1098" s="537"/>
    </row>
    <row r="1099" spans="1:8" s="3" customFormat="1" ht="12.75" x14ac:dyDescent="0.25">
      <c r="B1099" s="473"/>
      <c r="C1099" s="252"/>
      <c r="D1099" s="252"/>
      <c r="E1099" s="427"/>
      <c r="F1099" s="427"/>
      <c r="G1099" s="435"/>
      <c r="H1099" s="537"/>
    </row>
    <row r="1100" spans="1:8" s="3" customFormat="1" ht="12.75" x14ac:dyDescent="0.25">
      <c r="B1100" s="473"/>
      <c r="C1100" s="252"/>
      <c r="D1100" s="252"/>
      <c r="E1100" s="427"/>
      <c r="F1100" s="427"/>
      <c r="G1100" s="435"/>
      <c r="H1100" s="537"/>
    </row>
    <row r="1101" spans="1:8" s="3" customFormat="1" ht="12.75" x14ac:dyDescent="0.25">
      <c r="B1101" s="473"/>
      <c r="C1101" s="252"/>
      <c r="D1101" s="252"/>
      <c r="E1101" s="427"/>
      <c r="F1101" s="427"/>
      <c r="G1101" s="435"/>
      <c r="H1101" s="537"/>
    </row>
    <row r="1102" spans="1:8" s="3" customFormat="1" ht="12.75" x14ac:dyDescent="0.25">
      <c r="B1102" s="473"/>
      <c r="C1102" s="252"/>
      <c r="D1102" s="252"/>
      <c r="E1102" s="427"/>
      <c r="F1102" s="427"/>
      <c r="G1102" s="435"/>
      <c r="H1102" s="537"/>
    </row>
    <row r="1103" spans="1:8" s="3" customFormat="1" ht="12.75" x14ac:dyDescent="0.25">
      <c r="B1103" s="473"/>
      <c r="C1103" s="252"/>
      <c r="D1103" s="252"/>
      <c r="E1103" s="427"/>
      <c r="F1103" s="427"/>
      <c r="G1103" s="435"/>
      <c r="H1103" s="537"/>
    </row>
    <row r="1104" spans="1:8" s="3" customFormat="1" ht="12.75" x14ac:dyDescent="0.25">
      <c r="B1104" s="473"/>
      <c r="C1104" s="252"/>
      <c r="D1104" s="252"/>
      <c r="E1104" s="427"/>
      <c r="F1104" s="427"/>
      <c r="G1104" s="435"/>
      <c r="H1104" s="537"/>
    </row>
    <row r="1105" spans="1:8" s="3" customFormat="1" ht="12.75" x14ac:dyDescent="0.25">
      <c r="B1105" s="473"/>
      <c r="C1105" s="252"/>
      <c r="D1105" s="252"/>
      <c r="E1105" s="427"/>
      <c r="F1105" s="427"/>
      <c r="G1105" s="435"/>
      <c r="H1105" s="537"/>
    </row>
    <row r="1106" spans="1:8" s="3" customFormat="1" ht="12.75" x14ac:dyDescent="0.25">
      <c r="B1106" s="473"/>
      <c r="C1106" s="252"/>
      <c r="D1106" s="252"/>
      <c r="E1106" s="427"/>
      <c r="F1106" s="427"/>
      <c r="G1106" s="435"/>
      <c r="H1106" s="537"/>
    </row>
    <row r="1107" spans="1:8" s="3" customFormat="1" ht="12.75" x14ac:dyDescent="0.25">
      <c r="B1107" s="473"/>
      <c r="C1107" s="252"/>
      <c r="D1107" s="252"/>
      <c r="E1107" s="427"/>
      <c r="F1107" s="427"/>
      <c r="G1107" s="435"/>
      <c r="H1107" s="537"/>
    </row>
    <row r="1108" spans="1:8" s="3" customFormat="1" ht="12.75" x14ac:dyDescent="0.25">
      <c r="B1108" s="473"/>
      <c r="C1108" s="252"/>
      <c r="D1108" s="252"/>
      <c r="E1108" s="427"/>
      <c r="F1108" s="427"/>
      <c r="G1108" s="435"/>
      <c r="H1108" s="537"/>
    </row>
    <row r="1109" spans="1:8" s="3" customFormat="1" ht="12.75" x14ac:dyDescent="0.25">
      <c r="B1109" s="473"/>
      <c r="C1109" s="252"/>
      <c r="D1109" s="252"/>
      <c r="E1109" s="427"/>
      <c r="F1109" s="427"/>
      <c r="G1109" s="435"/>
      <c r="H1109" s="537"/>
    </row>
    <row r="1110" spans="1:8" s="3" customFormat="1" ht="12.75" x14ac:dyDescent="0.25">
      <c r="B1110" s="473"/>
      <c r="C1110" s="252"/>
      <c r="D1110" s="252"/>
      <c r="E1110" s="427"/>
      <c r="F1110" s="427"/>
      <c r="G1110" s="435"/>
      <c r="H1110" s="537"/>
    </row>
    <row r="1111" spans="1:8" s="3" customFormat="1" ht="12.75" x14ac:dyDescent="0.25">
      <c r="B1111" s="473"/>
      <c r="C1111" s="252"/>
      <c r="D1111" s="252"/>
      <c r="E1111" s="427"/>
      <c r="F1111" s="427"/>
      <c r="G1111" s="435"/>
      <c r="H1111" s="537"/>
    </row>
    <row r="1112" spans="1:8" s="3" customFormat="1" ht="12.75" x14ac:dyDescent="0.25">
      <c r="B1112" s="473"/>
      <c r="C1112" s="252"/>
      <c r="D1112" s="252"/>
      <c r="E1112" s="427"/>
      <c r="F1112" s="427"/>
      <c r="G1112" s="435"/>
      <c r="H1112" s="537"/>
    </row>
    <row r="1113" spans="1:8" s="3" customFormat="1" ht="12.75" x14ac:dyDescent="0.25">
      <c r="B1113" s="473"/>
      <c r="C1113" s="252"/>
      <c r="D1113" s="252"/>
      <c r="E1113" s="427"/>
      <c r="F1113" s="427"/>
      <c r="G1113" s="435"/>
      <c r="H1113" s="537"/>
    </row>
    <row r="1114" spans="1:8" s="3" customFormat="1" ht="12.75" x14ac:dyDescent="0.25">
      <c r="B1114" s="473"/>
      <c r="C1114" s="252"/>
      <c r="D1114" s="252"/>
      <c r="E1114" s="427"/>
      <c r="F1114" s="427"/>
      <c r="G1114" s="435"/>
      <c r="H1114" s="537"/>
    </row>
    <row r="1115" spans="1:8" s="3" customFormat="1" ht="12.75" x14ac:dyDescent="0.25">
      <c r="B1115" s="473"/>
      <c r="C1115" s="252"/>
      <c r="D1115" s="252"/>
      <c r="E1115" s="427"/>
      <c r="F1115" s="427"/>
      <c r="G1115" s="435"/>
      <c r="H1115" s="537"/>
    </row>
    <row r="1116" spans="1:8" s="4" customFormat="1" ht="21.95" customHeight="1" x14ac:dyDescent="0.25">
      <c r="B1116" s="257" t="s">
        <v>230</v>
      </c>
      <c r="C1116" s="257"/>
      <c r="D1116" s="5"/>
      <c r="E1116" s="431"/>
      <c r="F1116" s="431"/>
      <c r="G1116" s="766"/>
      <c r="H1116" s="494">
        <f>SUM(H1063:H1115)</f>
        <v>0</v>
      </c>
    </row>
    <row r="1117" spans="1:8" s="2" customFormat="1" ht="12.75" x14ac:dyDescent="0.2">
      <c r="B1117" s="15"/>
      <c r="F1117" s="15"/>
      <c r="G1117" s="762"/>
      <c r="H1117" s="542" t="s">
        <v>2022</v>
      </c>
    </row>
    <row r="1118" spans="1:8" s="2" customFormat="1" ht="12.75" x14ac:dyDescent="0.2">
      <c r="B1118" s="15"/>
      <c r="F1118" s="15"/>
      <c r="G1118" s="762"/>
      <c r="H1118" s="543"/>
    </row>
    <row r="1119" spans="1:8" s="3" customFormat="1" ht="25.5" x14ac:dyDescent="0.25">
      <c r="B1119" s="253" t="s">
        <v>3</v>
      </c>
      <c r="C1119" s="253" t="s">
        <v>4</v>
      </c>
      <c r="D1119" s="253" t="s">
        <v>5</v>
      </c>
      <c r="E1119" s="253" t="s">
        <v>6</v>
      </c>
      <c r="F1119" s="293" t="s">
        <v>7</v>
      </c>
      <c r="G1119" s="763" t="s">
        <v>8</v>
      </c>
      <c r="H1119" s="489" t="s">
        <v>9</v>
      </c>
    </row>
    <row r="1120" spans="1:8" s="3" customFormat="1" ht="25.5" x14ac:dyDescent="0.25">
      <c r="A1120" s="3">
        <v>8686</v>
      </c>
      <c r="B1120" s="701" t="s">
        <v>1038</v>
      </c>
      <c r="C1120" s="246" t="s">
        <v>1226</v>
      </c>
      <c r="D1120" s="246" t="s">
        <v>1224</v>
      </c>
      <c r="E1120" s="741"/>
      <c r="F1120" s="742"/>
      <c r="G1120" s="764"/>
      <c r="H1120" s="747"/>
    </row>
    <row r="1121" spans="1:8" s="3" customFormat="1" ht="12.75" x14ac:dyDescent="0.25">
      <c r="B1121" s="473"/>
      <c r="C1121" s="252"/>
      <c r="D1121" s="252"/>
      <c r="E1121" s="427"/>
      <c r="F1121" s="427"/>
      <c r="G1121" s="435"/>
      <c r="H1121" s="537"/>
    </row>
    <row r="1122" spans="1:8" s="3" customFormat="1" ht="12.75" x14ac:dyDescent="0.25">
      <c r="A1122" s="3">
        <v>8694</v>
      </c>
      <c r="B1122" s="474"/>
      <c r="C1122" s="254" t="s">
        <v>1227</v>
      </c>
      <c r="D1122" s="254" t="s">
        <v>1228</v>
      </c>
      <c r="E1122" s="428"/>
      <c r="F1122" s="429"/>
      <c r="G1122" s="435"/>
      <c r="H1122" s="537"/>
    </row>
    <row r="1123" spans="1:8" s="3" customFormat="1" ht="12.75" x14ac:dyDescent="0.25">
      <c r="B1123" s="473"/>
      <c r="C1123" s="252"/>
      <c r="D1123" s="252"/>
      <c r="E1123" s="427"/>
      <c r="F1123" s="427"/>
      <c r="G1123" s="435"/>
      <c r="H1123" s="537"/>
    </row>
    <row r="1124" spans="1:8" s="3" customFormat="1" ht="25.5" x14ac:dyDescent="0.25">
      <c r="A1124" s="3">
        <v>8695</v>
      </c>
      <c r="B1124" s="474"/>
      <c r="C1124" s="254"/>
      <c r="D1124" s="254" t="s">
        <v>1616</v>
      </c>
      <c r="E1124" s="428"/>
      <c r="F1124" s="429"/>
      <c r="G1124" s="435"/>
      <c r="H1124" s="537"/>
    </row>
    <row r="1125" spans="1:8" s="3" customFormat="1" ht="12.75" x14ac:dyDescent="0.25">
      <c r="B1125" s="473"/>
      <c r="C1125" s="252"/>
      <c r="D1125" s="252"/>
      <c r="E1125" s="427"/>
      <c r="F1125" s="427"/>
      <c r="G1125" s="435"/>
      <c r="H1125" s="537"/>
    </row>
    <row r="1126" spans="1:8" s="3" customFormat="1" ht="12.75" x14ac:dyDescent="0.25">
      <c r="A1126" s="3">
        <v>9053</v>
      </c>
      <c r="B1126" s="474" t="s">
        <v>1040</v>
      </c>
      <c r="C1126" s="254"/>
      <c r="D1126" s="254" t="s">
        <v>1230</v>
      </c>
      <c r="E1126" s="428" t="s">
        <v>292</v>
      </c>
      <c r="F1126" s="429">
        <v>5</v>
      </c>
      <c r="G1126" s="463"/>
      <c r="H1126" s="544">
        <f>IF(E1126 = CHAR(37), F1126*G1126/100,F1126*G1126)</f>
        <v>0</v>
      </c>
    </row>
    <row r="1127" spans="1:8" s="3" customFormat="1" ht="12.75" x14ac:dyDescent="0.25">
      <c r="B1127" s="473"/>
      <c r="C1127" s="252"/>
      <c r="D1127" s="252"/>
      <c r="E1127" s="427"/>
      <c r="F1127" s="427"/>
      <c r="G1127" s="435"/>
      <c r="H1127" s="537"/>
    </row>
    <row r="1128" spans="1:8" s="3" customFormat="1" ht="12.75" x14ac:dyDescent="0.25">
      <c r="A1128" s="3">
        <v>8696</v>
      </c>
      <c r="B1128" s="474" t="s">
        <v>1617</v>
      </c>
      <c r="C1128" s="254"/>
      <c r="D1128" s="254" t="s">
        <v>1618</v>
      </c>
      <c r="E1128" s="428" t="s">
        <v>292</v>
      </c>
      <c r="F1128" s="429">
        <v>10</v>
      </c>
      <c r="G1128" s="463"/>
      <c r="H1128" s="544">
        <f>IF(E1128 = CHAR(37), F1128*G1128/100,F1128*G1128)</f>
        <v>0</v>
      </c>
    </row>
    <row r="1129" spans="1:8" s="3" customFormat="1" ht="12.75" x14ac:dyDescent="0.25">
      <c r="B1129" s="473"/>
      <c r="C1129" s="252"/>
      <c r="D1129" s="252"/>
      <c r="E1129" s="427"/>
      <c r="F1129" s="427"/>
      <c r="G1129" s="435"/>
      <c r="H1129" s="537"/>
    </row>
    <row r="1130" spans="1:8" s="3" customFormat="1" ht="12.75" x14ac:dyDescent="0.25">
      <c r="A1130" s="3">
        <v>9583</v>
      </c>
      <c r="B1130" s="474" t="s">
        <v>1619</v>
      </c>
      <c r="C1130" s="254"/>
      <c r="D1130" s="254" t="s">
        <v>1620</v>
      </c>
      <c r="E1130" s="428" t="s">
        <v>292</v>
      </c>
      <c r="F1130" s="429">
        <v>145</v>
      </c>
      <c r="G1130" s="463"/>
      <c r="H1130" s="544">
        <f>IF(E1130 = CHAR(37), F1130*G1130/100,F1130*G1130)</f>
        <v>0</v>
      </c>
    </row>
    <row r="1131" spans="1:8" s="3" customFormat="1" ht="12.75" x14ac:dyDescent="0.25">
      <c r="B1131" s="473"/>
      <c r="C1131" s="252"/>
      <c r="D1131" s="252"/>
      <c r="E1131" s="427"/>
      <c r="F1131" s="427"/>
      <c r="G1131" s="435"/>
      <c r="H1131" s="537"/>
    </row>
    <row r="1132" spans="1:8" s="3" customFormat="1" ht="12.75" x14ac:dyDescent="0.25">
      <c r="A1132" s="3">
        <v>8698</v>
      </c>
      <c r="B1132" s="474"/>
      <c r="C1132" s="254" t="s">
        <v>1235</v>
      </c>
      <c r="D1132" s="254" t="s">
        <v>1236</v>
      </c>
      <c r="E1132" s="428"/>
      <c r="F1132" s="429"/>
      <c r="G1132" s="435"/>
      <c r="H1132" s="537"/>
    </row>
    <row r="1133" spans="1:8" s="3" customFormat="1" ht="12.75" x14ac:dyDescent="0.25">
      <c r="B1133" s="473"/>
      <c r="C1133" s="252"/>
      <c r="D1133" s="252"/>
      <c r="E1133" s="427"/>
      <c r="F1133" s="427"/>
      <c r="G1133" s="435"/>
      <c r="H1133" s="537"/>
    </row>
    <row r="1134" spans="1:8" s="3" customFormat="1" ht="12.75" x14ac:dyDescent="0.25">
      <c r="A1134" s="3">
        <v>8699</v>
      </c>
      <c r="B1134" s="474"/>
      <c r="C1134" s="254"/>
      <c r="D1134" s="254" t="s">
        <v>1237</v>
      </c>
      <c r="E1134" s="428"/>
      <c r="F1134" s="429"/>
      <c r="G1134" s="435"/>
      <c r="H1134" s="537"/>
    </row>
    <row r="1135" spans="1:8" s="3" customFormat="1" ht="12.75" x14ac:dyDescent="0.25">
      <c r="B1135" s="473"/>
      <c r="C1135" s="252"/>
      <c r="D1135" s="252"/>
      <c r="E1135" s="427"/>
      <c r="F1135" s="427"/>
      <c r="G1135" s="435"/>
      <c r="H1135" s="537"/>
    </row>
    <row r="1136" spans="1:8" s="3" customFormat="1" ht="12.75" x14ac:dyDescent="0.25">
      <c r="A1136" s="3">
        <v>8700</v>
      </c>
      <c r="B1136" s="474" t="s">
        <v>1621</v>
      </c>
      <c r="C1136" s="254"/>
      <c r="D1136" s="254" t="s">
        <v>1622</v>
      </c>
      <c r="E1136" s="428" t="s">
        <v>287</v>
      </c>
      <c r="F1136" s="429">
        <v>1</v>
      </c>
      <c r="G1136" s="463"/>
      <c r="H1136" s="544">
        <f>IF(E1136 = CHAR(37), F1136*G1136/100,F1136*G1136)</f>
        <v>0</v>
      </c>
    </row>
    <row r="1137" spans="1:8" s="3" customFormat="1" ht="12.75" x14ac:dyDescent="0.25">
      <c r="B1137" s="473"/>
      <c r="C1137" s="252"/>
      <c r="D1137" s="252"/>
      <c r="E1137" s="427"/>
      <c r="F1137" s="427"/>
      <c r="G1137" s="435"/>
      <c r="H1137" s="537"/>
    </row>
    <row r="1138" spans="1:8" s="3" customFormat="1" ht="12.75" x14ac:dyDescent="0.25">
      <c r="A1138" s="3">
        <v>8701</v>
      </c>
      <c r="B1138" s="474" t="s">
        <v>1623</v>
      </c>
      <c r="C1138" s="254"/>
      <c r="D1138" s="254" t="s">
        <v>1624</v>
      </c>
      <c r="E1138" s="428" t="s">
        <v>287</v>
      </c>
      <c r="F1138" s="429">
        <v>1</v>
      </c>
      <c r="G1138" s="463"/>
      <c r="H1138" s="544">
        <f>IF(E1138 = CHAR(37), F1138*G1138/100,F1138*G1138)</f>
        <v>0</v>
      </c>
    </row>
    <row r="1139" spans="1:8" s="3" customFormat="1" ht="12.75" x14ac:dyDescent="0.25">
      <c r="B1139" s="473"/>
      <c r="C1139" s="252"/>
      <c r="D1139" s="252"/>
      <c r="E1139" s="427"/>
      <c r="F1139" s="427"/>
      <c r="G1139" s="435"/>
      <c r="H1139" s="537"/>
    </row>
    <row r="1140" spans="1:8" s="3" customFormat="1" ht="12.75" x14ac:dyDescent="0.25">
      <c r="A1140" s="3">
        <v>8702</v>
      </c>
      <c r="B1140" s="474" t="s">
        <v>1625</v>
      </c>
      <c r="C1140" s="254"/>
      <c r="D1140" s="254" t="s">
        <v>1626</v>
      </c>
      <c r="E1140" s="428" t="s">
        <v>287</v>
      </c>
      <c r="F1140" s="429">
        <v>1</v>
      </c>
      <c r="G1140" s="463"/>
      <c r="H1140" s="544">
        <f>IF(E1140 = CHAR(37), F1140*G1140/100,F1140*G1140)</f>
        <v>0</v>
      </c>
    </row>
    <row r="1141" spans="1:8" s="3" customFormat="1" ht="12.75" x14ac:dyDescent="0.25">
      <c r="B1141" s="473"/>
      <c r="C1141" s="252"/>
      <c r="D1141" s="252"/>
      <c r="E1141" s="427"/>
      <c r="F1141" s="427"/>
      <c r="G1141" s="435"/>
      <c r="H1141" s="537"/>
    </row>
    <row r="1142" spans="1:8" s="3" customFormat="1" ht="12.75" x14ac:dyDescent="0.25">
      <c r="A1142" s="3">
        <v>8703</v>
      </c>
      <c r="B1142" s="474"/>
      <c r="C1142" s="254" t="s">
        <v>1249</v>
      </c>
      <c r="D1142" s="254" t="s">
        <v>1250</v>
      </c>
      <c r="E1142" s="428"/>
      <c r="F1142" s="429"/>
      <c r="G1142" s="435"/>
      <c r="H1142" s="537"/>
    </row>
    <row r="1143" spans="1:8" s="3" customFormat="1" ht="12.75" x14ac:dyDescent="0.25">
      <c r="B1143" s="473"/>
      <c r="C1143" s="252"/>
      <c r="D1143" s="252"/>
      <c r="E1143" s="427"/>
      <c r="F1143" s="427"/>
      <c r="G1143" s="435"/>
      <c r="H1143" s="537"/>
    </row>
    <row r="1144" spans="1:8" s="3" customFormat="1" ht="25.5" x14ac:dyDescent="0.25">
      <c r="A1144" s="3">
        <v>8704</v>
      </c>
      <c r="B1144" s="474"/>
      <c r="C1144" s="254"/>
      <c r="D1144" s="254" t="s">
        <v>1627</v>
      </c>
      <c r="E1144" s="428"/>
      <c r="F1144" s="429"/>
      <c r="G1144" s="435"/>
      <c r="H1144" s="537"/>
    </row>
    <row r="1145" spans="1:8" s="3" customFormat="1" ht="12.75" x14ac:dyDescent="0.25">
      <c r="B1145" s="473"/>
      <c r="C1145" s="252"/>
      <c r="D1145" s="252"/>
      <c r="E1145" s="427"/>
      <c r="F1145" s="427"/>
      <c r="G1145" s="435"/>
      <c r="H1145" s="537"/>
    </row>
    <row r="1146" spans="1:8" s="3" customFormat="1" ht="12.75" x14ac:dyDescent="0.25">
      <c r="A1146" s="3">
        <v>8705</v>
      </c>
      <c r="B1146" s="474"/>
      <c r="C1146" s="254"/>
      <c r="D1146" s="254" t="s">
        <v>1252</v>
      </c>
      <c r="E1146" s="428"/>
      <c r="F1146" s="429"/>
      <c r="G1146" s="435"/>
      <c r="H1146" s="537"/>
    </row>
    <row r="1147" spans="1:8" s="3" customFormat="1" ht="12.75" x14ac:dyDescent="0.25">
      <c r="B1147" s="473"/>
      <c r="C1147" s="252"/>
      <c r="D1147" s="252"/>
      <c r="E1147" s="427"/>
      <c r="F1147" s="427"/>
      <c r="G1147" s="435"/>
      <c r="H1147" s="537"/>
    </row>
    <row r="1148" spans="1:8" s="3" customFormat="1" ht="12.75" x14ac:dyDescent="0.25">
      <c r="A1148" s="3">
        <v>9056</v>
      </c>
      <c r="B1148" s="474" t="s">
        <v>1628</v>
      </c>
      <c r="C1148" s="254"/>
      <c r="D1148" s="254" t="s">
        <v>1629</v>
      </c>
      <c r="E1148" s="428" t="s">
        <v>287</v>
      </c>
      <c r="F1148" s="429">
        <v>4</v>
      </c>
      <c r="G1148" s="463"/>
      <c r="H1148" s="544">
        <f>IF(E1148 = CHAR(37), F1148*G1148/100,F1148*G1148)</f>
        <v>0</v>
      </c>
    </row>
    <row r="1149" spans="1:8" s="3" customFormat="1" ht="12.75" x14ac:dyDescent="0.25">
      <c r="B1149" s="473"/>
      <c r="C1149" s="252"/>
      <c r="D1149" s="252"/>
      <c r="E1149" s="427"/>
      <c r="F1149" s="427"/>
      <c r="G1149" s="435"/>
      <c r="H1149" s="537"/>
    </row>
    <row r="1150" spans="1:8" s="3" customFormat="1" ht="12.75" x14ac:dyDescent="0.25">
      <c r="A1150" s="3">
        <v>8706</v>
      </c>
      <c r="B1150" s="474" t="s">
        <v>1630</v>
      </c>
      <c r="C1150" s="254"/>
      <c r="D1150" s="254" t="s">
        <v>1254</v>
      </c>
      <c r="E1150" s="428" t="s">
        <v>287</v>
      </c>
      <c r="F1150" s="429">
        <v>6</v>
      </c>
      <c r="G1150" s="463"/>
      <c r="H1150" s="544">
        <f>IF(E1150 = CHAR(37), F1150*G1150/100,F1150*G1150)</f>
        <v>0</v>
      </c>
    </row>
    <row r="1151" spans="1:8" s="3" customFormat="1" ht="12.75" x14ac:dyDescent="0.25">
      <c r="B1151" s="473"/>
      <c r="C1151" s="252"/>
      <c r="D1151" s="252"/>
      <c r="E1151" s="427"/>
      <c r="F1151" s="427"/>
      <c r="G1151" s="435"/>
      <c r="H1151" s="537"/>
    </row>
    <row r="1152" spans="1:8" s="3" customFormat="1" ht="12.75" x14ac:dyDescent="0.25">
      <c r="A1152" s="3">
        <v>8707</v>
      </c>
      <c r="B1152" s="474" t="s">
        <v>1631</v>
      </c>
      <c r="C1152" s="254"/>
      <c r="D1152" s="254" t="s">
        <v>1256</v>
      </c>
      <c r="E1152" s="428" t="s">
        <v>287</v>
      </c>
      <c r="F1152" s="429">
        <v>1</v>
      </c>
      <c r="G1152" s="463"/>
      <c r="H1152" s="544">
        <f>IF(E1152 = CHAR(37), F1152*G1152/100,F1152*G1152)</f>
        <v>0</v>
      </c>
    </row>
    <row r="1153" spans="1:8" s="3" customFormat="1" ht="12.75" x14ac:dyDescent="0.25">
      <c r="B1153" s="473"/>
      <c r="C1153" s="252"/>
      <c r="D1153" s="252"/>
      <c r="E1153" s="427"/>
      <c r="F1153" s="427"/>
      <c r="G1153" s="435"/>
      <c r="H1153" s="537"/>
    </row>
    <row r="1154" spans="1:8" s="3" customFormat="1" ht="12.75" x14ac:dyDescent="0.25">
      <c r="A1154" s="3">
        <v>8708</v>
      </c>
      <c r="B1154" s="474" t="s">
        <v>1632</v>
      </c>
      <c r="C1154" s="254"/>
      <c r="D1154" s="254" t="s">
        <v>1258</v>
      </c>
      <c r="E1154" s="428" t="s">
        <v>287</v>
      </c>
      <c r="F1154" s="429">
        <v>1</v>
      </c>
      <c r="G1154" s="463"/>
      <c r="H1154" s="544">
        <f>IF(E1154 = CHAR(37), F1154*G1154/100,F1154*G1154)</f>
        <v>0</v>
      </c>
    </row>
    <row r="1155" spans="1:8" s="3" customFormat="1" ht="12.75" x14ac:dyDescent="0.25">
      <c r="B1155" s="473"/>
      <c r="C1155" s="252"/>
      <c r="D1155" s="252"/>
      <c r="E1155" s="427"/>
      <c r="F1155" s="427"/>
      <c r="G1155" s="435"/>
      <c r="H1155" s="537"/>
    </row>
    <row r="1156" spans="1:8" s="3" customFormat="1" ht="38.25" x14ac:dyDescent="0.25">
      <c r="A1156" s="3">
        <v>8710</v>
      </c>
      <c r="B1156" s="474"/>
      <c r="C1156" s="254" t="s">
        <v>1259</v>
      </c>
      <c r="D1156" s="254" t="s">
        <v>1633</v>
      </c>
      <c r="E1156" s="428"/>
      <c r="F1156" s="429"/>
      <c r="G1156" s="435"/>
      <c r="H1156" s="537"/>
    </row>
    <row r="1157" spans="1:8" s="3" customFormat="1" ht="12.75" x14ac:dyDescent="0.25">
      <c r="B1157" s="473"/>
      <c r="C1157" s="252"/>
      <c r="D1157" s="252"/>
      <c r="E1157" s="427"/>
      <c r="F1157" s="427"/>
      <c r="G1157" s="435"/>
      <c r="H1157" s="537"/>
    </row>
    <row r="1158" spans="1:8" s="3" customFormat="1" ht="12.75" x14ac:dyDescent="0.25">
      <c r="A1158" s="3">
        <v>8711</v>
      </c>
      <c r="B1158" s="474" t="s">
        <v>1634</v>
      </c>
      <c r="C1158" s="254"/>
      <c r="D1158" s="254" t="s">
        <v>1635</v>
      </c>
      <c r="E1158" s="428" t="s">
        <v>287</v>
      </c>
      <c r="F1158" s="429">
        <v>1</v>
      </c>
      <c r="G1158" s="463"/>
      <c r="H1158" s="544">
        <f>IF(E1158 = CHAR(37), F1158*G1158/100,F1158*G1158)</f>
        <v>0</v>
      </c>
    </row>
    <row r="1159" spans="1:8" s="3" customFormat="1" ht="12.75" x14ac:dyDescent="0.25">
      <c r="B1159" s="473"/>
      <c r="C1159" s="252"/>
      <c r="D1159" s="252"/>
      <c r="E1159" s="427"/>
      <c r="F1159" s="427"/>
      <c r="G1159" s="435"/>
      <c r="H1159" s="537"/>
    </row>
    <row r="1160" spans="1:8" s="3" customFormat="1" ht="25.5" x14ac:dyDescent="0.25">
      <c r="A1160" s="3">
        <v>9054</v>
      </c>
      <c r="B1160" s="474"/>
      <c r="C1160" s="254" t="s">
        <v>1269</v>
      </c>
      <c r="D1160" s="254" t="s">
        <v>1270</v>
      </c>
      <c r="E1160" s="428"/>
      <c r="F1160" s="429"/>
      <c r="G1160" s="435"/>
      <c r="H1160" s="537"/>
    </row>
    <row r="1161" spans="1:8" s="3" customFormat="1" ht="12.75" x14ac:dyDescent="0.25">
      <c r="B1161" s="473"/>
      <c r="C1161" s="252"/>
      <c r="D1161" s="252"/>
      <c r="E1161" s="427"/>
      <c r="F1161" s="427"/>
      <c r="G1161" s="435"/>
      <c r="H1161" s="537"/>
    </row>
    <row r="1162" spans="1:8" s="3" customFormat="1" ht="25.5" x14ac:dyDescent="0.25">
      <c r="A1162" s="3">
        <v>9055</v>
      </c>
      <c r="B1162" s="474" t="s">
        <v>1636</v>
      </c>
      <c r="C1162" s="254"/>
      <c r="D1162" s="254" t="s">
        <v>1271</v>
      </c>
      <c r="E1162" s="428" t="s">
        <v>287</v>
      </c>
      <c r="F1162" s="429">
        <v>2</v>
      </c>
      <c r="G1162" s="463"/>
      <c r="H1162" s="544">
        <f>IF(E1162 = CHAR(37), F1162*G1162/100,F1162*G1162)</f>
        <v>0</v>
      </c>
    </row>
    <row r="1163" spans="1:8" s="3" customFormat="1" ht="12.75" x14ac:dyDescent="0.25">
      <c r="B1163" s="473"/>
      <c r="C1163" s="252"/>
      <c r="D1163" s="252"/>
      <c r="E1163" s="427"/>
      <c r="F1163" s="427"/>
      <c r="G1163" s="435"/>
      <c r="H1163" s="537"/>
    </row>
    <row r="1164" spans="1:8" s="3" customFormat="1" ht="38.25" x14ac:dyDescent="0.25">
      <c r="A1164" s="3">
        <v>8714</v>
      </c>
      <c r="B1164" s="474" t="s">
        <v>1637</v>
      </c>
      <c r="C1164" s="254" t="s">
        <v>1147</v>
      </c>
      <c r="D1164" s="254" t="s">
        <v>1272</v>
      </c>
      <c r="E1164" s="428" t="s">
        <v>190</v>
      </c>
      <c r="F1164" s="429">
        <v>1</v>
      </c>
      <c r="G1164" s="463"/>
      <c r="H1164" s="544">
        <f>IF(E1164 = CHAR(37), F1164*G1164/100,F1164*G1164)</f>
        <v>0</v>
      </c>
    </row>
    <row r="1165" spans="1:8" s="3" customFormat="1" ht="12.75" x14ac:dyDescent="0.25">
      <c r="B1165" s="473"/>
      <c r="C1165" s="252"/>
      <c r="D1165" s="252"/>
      <c r="E1165" s="427"/>
      <c r="F1165" s="427"/>
      <c r="G1165" s="435"/>
      <c r="H1165" s="537"/>
    </row>
    <row r="1166" spans="1:8" s="3" customFormat="1" ht="12.75" x14ac:dyDescent="0.25">
      <c r="B1166" s="473"/>
      <c r="C1166" s="252"/>
      <c r="D1166" s="252"/>
      <c r="E1166" s="427"/>
      <c r="F1166" s="427"/>
      <c r="G1166" s="435"/>
      <c r="H1166" s="537"/>
    </row>
    <row r="1167" spans="1:8" s="3" customFormat="1" ht="12.75" x14ac:dyDescent="0.25">
      <c r="B1167" s="473"/>
      <c r="C1167" s="252"/>
      <c r="D1167" s="252"/>
      <c r="E1167" s="427"/>
      <c r="F1167" s="427"/>
      <c r="G1167" s="435"/>
      <c r="H1167" s="537"/>
    </row>
    <row r="1168" spans="1:8" s="3" customFormat="1" ht="12.75" x14ac:dyDescent="0.25">
      <c r="B1168" s="473"/>
      <c r="C1168" s="252"/>
      <c r="D1168" s="252"/>
      <c r="E1168" s="427"/>
      <c r="F1168" s="427"/>
      <c r="G1168" s="435"/>
      <c r="H1168" s="537"/>
    </row>
    <row r="1169" spans="1:8" s="3" customFormat="1" ht="12.75" x14ac:dyDescent="0.25">
      <c r="B1169" s="473"/>
      <c r="C1169" s="252"/>
      <c r="D1169" s="252"/>
      <c r="E1169" s="427"/>
      <c r="F1169" s="427"/>
      <c r="G1169" s="435"/>
      <c r="H1169" s="537"/>
    </row>
    <row r="1170" spans="1:8" s="3" customFormat="1" ht="12.75" x14ac:dyDescent="0.25">
      <c r="B1170" s="473"/>
      <c r="C1170" s="252"/>
      <c r="D1170" s="252"/>
      <c r="E1170" s="427"/>
      <c r="F1170" s="427"/>
      <c r="G1170" s="435"/>
      <c r="H1170" s="537"/>
    </row>
    <row r="1171" spans="1:8" s="3" customFormat="1" ht="12.75" x14ac:dyDescent="0.25">
      <c r="B1171" s="473"/>
      <c r="C1171" s="252"/>
      <c r="D1171" s="252"/>
      <c r="E1171" s="427"/>
      <c r="F1171" s="427"/>
      <c r="G1171" s="435"/>
      <c r="H1171" s="537"/>
    </row>
    <row r="1172" spans="1:8" s="3" customFormat="1" ht="12.75" x14ac:dyDescent="0.25">
      <c r="B1172" s="473"/>
      <c r="C1172" s="252"/>
      <c r="D1172" s="252"/>
      <c r="E1172" s="427"/>
      <c r="F1172" s="427"/>
      <c r="G1172" s="435"/>
      <c r="H1172" s="537"/>
    </row>
    <row r="1173" spans="1:8" s="3" customFormat="1" ht="12.75" x14ac:dyDescent="0.25">
      <c r="B1173" s="473"/>
      <c r="C1173" s="252"/>
      <c r="D1173" s="252"/>
      <c r="E1173" s="427"/>
      <c r="F1173" s="427"/>
      <c r="G1173" s="435"/>
      <c r="H1173" s="537"/>
    </row>
    <row r="1174" spans="1:8" s="3" customFormat="1" ht="12.75" x14ac:dyDescent="0.25">
      <c r="B1174" s="473"/>
      <c r="C1174" s="252"/>
      <c r="D1174" s="252"/>
      <c r="E1174" s="427"/>
      <c r="F1174" s="427"/>
      <c r="G1174" s="435"/>
      <c r="H1174" s="537"/>
    </row>
    <row r="1175" spans="1:8" s="3" customFormat="1" ht="12.75" x14ac:dyDescent="0.25">
      <c r="B1175" s="473"/>
      <c r="C1175" s="252"/>
      <c r="D1175" s="252"/>
      <c r="E1175" s="427"/>
      <c r="F1175" s="427"/>
      <c r="G1175" s="435"/>
      <c r="H1175" s="537"/>
    </row>
    <row r="1176" spans="1:8" s="3" customFormat="1" ht="12.75" x14ac:dyDescent="0.25">
      <c r="B1176" s="473"/>
      <c r="C1176" s="252"/>
      <c r="D1176" s="252"/>
      <c r="E1176" s="427"/>
      <c r="F1176" s="427"/>
      <c r="G1176" s="435"/>
      <c r="H1176" s="537"/>
    </row>
    <row r="1177" spans="1:8" s="4" customFormat="1" ht="21.95" customHeight="1" x14ac:dyDescent="0.25">
      <c r="B1177" s="257" t="s">
        <v>230</v>
      </c>
      <c r="C1177" s="257"/>
      <c r="D1177" s="5"/>
      <c r="E1177" s="431"/>
      <c r="F1177" s="431"/>
      <c r="G1177" s="766"/>
      <c r="H1177" s="494">
        <f>SUM(H1120:H1176)</f>
        <v>0</v>
      </c>
    </row>
    <row r="1178" spans="1:8" s="2" customFormat="1" ht="12.75" x14ac:dyDescent="0.2">
      <c r="B1178" s="15"/>
      <c r="F1178" s="15"/>
      <c r="G1178" s="762"/>
      <c r="H1178" s="542" t="s">
        <v>2022</v>
      </c>
    </row>
    <row r="1179" spans="1:8" s="2" customFormat="1" ht="12.75" x14ac:dyDescent="0.2">
      <c r="B1179" s="15"/>
      <c r="F1179" s="15"/>
      <c r="G1179" s="762"/>
      <c r="H1179" s="543"/>
    </row>
    <row r="1180" spans="1:8" s="3" customFormat="1" ht="25.5" x14ac:dyDescent="0.25">
      <c r="B1180" s="253" t="s">
        <v>3</v>
      </c>
      <c r="C1180" s="253" t="s">
        <v>4</v>
      </c>
      <c r="D1180" s="253" t="s">
        <v>5</v>
      </c>
      <c r="E1180" s="253" t="s">
        <v>6</v>
      </c>
      <c r="F1180" s="293" t="s">
        <v>7</v>
      </c>
      <c r="G1180" s="763" t="s">
        <v>8</v>
      </c>
      <c r="H1180" s="489" t="s">
        <v>9</v>
      </c>
    </row>
    <row r="1181" spans="1:8" s="3" customFormat="1" ht="25.5" x14ac:dyDescent="0.25">
      <c r="A1181" s="3">
        <v>8715</v>
      </c>
      <c r="B1181" s="701" t="s">
        <v>1072</v>
      </c>
      <c r="C1181" s="246" t="s">
        <v>1276</v>
      </c>
      <c r="D1181" s="246" t="s">
        <v>1274</v>
      </c>
      <c r="E1181" s="741"/>
      <c r="F1181" s="742"/>
      <c r="G1181" s="764"/>
      <c r="H1181" s="747"/>
    </row>
    <row r="1182" spans="1:8" s="3" customFormat="1" ht="12.75" x14ac:dyDescent="0.25">
      <c r="B1182" s="473"/>
      <c r="C1182" s="252"/>
      <c r="D1182" s="252"/>
      <c r="E1182" s="427"/>
      <c r="F1182" s="427"/>
      <c r="G1182" s="435"/>
      <c r="H1182" s="537"/>
    </row>
    <row r="1183" spans="1:8" s="3" customFormat="1" ht="38.25" x14ac:dyDescent="0.25">
      <c r="A1183" s="3">
        <v>8718</v>
      </c>
      <c r="B1183" s="474"/>
      <c r="C1183" s="254" t="s">
        <v>276</v>
      </c>
      <c r="D1183" s="254" t="s">
        <v>1638</v>
      </c>
      <c r="E1183" s="428"/>
      <c r="F1183" s="429"/>
      <c r="G1183" s="435"/>
      <c r="H1183" s="537"/>
    </row>
    <row r="1184" spans="1:8" s="3" customFormat="1" ht="12.75" x14ac:dyDescent="0.25">
      <c r="B1184" s="473"/>
      <c r="C1184" s="252"/>
      <c r="D1184" s="252"/>
      <c r="E1184" s="427"/>
      <c r="F1184" s="427"/>
      <c r="G1184" s="435"/>
      <c r="H1184" s="537"/>
    </row>
    <row r="1185" spans="1:8" s="3" customFormat="1" ht="12.75" x14ac:dyDescent="0.25">
      <c r="A1185" s="3">
        <v>8719</v>
      </c>
      <c r="B1185" s="474" t="s">
        <v>1074</v>
      </c>
      <c r="C1185" s="254"/>
      <c r="D1185" s="254" t="s">
        <v>1639</v>
      </c>
      <c r="E1185" s="428" t="s">
        <v>292</v>
      </c>
      <c r="F1185" s="429">
        <v>120</v>
      </c>
      <c r="G1185" s="463"/>
      <c r="H1185" s="544">
        <f>IF(E1185 = CHAR(37), F1185*G1185/100,F1185*G1185)</f>
        <v>0</v>
      </c>
    </row>
    <row r="1186" spans="1:8" s="3" customFormat="1" ht="12.75" x14ac:dyDescent="0.25">
      <c r="B1186" s="473"/>
      <c r="C1186" s="252"/>
      <c r="D1186" s="252"/>
      <c r="E1186" s="427"/>
      <c r="F1186" s="427"/>
      <c r="G1186" s="435"/>
      <c r="H1186" s="537"/>
    </row>
    <row r="1187" spans="1:8" s="3" customFormat="1" ht="38.25" x14ac:dyDescent="0.25">
      <c r="A1187" s="3">
        <v>8720</v>
      </c>
      <c r="B1187" s="474"/>
      <c r="C1187" s="254"/>
      <c r="D1187" s="254" t="s">
        <v>1281</v>
      </c>
      <c r="E1187" s="428"/>
      <c r="F1187" s="429"/>
      <c r="G1187" s="435"/>
      <c r="H1187" s="537"/>
    </row>
    <row r="1188" spans="1:8" s="3" customFormat="1" ht="12.75" x14ac:dyDescent="0.25">
      <c r="B1188" s="473"/>
      <c r="C1188" s="252"/>
      <c r="D1188" s="252"/>
      <c r="E1188" s="427"/>
      <c r="F1188" s="427"/>
      <c r="G1188" s="435"/>
      <c r="H1188" s="537"/>
    </row>
    <row r="1189" spans="1:8" s="3" customFormat="1" ht="12.75" x14ac:dyDescent="0.25">
      <c r="A1189" s="3">
        <v>8721</v>
      </c>
      <c r="B1189" s="474" t="s">
        <v>1077</v>
      </c>
      <c r="C1189" s="254"/>
      <c r="D1189" s="254" t="s">
        <v>1283</v>
      </c>
      <c r="E1189" s="428" t="s">
        <v>292</v>
      </c>
      <c r="F1189" s="429">
        <v>10</v>
      </c>
      <c r="G1189" s="463"/>
      <c r="H1189" s="544">
        <f>IF(E1189 = CHAR(37), F1189*G1189/100,F1189*G1189)</f>
        <v>0</v>
      </c>
    </row>
    <row r="1190" spans="1:8" s="3" customFormat="1" ht="12.75" x14ac:dyDescent="0.25">
      <c r="B1190" s="473"/>
      <c r="C1190" s="252"/>
      <c r="D1190" s="252"/>
      <c r="E1190" s="427"/>
      <c r="F1190" s="427"/>
      <c r="G1190" s="435"/>
      <c r="H1190" s="537"/>
    </row>
    <row r="1191" spans="1:8" s="3" customFormat="1" ht="51" x14ac:dyDescent="0.25">
      <c r="A1191" s="3">
        <v>8722</v>
      </c>
      <c r="B1191" s="474"/>
      <c r="C1191" s="254" t="s">
        <v>1286</v>
      </c>
      <c r="D1191" s="254" t="s">
        <v>1640</v>
      </c>
      <c r="E1191" s="428"/>
      <c r="F1191" s="429"/>
      <c r="G1191" s="435"/>
      <c r="H1191" s="537"/>
    </row>
    <row r="1192" spans="1:8" s="3" customFormat="1" ht="12.75" x14ac:dyDescent="0.25">
      <c r="B1192" s="473"/>
      <c r="C1192" s="252"/>
      <c r="D1192" s="252"/>
      <c r="E1192" s="427"/>
      <c r="F1192" s="427"/>
      <c r="G1192" s="435"/>
      <c r="H1192" s="537"/>
    </row>
    <row r="1193" spans="1:8" s="3" customFormat="1" ht="12.75" x14ac:dyDescent="0.25">
      <c r="A1193" s="3">
        <v>9688</v>
      </c>
      <c r="B1193" s="474" t="s">
        <v>1641</v>
      </c>
      <c r="C1193" s="254"/>
      <c r="D1193" s="254" t="s">
        <v>1642</v>
      </c>
      <c r="E1193" s="428" t="s">
        <v>242</v>
      </c>
      <c r="F1193" s="429">
        <v>3</v>
      </c>
      <c r="G1193" s="463"/>
      <c r="H1193" s="544">
        <f>IF(E1193 = CHAR(37), F1193*G1193/100,F1193*G1193)</f>
        <v>0</v>
      </c>
    </row>
    <row r="1194" spans="1:8" s="3" customFormat="1" ht="12.75" x14ac:dyDescent="0.25">
      <c r="B1194" s="473"/>
      <c r="C1194" s="252"/>
      <c r="D1194" s="252"/>
      <c r="E1194" s="427"/>
      <c r="F1194" s="427"/>
      <c r="G1194" s="435"/>
      <c r="H1194" s="537"/>
    </row>
    <row r="1195" spans="1:8" s="3" customFormat="1" ht="12.75" x14ac:dyDescent="0.25">
      <c r="A1195" s="3">
        <v>9689</v>
      </c>
      <c r="B1195" s="474" t="s">
        <v>1643</v>
      </c>
      <c r="C1195" s="254"/>
      <c r="D1195" s="254" t="s">
        <v>1644</v>
      </c>
      <c r="E1195" s="428" t="s">
        <v>242</v>
      </c>
      <c r="F1195" s="429">
        <v>3</v>
      </c>
      <c r="G1195" s="463"/>
      <c r="H1195" s="544">
        <f>IF(E1195 = CHAR(37), F1195*G1195/100,F1195*G1195)</f>
        <v>0</v>
      </c>
    </row>
    <row r="1196" spans="1:8" s="3" customFormat="1" ht="12.75" x14ac:dyDescent="0.25">
      <c r="B1196" s="473"/>
      <c r="C1196" s="252"/>
      <c r="D1196" s="252"/>
      <c r="E1196" s="427"/>
      <c r="F1196" s="427"/>
      <c r="G1196" s="435"/>
      <c r="H1196" s="537"/>
    </row>
    <row r="1197" spans="1:8" s="3" customFormat="1" ht="12.75" x14ac:dyDescent="0.25">
      <c r="A1197" s="3">
        <v>9690</v>
      </c>
      <c r="B1197" s="474" t="s">
        <v>1645</v>
      </c>
      <c r="C1197" s="254"/>
      <c r="D1197" s="254" t="s">
        <v>1646</v>
      </c>
      <c r="E1197" s="428" t="s">
        <v>242</v>
      </c>
      <c r="F1197" s="429">
        <v>1</v>
      </c>
      <c r="G1197" s="463"/>
      <c r="H1197" s="544">
        <f>IF(E1197 = CHAR(37), F1197*G1197/100,F1197*G1197)</f>
        <v>0</v>
      </c>
    </row>
    <row r="1198" spans="1:8" s="3" customFormat="1" ht="12.75" x14ac:dyDescent="0.25">
      <c r="B1198" s="473"/>
      <c r="C1198" s="252"/>
      <c r="D1198" s="252"/>
      <c r="E1198" s="427"/>
      <c r="F1198" s="427"/>
      <c r="G1198" s="435"/>
      <c r="H1198" s="537"/>
    </row>
    <row r="1199" spans="1:8" s="3" customFormat="1" ht="12.75" x14ac:dyDescent="0.25">
      <c r="A1199" s="3">
        <v>8723</v>
      </c>
      <c r="B1199" s="474"/>
      <c r="C1199" s="254"/>
      <c r="D1199" s="254" t="s">
        <v>1647</v>
      </c>
      <c r="E1199" s="428"/>
      <c r="F1199" s="429"/>
      <c r="G1199" s="435"/>
      <c r="H1199" s="537"/>
    </row>
    <row r="1200" spans="1:8" s="3" customFormat="1" ht="12.75" x14ac:dyDescent="0.25">
      <c r="B1200" s="473"/>
      <c r="C1200" s="252"/>
      <c r="D1200" s="252"/>
      <c r="E1200" s="427"/>
      <c r="F1200" s="427"/>
      <c r="G1200" s="435"/>
      <c r="H1200" s="537"/>
    </row>
    <row r="1201" spans="1:8" s="3" customFormat="1" ht="12.75" x14ac:dyDescent="0.25">
      <c r="A1201" s="3">
        <v>9686</v>
      </c>
      <c r="B1201" s="474" t="s">
        <v>1648</v>
      </c>
      <c r="C1201" s="254"/>
      <c r="D1201" s="254" t="s">
        <v>1649</v>
      </c>
      <c r="E1201" s="428" t="s">
        <v>242</v>
      </c>
      <c r="F1201" s="429">
        <v>2</v>
      </c>
      <c r="G1201" s="463"/>
      <c r="H1201" s="544">
        <f>IF(E1201 = CHAR(37), F1201*G1201/100,F1201*G1201)</f>
        <v>0</v>
      </c>
    </row>
    <row r="1202" spans="1:8" s="3" customFormat="1" ht="12.75" x14ac:dyDescent="0.25">
      <c r="B1202" s="473"/>
      <c r="C1202" s="252"/>
      <c r="D1202" s="252"/>
      <c r="E1202" s="427"/>
      <c r="F1202" s="427"/>
      <c r="G1202" s="435"/>
      <c r="H1202" s="537"/>
    </row>
    <row r="1203" spans="1:8" s="3" customFormat="1" ht="25.5" x14ac:dyDescent="0.25">
      <c r="A1203" s="3">
        <v>9687</v>
      </c>
      <c r="B1203" s="474"/>
      <c r="C1203" s="254"/>
      <c r="D1203" s="254" t="s">
        <v>1650</v>
      </c>
      <c r="E1203" s="428"/>
      <c r="F1203" s="429"/>
      <c r="G1203" s="435"/>
      <c r="H1203" s="537"/>
    </row>
    <row r="1204" spans="1:8" s="3" customFormat="1" ht="12.75" x14ac:dyDescent="0.25">
      <c r="B1204" s="473"/>
      <c r="C1204" s="252"/>
      <c r="D1204" s="252"/>
      <c r="E1204" s="427"/>
      <c r="F1204" s="427"/>
      <c r="G1204" s="435"/>
      <c r="H1204" s="537"/>
    </row>
    <row r="1205" spans="1:8" s="3" customFormat="1" ht="25.5" x14ac:dyDescent="0.25">
      <c r="A1205" s="3">
        <v>8727</v>
      </c>
      <c r="B1205" s="474"/>
      <c r="C1205" s="254" t="s">
        <v>1301</v>
      </c>
      <c r="D1205" s="254" t="s">
        <v>1302</v>
      </c>
      <c r="E1205" s="428"/>
      <c r="F1205" s="429"/>
      <c r="G1205" s="435"/>
      <c r="H1205" s="537"/>
    </row>
    <row r="1206" spans="1:8" s="3" customFormat="1" ht="12.75" x14ac:dyDescent="0.25">
      <c r="B1206" s="473"/>
      <c r="C1206" s="252"/>
      <c r="D1206" s="252"/>
      <c r="E1206" s="427"/>
      <c r="F1206" s="427"/>
      <c r="G1206" s="435"/>
      <c r="H1206" s="537"/>
    </row>
    <row r="1207" spans="1:8" s="3" customFormat="1" ht="38.25" x14ac:dyDescent="0.25">
      <c r="A1207" s="3">
        <v>8728</v>
      </c>
      <c r="B1207" s="474" t="s">
        <v>1651</v>
      </c>
      <c r="C1207" s="254"/>
      <c r="D1207" s="254" t="s">
        <v>1304</v>
      </c>
      <c r="E1207" s="428" t="s">
        <v>242</v>
      </c>
      <c r="F1207" s="429">
        <v>6</v>
      </c>
      <c r="G1207" s="463"/>
      <c r="H1207" s="544">
        <f>IF(E1207 = CHAR(37), F1207*G1207/100,F1207*G1207)</f>
        <v>0</v>
      </c>
    </row>
    <row r="1208" spans="1:8" s="3" customFormat="1" ht="12.75" x14ac:dyDescent="0.25">
      <c r="B1208" s="473"/>
      <c r="C1208" s="252"/>
      <c r="D1208" s="252"/>
      <c r="E1208" s="427"/>
      <c r="F1208" s="427"/>
      <c r="G1208" s="435"/>
      <c r="H1208" s="537"/>
    </row>
    <row r="1209" spans="1:8" s="3" customFormat="1" ht="25.5" x14ac:dyDescent="0.25">
      <c r="A1209" s="3">
        <v>8729</v>
      </c>
      <c r="B1209" s="474"/>
      <c r="C1209" s="254" t="s">
        <v>1305</v>
      </c>
      <c r="D1209" s="254" t="s">
        <v>1652</v>
      </c>
      <c r="E1209" s="428"/>
      <c r="F1209" s="429"/>
      <c r="G1209" s="435"/>
      <c r="H1209" s="537"/>
    </row>
    <row r="1210" spans="1:8" s="3" customFormat="1" ht="12.75" x14ac:dyDescent="0.25">
      <c r="B1210" s="473"/>
      <c r="C1210" s="252"/>
      <c r="D1210" s="252"/>
      <c r="E1210" s="427"/>
      <c r="F1210" s="427"/>
      <c r="G1210" s="435"/>
      <c r="H1210" s="537"/>
    </row>
    <row r="1211" spans="1:8" s="3" customFormat="1" ht="25.5" x14ac:dyDescent="0.25">
      <c r="A1211" s="3">
        <v>8730</v>
      </c>
      <c r="B1211" s="474" t="s">
        <v>1653</v>
      </c>
      <c r="C1211" s="254"/>
      <c r="D1211" s="254" t="s">
        <v>1654</v>
      </c>
      <c r="E1211" s="428" t="s">
        <v>292</v>
      </c>
      <c r="F1211" s="429">
        <v>200</v>
      </c>
      <c r="G1211" s="463"/>
      <c r="H1211" s="544">
        <f>IF(E1211 = CHAR(37), F1211*G1211/100,F1211*G1211)</f>
        <v>0</v>
      </c>
    </row>
    <row r="1212" spans="1:8" s="3" customFormat="1" ht="12.75" x14ac:dyDescent="0.25">
      <c r="B1212" s="473"/>
      <c r="C1212" s="252"/>
      <c r="D1212" s="252"/>
      <c r="E1212" s="427"/>
      <c r="F1212" s="427"/>
      <c r="G1212" s="435"/>
      <c r="H1212" s="537"/>
    </row>
    <row r="1213" spans="1:8" s="3" customFormat="1" ht="12.75" x14ac:dyDescent="0.25">
      <c r="A1213" s="3">
        <v>8734</v>
      </c>
      <c r="B1213" s="474"/>
      <c r="C1213" s="254" t="s">
        <v>1315</v>
      </c>
      <c r="D1213" s="254" t="s">
        <v>1655</v>
      </c>
      <c r="E1213" s="428"/>
      <c r="F1213" s="429"/>
      <c r="G1213" s="435"/>
      <c r="H1213" s="537"/>
    </row>
    <row r="1214" spans="1:8" s="3" customFormat="1" ht="12.75" x14ac:dyDescent="0.25">
      <c r="B1214" s="473"/>
      <c r="C1214" s="252"/>
      <c r="D1214" s="252"/>
      <c r="E1214" s="427"/>
      <c r="F1214" s="427"/>
      <c r="G1214" s="435"/>
      <c r="H1214" s="537"/>
    </row>
    <row r="1215" spans="1:8" s="3" customFormat="1" ht="25.5" x14ac:dyDescent="0.25">
      <c r="A1215" s="3">
        <v>8735</v>
      </c>
      <c r="B1215" s="474" t="s">
        <v>1656</v>
      </c>
      <c r="C1215" s="254"/>
      <c r="D1215" s="254" t="s">
        <v>1657</v>
      </c>
      <c r="E1215" s="428" t="s">
        <v>287</v>
      </c>
      <c r="F1215" s="429">
        <v>2</v>
      </c>
      <c r="G1215" s="463"/>
      <c r="H1215" s="544">
        <f>IF(E1215 = CHAR(37), F1215*G1215/100,F1215*G1215)</f>
        <v>0</v>
      </c>
    </row>
    <row r="1216" spans="1:8" s="3" customFormat="1" ht="12.75" x14ac:dyDescent="0.25">
      <c r="B1216" s="473"/>
      <c r="C1216" s="252"/>
      <c r="D1216" s="252"/>
      <c r="E1216" s="427"/>
      <c r="F1216" s="427"/>
      <c r="G1216" s="435"/>
      <c r="H1216" s="537"/>
    </row>
    <row r="1217" spans="2:8" s="3" customFormat="1" ht="12.75" x14ac:dyDescent="0.25">
      <c r="B1217" s="473"/>
      <c r="C1217" s="252"/>
      <c r="D1217" s="252"/>
      <c r="E1217" s="427"/>
      <c r="F1217" s="427"/>
      <c r="G1217" s="435"/>
      <c r="H1217" s="537"/>
    </row>
    <row r="1218" spans="2:8" s="3" customFormat="1" ht="12.75" x14ac:dyDescent="0.25">
      <c r="B1218" s="473"/>
      <c r="C1218" s="252"/>
      <c r="D1218" s="252"/>
      <c r="E1218" s="427"/>
      <c r="F1218" s="427"/>
      <c r="G1218" s="435"/>
      <c r="H1218" s="537"/>
    </row>
    <row r="1219" spans="2:8" s="3" customFormat="1" ht="12.75" x14ac:dyDescent="0.25">
      <c r="B1219" s="473"/>
      <c r="C1219" s="252"/>
      <c r="D1219" s="252"/>
      <c r="E1219" s="427"/>
      <c r="F1219" s="427"/>
      <c r="G1219" s="435"/>
      <c r="H1219" s="537"/>
    </row>
    <row r="1220" spans="2:8" s="3" customFormat="1" ht="12.75" x14ac:dyDescent="0.25">
      <c r="B1220" s="473"/>
      <c r="C1220" s="252"/>
      <c r="D1220" s="252"/>
      <c r="E1220" s="427"/>
      <c r="F1220" s="427"/>
      <c r="G1220" s="435"/>
      <c r="H1220" s="537"/>
    </row>
    <row r="1221" spans="2:8" s="3" customFormat="1" ht="12.75" x14ac:dyDescent="0.25">
      <c r="B1221" s="473"/>
      <c r="C1221" s="252"/>
      <c r="D1221" s="252"/>
      <c r="E1221" s="427"/>
      <c r="F1221" s="427"/>
      <c r="G1221" s="435"/>
      <c r="H1221" s="537"/>
    </row>
    <row r="1222" spans="2:8" s="3" customFormat="1" ht="12.75" x14ac:dyDescent="0.25">
      <c r="B1222" s="473"/>
      <c r="C1222" s="252"/>
      <c r="D1222" s="252"/>
      <c r="E1222" s="427"/>
      <c r="F1222" s="427"/>
      <c r="G1222" s="435"/>
      <c r="H1222" s="537"/>
    </row>
    <row r="1223" spans="2:8" s="3" customFormat="1" ht="12.75" x14ac:dyDescent="0.25">
      <c r="B1223" s="473"/>
      <c r="C1223" s="252"/>
      <c r="D1223" s="252"/>
      <c r="E1223" s="427"/>
      <c r="F1223" s="427"/>
      <c r="G1223" s="435"/>
      <c r="H1223" s="537"/>
    </row>
    <row r="1224" spans="2:8" s="3" customFormat="1" ht="12.75" x14ac:dyDescent="0.25">
      <c r="B1224" s="473"/>
      <c r="C1224" s="252"/>
      <c r="D1224" s="252"/>
      <c r="E1224" s="427"/>
      <c r="F1224" s="427"/>
      <c r="G1224" s="435"/>
      <c r="H1224" s="537"/>
    </row>
    <row r="1225" spans="2:8" s="3" customFormat="1" ht="12.75" x14ac:dyDescent="0.25">
      <c r="B1225" s="473"/>
      <c r="C1225" s="252"/>
      <c r="D1225" s="252"/>
      <c r="E1225" s="427"/>
      <c r="F1225" s="427"/>
      <c r="G1225" s="435"/>
      <c r="H1225" s="537"/>
    </row>
    <row r="1226" spans="2:8" s="3" customFormat="1" ht="12.75" x14ac:dyDescent="0.25">
      <c r="B1226" s="473"/>
      <c r="C1226" s="252"/>
      <c r="D1226" s="252"/>
      <c r="E1226" s="427"/>
      <c r="F1226" s="427"/>
      <c r="G1226" s="435"/>
      <c r="H1226" s="537"/>
    </row>
    <row r="1227" spans="2:8" s="3" customFormat="1" ht="12.75" x14ac:dyDescent="0.25">
      <c r="B1227" s="473"/>
      <c r="C1227" s="252"/>
      <c r="D1227" s="252"/>
      <c r="E1227" s="427"/>
      <c r="F1227" s="427"/>
      <c r="G1227" s="435"/>
      <c r="H1227" s="537"/>
    </row>
    <row r="1228" spans="2:8" s="3" customFormat="1" ht="12.75" x14ac:dyDescent="0.25">
      <c r="B1228" s="473"/>
      <c r="C1228" s="252"/>
      <c r="D1228" s="252"/>
      <c r="E1228" s="427"/>
      <c r="F1228" s="427"/>
      <c r="G1228" s="435"/>
      <c r="H1228" s="537"/>
    </row>
    <row r="1229" spans="2:8" s="3" customFormat="1" ht="12.75" x14ac:dyDescent="0.25">
      <c r="B1229" s="473"/>
      <c r="C1229" s="252"/>
      <c r="D1229" s="252"/>
      <c r="E1229" s="427"/>
      <c r="F1229" s="427"/>
      <c r="G1229" s="435"/>
      <c r="H1229" s="537"/>
    </row>
    <row r="1230" spans="2:8" s="3" customFormat="1" ht="12.75" x14ac:dyDescent="0.25">
      <c r="B1230" s="473"/>
      <c r="C1230" s="252"/>
      <c r="D1230" s="252"/>
      <c r="E1230" s="427"/>
      <c r="F1230" s="427"/>
      <c r="G1230" s="435"/>
      <c r="H1230" s="537"/>
    </row>
    <row r="1231" spans="2:8" s="3" customFormat="1" ht="12.75" x14ac:dyDescent="0.25">
      <c r="B1231" s="473"/>
      <c r="C1231" s="252"/>
      <c r="D1231" s="252"/>
      <c r="E1231" s="427"/>
      <c r="F1231" s="427"/>
      <c r="G1231" s="435"/>
      <c r="H1231" s="537"/>
    </row>
    <row r="1232" spans="2:8" s="3" customFormat="1" ht="12.75" x14ac:dyDescent="0.25">
      <c r="B1232" s="473"/>
      <c r="C1232" s="252"/>
      <c r="D1232" s="252"/>
      <c r="E1232" s="427"/>
      <c r="F1232" s="427"/>
      <c r="G1232" s="435"/>
      <c r="H1232" s="537"/>
    </row>
    <row r="1233" spans="1:8" s="4" customFormat="1" ht="21.95" customHeight="1" x14ac:dyDescent="0.25">
      <c r="B1233" s="257" t="s">
        <v>230</v>
      </c>
      <c r="C1233" s="257"/>
      <c r="D1233" s="5"/>
      <c r="E1233" s="431"/>
      <c r="F1233" s="431"/>
      <c r="G1233" s="766"/>
      <c r="H1233" s="494">
        <f>SUM(H1181:H1232)</f>
        <v>0</v>
      </c>
    </row>
    <row r="1234" spans="1:8" s="2" customFormat="1" ht="12.75" x14ac:dyDescent="0.2">
      <c r="B1234" s="15"/>
      <c r="F1234" s="15"/>
      <c r="G1234" s="762"/>
      <c r="H1234" s="542" t="s">
        <v>2022</v>
      </c>
    </row>
    <row r="1235" spans="1:8" s="2" customFormat="1" ht="12.75" x14ac:dyDescent="0.2">
      <c r="B1235" s="15"/>
      <c r="F1235" s="15"/>
      <c r="G1235" s="762"/>
      <c r="H1235" s="543"/>
    </row>
    <row r="1236" spans="1:8" s="3" customFormat="1" ht="25.5" x14ac:dyDescent="0.25">
      <c r="B1236" s="253" t="s">
        <v>3</v>
      </c>
      <c r="C1236" s="253" t="s">
        <v>4</v>
      </c>
      <c r="D1236" s="253" t="s">
        <v>5</v>
      </c>
      <c r="E1236" s="253" t="s">
        <v>6</v>
      </c>
      <c r="F1236" s="293" t="s">
        <v>7</v>
      </c>
      <c r="G1236" s="763" t="s">
        <v>8</v>
      </c>
      <c r="H1236" s="489" t="s">
        <v>9</v>
      </c>
    </row>
    <row r="1237" spans="1:8" s="3" customFormat="1" ht="25.5" x14ac:dyDescent="0.25">
      <c r="A1237" s="3">
        <v>8716</v>
      </c>
      <c r="B1237" s="701" t="s">
        <v>1080</v>
      </c>
      <c r="C1237" s="246" t="s">
        <v>1658</v>
      </c>
      <c r="D1237" s="246" t="s">
        <v>1323</v>
      </c>
      <c r="E1237" s="741"/>
      <c r="F1237" s="742"/>
      <c r="G1237" s="764"/>
      <c r="H1237" s="747"/>
    </row>
    <row r="1238" spans="1:8" s="3" customFormat="1" ht="12.75" x14ac:dyDescent="0.25">
      <c r="B1238" s="473"/>
      <c r="C1238" s="252"/>
      <c r="D1238" s="252"/>
      <c r="E1238" s="427"/>
      <c r="F1238" s="427"/>
      <c r="G1238" s="435"/>
      <c r="H1238" s="537"/>
    </row>
    <row r="1239" spans="1:8" s="3" customFormat="1" ht="38.25" x14ac:dyDescent="0.25">
      <c r="A1239" s="3">
        <v>8736</v>
      </c>
      <c r="B1239" s="474" t="s">
        <v>1082</v>
      </c>
      <c r="C1239" s="254" t="s">
        <v>1047</v>
      </c>
      <c r="D1239" s="254" t="s">
        <v>1659</v>
      </c>
      <c r="E1239" s="428" t="s">
        <v>190</v>
      </c>
      <c r="F1239" s="429">
        <v>82</v>
      </c>
      <c r="G1239" s="463"/>
      <c r="H1239" s="544">
        <f>IF(E1239 = CHAR(37), F1239*G1239/100,F1239*G1239)</f>
        <v>0</v>
      </c>
    </row>
    <row r="1240" spans="1:8" s="3" customFormat="1" ht="12.75" x14ac:dyDescent="0.25">
      <c r="B1240" s="473"/>
      <c r="C1240" s="252"/>
      <c r="D1240" s="252"/>
      <c r="E1240" s="427"/>
      <c r="F1240" s="427"/>
      <c r="G1240" s="435"/>
      <c r="H1240" s="537"/>
    </row>
    <row r="1241" spans="1:8" s="3" customFormat="1" ht="51" x14ac:dyDescent="0.25">
      <c r="A1241" s="3">
        <v>9696</v>
      </c>
      <c r="B1241" s="474"/>
      <c r="C1241" s="254" t="s">
        <v>519</v>
      </c>
      <c r="D1241" s="254" t="s">
        <v>1660</v>
      </c>
      <c r="E1241" s="428"/>
      <c r="F1241" s="429"/>
      <c r="G1241" s="435"/>
      <c r="H1241" s="537"/>
    </row>
    <row r="1242" spans="1:8" s="3" customFormat="1" ht="12.75" x14ac:dyDescent="0.25">
      <c r="B1242" s="473"/>
      <c r="C1242" s="252"/>
      <c r="D1242" s="252"/>
      <c r="E1242" s="427"/>
      <c r="F1242" s="427"/>
      <c r="G1242" s="435"/>
      <c r="H1242" s="537"/>
    </row>
    <row r="1243" spans="1:8" s="3" customFormat="1" ht="25.5" x14ac:dyDescent="0.25">
      <c r="A1243" s="3">
        <v>9697</v>
      </c>
      <c r="B1243" s="474"/>
      <c r="C1243" s="254"/>
      <c r="D1243" s="254" t="s">
        <v>1661</v>
      </c>
      <c r="E1243" s="428"/>
      <c r="F1243" s="429"/>
      <c r="G1243" s="435"/>
      <c r="H1243" s="537"/>
    </row>
    <row r="1244" spans="1:8" s="3" customFormat="1" ht="12.75" x14ac:dyDescent="0.25">
      <c r="B1244" s="473"/>
      <c r="C1244" s="252"/>
      <c r="D1244" s="252"/>
      <c r="E1244" s="427"/>
      <c r="F1244" s="427"/>
      <c r="G1244" s="435"/>
      <c r="H1244" s="537"/>
    </row>
    <row r="1245" spans="1:8" s="3" customFormat="1" ht="25.5" x14ac:dyDescent="0.25">
      <c r="A1245" s="3">
        <v>9698</v>
      </c>
      <c r="B1245" s="474" t="s">
        <v>1094</v>
      </c>
      <c r="C1245" s="254"/>
      <c r="D1245" s="254" t="s">
        <v>1511</v>
      </c>
      <c r="E1245" s="428" t="s">
        <v>190</v>
      </c>
      <c r="F1245" s="429">
        <v>80</v>
      </c>
      <c r="G1245" s="463"/>
      <c r="H1245" s="544">
        <f>IF(E1245 = CHAR(37), F1245*G1245/100,F1245*G1245)</f>
        <v>0</v>
      </c>
    </row>
    <row r="1246" spans="1:8" s="3" customFormat="1" ht="12.75" x14ac:dyDescent="0.25">
      <c r="B1246" s="473"/>
      <c r="C1246" s="252"/>
      <c r="D1246" s="252"/>
      <c r="E1246" s="427"/>
      <c r="F1246" s="427"/>
      <c r="G1246" s="435"/>
      <c r="H1246" s="537"/>
    </row>
    <row r="1247" spans="1:8" s="3" customFormat="1" ht="25.5" x14ac:dyDescent="0.25">
      <c r="A1247" s="3">
        <v>9699</v>
      </c>
      <c r="B1247" s="474" t="s">
        <v>1134</v>
      </c>
      <c r="C1247" s="254"/>
      <c r="D1247" s="254" t="s">
        <v>1513</v>
      </c>
      <c r="E1247" s="428" t="s">
        <v>190</v>
      </c>
      <c r="F1247" s="429">
        <v>230</v>
      </c>
      <c r="G1247" s="463"/>
      <c r="H1247" s="544">
        <f>IF(E1247 = CHAR(37), F1247*G1247/100,F1247*G1247)</f>
        <v>0</v>
      </c>
    </row>
    <row r="1248" spans="1:8" s="3" customFormat="1" ht="12.75" x14ac:dyDescent="0.25">
      <c r="B1248" s="473"/>
      <c r="C1248" s="252"/>
      <c r="D1248" s="252"/>
      <c r="E1248" s="427"/>
      <c r="F1248" s="427"/>
      <c r="G1248" s="435"/>
      <c r="H1248" s="537"/>
    </row>
    <row r="1249" spans="1:8" s="3" customFormat="1" ht="38.25" x14ac:dyDescent="0.25">
      <c r="A1249" s="3">
        <v>9700</v>
      </c>
      <c r="B1249" s="474"/>
      <c r="C1249" s="254"/>
      <c r="D1249" s="254" t="s">
        <v>1662</v>
      </c>
      <c r="E1249" s="428"/>
      <c r="F1249" s="429"/>
      <c r="G1249" s="435"/>
      <c r="H1249" s="537"/>
    </row>
    <row r="1250" spans="1:8" s="3" customFormat="1" ht="12.75" x14ac:dyDescent="0.25">
      <c r="B1250" s="473"/>
      <c r="C1250" s="252"/>
      <c r="D1250" s="252"/>
      <c r="E1250" s="427"/>
      <c r="F1250" s="427"/>
      <c r="G1250" s="435"/>
      <c r="H1250" s="537"/>
    </row>
    <row r="1251" spans="1:8" s="3" customFormat="1" ht="12.75" x14ac:dyDescent="0.25">
      <c r="A1251" s="3">
        <v>9701</v>
      </c>
      <c r="B1251" s="474" t="s">
        <v>1663</v>
      </c>
      <c r="C1251" s="254"/>
      <c r="D1251" s="254" t="s">
        <v>1664</v>
      </c>
      <c r="E1251" s="428" t="s">
        <v>190</v>
      </c>
      <c r="F1251" s="429">
        <v>8</v>
      </c>
      <c r="G1251" s="463"/>
      <c r="H1251" s="544">
        <f>IF(E1251 = CHAR(37), F1251*G1251/100,F1251*G1251)</f>
        <v>0</v>
      </c>
    </row>
    <row r="1252" spans="1:8" s="3" customFormat="1" ht="12.75" x14ac:dyDescent="0.25">
      <c r="B1252" s="473"/>
      <c r="C1252" s="252"/>
      <c r="D1252" s="252"/>
      <c r="E1252" s="427"/>
      <c r="F1252" s="427"/>
      <c r="G1252" s="435"/>
      <c r="H1252" s="537"/>
    </row>
    <row r="1253" spans="1:8" s="3" customFormat="1" ht="12.75" x14ac:dyDescent="0.25">
      <c r="A1253" s="3">
        <v>9702</v>
      </c>
      <c r="B1253" s="474" t="s">
        <v>1665</v>
      </c>
      <c r="C1253" s="254"/>
      <c r="D1253" s="254" t="s">
        <v>1666</v>
      </c>
      <c r="E1253" s="428" t="s">
        <v>190</v>
      </c>
      <c r="F1253" s="429">
        <v>150</v>
      </c>
      <c r="G1253" s="463"/>
      <c r="H1253" s="544">
        <f>IF(E1253 = CHAR(37), F1253*G1253/100,F1253*G1253)</f>
        <v>0</v>
      </c>
    </row>
    <row r="1254" spans="1:8" s="3" customFormat="1" ht="12.75" x14ac:dyDescent="0.25">
      <c r="B1254" s="473"/>
      <c r="C1254" s="252"/>
      <c r="D1254" s="252"/>
      <c r="E1254" s="427"/>
      <c r="F1254" s="427"/>
      <c r="G1254" s="435"/>
      <c r="H1254" s="537"/>
    </row>
    <row r="1255" spans="1:8" s="3" customFormat="1" ht="12.75" x14ac:dyDescent="0.25">
      <c r="A1255" s="3">
        <v>9711</v>
      </c>
      <c r="B1255" s="474" t="s">
        <v>1082</v>
      </c>
      <c r="C1255" s="254"/>
      <c r="D1255" s="254" t="s">
        <v>1027</v>
      </c>
      <c r="E1255" s="428"/>
      <c r="F1255" s="429"/>
      <c r="G1255" s="435"/>
      <c r="H1255" s="537"/>
    </row>
    <row r="1256" spans="1:8" s="3" customFormat="1" ht="12.75" x14ac:dyDescent="0.25">
      <c r="B1256" s="473"/>
      <c r="C1256" s="252"/>
      <c r="D1256" s="252"/>
      <c r="E1256" s="427"/>
      <c r="F1256" s="427"/>
      <c r="G1256" s="435"/>
      <c r="H1256" s="537"/>
    </row>
    <row r="1257" spans="1:8" s="3" customFormat="1" ht="25.5" x14ac:dyDescent="0.25">
      <c r="A1257" s="3">
        <v>9712</v>
      </c>
      <c r="B1257" s="474" t="s">
        <v>1085</v>
      </c>
      <c r="C1257" s="254" t="s">
        <v>1667</v>
      </c>
      <c r="D1257" s="254" t="s">
        <v>1668</v>
      </c>
      <c r="E1257" s="428" t="s">
        <v>242</v>
      </c>
      <c r="F1257" s="429">
        <v>6</v>
      </c>
      <c r="G1257" s="463"/>
      <c r="H1257" s="544">
        <f>IF(E1257 = CHAR(37), F1257*G1257/100,F1257*G1257)</f>
        <v>0</v>
      </c>
    </row>
    <row r="1258" spans="1:8" s="3" customFormat="1" ht="12.75" x14ac:dyDescent="0.25">
      <c r="B1258" s="473"/>
      <c r="C1258" s="252"/>
      <c r="D1258" s="252"/>
      <c r="E1258" s="427"/>
      <c r="F1258" s="427"/>
      <c r="G1258" s="435"/>
      <c r="H1258" s="537"/>
    </row>
    <row r="1259" spans="1:8" s="3" customFormat="1" ht="25.5" x14ac:dyDescent="0.25">
      <c r="A1259" s="3">
        <v>9713</v>
      </c>
      <c r="B1259" s="474" t="s">
        <v>1087</v>
      </c>
      <c r="C1259" s="254" t="s">
        <v>1338</v>
      </c>
      <c r="D1259" s="254" t="s">
        <v>1339</v>
      </c>
      <c r="E1259" s="428" t="s">
        <v>292</v>
      </c>
      <c r="F1259" s="429">
        <v>150</v>
      </c>
      <c r="G1259" s="463"/>
      <c r="H1259" s="544">
        <f>IF(E1259 = CHAR(37), F1259*G1259/100,F1259*G1259)</f>
        <v>0</v>
      </c>
    </row>
    <row r="1260" spans="1:8" s="3" customFormat="1" ht="12.75" x14ac:dyDescent="0.25">
      <c r="B1260" s="473"/>
      <c r="C1260" s="252"/>
      <c r="D1260" s="252"/>
      <c r="E1260" s="427"/>
      <c r="F1260" s="427"/>
      <c r="G1260" s="435"/>
      <c r="H1260" s="537"/>
    </row>
    <row r="1261" spans="1:8" s="3" customFormat="1" ht="12.75" x14ac:dyDescent="0.25">
      <c r="B1261" s="473"/>
      <c r="C1261" s="252"/>
      <c r="D1261" s="252"/>
      <c r="E1261" s="427"/>
      <c r="F1261" s="427"/>
      <c r="G1261" s="435"/>
      <c r="H1261" s="537"/>
    </row>
    <row r="1262" spans="1:8" s="3" customFormat="1" ht="12.75" x14ac:dyDescent="0.25">
      <c r="B1262" s="473"/>
      <c r="C1262" s="252"/>
      <c r="D1262" s="252"/>
      <c r="E1262" s="427"/>
      <c r="F1262" s="427"/>
      <c r="G1262" s="435"/>
      <c r="H1262" s="537"/>
    </row>
    <row r="1263" spans="1:8" s="3" customFormat="1" ht="12.75" x14ac:dyDescent="0.25">
      <c r="B1263" s="473"/>
      <c r="C1263" s="252"/>
      <c r="D1263" s="252"/>
      <c r="E1263" s="427"/>
      <c r="F1263" s="427"/>
      <c r="G1263" s="435"/>
      <c r="H1263" s="537"/>
    </row>
    <row r="1264" spans="1:8" s="3" customFormat="1" ht="12.75" x14ac:dyDescent="0.25">
      <c r="B1264" s="473"/>
      <c r="C1264" s="252"/>
      <c r="D1264" s="252"/>
      <c r="E1264" s="427"/>
      <c r="F1264" s="427"/>
      <c r="G1264" s="435"/>
      <c r="H1264" s="537"/>
    </row>
    <row r="1265" spans="2:8" s="3" customFormat="1" ht="12.75" x14ac:dyDescent="0.25">
      <c r="B1265" s="473"/>
      <c r="C1265" s="252"/>
      <c r="D1265" s="252"/>
      <c r="E1265" s="427"/>
      <c r="F1265" s="427"/>
      <c r="G1265" s="435"/>
      <c r="H1265" s="537"/>
    </row>
    <row r="1266" spans="2:8" s="3" customFormat="1" ht="12.75" x14ac:dyDescent="0.25">
      <c r="B1266" s="473"/>
      <c r="C1266" s="252"/>
      <c r="D1266" s="252"/>
      <c r="E1266" s="427"/>
      <c r="F1266" s="427"/>
      <c r="G1266" s="435"/>
      <c r="H1266" s="537"/>
    </row>
    <row r="1267" spans="2:8" s="3" customFormat="1" ht="12.75" x14ac:dyDescent="0.25">
      <c r="B1267" s="473"/>
      <c r="C1267" s="252"/>
      <c r="D1267" s="252"/>
      <c r="E1267" s="427"/>
      <c r="F1267" s="427"/>
      <c r="G1267" s="435"/>
      <c r="H1267" s="537"/>
    </row>
    <row r="1268" spans="2:8" s="3" customFormat="1" ht="12.75" x14ac:dyDescent="0.25">
      <c r="B1268" s="473"/>
      <c r="C1268" s="252"/>
      <c r="D1268" s="252"/>
      <c r="E1268" s="427"/>
      <c r="F1268" s="427"/>
      <c r="G1268" s="435"/>
      <c r="H1268" s="537"/>
    </row>
    <row r="1269" spans="2:8" s="3" customFormat="1" ht="12.75" x14ac:dyDescent="0.25">
      <c r="B1269" s="473"/>
      <c r="C1269" s="252"/>
      <c r="D1269" s="252"/>
      <c r="E1269" s="427"/>
      <c r="F1269" s="427"/>
      <c r="G1269" s="435"/>
      <c r="H1269" s="537"/>
    </row>
    <row r="1270" spans="2:8" s="3" customFormat="1" ht="12.75" x14ac:dyDescent="0.25">
      <c r="B1270" s="473"/>
      <c r="C1270" s="252"/>
      <c r="D1270" s="252"/>
      <c r="E1270" s="427"/>
      <c r="F1270" s="427"/>
      <c r="G1270" s="435"/>
      <c r="H1270" s="537"/>
    </row>
    <row r="1271" spans="2:8" s="3" customFormat="1" ht="12.75" x14ac:dyDescent="0.25">
      <c r="B1271" s="473"/>
      <c r="C1271" s="252"/>
      <c r="D1271" s="252"/>
      <c r="E1271" s="427"/>
      <c r="F1271" s="427"/>
      <c r="G1271" s="435"/>
      <c r="H1271" s="537"/>
    </row>
    <row r="1272" spans="2:8" s="3" customFormat="1" ht="12.75" x14ac:dyDescent="0.25">
      <c r="B1272" s="473"/>
      <c r="C1272" s="252"/>
      <c r="D1272" s="252"/>
      <c r="E1272" s="427"/>
      <c r="F1272" s="427"/>
      <c r="G1272" s="435"/>
      <c r="H1272" s="537"/>
    </row>
    <row r="1273" spans="2:8" s="3" customFormat="1" ht="12.75" x14ac:dyDescent="0.25">
      <c r="B1273" s="473"/>
      <c r="C1273" s="252"/>
      <c r="D1273" s="252"/>
      <c r="E1273" s="427"/>
      <c r="F1273" s="427"/>
      <c r="G1273" s="435"/>
      <c r="H1273" s="537"/>
    </row>
    <row r="1274" spans="2:8" s="3" customFormat="1" ht="12.75" x14ac:dyDescent="0.25">
      <c r="B1274" s="473"/>
      <c r="C1274" s="252"/>
      <c r="D1274" s="252"/>
      <c r="E1274" s="427"/>
      <c r="F1274" s="427"/>
      <c r="G1274" s="435"/>
      <c r="H1274" s="537"/>
    </row>
    <row r="1275" spans="2:8" s="3" customFormat="1" ht="12.75" x14ac:dyDescent="0.25">
      <c r="B1275" s="473"/>
      <c r="C1275" s="252"/>
      <c r="D1275" s="252"/>
      <c r="E1275" s="427"/>
      <c r="F1275" s="427"/>
      <c r="G1275" s="435"/>
      <c r="H1275" s="537"/>
    </row>
    <row r="1276" spans="2:8" s="3" customFormat="1" ht="12.75" x14ac:dyDescent="0.25">
      <c r="B1276" s="473"/>
      <c r="C1276" s="252"/>
      <c r="D1276" s="252"/>
      <c r="E1276" s="427"/>
      <c r="F1276" s="427"/>
      <c r="G1276" s="435"/>
      <c r="H1276" s="537"/>
    </row>
    <row r="1277" spans="2:8" s="3" customFormat="1" ht="12.75" x14ac:dyDescent="0.25">
      <c r="B1277" s="473"/>
      <c r="C1277" s="252"/>
      <c r="D1277" s="252"/>
      <c r="E1277" s="427"/>
      <c r="F1277" s="427"/>
      <c r="G1277" s="435"/>
      <c r="H1277" s="537"/>
    </row>
    <row r="1278" spans="2:8" s="3" customFormat="1" ht="12.75" x14ac:dyDescent="0.25">
      <c r="B1278" s="473"/>
      <c r="C1278" s="252"/>
      <c r="D1278" s="252"/>
      <c r="E1278" s="427"/>
      <c r="F1278" s="427"/>
      <c r="G1278" s="435"/>
      <c r="H1278" s="537"/>
    </row>
    <row r="1279" spans="2:8" s="3" customFormat="1" ht="12.75" x14ac:dyDescent="0.25">
      <c r="B1279" s="473"/>
      <c r="C1279" s="252"/>
      <c r="D1279" s="252"/>
      <c r="E1279" s="427"/>
      <c r="F1279" s="427"/>
      <c r="G1279" s="435"/>
      <c r="H1279" s="537"/>
    </row>
    <row r="1280" spans="2:8" s="3" customFormat="1" ht="12.75" x14ac:dyDescent="0.25">
      <c r="B1280" s="473"/>
      <c r="C1280" s="252"/>
      <c r="D1280" s="252"/>
      <c r="E1280" s="427"/>
      <c r="F1280" s="427"/>
      <c r="G1280" s="435"/>
      <c r="H1280" s="537"/>
    </row>
    <row r="1281" spans="1:8" s="3" customFormat="1" ht="12.75" x14ac:dyDescent="0.25">
      <c r="B1281" s="473"/>
      <c r="C1281" s="252"/>
      <c r="D1281" s="252"/>
      <c r="E1281" s="427"/>
      <c r="F1281" s="427"/>
      <c r="G1281" s="435"/>
      <c r="H1281" s="537"/>
    </row>
    <row r="1282" spans="1:8" s="3" customFormat="1" ht="12.75" x14ac:dyDescent="0.25">
      <c r="B1282" s="473"/>
      <c r="C1282" s="252"/>
      <c r="D1282" s="252"/>
      <c r="E1282" s="427"/>
      <c r="F1282" s="427"/>
      <c r="G1282" s="435"/>
      <c r="H1282" s="537"/>
    </row>
    <row r="1283" spans="1:8" s="3" customFormat="1" ht="12.75" x14ac:dyDescent="0.25">
      <c r="B1283" s="473"/>
      <c r="C1283" s="252"/>
      <c r="D1283" s="252"/>
      <c r="E1283" s="427"/>
      <c r="F1283" s="427"/>
      <c r="G1283" s="435"/>
      <c r="H1283" s="537"/>
    </row>
    <row r="1284" spans="1:8" s="3" customFormat="1" ht="12.75" x14ac:dyDescent="0.25">
      <c r="B1284" s="473"/>
      <c r="C1284" s="252"/>
      <c r="D1284" s="252"/>
      <c r="E1284" s="427"/>
      <c r="F1284" s="427"/>
      <c r="G1284" s="435"/>
      <c r="H1284" s="537"/>
    </row>
    <row r="1285" spans="1:8" s="3" customFormat="1" ht="12.75" x14ac:dyDescent="0.25">
      <c r="B1285" s="473"/>
      <c r="C1285" s="252"/>
      <c r="D1285" s="252"/>
      <c r="E1285" s="427"/>
      <c r="F1285" s="427"/>
      <c r="G1285" s="435"/>
      <c r="H1285" s="537"/>
    </row>
    <row r="1286" spans="1:8" s="3" customFormat="1" ht="12.75" x14ac:dyDescent="0.25">
      <c r="B1286" s="473"/>
      <c r="C1286" s="252"/>
      <c r="D1286" s="252"/>
      <c r="E1286" s="427"/>
      <c r="F1286" s="427"/>
      <c r="G1286" s="435"/>
      <c r="H1286" s="537"/>
    </row>
    <row r="1287" spans="1:8" s="3" customFormat="1" ht="12.75" x14ac:dyDescent="0.25">
      <c r="B1287" s="473"/>
      <c r="C1287" s="252"/>
      <c r="D1287" s="252"/>
      <c r="E1287" s="427"/>
      <c r="F1287" s="427"/>
      <c r="G1287" s="435"/>
      <c r="H1287" s="537"/>
    </row>
    <row r="1288" spans="1:8" s="3" customFormat="1" ht="12.75" x14ac:dyDescent="0.25">
      <c r="B1288" s="473"/>
      <c r="C1288" s="252"/>
      <c r="D1288" s="252"/>
      <c r="E1288" s="427"/>
      <c r="F1288" s="427"/>
      <c r="G1288" s="435"/>
      <c r="H1288" s="537"/>
    </row>
    <row r="1289" spans="1:8" s="4" customFormat="1" ht="21.95" customHeight="1" x14ac:dyDescent="0.25">
      <c r="B1289" s="257" t="s">
        <v>230</v>
      </c>
      <c r="C1289" s="257"/>
      <c r="D1289" s="5"/>
      <c r="E1289" s="431"/>
      <c r="F1289" s="431"/>
      <c r="G1289" s="766"/>
      <c r="H1289" s="494">
        <f>SUM(H1237:H1288)</f>
        <v>0</v>
      </c>
    </row>
    <row r="1290" spans="1:8" s="2" customFormat="1" ht="12.75" x14ac:dyDescent="0.2">
      <c r="B1290" s="15"/>
      <c r="F1290" s="15"/>
      <c r="G1290" s="762"/>
      <c r="H1290" s="542" t="s">
        <v>2022</v>
      </c>
    </row>
    <row r="1291" spans="1:8" s="2" customFormat="1" ht="12.75" x14ac:dyDescent="0.2">
      <c r="B1291" s="15"/>
      <c r="F1291" s="15"/>
      <c r="G1291" s="762"/>
      <c r="H1291" s="543"/>
    </row>
    <row r="1292" spans="1:8" s="3" customFormat="1" ht="25.5" x14ac:dyDescent="0.25">
      <c r="B1292" s="253" t="s">
        <v>3</v>
      </c>
      <c r="C1292" s="253" t="s">
        <v>4</v>
      </c>
      <c r="D1292" s="253" t="s">
        <v>5</v>
      </c>
      <c r="E1292" s="253" t="s">
        <v>6</v>
      </c>
      <c r="F1292" s="293" t="s">
        <v>7</v>
      </c>
      <c r="G1292" s="763" t="s">
        <v>8</v>
      </c>
      <c r="H1292" s="489" t="s">
        <v>9</v>
      </c>
    </row>
    <row r="1293" spans="1:8" s="3" customFormat="1" ht="25.5" x14ac:dyDescent="0.25">
      <c r="A1293" s="3">
        <v>8717</v>
      </c>
      <c r="B1293" s="701" t="s">
        <v>1174</v>
      </c>
      <c r="C1293" s="246" t="s">
        <v>1670</v>
      </c>
      <c r="D1293" s="246" t="s">
        <v>1669</v>
      </c>
      <c r="E1293" s="741"/>
      <c r="F1293" s="742"/>
      <c r="G1293" s="764"/>
      <c r="H1293" s="747"/>
    </row>
    <row r="1294" spans="1:8" s="3" customFormat="1" ht="12.75" x14ac:dyDescent="0.25">
      <c r="B1294" s="473"/>
      <c r="C1294" s="252"/>
      <c r="D1294" s="252"/>
      <c r="E1294" s="434"/>
      <c r="F1294" s="427"/>
      <c r="G1294" s="435"/>
      <c r="H1294" s="537"/>
    </row>
    <row r="1295" spans="1:8" s="3" customFormat="1" ht="38.25" x14ac:dyDescent="0.25">
      <c r="A1295" s="3">
        <v>8739</v>
      </c>
      <c r="B1295" s="474"/>
      <c r="C1295" s="254" t="s">
        <v>519</v>
      </c>
      <c r="D1295" s="254" t="s">
        <v>1671</v>
      </c>
      <c r="E1295" s="428"/>
      <c r="F1295" s="429"/>
      <c r="G1295" s="435"/>
      <c r="H1295" s="537"/>
    </row>
    <row r="1296" spans="1:8" s="3" customFormat="1" ht="12.75" x14ac:dyDescent="0.25">
      <c r="B1296" s="473"/>
      <c r="C1296" s="252"/>
      <c r="D1296" s="252"/>
      <c r="E1296" s="434"/>
      <c r="F1296" s="427"/>
      <c r="G1296" s="435"/>
      <c r="H1296" s="537"/>
    </row>
    <row r="1297" spans="1:8" s="3" customFormat="1" ht="25.5" x14ac:dyDescent="0.25">
      <c r="A1297" s="3">
        <v>8740</v>
      </c>
      <c r="B1297" s="474" t="s">
        <v>1177</v>
      </c>
      <c r="C1297" s="254"/>
      <c r="D1297" s="254" t="s">
        <v>1511</v>
      </c>
      <c r="E1297" s="428" t="s">
        <v>190</v>
      </c>
      <c r="F1297" s="429">
        <v>80</v>
      </c>
      <c r="G1297" s="463"/>
      <c r="H1297" s="544">
        <f>IF(E1297 = CHAR(37), F1297*G1297/100,F1297*G1297)</f>
        <v>0</v>
      </c>
    </row>
    <row r="1298" spans="1:8" s="3" customFormat="1" ht="12.75" x14ac:dyDescent="0.25">
      <c r="B1298" s="473"/>
      <c r="C1298" s="252"/>
      <c r="D1298" s="252"/>
      <c r="E1298" s="434"/>
      <c r="F1298" s="427"/>
      <c r="G1298" s="435"/>
      <c r="H1298" s="537"/>
    </row>
    <row r="1299" spans="1:8" s="3" customFormat="1" ht="25.5" x14ac:dyDescent="0.25">
      <c r="A1299" s="3">
        <v>9693</v>
      </c>
      <c r="B1299" s="474" t="s">
        <v>1179</v>
      </c>
      <c r="C1299" s="254"/>
      <c r="D1299" s="254" t="s">
        <v>1513</v>
      </c>
      <c r="E1299" s="428" t="s">
        <v>190</v>
      </c>
      <c r="F1299" s="429">
        <v>230</v>
      </c>
      <c r="G1299" s="463"/>
      <c r="H1299" s="544">
        <f>IF(E1299 = CHAR(37), F1299*G1299/100,F1299*G1299)</f>
        <v>0</v>
      </c>
    </row>
    <row r="1300" spans="1:8" s="3" customFormat="1" ht="12.75" x14ac:dyDescent="0.25">
      <c r="B1300" s="473"/>
      <c r="C1300" s="252"/>
      <c r="D1300" s="252"/>
      <c r="E1300" s="434"/>
      <c r="F1300" s="427"/>
      <c r="G1300" s="435"/>
      <c r="H1300" s="537"/>
    </row>
    <row r="1301" spans="1:8" s="3" customFormat="1" ht="12.75" x14ac:dyDescent="0.25">
      <c r="A1301" s="3">
        <v>9694</v>
      </c>
      <c r="B1301" s="474" t="s">
        <v>1183</v>
      </c>
      <c r="C1301" s="254"/>
      <c r="D1301" s="254" t="s">
        <v>1672</v>
      </c>
      <c r="E1301" s="428" t="s">
        <v>190</v>
      </c>
      <c r="F1301" s="429">
        <v>20</v>
      </c>
      <c r="G1301" s="463"/>
      <c r="H1301" s="544">
        <f>IF(E1301 = CHAR(37), F1301*G1301/100,F1301*G1301)</f>
        <v>0</v>
      </c>
    </row>
    <row r="1302" spans="1:8" s="3" customFormat="1" ht="12.75" x14ac:dyDescent="0.25">
      <c r="B1302" s="473"/>
      <c r="C1302" s="252"/>
      <c r="D1302" s="252"/>
      <c r="E1302" s="434"/>
      <c r="F1302" s="427"/>
      <c r="G1302" s="435"/>
      <c r="H1302" s="537"/>
    </row>
    <row r="1303" spans="1:8" s="3" customFormat="1" ht="12.75" x14ac:dyDescent="0.25">
      <c r="B1303" s="473"/>
      <c r="C1303" s="252"/>
      <c r="D1303" s="252"/>
      <c r="E1303" s="434"/>
      <c r="F1303" s="427"/>
      <c r="G1303" s="435"/>
      <c r="H1303" s="537"/>
    </row>
    <row r="1304" spans="1:8" s="3" customFormat="1" ht="12.75" x14ac:dyDescent="0.25">
      <c r="B1304" s="473"/>
      <c r="C1304" s="252"/>
      <c r="D1304" s="252"/>
      <c r="E1304" s="434"/>
      <c r="F1304" s="427"/>
      <c r="G1304" s="435"/>
      <c r="H1304" s="537"/>
    </row>
    <row r="1305" spans="1:8" s="3" customFormat="1" ht="12.75" x14ac:dyDescent="0.25">
      <c r="B1305" s="473"/>
      <c r="C1305" s="252"/>
      <c r="D1305" s="252"/>
      <c r="E1305" s="434"/>
      <c r="F1305" s="427"/>
      <c r="G1305" s="435"/>
      <c r="H1305" s="537"/>
    </row>
    <row r="1306" spans="1:8" s="3" customFormat="1" ht="12.75" x14ac:dyDescent="0.25">
      <c r="B1306" s="473"/>
      <c r="C1306" s="252"/>
      <c r="D1306" s="252"/>
      <c r="E1306" s="434"/>
      <c r="F1306" s="427"/>
      <c r="G1306" s="435"/>
      <c r="H1306" s="537"/>
    </row>
    <row r="1307" spans="1:8" s="3" customFormat="1" ht="12.75" x14ac:dyDescent="0.25">
      <c r="B1307" s="473"/>
      <c r="C1307" s="252"/>
      <c r="D1307" s="252"/>
      <c r="E1307" s="434"/>
      <c r="F1307" s="427"/>
      <c r="G1307" s="435"/>
      <c r="H1307" s="537"/>
    </row>
    <row r="1308" spans="1:8" s="3" customFormat="1" ht="12.75" x14ac:dyDescent="0.25">
      <c r="B1308" s="473"/>
      <c r="C1308" s="252"/>
      <c r="D1308" s="252"/>
      <c r="E1308" s="434"/>
      <c r="F1308" s="427"/>
      <c r="G1308" s="435"/>
      <c r="H1308" s="537"/>
    </row>
    <row r="1309" spans="1:8" s="3" customFormat="1" ht="12.75" x14ac:dyDescent="0.25">
      <c r="B1309" s="473"/>
      <c r="C1309" s="252"/>
      <c r="D1309" s="252"/>
      <c r="E1309" s="434"/>
      <c r="F1309" s="427"/>
      <c r="G1309" s="435"/>
      <c r="H1309" s="537"/>
    </row>
    <row r="1310" spans="1:8" s="3" customFormat="1" ht="12.75" x14ac:dyDescent="0.25">
      <c r="B1310" s="473"/>
      <c r="C1310" s="252"/>
      <c r="D1310" s="252"/>
      <c r="E1310" s="434"/>
      <c r="F1310" s="427"/>
      <c r="G1310" s="435"/>
      <c r="H1310" s="537"/>
    </row>
    <row r="1311" spans="1:8" s="3" customFormat="1" ht="12.75" x14ac:dyDescent="0.25">
      <c r="B1311" s="473"/>
      <c r="C1311" s="252"/>
      <c r="D1311" s="252"/>
      <c r="E1311" s="434"/>
      <c r="F1311" s="427"/>
      <c r="G1311" s="435"/>
      <c r="H1311" s="537"/>
    </row>
    <row r="1312" spans="1:8" s="3" customFormat="1" ht="12.75" x14ac:dyDescent="0.25">
      <c r="B1312" s="473"/>
      <c r="C1312" s="252"/>
      <c r="D1312" s="252"/>
      <c r="E1312" s="434"/>
      <c r="F1312" s="427"/>
      <c r="G1312" s="435"/>
      <c r="H1312" s="537"/>
    </row>
    <row r="1313" spans="2:8" s="3" customFormat="1" ht="12.75" x14ac:dyDescent="0.25">
      <c r="B1313" s="473"/>
      <c r="C1313" s="252"/>
      <c r="D1313" s="252"/>
      <c r="E1313" s="434"/>
      <c r="F1313" s="427"/>
      <c r="G1313" s="435"/>
      <c r="H1313" s="537"/>
    </row>
    <row r="1314" spans="2:8" s="3" customFormat="1" ht="12.75" x14ac:dyDescent="0.25">
      <c r="B1314" s="473"/>
      <c r="C1314" s="252"/>
      <c r="D1314" s="252"/>
      <c r="E1314" s="434"/>
      <c r="F1314" s="427"/>
      <c r="G1314" s="435"/>
      <c r="H1314" s="537"/>
    </row>
    <row r="1315" spans="2:8" s="3" customFormat="1" ht="12.75" x14ac:dyDescent="0.25">
      <c r="B1315" s="473"/>
      <c r="C1315" s="252"/>
      <c r="D1315" s="252"/>
      <c r="E1315" s="434"/>
      <c r="F1315" s="427"/>
      <c r="G1315" s="435"/>
      <c r="H1315" s="537"/>
    </row>
    <row r="1316" spans="2:8" s="3" customFormat="1" ht="12.75" x14ac:dyDescent="0.25">
      <c r="B1316" s="473"/>
      <c r="C1316" s="252"/>
      <c r="D1316" s="252"/>
      <c r="E1316" s="434"/>
      <c r="F1316" s="427"/>
      <c r="G1316" s="435"/>
      <c r="H1316" s="537"/>
    </row>
    <row r="1317" spans="2:8" s="3" customFormat="1" ht="12.75" x14ac:dyDescent="0.25">
      <c r="B1317" s="473"/>
      <c r="C1317" s="252"/>
      <c r="D1317" s="252"/>
      <c r="E1317" s="434"/>
      <c r="F1317" s="427"/>
      <c r="G1317" s="435"/>
      <c r="H1317" s="537"/>
    </row>
    <row r="1318" spans="2:8" s="3" customFormat="1" ht="12.75" x14ac:dyDescent="0.25">
      <c r="B1318" s="473"/>
      <c r="C1318" s="252"/>
      <c r="D1318" s="252"/>
      <c r="E1318" s="434"/>
      <c r="F1318" s="427"/>
      <c r="G1318" s="435"/>
      <c r="H1318" s="537"/>
    </row>
    <row r="1319" spans="2:8" s="3" customFormat="1" ht="12.75" x14ac:dyDescent="0.25">
      <c r="B1319" s="473"/>
      <c r="C1319" s="252"/>
      <c r="D1319" s="252"/>
      <c r="E1319" s="434"/>
      <c r="F1319" s="427"/>
      <c r="G1319" s="435"/>
      <c r="H1319" s="537"/>
    </row>
    <row r="1320" spans="2:8" s="3" customFormat="1" ht="12.75" x14ac:dyDescent="0.25">
      <c r="B1320" s="473"/>
      <c r="C1320" s="252"/>
      <c r="D1320" s="252"/>
      <c r="E1320" s="434"/>
      <c r="F1320" s="427"/>
      <c r="G1320" s="435"/>
      <c r="H1320" s="537"/>
    </row>
    <row r="1321" spans="2:8" s="3" customFormat="1" ht="12.75" x14ac:dyDescent="0.25">
      <c r="B1321" s="473"/>
      <c r="C1321" s="252"/>
      <c r="D1321" s="252"/>
      <c r="E1321" s="434"/>
      <c r="F1321" s="427"/>
      <c r="G1321" s="435"/>
      <c r="H1321" s="537"/>
    </row>
    <row r="1322" spans="2:8" s="3" customFormat="1" ht="12.75" x14ac:dyDescent="0.25">
      <c r="B1322" s="473"/>
      <c r="C1322" s="252"/>
      <c r="D1322" s="252"/>
      <c r="E1322" s="434"/>
      <c r="F1322" s="427"/>
      <c r="G1322" s="435"/>
      <c r="H1322" s="537"/>
    </row>
    <row r="1323" spans="2:8" s="3" customFormat="1" ht="12.75" x14ac:dyDescent="0.25">
      <c r="B1323" s="473"/>
      <c r="C1323" s="252"/>
      <c r="D1323" s="252"/>
      <c r="E1323" s="434"/>
      <c r="F1323" s="427"/>
      <c r="G1323" s="435"/>
      <c r="H1323" s="537"/>
    </row>
    <row r="1324" spans="2:8" s="3" customFormat="1" ht="12.75" x14ac:dyDescent="0.25">
      <c r="B1324" s="473"/>
      <c r="C1324" s="252"/>
      <c r="D1324" s="252"/>
      <c r="E1324" s="434"/>
      <c r="F1324" s="427"/>
      <c r="G1324" s="435"/>
      <c r="H1324" s="537"/>
    </row>
    <row r="1325" spans="2:8" s="3" customFormat="1" ht="12.75" x14ac:dyDescent="0.25">
      <c r="B1325" s="473"/>
      <c r="C1325" s="252"/>
      <c r="D1325" s="252"/>
      <c r="E1325" s="434"/>
      <c r="F1325" s="427"/>
      <c r="G1325" s="435"/>
      <c r="H1325" s="537"/>
    </row>
    <row r="1326" spans="2:8" s="3" customFormat="1" ht="12.75" x14ac:dyDescent="0.25">
      <c r="B1326" s="473"/>
      <c r="C1326" s="252"/>
      <c r="D1326" s="252"/>
      <c r="E1326" s="434"/>
      <c r="F1326" s="427"/>
      <c r="G1326" s="435"/>
      <c r="H1326" s="537"/>
    </row>
    <row r="1327" spans="2:8" s="3" customFormat="1" ht="12.75" x14ac:dyDescent="0.25">
      <c r="B1327" s="473"/>
      <c r="C1327" s="252"/>
      <c r="D1327" s="252"/>
      <c r="E1327" s="434"/>
      <c r="F1327" s="427"/>
      <c r="G1327" s="435"/>
      <c r="H1327" s="537"/>
    </row>
    <row r="1328" spans="2:8" s="3" customFormat="1" ht="12.75" x14ac:dyDescent="0.25">
      <c r="B1328" s="473"/>
      <c r="C1328" s="252"/>
      <c r="D1328" s="252"/>
      <c r="E1328" s="434"/>
      <c r="F1328" s="427"/>
      <c r="G1328" s="435"/>
      <c r="H1328" s="537"/>
    </row>
    <row r="1329" spans="2:8" s="3" customFormat="1" ht="12.75" x14ac:dyDescent="0.25">
      <c r="B1329" s="473"/>
      <c r="C1329" s="252"/>
      <c r="D1329" s="252"/>
      <c r="E1329" s="434"/>
      <c r="F1329" s="427"/>
      <c r="G1329" s="435"/>
      <c r="H1329" s="537"/>
    </row>
    <row r="1330" spans="2:8" s="3" customFormat="1" ht="12.75" x14ac:dyDescent="0.25">
      <c r="B1330" s="473"/>
      <c r="C1330" s="252"/>
      <c r="D1330" s="252"/>
      <c r="E1330" s="434"/>
      <c r="F1330" s="427"/>
      <c r="G1330" s="435"/>
      <c r="H1330" s="537"/>
    </row>
    <row r="1331" spans="2:8" s="3" customFormat="1" ht="12.75" x14ac:dyDescent="0.25">
      <c r="B1331" s="473"/>
      <c r="C1331" s="252"/>
      <c r="D1331" s="252"/>
      <c r="E1331" s="434"/>
      <c r="F1331" s="427"/>
      <c r="G1331" s="435"/>
      <c r="H1331" s="537"/>
    </row>
    <row r="1332" spans="2:8" s="3" customFormat="1" ht="12.75" x14ac:dyDescent="0.25">
      <c r="B1332" s="473"/>
      <c r="C1332" s="252"/>
      <c r="D1332" s="252"/>
      <c r="E1332" s="434"/>
      <c r="F1332" s="427"/>
      <c r="G1332" s="435"/>
      <c r="H1332" s="537"/>
    </row>
    <row r="1333" spans="2:8" s="3" customFormat="1" ht="12.75" x14ac:dyDescent="0.25">
      <c r="B1333" s="473"/>
      <c r="C1333" s="252"/>
      <c r="D1333" s="252"/>
      <c r="E1333" s="434"/>
      <c r="F1333" s="427"/>
      <c r="G1333" s="435"/>
      <c r="H1333" s="537"/>
    </row>
    <row r="1334" spans="2:8" s="3" customFormat="1" ht="12.75" x14ac:dyDescent="0.25">
      <c r="B1334" s="473"/>
      <c r="C1334" s="252"/>
      <c r="D1334" s="252"/>
      <c r="E1334" s="434"/>
      <c r="F1334" s="427"/>
      <c r="G1334" s="435"/>
      <c r="H1334" s="537"/>
    </row>
    <row r="1335" spans="2:8" s="3" customFormat="1" ht="12.75" x14ac:dyDescent="0.25">
      <c r="B1335" s="473"/>
      <c r="C1335" s="252"/>
      <c r="D1335" s="252"/>
      <c r="E1335" s="434"/>
      <c r="F1335" s="427"/>
      <c r="G1335" s="435"/>
      <c r="H1335" s="537"/>
    </row>
    <row r="1336" spans="2:8" s="3" customFormat="1" ht="12.75" x14ac:dyDescent="0.25">
      <c r="B1336" s="473"/>
      <c r="C1336" s="252"/>
      <c r="D1336" s="252"/>
      <c r="E1336" s="434"/>
      <c r="F1336" s="427"/>
      <c r="G1336" s="435"/>
      <c r="H1336" s="537"/>
    </row>
    <row r="1337" spans="2:8" s="3" customFormat="1" ht="12.75" x14ac:dyDescent="0.25">
      <c r="B1337" s="473"/>
      <c r="C1337" s="252"/>
      <c r="D1337" s="252"/>
      <c r="E1337" s="434"/>
      <c r="F1337" s="427"/>
      <c r="G1337" s="435"/>
      <c r="H1337" s="537"/>
    </row>
    <row r="1338" spans="2:8" s="3" customFormat="1" ht="12.75" x14ac:dyDescent="0.25">
      <c r="B1338" s="473"/>
      <c r="C1338" s="252"/>
      <c r="D1338" s="252"/>
      <c r="E1338" s="434"/>
      <c r="F1338" s="427"/>
      <c r="G1338" s="435"/>
      <c r="H1338" s="537"/>
    </row>
    <row r="1339" spans="2:8" s="3" customFormat="1" ht="12.75" x14ac:dyDescent="0.25">
      <c r="B1339" s="473"/>
      <c r="C1339" s="252"/>
      <c r="D1339" s="252"/>
      <c r="E1339" s="434"/>
      <c r="F1339" s="427"/>
      <c r="G1339" s="435"/>
      <c r="H1339" s="537"/>
    </row>
    <row r="1340" spans="2:8" s="3" customFormat="1" ht="12.75" x14ac:dyDescent="0.25">
      <c r="B1340" s="473"/>
      <c r="C1340" s="252"/>
      <c r="D1340" s="252"/>
      <c r="E1340" s="434"/>
      <c r="F1340" s="427"/>
      <c r="G1340" s="435"/>
      <c r="H1340" s="537"/>
    </row>
    <row r="1341" spans="2:8" s="3" customFormat="1" ht="12.75" x14ac:dyDescent="0.25">
      <c r="B1341" s="473"/>
      <c r="C1341" s="252"/>
      <c r="D1341" s="252"/>
      <c r="E1341" s="434"/>
      <c r="F1341" s="427"/>
      <c r="G1341" s="435"/>
      <c r="H1341" s="537"/>
    </row>
    <row r="1342" spans="2:8" s="3" customFormat="1" ht="12.75" x14ac:dyDescent="0.25">
      <c r="B1342" s="473"/>
      <c r="C1342" s="252"/>
      <c r="D1342" s="252"/>
      <c r="E1342" s="434"/>
      <c r="F1342" s="427"/>
      <c r="G1342" s="435"/>
      <c r="H1342" s="537"/>
    </row>
    <row r="1343" spans="2:8" s="3" customFormat="1" ht="12.75" x14ac:dyDescent="0.25">
      <c r="B1343" s="473"/>
      <c r="C1343" s="252"/>
      <c r="D1343" s="252"/>
      <c r="E1343" s="434"/>
      <c r="F1343" s="427"/>
      <c r="G1343" s="435"/>
      <c r="H1343" s="537"/>
    </row>
    <row r="1344" spans="2:8" s="3" customFormat="1" ht="12.75" x14ac:dyDescent="0.25">
      <c r="B1344" s="473"/>
      <c r="C1344" s="252"/>
      <c r="D1344" s="252"/>
      <c r="E1344" s="434"/>
      <c r="F1344" s="427"/>
      <c r="G1344" s="435"/>
      <c r="H1344" s="537"/>
    </row>
    <row r="1345" spans="1:8" s="3" customFormat="1" ht="12.75" x14ac:dyDescent="0.25">
      <c r="B1345" s="473"/>
      <c r="C1345" s="252"/>
      <c r="D1345" s="252"/>
      <c r="E1345" s="434"/>
      <c r="F1345" s="427"/>
      <c r="G1345" s="435"/>
      <c r="H1345" s="537"/>
    </row>
    <row r="1346" spans="1:8" s="3" customFormat="1" ht="12.75" x14ac:dyDescent="0.25">
      <c r="B1346" s="473"/>
      <c r="C1346" s="252"/>
      <c r="D1346" s="252"/>
      <c r="E1346" s="434"/>
      <c r="F1346" s="427"/>
      <c r="G1346" s="435"/>
      <c r="H1346" s="537"/>
    </row>
    <row r="1347" spans="1:8" s="3" customFormat="1" ht="12.75" x14ac:dyDescent="0.25">
      <c r="B1347" s="473"/>
      <c r="C1347" s="252"/>
      <c r="D1347" s="252"/>
      <c r="E1347" s="434"/>
      <c r="F1347" s="427"/>
      <c r="G1347" s="435"/>
      <c r="H1347" s="537"/>
    </row>
    <row r="1348" spans="1:8" s="3" customFormat="1" ht="12.75" x14ac:dyDescent="0.25">
      <c r="B1348" s="473"/>
      <c r="C1348" s="252"/>
      <c r="D1348" s="252"/>
      <c r="E1348" s="434"/>
      <c r="F1348" s="427"/>
      <c r="G1348" s="435"/>
      <c r="H1348" s="537"/>
    </row>
    <row r="1349" spans="1:8" s="3" customFormat="1" ht="12.75" x14ac:dyDescent="0.25">
      <c r="B1349" s="473"/>
      <c r="C1349" s="252"/>
      <c r="D1349" s="252"/>
      <c r="E1349" s="434"/>
      <c r="F1349" s="427"/>
      <c r="G1349" s="435"/>
      <c r="H1349" s="537"/>
    </row>
    <row r="1350" spans="1:8" s="3" customFormat="1" ht="12.75" x14ac:dyDescent="0.25">
      <c r="B1350" s="473"/>
      <c r="C1350" s="252"/>
      <c r="D1350" s="252"/>
      <c r="E1350" s="434"/>
      <c r="F1350" s="427"/>
      <c r="G1350" s="435"/>
      <c r="H1350" s="537"/>
    </row>
    <row r="1351" spans="1:8" s="3" customFormat="1" ht="12.75" x14ac:dyDescent="0.25">
      <c r="B1351" s="473"/>
      <c r="C1351" s="252"/>
      <c r="D1351" s="252"/>
      <c r="E1351" s="434"/>
      <c r="F1351" s="427"/>
      <c r="G1351" s="435"/>
      <c r="H1351" s="537"/>
    </row>
    <row r="1352" spans="1:8" s="3" customFormat="1" ht="12.75" x14ac:dyDescent="0.25">
      <c r="B1352" s="473"/>
      <c r="C1352" s="252"/>
      <c r="D1352" s="252"/>
      <c r="E1352" s="434"/>
      <c r="F1352" s="427"/>
      <c r="G1352" s="435"/>
      <c r="H1352" s="537"/>
    </row>
    <row r="1353" spans="1:8" s="4" customFormat="1" ht="21.95" customHeight="1" x14ac:dyDescent="0.25">
      <c r="B1353" s="257" t="s">
        <v>230</v>
      </c>
      <c r="C1353" s="257"/>
      <c r="D1353" s="5"/>
      <c r="E1353" s="431"/>
      <c r="F1353" s="431"/>
      <c r="G1353" s="766"/>
      <c r="H1353" s="494">
        <f>SUM(H1293:H1352)</f>
        <v>0</v>
      </c>
    </row>
    <row r="1354" spans="1:8" s="2" customFormat="1" ht="12.75" x14ac:dyDescent="0.2">
      <c r="B1354" s="15"/>
      <c r="F1354" s="15"/>
      <c r="G1354" s="762"/>
      <c r="H1354" s="542" t="s">
        <v>2022</v>
      </c>
    </row>
    <row r="1355" spans="1:8" s="2" customFormat="1" ht="12.75" x14ac:dyDescent="0.2">
      <c r="B1355" s="15"/>
      <c r="F1355" s="15"/>
      <c r="G1355" s="762"/>
      <c r="H1355" s="543"/>
    </row>
    <row r="1356" spans="1:8" s="3" customFormat="1" ht="25.5" x14ac:dyDescent="0.25">
      <c r="B1356" s="253" t="s">
        <v>3</v>
      </c>
      <c r="C1356" s="253" t="s">
        <v>4</v>
      </c>
      <c r="D1356" s="253" t="s">
        <v>5</v>
      </c>
      <c r="E1356" s="253" t="s">
        <v>6</v>
      </c>
      <c r="F1356" s="293" t="s">
        <v>7</v>
      </c>
      <c r="G1356" s="763" t="s">
        <v>8</v>
      </c>
      <c r="H1356" s="489" t="s">
        <v>9</v>
      </c>
    </row>
    <row r="1357" spans="1:8" s="3" customFormat="1" ht="25.5" x14ac:dyDescent="0.25">
      <c r="A1357" s="3">
        <v>8743</v>
      </c>
      <c r="B1357" s="701" t="s">
        <v>1199</v>
      </c>
      <c r="C1357" s="246" t="s">
        <v>1342</v>
      </c>
      <c r="D1357" s="246" t="s">
        <v>1340</v>
      </c>
      <c r="E1357" s="741"/>
      <c r="F1357" s="742"/>
      <c r="G1357" s="764"/>
      <c r="H1357" s="747"/>
    </row>
    <row r="1358" spans="1:8" s="3" customFormat="1" ht="12.75" x14ac:dyDescent="0.25">
      <c r="B1358" s="473"/>
      <c r="C1358" s="252"/>
      <c r="D1358" s="252"/>
      <c r="E1358" s="427"/>
      <c r="F1358" s="427"/>
      <c r="G1358" s="435"/>
      <c r="H1358" s="537"/>
    </row>
    <row r="1359" spans="1:8" s="3" customFormat="1" ht="12.75" x14ac:dyDescent="0.25">
      <c r="A1359" s="3">
        <v>9704</v>
      </c>
      <c r="B1359" s="474"/>
      <c r="C1359" s="254" t="s">
        <v>1343</v>
      </c>
      <c r="D1359" s="254" t="s">
        <v>1344</v>
      </c>
      <c r="E1359" s="428"/>
      <c r="F1359" s="429"/>
      <c r="G1359" s="435"/>
      <c r="H1359" s="537"/>
    </row>
    <row r="1360" spans="1:8" s="3" customFormat="1" ht="12.75" x14ac:dyDescent="0.25">
      <c r="B1360" s="473"/>
      <c r="C1360" s="252"/>
      <c r="D1360" s="252"/>
      <c r="E1360" s="427"/>
      <c r="F1360" s="427"/>
      <c r="G1360" s="435"/>
      <c r="H1360" s="537"/>
    </row>
    <row r="1361" spans="1:8" s="3" customFormat="1" ht="38.25" x14ac:dyDescent="0.25">
      <c r="A1361" s="3">
        <v>9705</v>
      </c>
      <c r="B1361" s="474"/>
      <c r="C1361" s="254"/>
      <c r="D1361" s="254" t="s">
        <v>1673</v>
      </c>
      <c r="E1361" s="428"/>
      <c r="F1361" s="429"/>
      <c r="G1361" s="435"/>
      <c r="H1361" s="537"/>
    </row>
    <row r="1362" spans="1:8" s="3" customFormat="1" ht="12.75" x14ac:dyDescent="0.25">
      <c r="B1362" s="473"/>
      <c r="C1362" s="252"/>
      <c r="D1362" s="252"/>
      <c r="E1362" s="427"/>
      <c r="F1362" s="427"/>
      <c r="G1362" s="435"/>
      <c r="H1362" s="537"/>
    </row>
    <row r="1363" spans="1:8" s="3" customFormat="1" ht="12.75" x14ac:dyDescent="0.25">
      <c r="A1363" s="3">
        <v>8763</v>
      </c>
      <c r="B1363" s="474" t="s">
        <v>1203</v>
      </c>
      <c r="C1363" s="254"/>
      <c r="D1363" s="254" t="s">
        <v>1674</v>
      </c>
      <c r="E1363" s="428" t="s">
        <v>279</v>
      </c>
      <c r="F1363" s="429">
        <v>25</v>
      </c>
      <c r="G1363" s="463"/>
      <c r="H1363" s="544">
        <f>IF(E1363 = CHAR(37), F1363*G1363/100,F1363*G1363)</f>
        <v>0</v>
      </c>
    </row>
    <row r="1364" spans="1:8" s="3" customFormat="1" ht="12.75" x14ac:dyDescent="0.25">
      <c r="B1364" s="473"/>
      <c r="C1364" s="252"/>
      <c r="D1364" s="252"/>
      <c r="E1364" s="427"/>
      <c r="F1364" s="427"/>
      <c r="G1364" s="435"/>
      <c r="H1364" s="537"/>
    </row>
    <row r="1365" spans="1:8" s="3" customFormat="1" ht="12.75" x14ac:dyDescent="0.25">
      <c r="A1365" s="3">
        <v>9706</v>
      </c>
      <c r="B1365" s="474" t="s">
        <v>1205</v>
      </c>
      <c r="C1365" s="254"/>
      <c r="D1365" s="254" t="s">
        <v>1675</v>
      </c>
      <c r="E1365" s="428" t="s">
        <v>279</v>
      </c>
      <c r="F1365" s="429">
        <v>140</v>
      </c>
      <c r="G1365" s="463"/>
      <c r="H1365" s="544">
        <f>IF(E1365 = CHAR(37), F1365*G1365/100,F1365*G1365)</f>
        <v>0</v>
      </c>
    </row>
    <row r="1366" spans="1:8" s="3" customFormat="1" ht="12.75" x14ac:dyDescent="0.25">
      <c r="B1366" s="473"/>
      <c r="C1366" s="252"/>
      <c r="D1366" s="252"/>
      <c r="E1366" s="427"/>
      <c r="F1366" s="427"/>
      <c r="G1366" s="435"/>
      <c r="H1366" s="537"/>
    </row>
    <row r="1367" spans="1:8" s="3" customFormat="1" ht="12.75" x14ac:dyDescent="0.25">
      <c r="B1367" s="473"/>
      <c r="C1367" s="252"/>
      <c r="D1367" s="252"/>
      <c r="E1367" s="427"/>
      <c r="F1367" s="427"/>
      <c r="G1367" s="435"/>
      <c r="H1367" s="537"/>
    </row>
    <row r="1368" spans="1:8" s="3" customFormat="1" ht="12.75" x14ac:dyDescent="0.25">
      <c r="B1368" s="473"/>
      <c r="C1368" s="252"/>
      <c r="D1368" s="252"/>
      <c r="E1368" s="427"/>
      <c r="F1368" s="427"/>
      <c r="G1368" s="435"/>
      <c r="H1368" s="537"/>
    </row>
    <row r="1369" spans="1:8" s="3" customFormat="1" ht="12.75" x14ac:dyDescent="0.25">
      <c r="B1369" s="473"/>
      <c r="C1369" s="252"/>
      <c r="D1369" s="252"/>
      <c r="E1369" s="427"/>
      <c r="F1369" s="427"/>
      <c r="G1369" s="435"/>
      <c r="H1369" s="537"/>
    </row>
    <row r="1370" spans="1:8" s="3" customFormat="1" ht="12.75" x14ac:dyDescent="0.25">
      <c r="B1370" s="473"/>
      <c r="C1370" s="252"/>
      <c r="D1370" s="252"/>
      <c r="E1370" s="427"/>
      <c r="F1370" s="427"/>
      <c r="G1370" s="435"/>
      <c r="H1370" s="537"/>
    </row>
    <row r="1371" spans="1:8" s="3" customFormat="1" ht="12.75" x14ac:dyDescent="0.25">
      <c r="B1371" s="473"/>
      <c r="C1371" s="252"/>
      <c r="D1371" s="252"/>
      <c r="E1371" s="427"/>
      <c r="F1371" s="427"/>
      <c r="G1371" s="435"/>
      <c r="H1371" s="537"/>
    </row>
    <row r="1372" spans="1:8" s="3" customFormat="1" ht="12.75" x14ac:dyDescent="0.25">
      <c r="B1372" s="473"/>
      <c r="C1372" s="252"/>
      <c r="D1372" s="252"/>
      <c r="E1372" s="427"/>
      <c r="F1372" s="427"/>
      <c r="G1372" s="435"/>
      <c r="H1372" s="537"/>
    </row>
    <row r="1373" spans="1:8" s="3" customFormat="1" ht="12.75" x14ac:dyDescent="0.25">
      <c r="B1373" s="473"/>
      <c r="C1373" s="252"/>
      <c r="D1373" s="252"/>
      <c r="E1373" s="427"/>
      <c r="F1373" s="427"/>
      <c r="G1373" s="435"/>
      <c r="H1373" s="537"/>
    </row>
    <row r="1374" spans="1:8" s="3" customFormat="1" ht="12.75" x14ac:dyDescent="0.25">
      <c r="B1374" s="473"/>
      <c r="C1374" s="252"/>
      <c r="D1374" s="252"/>
      <c r="E1374" s="427"/>
      <c r="F1374" s="427"/>
      <c r="G1374" s="435"/>
      <c r="H1374" s="537"/>
    </row>
    <row r="1375" spans="1:8" s="3" customFormat="1" ht="12.75" x14ac:dyDescent="0.25">
      <c r="B1375" s="473"/>
      <c r="C1375" s="252"/>
      <c r="D1375" s="252"/>
      <c r="E1375" s="427"/>
      <c r="F1375" s="427"/>
      <c r="G1375" s="435"/>
      <c r="H1375" s="537"/>
    </row>
    <row r="1376" spans="1:8" s="3" customFormat="1" ht="12.75" x14ac:dyDescent="0.25">
      <c r="B1376" s="473"/>
      <c r="C1376" s="252"/>
      <c r="D1376" s="252"/>
      <c r="E1376" s="427"/>
      <c r="F1376" s="427"/>
      <c r="G1376" s="435"/>
      <c r="H1376" s="537"/>
    </row>
    <row r="1377" spans="2:8" s="3" customFormat="1" ht="12.75" x14ac:dyDescent="0.25">
      <c r="B1377" s="473"/>
      <c r="C1377" s="252"/>
      <c r="D1377" s="252"/>
      <c r="E1377" s="427"/>
      <c r="F1377" s="427"/>
      <c r="G1377" s="435"/>
      <c r="H1377" s="537"/>
    </row>
    <row r="1378" spans="2:8" s="3" customFormat="1" ht="12.75" x14ac:dyDescent="0.25">
      <c r="B1378" s="473"/>
      <c r="C1378" s="252"/>
      <c r="D1378" s="252"/>
      <c r="E1378" s="427"/>
      <c r="F1378" s="427"/>
      <c r="G1378" s="435"/>
      <c r="H1378" s="537"/>
    </row>
    <row r="1379" spans="2:8" s="3" customFormat="1" ht="12.75" x14ac:dyDescent="0.25">
      <c r="B1379" s="473"/>
      <c r="C1379" s="252"/>
      <c r="D1379" s="252"/>
      <c r="E1379" s="427"/>
      <c r="F1379" s="427"/>
      <c r="G1379" s="435"/>
      <c r="H1379" s="537"/>
    </row>
    <row r="1380" spans="2:8" s="3" customFormat="1" ht="12.75" x14ac:dyDescent="0.25">
      <c r="B1380" s="473"/>
      <c r="C1380" s="252"/>
      <c r="D1380" s="252"/>
      <c r="E1380" s="427"/>
      <c r="F1380" s="427"/>
      <c r="G1380" s="435"/>
      <c r="H1380" s="537"/>
    </row>
    <row r="1381" spans="2:8" s="3" customFormat="1" ht="12.75" x14ac:dyDescent="0.25">
      <c r="B1381" s="473"/>
      <c r="C1381" s="252"/>
      <c r="D1381" s="252"/>
      <c r="E1381" s="427"/>
      <c r="F1381" s="427"/>
      <c r="G1381" s="435"/>
      <c r="H1381" s="537"/>
    </row>
    <row r="1382" spans="2:8" s="3" customFormat="1" ht="12.75" x14ac:dyDescent="0.25">
      <c r="B1382" s="473"/>
      <c r="C1382" s="252"/>
      <c r="D1382" s="252"/>
      <c r="E1382" s="427"/>
      <c r="F1382" s="427"/>
      <c r="G1382" s="435"/>
      <c r="H1382" s="537"/>
    </row>
    <row r="1383" spans="2:8" s="3" customFormat="1" ht="12.75" x14ac:dyDescent="0.25">
      <c r="B1383" s="473"/>
      <c r="C1383" s="252"/>
      <c r="D1383" s="252"/>
      <c r="E1383" s="427"/>
      <c r="F1383" s="427"/>
      <c r="G1383" s="435"/>
      <c r="H1383" s="537"/>
    </row>
    <row r="1384" spans="2:8" s="3" customFormat="1" ht="12.75" x14ac:dyDescent="0.25">
      <c r="B1384" s="473"/>
      <c r="C1384" s="252"/>
      <c r="D1384" s="252"/>
      <c r="E1384" s="427"/>
      <c r="F1384" s="427"/>
      <c r="G1384" s="435"/>
      <c r="H1384" s="537"/>
    </row>
    <row r="1385" spans="2:8" s="3" customFormat="1" ht="12.75" x14ac:dyDescent="0.25">
      <c r="B1385" s="473"/>
      <c r="C1385" s="252"/>
      <c r="D1385" s="252"/>
      <c r="E1385" s="427"/>
      <c r="F1385" s="427"/>
      <c r="G1385" s="435"/>
      <c r="H1385" s="537"/>
    </row>
    <row r="1386" spans="2:8" s="3" customFormat="1" ht="12.75" x14ac:dyDescent="0.25">
      <c r="B1386" s="473"/>
      <c r="C1386" s="252"/>
      <c r="D1386" s="252"/>
      <c r="E1386" s="427"/>
      <c r="F1386" s="427"/>
      <c r="G1386" s="435"/>
      <c r="H1386" s="537"/>
    </row>
    <row r="1387" spans="2:8" s="3" customFormat="1" ht="12.75" x14ac:dyDescent="0.25">
      <c r="B1387" s="473"/>
      <c r="C1387" s="252"/>
      <c r="D1387" s="252"/>
      <c r="E1387" s="427"/>
      <c r="F1387" s="427"/>
      <c r="G1387" s="435"/>
      <c r="H1387" s="537"/>
    </row>
    <row r="1388" spans="2:8" s="3" customFormat="1" ht="12.75" x14ac:dyDescent="0.25">
      <c r="B1388" s="473"/>
      <c r="C1388" s="252"/>
      <c r="D1388" s="252"/>
      <c r="E1388" s="427"/>
      <c r="F1388" s="427"/>
      <c r="G1388" s="435"/>
      <c r="H1388" s="537"/>
    </row>
    <row r="1389" spans="2:8" s="3" customFormat="1" ht="12.75" x14ac:dyDescent="0.25">
      <c r="B1389" s="473"/>
      <c r="C1389" s="252"/>
      <c r="D1389" s="252"/>
      <c r="E1389" s="427"/>
      <c r="F1389" s="427"/>
      <c r="G1389" s="435"/>
      <c r="H1389" s="537"/>
    </row>
    <row r="1390" spans="2:8" s="3" customFormat="1" ht="12.75" x14ac:dyDescent="0.25">
      <c r="B1390" s="473"/>
      <c r="C1390" s="252"/>
      <c r="D1390" s="252"/>
      <c r="E1390" s="427"/>
      <c r="F1390" s="427"/>
      <c r="G1390" s="435"/>
      <c r="H1390" s="537"/>
    </row>
    <row r="1391" spans="2:8" s="3" customFormat="1" ht="12.75" x14ac:dyDescent="0.25">
      <c r="B1391" s="473"/>
      <c r="C1391" s="252"/>
      <c r="D1391" s="252"/>
      <c r="E1391" s="427"/>
      <c r="F1391" s="427"/>
      <c r="G1391" s="435"/>
      <c r="H1391" s="537"/>
    </row>
    <row r="1392" spans="2:8" s="3" customFormat="1" ht="12.75" x14ac:dyDescent="0.25">
      <c r="B1392" s="473"/>
      <c r="C1392" s="252"/>
      <c r="D1392" s="252"/>
      <c r="E1392" s="427"/>
      <c r="F1392" s="427"/>
      <c r="G1392" s="435"/>
      <c r="H1392" s="537"/>
    </row>
    <row r="1393" spans="2:8" s="3" customFormat="1" ht="12.75" x14ac:dyDescent="0.25">
      <c r="B1393" s="473"/>
      <c r="C1393" s="252"/>
      <c r="D1393" s="252"/>
      <c r="E1393" s="427"/>
      <c r="F1393" s="427"/>
      <c r="G1393" s="435"/>
      <c r="H1393" s="537"/>
    </row>
    <row r="1394" spans="2:8" s="3" customFormat="1" ht="12.75" x14ac:dyDescent="0.25">
      <c r="B1394" s="473"/>
      <c r="C1394" s="252"/>
      <c r="D1394" s="252"/>
      <c r="E1394" s="427"/>
      <c r="F1394" s="427"/>
      <c r="G1394" s="435"/>
      <c r="H1394" s="537"/>
    </row>
    <row r="1395" spans="2:8" s="3" customFormat="1" ht="12.75" x14ac:dyDescent="0.25">
      <c r="B1395" s="473"/>
      <c r="C1395" s="252"/>
      <c r="D1395" s="252"/>
      <c r="E1395" s="427"/>
      <c r="F1395" s="427"/>
      <c r="G1395" s="435"/>
      <c r="H1395" s="537"/>
    </row>
    <row r="1396" spans="2:8" s="3" customFormat="1" ht="12.75" x14ac:dyDescent="0.25">
      <c r="B1396" s="473"/>
      <c r="C1396" s="252"/>
      <c r="D1396" s="252"/>
      <c r="E1396" s="427"/>
      <c r="F1396" s="427"/>
      <c r="G1396" s="435"/>
      <c r="H1396" s="537"/>
    </row>
    <row r="1397" spans="2:8" s="3" customFormat="1" ht="12.75" x14ac:dyDescent="0.25">
      <c r="B1397" s="473"/>
      <c r="C1397" s="252"/>
      <c r="D1397" s="252"/>
      <c r="E1397" s="427"/>
      <c r="F1397" s="427"/>
      <c r="G1397" s="435"/>
      <c r="H1397" s="537"/>
    </row>
    <row r="1398" spans="2:8" s="3" customFormat="1" ht="12.75" x14ac:dyDescent="0.25">
      <c r="B1398" s="473"/>
      <c r="C1398" s="252"/>
      <c r="D1398" s="252"/>
      <c r="E1398" s="427"/>
      <c r="F1398" s="427"/>
      <c r="G1398" s="435"/>
      <c r="H1398" s="537"/>
    </row>
    <row r="1399" spans="2:8" s="3" customFormat="1" ht="12.75" x14ac:dyDescent="0.25">
      <c r="B1399" s="473"/>
      <c r="C1399" s="252"/>
      <c r="D1399" s="252"/>
      <c r="E1399" s="427"/>
      <c r="F1399" s="427"/>
      <c r="G1399" s="435"/>
      <c r="H1399" s="537"/>
    </row>
    <row r="1400" spans="2:8" s="3" customFormat="1" ht="12.75" x14ac:dyDescent="0.25">
      <c r="B1400" s="473"/>
      <c r="C1400" s="252"/>
      <c r="D1400" s="252"/>
      <c r="E1400" s="427"/>
      <c r="F1400" s="427"/>
      <c r="G1400" s="435"/>
      <c r="H1400" s="537"/>
    </row>
    <row r="1401" spans="2:8" s="3" customFormat="1" ht="12.75" x14ac:dyDescent="0.25">
      <c r="B1401" s="473"/>
      <c r="C1401" s="252"/>
      <c r="D1401" s="252"/>
      <c r="E1401" s="427"/>
      <c r="F1401" s="427"/>
      <c r="G1401" s="435"/>
      <c r="H1401" s="537"/>
    </row>
    <row r="1402" spans="2:8" s="3" customFormat="1" ht="12.75" x14ac:dyDescent="0.25">
      <c r="B1402" s="473"/>
      <c r="C1402" s="252"/>
      <c r="D1402" s="252"/>
      <c r="E1402" s="427"/>
      <c r="F1402" s="427"/>
      <c r="G1402" s="435"/>
      <c r="H1402" s="537"/>
    </row>
    <row r="1403" spans="2:8" s="3" customFormat="1" ht="12.75" x14ac:dyDescent="0.25">
      <c r="B1403" s="473"/>
      <c r="C1403" s="252"/>
      <c r="D1403" s="252"/>
      <c r="E1403" s="427"/>
      <c r="F1403" s="427"/>
      <c r="G1403" s="435"/>
      <c r="H1403" s="537"/>
    </row>
    <row r="1404" spans="2:8" s="3" customFormat="1" ht="12.75" x14ac:dyDescent="0.25">
      <c r="B1404" s="473"/>
      <c r="C1404" s="252"/>
      <c r="D1404" s="252"/>
      <c r="E1404" s="427"/>
      <c r="F1404" s="427"/>
      <c r="G1404" s="435"/>
      <c r="H1404" s="537"/>
    </row>
    <row r="1405" spans="2:8" s="3" customFormat="1" ht="12.75" x14ac:dyDescent="0.25">
      <c r="B1405" s="473"/>
      <c r="C1405" s="252"/>
      <c r="D1405" s="252"/>
      <c r="E1405" s="427"/>
      <c r="F1405" s="427"/>
      <c r="G1405" s="435"/>
      <c r="H1405" s="537"/>
    </row>
    <row r="1406" spans="2:8" s="3" customFormat="1" ht="12.75" x14ac:dyDescent="0.25">
      <c r="B1406" s="473"/>
      <c r="C1406" s="252"/>
      <c r="D1406" s="252"/>
      <c r="E1406" s="427"/>
      <c r="F1406" s="427"/>
      <c r="G1406" s="435"/>
      <c r="H1406" s="537"/>
    </row>
    <row r="1407" spans="2:8" s="3" customFormat="1" ht="12.75" x14ac:dyDescent="0.25">
      <c r="B1407" s="473"/>
      <c r="C1407" s="252"/>
      <c r="D1407" s="252"/>
      <c r="E1407" s="427"/>
      <c r="F1407" s="427"/>
      <c r="G1407" s="435"/>
      <c r="H1407" s="537"/>
    </row>
    <row r="1408" spans="2:8" s="3" customFormat="1" ht="12.75" x14ac:dyDescent="0.25">
      <c r="B1408" s="473"/>
      <c r="C1408" s="252"/>
      <c r="D1408" s="252"/>
      <c r="E1408" s="427"/>
      <c r="F1408" s="427"/>
      <c r="G1408" s="435"/>
      <c r="H1408" s="537"/>
    </row>
    <row r="1409" spans="1:8" s="3" customFormat="1" ht="12.75" x14ac:dyDescent="0.25">
      <c r="B1409" s="473"/>
      <c r="C1409" s="252"/>
      <c r="D1409" s="252"/>
      <c r="E1409" s="427"/>
      <c r="F1409" s="427"/>
      <c r="G1409" s="435"/>
      <c r="H1409" s="537"/>
    </row>
    <row r="1410" spans="1:8" s="3" customFormat="1" ht="12.75" x14ac:dyDescent="0.25">
      <c r="B1410" s="473"/>
      <c r="C1410" s="252"/>
      <c r="D1410" s="252"/>
      <c r="E1410" s="427"/>
      <c r="F1410" s="427"/>
      <c r="G1410" s="435"/>
      <c r="H1410" s="537"/>
    </row>
    <row r="1411" spans="1:8" s="3" customFormat="1" ht="12.75" x14ac:dyDescent="0.25">
      <c r="B1411" s="473"/>
      <c r="C1411" s="252"/>
      <c r="D1411" s="252"/>
      <c r="E1411" s="427"/>
      <c r="F1411" s="427"/>
      <c r="G1411" s="435"/>
      <c r="H1411" s="537"/>
    </row>
    <row r="1412" spans="1:8" s="3" customFormat="1" ht="12.75" x14ac:dyDescent="0.25">
      <c r="B1412" s="473"/>
      <c r="C1412" s="252"/>
      <c r="D1412" s="252"/>
      <c r="E1412" s="427"/>
      <c r="F1412" s="427"/>
      <c r="G1412" s="435"/>
      <c r="H1412" s="537"/>
    </row>
    <row r="1413" spans="1:8" s="3" customFormat="1" ht="12.75" x14ac:dyDescent="0.25">
      <c r="B1413" s="473"/>
      <c r="C1413" s="252"/>
      <c r="D1413" s="252"/>
      <c r="E1413" s="427"/>
      <c r="F1413" s="427"/>
      <c r="G1413" s="435"/>
      <c r="H1413" s="537"/>
    </row>
    <row r="1414" spans="1:8" s="3" customFormat="1" ht="12.75" x14ac:dyDescent="0.25">
      <c r="B1414" s="473"/>
      <c r="C1414" s="252"/>
      <c r="D1414" s="252"/>
      <c r="E1414" s="427"/>
      <c r="F1414" s="427"/>
      <c r="G1414" s="435"/>
      <c r="H1414" s="537"/>
    </row>
    <row r="1415" spans="1:8" s="3" customFormat="1" ht="12.75" x14ac:dyDescent="0.25">
      <c r="B1415" s="473"/>
      <c r="C1415" s="252"/>
      <c r="D1415" s="252"/>
      <c r="E1415" s="427"/>
      <c r="F1415" s="427"/>
      <c r="G1415" s="435"/>
      <c r="H1415" s="537"/>
    </row>
    <row r="1416" spans="1:8" s="3" customFormat="1" ht="12.75" x14ac:dyDescent="0.25">
      <c r="B1416" s="473"/>
      <c r="C1416" s="252"/>
      <c r="D1416" s="252"/>
      <c r="E1416" s="427"/>
      <c r="F1416" s="427"/>
      <c r="G1416" s="435"/>
      <c r="H1416" s="537"/>
    </row>
    <row r="1417" spans="1:8" s="3" customFormat="1" ht="12.75" x14ac:dyDescent="0.25">
      <c r="B1417" s="473"/>
      <c r="C1417" s="252"/>
      <c r="D1417" s="252"/>
      <c r="E1417" s="427"/>
      <c r="F1417" s="427"/>
      <c r="G1417" s="435"/>
      <c r="H1417" s="537"/>
    </row>
    <row r="1418" spans="1:8" s="3" customFormat="1" ht="12.75" x14ac:dyDescent="0.25">
      <c r="B1418" s="473"/>
      <c r="C1418" s="252"/>
      <c r="D1418" s="252"/>
      <c r="E1418" s="427"/>
      <c r="F1418" s="427"/>
      <c r="G1418" s="435"/>
      <c r="H1418" s="537"/>
    </row>
    <row r="1419" spans="1:8" s="4" customFormat="1" ht="21.95" customHeight="1" x14ac:dyDescent="0.25">
      <c r="B1419" s="257" t="s">
        <v>230</v>
      </c>
      <c r="C1419" s="257"/>
      <c r="D1419" s="5"/>
      <c r="E1419" s="431"/>
      <c r="F1419" s="431"/>
      <c r="G1419" s="766"/>
      <c r="H1419" s="494">
        <f>SUM(H1357:H1418)</f>
        <v>0</v>
      </c>
    </row>
    <row r="1420" spans="1:8" s="2" customFormat="1" ht="12.75" x14ac:dyDescent="0.2">
      <c r="B1420" s="15"/>
      <c r="F1420" s="15"/>
      <c r="G1420" s="762"/>
      <c r="H1420" s="542" t="s">
        <v>2022</v>
      </c>
    </row>
    <row r="1421" spans="1:8" s="2" customFormat="1" ht="12.75" x14ac:dyDescent="0.2">
      <c r="B1421" s="15"/>
      <c r="F1421" s="15"/>
      <c r="G1421" s="762"/>
      <c r="H1421" s="543"/>
    </row>
    <row r="1422" spans="1:8" s="3" customFormat="1" ht="25.5" x14ac:dyDescent="0.25">
      <c r="B1422" s="253" t="s">
        <v>3</v>
      </c>
      <c r="C1422" s="253" t="s">
        <v>4</v>
      </c>
      <c r="D1422" s="253" t="s">
        <v>5</v>
      </c>
      <c r="E1422" s="253" t="s">
        <v>6</v>
      </c>
      <c r="F1422" s="293" t="s">
        <v>7</v>
      </c>
      <c r="G1422" s="763" t="s">
        <v>8</v>
      </c>
      <c r="H1422" s="489" t="s">
        <v>9</v>
      </c>
    </row>
    <row r="1423" spans="1:8" s="3" customFormat="1" ht="25.5" x14ac:dyDescent="0.25">
      <c r="A1423" s="3">
        <v>8744</v>
      </c>
      <c r="B1423" s="701" t="s">
        <v>1225</v>
      </c>
      <c r="C1423" s="246" t="s">
        <v>1349</v>
      </c>
      <c r="D1423" s="246" t="s">
        <v>1347</v>
      </c>
      <c r="E1423" s="741"/>
      <c r="F1423" s="742"/>
      <c r="G1423" s="764"/>
      <c r="H1423" s="747"/>
    </row>
    <row r="1424" spans="1:8" s="3" customFormat="1" ht="12.75" x14ac:dyDescent="0.25">
      <c r="B1424" s="473"/>
      <c r="C1424" s="252"/>
      <c r="D1424" s="252"/>
      <c r="E1424" s="427"/>
      <c r="F1424" s="427"/>
      <c r="G1424" s="435"/>
      <c r="H1424" s="537"/>
    </row>
    <row r="1425" spans="1:8" s="3" customFormat="1" ht="12.75" x14ac:dyDescent="0.25">
      <c r="A1425" s="3">
        <v>8764</v>
      </c>
      <c r="B1425" s="474" t="s">
        <v>1229</v>
      </c>
      <c r="C1425" s="254"/>
      <c r="D1425" s="254" t="s">
        <v>1351</v>
      </c>
      <c r="E1425" s="428"/>
      <c r="F1425" s="429"/>
      <c r="G1425" s="435"/>
      <c r="H1425" s="537"/>
    </row>
    <row r="1426" spans="1:8" s="3" customFormat="1" ht="12.75" x14ac:dyDescent="0.25">
      <c r="B1426" s="473"/>
      <c r="C1426" s="252"/>
      <c r="D1426" s="252"/>
      <c r="E1426" s="427"/>
      <c r="F1426" s="427"/>
      <c r="G1426" s="435"/>
      <c r="H1426" s="537"/>
    </row>
    <row r="1427" spans="1:8" s="3" customFormat="1" ht="12.75" x14ac:dyDescent="0.25">
      <c r="A1427" s="3">
        <v>8765</v>
      </c>
      <c r="B1427" s="474" t="s">
        <v>1231</v>
      </c>
      <c r="C1427" s="254" t="s">
        <v>276</v>
      </c>
      <c r="D1427" s="254" t="s">
        <v>1353</v>
      </c>
      <c r="E1427" s="428"/>
      <c r="F1427" s="429"/>
      <c r="G1427" s="435"/>
      <c r="H1427" s="537"/>
    </row>
    <row r="1428" spans="1:8" s="3" customFormat="1" ht="12.75" x14ac:dyDescent="0.25">
      <c r="B1428" s="473"/>
      <c r="C1428" s="252"/>
      <c r="D1428" s="252"/>
      <c r="E1428" s="427"/>
      <c r="F1428" s="427"/>
      <c r="G1428" s="435"/>
      <c r="H1428" s="537"/>
    </row>
    <row r="1429" spans="1:8" s="3" customFormat="1" ht="12.75" x14ac:dyDescent="0.25">
      <c r="A1429" s="3">
        <v>8766</v>
      </c>
      <c r="B1429" s="474"/>
      <c r="C1429" s="254"/>
      <c r="D1429" s="254" t="s">
        <v>1354</v>
      </c>
      <c r="E1429" s="428"/>
      <c r="F1429" s="429"/>
      <c r="G1429" s="435"/>
      <c r="H1429" s="537"/>
    </row>
    <row r="1430" spans="1:8" s="3" customFormat="1" ht="12.75" x14ac:dyDescent="0.25">
      <c r="B1430" s="473"/>
      <c r="C1430" s="252"/>
      <c r="D1430" s="252"/>
      <c r="E1430" s="427"/>
      <c r="F1430" s="427"/>
      <c r="G1430" s="435"/>
      <c r="H1430" s="537"/>
    </row>
    <row r="1431" spans="1:8" s="3" customFormat="1" ht="12.75" x14ac:dyDescent="0.25">
      <c r="A1431" s="3">
        <v>8767</v>
      </c>
      <c r="B1431" s="474"/>
      <c r="C1431" s="254"/>
      <c r="D1431" s="254" t="s">
        <v>1676</v>
      </c>
      <c r="E1431" s="428"/>
      <c r="F1431" s="429"/>
      <c r="G1431" s="435"/>
      <c r="H1431" s="537"/>
    </row>
    <row r="1432" spans="1:8" s="3" customFormat="1" ht="12.75" x14ac:dyDescent="0.25">
      <c r="B1432" s="473"/>
      <c r="C1432" s="252"/>
      <c r="D1432" s="252"/>
      <c r="E1432" s="427"/>
      <c r="F1432" s="427"/>
      <c r="G1432" s="435"/>
      <c r="H1432" s="537"/>
    </row>
    <row r="1433" spans="1:8" s="3" customFormat="1" ht="12.75" x14ac:dyDescent="0.25">
      <c r="A1433" s="3">
        <v>8768</v>
      </c>
      <c r="B1433" s="474" t="s">
        <v>1677</v>
      </c>
      <c r="C1433" s="254"/>
      <c r="D1433" s="254" t="s">
        <v>1357</v>
      </c>
      <c r="E1433" s="428" t="s">
        <v>292</v>
      </c>
      <c r="F1433" s="429">
        <v>610</v>
      </c>
      <c r="G1433" s="463"/>
      <c r="H1433" s="544">
        <f>IF(E1433 = CHAR(37), F1433*G1433/100,F1433*G1433)</f>
        <v>0</v>
      </c>
    </row>
    <row r="1434" spans="1:8" s="3" customFormat="1" ht="12.75" x14ac:dyDescent="0.25">
      <c r="B1434" s="473"/>
      <c r="C1434" s="252"/>
      <c r="D1434" s="252"/>
      <c r="E1434" s="427"/>
      <c r="F1434" s="427"/>
      <c r="G1434" s="435"/>
      <c r="H1434" s="537"/>
    </row>
    <row r="1435" spans="1:8" s="3" customFormat="1" ht="12.75" x14ac:dyDescent="0.25">
      <c r="A1435" s="3">
        <v>8769</v>
      </c>
      <c r="B1435" s="474" t="s">
        <v>1678</v>
      </c>
      <c r="C1435" s="254"/>
      <c r="D1435" s="254" t="s">
        <v>1359</v>
      </c>
      <c r="E1435" s="428" t="s">
        <v>292</v>
      </c>
      <c r="F1435" s="429">
        <v>40</v>
      </c>
      <c r="G1435" s="463"/>
      <c r="H1435" s="544">
        <f>IF(E1435 = CHAR(37), F1435*G1435/100,F1435*G1435)</f>
        <v>0</v>
      </c>
    </row>
    <row r="1436" spans="1:8" s="3" customFormat="1" ht="12.75" x14ac:dyDescent="0.25">
      <c r="B1436" s="473"/>
      <c r="C1436" s="252"/>
      <c r="D1436" s="252"/>
      <c r="E1436" s="427"/>
      <c r="F1436" s="427"/>
      <c r="G1436" s="435"/>
      <c r="H1436" s="537"/>
    </row>
    <row r="1437" spans="1:8" s="3" customFormat="1" ht="12.75" x14ac:dyDescent="0.25">
      <c r="A1437" s="3">
        <v>8770</v>
      </c>
      <c r="B1437" s="474" t="s">
        <v>1679</v>
      </c>
      <c r="C1437" s="254"/>
      <c r="D1437" s="254" t="s">
        <v>1361</v>
      </c>
      <c r="E1437" s="428" t="s">
        <v>292</v>
      </c>
      <c r="F1437" s="429">
        <v>45</v>
      </c>
      <c r="G1437" s="463"/>
      <c r="H1437" s="544">
        <f>IF(E1437 = CHAR(37), F1437*G1437/100,F1437*G1437)</f>
        <v>0</v>
      </c>
    </row>
    <row r="1438" spans="1:8" s="3" customFormat="1" ht="12.75" x14ac:dyDescent="0.25">
      <c r="B1438" s="473"/>
      <c r="C1438" s="252"/>
      <c r="D1438" s="252"/>
      <c r="E1438" s="427"/>
      <c r="F1438" s="427"/>
      <c r="G1438" s="435"/>
      <c r="H1438" s="537"/>
    </row>
    <row r="1439" spans="1:8" s="3" customFormat="1" ht="12.75" x14ac:dyDescent="0.25">
      <c r="A1439" s="3">
        <v>8771</v>
      </c>
      <c r="B1439" s="474" t="s">
        <v>1680</v>
      </c>
      <c r="C1439" s="254"/>
      <c r="D1439" s="254" t="s">
        <v>1363</v>
      </c>
      <c r="E1439" s="428" t="s">
        <v>292</v>
      </c>
      <c r="F1439" s="429">
        <v>10</v>
      </c>
      <c r="G1439" s="463"/>
      <c r="H1439" s="544">
        <f>IF(E1439 = CHAR(37), F1439*G1439/100,F1439*G1439)</f>
        <v>0</v>
      </c>
    </row>
    <row r="1440" spans="1:8" s="3" customFormat="1" ht="12.75" x14ac:dyDescent="0.25">
      <c r="B1440" s="473"/>
      <c r="C1440" s="252"/>
      <c r="D1440" s="252"/>
      <c r="E1440" s="427"/>
      <c r="F1440" s="427"/>
      <c r="G1440" s="435"/>
      <c r="H1440" s="537"/>
    </row>
    <row r="1441" spans="1:8" s="3" customFormat="1" ht="12.75" x14ac:dyDescent="0.25">
      <c r="A1441" s="3">
        <v>8776</v>
      </c>
      <c r="B1441" s="474"/>
      <c r="C1441" s="254"/>
      <c r="D1441" s="254" t="s">
        <v>1368</v>
      </c>
      <c r="E1441" s="428"/>
      <c r="F1441" s="429"/>
      <c r="G1441" s="435"/>
      <c r="H1441" s="537"/>
    </row>
    <row r="1442" spans="1:8" s="3" customFormat="1" ht="12.75" x14ac:dyDescent="0.25">
      <c r="B1442" s="473"/>
      <c r="C1442" s="252"/>
      <c r="D1442" s="252"/>
      <c r="E1442" s="427"/>
      <c r="F1442" s="427"/>
      <c r="G1442" s="435"/>
      <c r="H1442" s="537"/>
    </row>
    <row r="1443" spans="1:8" s="3" customFormat="1" ht="12.75" x14ac:dyDescent="0.25">
      <c r="A1443" s="3">
        <v>8777</v>
      </c>
      <c r="B1443" s="474"/>
      <c r="C1443" s="254"/>
      <c r="D1443" s="254" t="s">
        <v>1369</v>
      </c>
      <c r="E1443" s="428"/>
      <c r="F1443" s="429"/>
      <c r="G1443" s="435"/>
      <c r="H1443" s="537"/>
    </row>
    <row r="1444" spans="1:8" s="3" customFormat="1" ht="12.75" x14ac:dyDescent="0.25">
      <c r="B1444" s="473"/>
      <c r="C1444" s="252"/>
      <c r="D1444" s="252"/>
      <c r="E1444" s="427"/>
      <c r="F1444" s="427"/>
      <c r="G1444" s="435"/>
      <c r="H1444" s="537"/>
    </row>
    <row r="1445" spans="1:8" s="3" customFormat="1" ht="12.75" x14ac:dyDescent="0.25">
      <c r="A1445" s="3">
        <v>8778</v>
      </c>
      <c r="B1445" s="474" t="s">
        <v>1681</v>
      </c>
      <c r="C1445" s="254"/>
      <c r="D1445" s="254" t="s">
        <v>1357</v>
      </c>
      <c r="E1445" s="428" t="s">
        <v>292</v>
      </c>
      <c r="F1445" s="429">
        <v>20</v>
      </c>
      <c r="G1445" s="463"/>
      <c r="H1445" s="544">
        <f>IF(E1445 = CHAR(37), F1445*G1445/100,F1445*G1445)</f>
        <v>0</v>
      </c>
    </row>
    <row r="1446" spans="1:8" s="3" customFormat="1" ht="12.75" x14ac:dyDescent="0.25">
      <c r="B1446" s="473"/>
      <c r="C1446" s="252"/>
      <c r="D1446" s="252"/>
      <c r="E1446" s="427"/>
      <c r="F1446" s="427"/>
      <c r="G1446" s="435"/>
      <c r="H1446" s="537"/>
    </row>
    <row r="1447" spans="1:8" s="3" customFormat="1" ht="12.75" x14ac:dyDescent="0.25">
      <c r="A1447" s="3">
        <v>8779</v>
      </c>
      <c r="B1447" s="474" t="s">
        <v>1682</v>
      </c>
      <c r="C1447" s="254"/>
      <c r="D1447" s="254" t="s">
        <v>1359</v>
      </c>
      <c r="E1447" s="428" t="s">
        <v>292</v>
      </c>
      <c r="F1447" s="429">
        <v>5</v>
      </c>
      <c r="G1447" s="463"/>
      <c r="H1447" s="544">
        <f>IF(E1447 = CHAR(37), F1447*G1447/100,F1447*G1447)</f>
        <v>0</v>
      </c>
    </row>
    <row r="1448" spans="1:8" s="3" customFormat="1" ht="12.75" x14ac:dyDescent="0.25">
      <c r="B1448" s="473"/>
      <c r="C1448" s="252"/>
      <c r="D1448" s="252"/>
      <c r="E1448" s="427"/>
      <c r="F1448" s="427"/>
      <c r="G1448" s="435"/>
      <c r="H1448" s="537"/>
    </row>
    <row r="1449" spans="1:8" s="3" customFormat="1" ht="12.75" x14ac:dyDescent="0.25">
      <c r="A1449" s="3">
        <v>8780</v>
      </c>
      <c r="B1449" s="474" t="s">
        <v>1683</v>
      </c>
      <c r="C1449" s="254"/>
      <c r="D1449" s="254" t="s">
        <v>1361</v>
      </c>
      <c r="E1449" s="428" t="s">
        <v>292</v>
      </c>
      <c r="F1449" s="429">
        <v>5</v>
      </c>
      <c r="G1449" s="463"/>
      <c r="H1449" s="544">
        <f>IF(E1449 = CHAR(37), F1449*G1449/100,F1449*G1449)</f>
        <v>0</v>
      </c>
    </row>
    <row r="1450" spans="1:8" s="3" customFormat="1" ht="12.75" x14ac:dyDescent="0.25">
      <c r="B1450" s="473"/>
      <c r="C1450" s="252"/>
      <c r="D1450" s="252"/>
      <c r="E1450" s="427"/>
      <c r="F1450" s="427"/>
      <c r="G1450" s="435"/>
      <c r="H1450" s="537"/>
    </row>
    <row r="1451" spans="1:8" s="3" customFormat="1" ht="12.75" x14ac:dyDescent="0.25">
      <c r="A1451" s="3">
        <v>8781</v>
      </c>
      <c r="B1451" s="474" t="s">
        <v>1684</v>
      </c>
      <c r="C1451" s="254"/>
      <c r="D1451" s="254" t="s">
        <v>1363</v>
      </c>
      <c r="E1451" s="428" t="s">
        <v>292</v>
      </c>
      <c r="F1451" s="429">
        <v>5</v>
      </c>
      <c r="G1451" s="463"/>
      <c r="H1451" s="544">
        <f>IF(E1451 = CHAR(37), F1451*G1451/100,F1451*G1451)</f>
        <v>0</v>
      </c>
    </row>
    <row r="1452" spans="1:8" s="3" customFormat="1" ht="12.75" x14ac:dyDescent="0.25">
      <c r="B1452" s="473"/>
      <c r="C1452" s="252"/>
      <c r="D1452" s="252"/>
      <c r="E1452" s="427"/>
      <c r="F1452" s="427"/>
      <c r="G1452" s="435"/>
      <c r="H1452" s="537"/>
    </row>
    <row r="1453" spans="1:8" s="3" customFormat="1" ht="12.75" x14ac:dyDescent="0.25">
      <c r="A1453" s="3">
        <v>8782</v>
      </c>
      <c r="B1453" s="474"/>
      <c r="C1453" s="254"/>
      <c r="D1453" s="254" t="s">
        <v>1371</v>
      </c>
      <c r="E1453" s="428"/>
      <c r="F1453" s="429"/>
      <c r="G1453" s="435"/>
      <c r="H1453" s="537"/>
    </row>
    <row r="1454" spans="1:8" s="3" customFormat="1" ht="12.75" x14ac:dyDescent="0.25">
      <c r="B1454" s="473"/>
      <c r="C1454" s="252"/>
      <c r="D1454" s="252"/>
      <c r="E1454" s="427"/>
      <c r="F1454" s="427"/>
      <c r="G1454" s="435"/>
      <c r="H1454" s="537"/>
    </row>
    <row r="1455" spans="1:8" s="3" customFormat="1" ht="12.75" x14ac:dyDescent="0.25">
      <c r="A1455" s="3">
        <v>8783</v>
      </c>
      <c r="B1455" s="474" t="s">
        <v>1685</v>
      </c>
      <c r="C1455" s="254"/>
      <c r="D1455" s="254" t="s">
        <v>1373</v>
      </c>
      <c r="E1455" s="428" t="s">
        <v>292</v>
      </c>
      <c r="F1455" s="429">
        <v>410</v>
      </c>
      <c r="G1455" s="463"/>
      <c r="H1455" s="544">
        <f>IF(E1455 = CHAR(37), F1455*G1455/100,F1455*G1455)</f>
        <v>0</v>
      </c>
    </row>
    <row r="1456" spans="1:8" s="3" customFormat="1" ht="12.75" x14ac:dyDescent="0.25">
      <c r="B1456" s="473"/>
      <c r="C1456" s="252"/>
      <c r="D1456" s="252"/>
      <c r="E1456" s="427"/>
      <c r="F1456" s="427"/>
      <c r="G1456" s="435"/>
      <c r="H1456" s="537"/>
    </row>
    <row r="1457" spans="1:8" s="3" customFormat="1" ht="12.75" x14ac:dyDescent="0.25">
      <c r="A1457" s="3">
        <v>8784</v>
      </c>
      <c r="B1457" s="474" t="s">
        <v>1686</v>
      </c>
      <c r="C1457" s="254"/>
      <c r="D1457" s="254" t="s">
        <v>1375</v>
      </c>
      <c r="E1457" s="428" t="s">
        <v>292</v>
      </c>
      <c r="F1457" s="429">
        <v>30</v>
      </c>
      <c r="G1457" s="463"/>
      <c r="H1457" s="544">
        <f>IF(E1457 = CHAR(37), F1457*G1457/100,F1457*G1457)</f>
        <v>0</v>
      </c>
    </row>
    <row r="1458" spans="1:8" s="3" customFormat="1" ht="12.75" x14ac:dyDescent="0.25">
      <c r="B1458" s="473"/>
      <c r="C1458" s="252"/>
      <c r="D1458" s="252"/>
      <c r="E1458" s="427"/>
      <c r="F1458" s="427"/>
      <c r="G1458" s="435"/>
      <c r="H1458" s="537"/>
    </row>
    <row r="1459" spans="1:8" s="3" customFormat="1" ht="12.75" x14ac:dyDescent="0.25">
      <c r="A1459" s="3">
        <v>8785</v>
      </c>
      <c r="B1459" s="474"/>
      <c r="C1459" s="254" t="s">
        <v>1380</v>
      </c>
      <c r="D1459" s="254" t="s">
        <v>1381</v>
      </c>
      <c r="E1459" s="428"/>
      <c r="F1459" s="429"/>
      <c r="G1459" s="435"/>
      <c r="H1459" s="537"/>
    </row>
    <row r="1460" spans="1:8" s="3" customFormat="1" ht="12.75" x14ac:dyDescent="0.25">
      <c r="B1460" s="473"/>
      <c r="C1460" s="252"/>
      <c r="D1460" s="252"/>
      <c r="E1460" s="427"/>
      <c r="F1460" s="427"/>
      <c r="G1460" s="435"/>
      <c r="H1460" s="537"/>
    </row>
    <row r="1461" spans="1:8" s="3" customFormat="1" ht="12.75" x14ac:dyDescent="0.25">
      <c r="A1461" s="3">
        <v>8786</v>
      </c>
      <c r="B1461" s="474"/>
      <c r="C1461" s="254"/>
      <c r="D1461" s="254" t="s">
        <v>1382</v>
      </c>
      <c r="E1461" s="428"/>
      <c r="F1461" s="429"/>
      <c r="G1461" s="435"/>
      <c r="H1461" s="537"/>
    </row>
    <row r="1462" spans="1:8" s="3" customFormat="1" ht="12.75" x14ac:dyDescent="0.25">
      <c r="B1462" s="473"/>
      <c r="C1462" s="252"/>
      <c r="D1462" s="252"/>
      <c r="E1462" s="427"/>
      <c r="F1462" s="427"/>
      <c r="G1462" s="435"/>
      <c r="H1462" s="537"/>
    </row>
    <row r="1463" spans="1:8" s="3" customFormat="1" ht="12.75" x14ac:dyDescent="0.25">
      <c r="A1463" s="3">
        <v>8787</v>
      </c>
      <c r="B1463" s="474" t="s">
        <v>1687</v>
      </c>
      <c r="C1463" s="254"/>
      <c r="D1463" s="254" t="s">
        <v>1384</v>
      </c>
      <c r="E1463" s="428" t="s">
        <v>242</v>
      </c>
      <c r="F1463" s="429">
        <v>8</v>
      </c>
      <c r="G1463" s="463"/>
      <c r="H1463" s="544">
        <f>IF(E1463 = CHAR(37), F1463*G1463/100,F1463*G1463)</f>
        <v>0</v>
      </c>
    </row>
    <row r="1464" spans="1:8" s="3" customFormat="1" ht="12.75" x14ac:dyDescent="0.25">
      <c r="B1464" s="473"/>
      <c r="C1464" s="252"/>
      <c r="D1464" s="252"/>
      <c r="E1464" s="427"/>
      <c r="F1464" s="427"/>
      <c r="G1464" s="435"/>
      <c r="H1464" s="537"/>
    </row>
    <row r="1465" spans="1:8" s="3" customFormat="1" ht="25.5" x14ac:dyDescent="0.25">
      <c r="A1465" s="3">
        <v>9584</v>
      </c>
      <c r="B1465" s="474"/>
      <c r="C1465" s="254"/>
      <c r="D1465" s="254" t="s">
        <v>1688</v>
      </c>
      <c r="E1465" s="428"/>
      <c r="F1465" s="429"/>
      <c r="G1465" s="435"/>
      <c r="H1465" s="537"/>
    </row>
    <row r="1466" spans="1:8" s="3" customFormat="1" ht="12.75" x14ac:dyDescent="0.25">
      <c r="B1466" s="473"/>
      <c r="C1466" s="252"/>
      <c r="D1466" s="252"/>
      <c r="E1466" s="427"/>
      <c r="F1466" s="427"/>
      <c r="G1466" s="435"/>
      <c r="H1466" s="537"/>
    </row>
    <row r="1467" spans="1:8" s="3" customFormat="1" ht="25.5" x14ac:dyDescent="0.25">
      <c r="A1467" s="3">
        <v>9585</v>
      </c>
      <c r="B1467" s="474"/>
      <c r="C1467" s="254" t="s">
        <v>1207</v>
      </c>
      <c r="D1467" s="254" t="s">
        <v>1689</v>
      </c>
      <c r="E1467" s="428"/>
      <c r="F1467" s="429"/>
      <c r="G1467" s="435"/>
      <c r="H1467" s="537"/>
    </row>
    <row r="1468" spans="1:8" s="3" customFormat="1" ht="12.75" x14ac:dyDescent="0.25">
      <c r="B1468" s="473"/>
      <c r="C1468" s="252"/>
      <c r="D1468" s="252"/>
      <c r="E1468" s="427"/>
      <c r="F1468" s="427"/>
      <c r="G1468" s="435"/>
      <c r="H1468" s="537"/>
    </row>
    <row r="1469" spans="1:8" s="3" customFormat="1" ht="12.75" x14ac:dyDescent="0.25">
      <c r="A1469" s="3">
        <v>9586</v>
      </c>
      <c r="B1469" s="474" t="s">
        <v>1690</v>
      </c>
      <c r="C1469" s="254"/>
      <c r="D1469" s="254" t="s">
        <v>1691</v>
      </c>
      <c r="E1469" s="428" t="s">
        <v>279</v>
      </c>
      <c r="F1469" s="429">
        <v>90</v>
      </c>
      <c r="G1469" s="463"/>
      <c r="H1469" s="544">
        <f>IF(E1469 = CHAR(37), F1469*G1469/100,F1469*G1469)</f>
        <v>0</v>
      </c>
    </row>
    <row r="1470" spans="1:8" s="3" customFormat="1" ht="12.75" x14ac:dyDescent="0.25">
      <c r="B1470" s="473"/>
      <c r="C1470" s="252"/>
      <c r="D1470" s="252"/>
      <c r="E1470" s="427"/>
      <c r="F1470" s="427"/>
      <c r="G1470" s="435"/>
      <c r="H1470" s="537"/>
    </row>
    <row r="1471" spans="1:8" s="3" customFormat="1" ht="12.75" x14ac:dyDescent="0.25">
      <c r="A1471" s="3">
        <v>9587</v>
      </c>
      <c r="B1471" s="474" t="s">
        <v>1692</v>
      </c>
      <c r="C1471" s="254"/>
      <c r="D1471" s="254" t="s">
        <v>1693</v>
      </c>
      <c r="E1471" s="428" t="s">
        <v>279</v>
      </c>
      <c r="F1471" s="429">
        <v>10</v>
      </c>
      <c r="G1471" s="463"/>
      <c r="H1471" s="544">
        <f>IF(E1471 = CHAR(37), F1471*G1471/100,F1471*G1471)</f>
        <v>0</v>
      </c>
    </row>
    <row r="1472" spans="1:8" s="3" customFormat="1" ht="12.75" x14ac:dyDescent="0.25">
      <c r="B1472" s="473"/>
      <c r="C1472" s="252"/>
      <c r="D1472" s="252"/>
      <c r="E1472" s="427"/>
      <c r="F1472" s="427"/>
      <c r="G1472" s="435"/>
      <c r="H1472" s="537"/>
    </row>
    <row r="1473" spans="1:8" s="3" customFormat="1" ht="12.75" x14ac:dyDescent="0.25">
      <c r="A1473" s="3">
        <v>9589</v>
      </c>
      <c r="B1473" s="474"/>
      <c r="C1473" s="254"/>
      <c r="D1473" s="254" t="s">
        <v>1694</v>
      </c>
      <c r="E1473" s="428"/>
      <c r="F1473" s="429"/>
      <c r="G1473" s="435"/>
      <c r="H1473" s="537"/>
    </row>
    <row r="1474" spans="1:8" s="3" customFormat="1" ht="12.75" x14ac:dyDescent="0.25">
      <c r="B1474" s="473"/>
      <c r="C1474" s="252"/>
      <c r="D1474" s="252"/>
      <c r="E1474" s="427"/>
      <c r="F1474" s="427"/>
      <c r="G1474" s="435"/>
      <c r="H1474" s="537"/>
    </row>
    <row r="1475" spans="1:8" s="3" customFormat="1" ht="12.75" x14ac:dyDescent="0.25">
      <c r="A1475" s="3">
        <v>9591</v>
      </c>
      <c r="B1475" s="474"/>
      <c r="C1475" s="254"/>
      <c r="D1475" s="254" t="s">
        <v>1695</v>
      </c>
      <c r="E1475" s="428"/>
      <c r="F1475" s="429"/>
      <c r="G1475" s="435"/>
      <c r="H1475" s="537"/>
    </row>
    <row r="1476" spans="1:8" s="3" customFormat="1" ht="12.75" x14ac:dyDescent="0.25">
      <c r="B1476" s="473"/>
      <c r="C1476" s="252"/>
      <c r="D1476" s="252"/>
      <c r="E1476" s="427"/>
      <c r="F1476" s="427"/>
      <c r="G1476" s="435"/>
      <c r="H1476" s="537"/>
    </row>
    <row r="1477" spans="1:8" s="3" customFormat="1" ht="38.25" x14ac:dyDescent="0.25">
      <c r="A1477" s="3">
        <v>9593</v>
      </c>
      <c r="B1477" s="474" t="s">
        <v>1696</v>
      </c>
      <c r="C1477" s="254" t="s">
        <v>1216</v>
      </c>
      <c r="D1477" s="254" t="s">
        <v>1697</v>
      </c>
      <c r="E1477" s="428" t="s">
        <v>190</v>
      </c>
      <c r="F1477" s="429">
        <v>15</v>
      </c>
      <c r="G1477" s="463"/>
      <c r="H1477" s="544">
        <f>IF(E1477 = CHAR(37), F1477*G1477/100,F1477*G1477)</f>
        <v>0</v>
      </c>
    </row>
    <row r="1478" spans="1:8" s="3" customFormat="1" ht="12.75" x14ac:dyDescent="0.25">
      <c r="B1478" s="473"/>
      <c r="C1478" s="252"/>
      <c r="D1478" s="252"/>
      <c r="E1478" s="427"/>
      <c r="F1478" s="427"/>
      <c r="G1478" s="435"/>
      <c r="H1478" s="537"/>
    </row>
    <row r="1479" spans="1:8" s="3" customFormat="1" ht="25.5" x14ac:dyDescent="0.25">
      <c r="A1479" s="3">
        <v>9595</v>
      </c>
      <c r="B1479" s="474"/>
      <c r="C1479" s="254"/>
      <c r="D1479" s="254" t="s">
        <v>1698</v>
      </c>
      <c r="E1479" s="428"/>
      <c r="F1479" s="429"/>
      <c r="G1479" s="435"/>
      <c r="H1479" s="537"/>
    </row>
    <row r="1480" spans="1:8" s="3" customFormat="1" ht="12.75" x14ac:dyDescent="0.25">
      <c r="B1480" s="473"/>
      <c r="C1480" s="252"/>
      <c r="D1480" s="252"/>
      <c r="E1480" s="427"/>
      <c r="F1480" s="427"/>
      <c r="G1480" s="435"/>
      <c r="H1480" s="537"/>
    </row>
    <row r="1481" spans="1:8" s="4" customFormat="1" ht="21.95" customHeight="1" x14ac:dyDescent="0.25">
      <c r="B1481" s="257" t="s">
        <v>44</v>
      </c>
      <c r="C1481" s="257"/>
      <c r="D1481" s="5"/>
      <c r="E1481" s="431"/>
      <c r="F1481" s="431"/>
      <c r="G1481" s="766"/>
      <c r="H1481" s="494">
        <f>SUM(H1423:H1480)</f>
        <v>0</v>
      </c>
    </row>
    <row r="1482" spans="1:8" s="2" customFormat="1" ht="12.75" x14ac:dyDescent="0.2">
      <c r="B1482" s="15"/>
      <c r="F1482" s="15"/>
      <c r="G1482" s="762"/>
      <c r="H1482" s="542" t="s">
        <v>2022</v>
      </c>
    </row>
    <row r="1483" spans="1:8" s="2" customFormat="1" ht="12.75" x14ac:dyDescent="0.2">
      <c r="B1483" s="15"/>
      <c r="F1483" s="15"/>
      <c r="G1483" s="762"/>
      <c r="H1483" s="543"/>
    </row>
    <row r="1484" spans="1:8" s="3" customFormat="1" ht="25.5" x14ac:dyDescent="0.25">
      <c r="B1484" s="253" t="s">
        <v>3</v>
      </c>
      <c r="C1484" s="253" t="s">
        <v>4</v>
      </c>
      <c r="D1484" s="253" t="s">
        <v>5</v>
      </c>
      <c r="E1484" s="253" t="s">
        <v>6</v>
      </c>
      <c r="F1484" s="293" t="s">
        <v>7</v>
      </c>
      <c r="G1484" s="763" t="s">
        <v>8</v>
      </c>
      <c r="H1484" s="489" t="s">
        <v>9</v>
      </c>
    </row>
    <row r="1485" spans="1:8" s="4" customFormat="1" ht="21.95" customHeight="1" x14ac:dyDescent="0.25">
      <c r="B1485" s="257" t="s">
        <v>45</v>
      </c>
      <c r="C1485" s="257"/>
      <c r="D1485" s="5"/>
      <c r="E1485" s="431"/>
      <c r="F1485" s="431"/>
      <c r="G1485" s="766"/>
      <c r="H1485" s="494">
        <f>H1481</f>
        <v>0</v>
      </c>
    </row>
    <row r="1486" spans="1:8" s="3" customFormat="1" ht="38.25" x14ac:dyDescent="0.25">
      <c r="A1486" s="3">
        <v>9597</v>
      </c>
      <c r="B1486" s="474" t="s">
        <v>1699</v>
      </c>
      <c r="C1486" s="254"/>
      <c r="D1486" s="254" t="s">
        <v>1700</v>
      </c>
      <c r="E1486" s="428" t="s">
        <v>279</v>
      </c>
      <c r="F1486" s="429">
        <v>120</v>
      </c>
      <c r="G1486" s="463"/>
      <c r="H1486" s="544">
        <f>IF(E1486 = CHAR(37), F1486*G1486/100,F1486*G1486)</f>
        <v>0</v>
      </c>
    </row>
    <row r="1487" spans="1:8" s="3" customFormat="1" ht="12.75" x14ac:dyDescent="0.25">
      <c r="B1487" s="473"/>
      <c r="C1487" s="252"/>
      <c r="D1487" s="252"/>
      <c r="E1487" s="427"/>
      <c r="F1487" s="427"/>
      <c r="G1487" s="435"/>
      <c r="H1487" s="537"/>
    </row>
    <row r="1488" spans="1:8" s="3" customFormat="1" ht="25.5" x14ac:dyDescent="0.25">
      <c r="A1488" s="3">
        <v>9600</v>
      </c>
      <c r="B1488" s="474"/>
      <c r="C1488" s="254" t="s">
        <v>1701</v>
      </c>
      <c r="D1488" s="254" t="s">
        <v>1702</v>
      </c>
      <c r="E1488" s="428"/>
      <c r="F1488" s="429"/>
      <c r="G1488" s="435"/>
      <c r="H1488" s="537"/>
    </row>
    <row r="1489" spans="1:8" s="3" customFormat="1" ht="12.75" x14ac:dyDescent="0.25">
      <c r="B1489" s="473"/>
      <c r="C1489" s="252"/>
      <c r="D1489" s="252"/>
      <c r="E1489" s="427"/>
      <c r="F1489" s="427"/>
      <c r="G1489" s="435"/>
      <c r="H1489" s="537"/>
    </row>
    <row r="1490" spans="1:8" s="3" customFormat="1" ht="25.5" x14ac:dyDescent="0.25">
      <c r="A1490" s="3">
        <v>9602</v>
      </c>
      <c r="B1490" s="474" t="s">
        <v>1703</v>
      </c>
      <c r="C1490" s="254"/>
      <c r="D1490" s="254" t="s">
        <v>1704</v>
      </c>
      <c r="E1490" s="428" t="s">
        <v>279</v>
      </c>
      <c r="F1490" s="429">
        <v>250</v>
      </c>
      <c r="G1490" s="463"/>
      <c r="H1490" s="544">
        <f>IF(E1490 = CHAR(37), F1490*G1490/100,F1490*G1490)</f>
        <v>0</v>
      </c>
    </row>
    <row r="1491" spans="1:8" s="3" customFormat="1" ht="12.75" x14ac:dyDescent="0.25">
      <c r="B1491" s="473"/>
      <c r="C1491" s="252"/>
      <c r="D1491" s="252"/>
      <c r="E1491" s="427"/>
      <c r="F1491" s="427"/>
      <c r="G1491" s="435"/>
      <c r="H1491" s="537"/>
    </row>
    <row r="1492" spans="1:8" s="3" customFormat="1" ht="12.75" x14ac:dyDescent="0.25">
      <c r="A1492" s="3">
        <v>9604</v>
      </c>
      <c r="B1492" s="474" t="s">
        <v>1705</v>
      </c>
      <c r="C1492" s="254"/>
      <c r="D1492" s="254" t="s">
        <v>1706</v>
      </c>
      <c r="E1492" s="428" t="s">
        <v>279</v>
      </c>
      <c r="F1492" s="429">
        <v>6</v>
      </c>
      <c r="G1492" s="463"/>
      <c r="H1492" s="544">
        <f>IF(E1492 = CHAR(37), F1492*G1492/100,F1492*G1492)</f>
        <v>0</v>
      </c>
    </row>
    <row r="1493" spans="1:8" s="3" customFormat="1" ht="12.75" x14ac:dyDescent="0.25">
      <c r="B1493" s="473"/>
      <c r="C1493" s="252"/>
      <c r="D1493" s="252"/>
      <c r="E1493" s="427"/>
      <c r="F1493" s="427"/>
      <c r="G1493" s="435"/>
      <c r="H1493" s="537"/>
    </row>
    <row r="1494" spans="1:8" s="3" customFormat="1" ht="25.5" x14ac:dyDescent="0.25">
      <c r="A1494" s="3">
        <v>9606</v>
      </c>
      <c r="B1494" s="474"/>
      <c r="C1494" s="254" t="s">
        <v>1301</v>
      </c>
      <c r="D1494" s="254" t="s">
        <v>1707</v>
      </c>
      <c r="E1494" s="428"/>
      <c r="F1494" s="429"/>
      <c r="G1494" s="435"/>
      <c r="H1494" s="537"/>
    </row>
    <row r="1495" spans="1:8" s="3" customFormat="1" ht="12.75" x14ac:dyDescent="0.25">
      <c r="B1495" s="473"/>
      <c r="C1495" s="252"/>
      <c r="D1495" s="252"/>
      <c r="E1495" s="427"/>
      <c r="F1495" s="427"/>
      <c r="G1495" s="435"/>
      <c r="H1495" s="537"/>
    </row>
    <row r="1496" spans="1:8" s="3" customFormat="1" ht="12.75" x14ac:dyDescent="0.25">
      <c r="A1496" s="3">
        <v>9608</v>
      </c>
      <c r="B1496" s="474" t="s">
        <v>1708</v>
      </c>
      <c r="C1496" s="254"/>
      <c r="D1496" s="254" t="s">
        <v>1709</v>
      </c>
      <c r="E1496" s="428" t="s">
        <v>292</v>
      </c>
      <c r="F1496" s="429">
        <v>20</v>
      </c>
      <c r="G1496" s="463"/>
      <c r="H1496" s="544">
        <f>IF(E1496 = CHAR(37), F1496*G1496/100,F1496*G1496)</f>
        <v>0</v>
      </c>
    </row>
    <row r="1497" spans="1:8" s="3" customFormat="1" ht="12.75" x14ac:dyDescent="0.25">
      <c r="B1497" s="473"/>
      <c r="C1497" s="252"/>
      <c r="D1497" s="252"/>
      <c r="E1497" s="427"/>
      <c r="F1497" s="427"/>
      <c r="G1497" s="435"/>
      <c r="H1497" s="537"/>
    </row>
    <row r="1498" spans="1:8" s="3" customFormat="1" ht="12.75" x14ac:dyDescent="0.25">
      <c r="A1498" s="3">
        <v>9766</v>
      </c>
      <c r="B1498" s="474"/>
      <c r="C1498" s="254" t="s">
        <v>1151</v>
      </c>
      <c r="D1498" s="254" t="s">
        <v>1710</v>
      </c>
      <c r="E1498" s="428"/>
      <c r="F1498" s="429"/>
      <c r="G1498" s="435"/>
      <c r="H1498" s="537"/>
    </row>
    <row r="1499" spans="1:8" s="3" customFormat="1" ht="12.75" x14ac:dyDescent="0.25">
      <c r="B1499" s="473"/>
      <c r="C1499" s="252"/>
      <c r="D1499" s="252"/>
      <c r="E1499" s="427"/>
      <c r="F1499" s="427"/>
      <c r="G1499" s="435"/>
      <c r="H1499" s="537"/>
    </row>
    <row r="1500" spans="1:8" s="3" customFormat="1" ht="25.5" x14ac:dyDescent="0.25">
      <c r="A1500" s="3">
        <v>9767</v>
      </c>
      <c r="B1500" s="474" t="s">
        <v>1711</v>
      </c>
      <c r="C1500" s="254"/>
      <c r="D1500" s="254" t="s">
        <v>1712</v>
      </c>
      <c r="E1500" s="428" t="s">
        <v>279</v>
      </c>
      <c r="F1500" s="429">
        <v>120</v>
      </c>
      <c r="G1500" s="463"/>
      <c r="H1500" s="544">
        <f>IF(E1500 = CHAR(37), F1500*G1500/100,F1500*G1500)</f>
        <v>0</v>
      </c>
    </row>
    <row r="1501" spans="1:8" s="3" customFormat="1" ht="12.75" x14ac:dyDescent="0.25">
      <c r="B1501" s="473"/>
      <c r="C1501" s="252"/>
      <c r="D1501" s="252"/>
      <c r="E1501" s="427"/>
      <c r="F1501" s="427"/>
      <c r="G1501" s="435"/>
      <c r="H1501" s="537"/>
    </row>
    <row r="1502" spans="1:8" s="3" customFormat="1" ht="25.5" x14ac:dyDescent="0.25">
      <c r="A1502" s="3">
        <v>9768</v>
      </c>
      <c r="B1502" s="474"/>
      <c r="C1502" s="254"/>
      <c r="D1502" s="254" t="s">
        <v>1713</v>
      </c>
      <c r="E1502" s="428"/>
      <c r="F1502" s="429"/>
      <c r="G1502" s="435"/>
      <c r="H1502" s="537"/>
    </row>
    <row r="1503" spans="1:8" s="3" customFormat="1" ht="12.75" x14ac:dyDescent="0.25">
      <c r="B1503" s="473"/>
      <c r="C1503" s="252"/>
      <c r="D1503" s="252"/>
      <c r="E1503" s="427"/>
      <c r="F1503" s="427"/>
      <c r="G1503" s="435"/>
      <c r="H1503" s="537"/>
    </row>
    <row r="1504" spans="1:8" s="3" customFormat="1" ht="25.5" x14ac:dyDescent="0.25">
      <c r="A1504" s="3">
        <v>9769</v>
      </c>
      <c r="B1504" s="474"/>
      <c r="C1504" s="254" t="s">
        <v>1207</v>
      </c>
      <c r="D1504" s="254" t="s">
        <v>1689</v>
      </c>
      <c r="E1504" s="428"/>
      <c r="F1504" s="429"/>
      <c r="G1504" s="435"/>
      <c r="H1504" s="537"/>
    </row>
    <row r="1505" spans="1:8" s="3" customFormat="1" ht="12.75" x14ac:dyDescent="0.25">
      <c r="B1505" s="473"/>
      <c r="C1505" s="252"/>
      <c r="D1505" s="252"/>
      <c r="E1505" s="427"/>
      <c r="F1505" s="427"/>
      <c r="G1505" s="435"/>
      <c r="H1505" s="537"/>
    </row>
    <row r="1506" spans="1:8" s="3" customFormat="1" ht="12.75" x14ac:dyDescent="0.25">
      <c r="A1506" s="3">
        <v>9770</v>
      </c>
      <c r="B1506" s="474" t="s">
        <v>1714</v>
      </c>
      <c r="C1506" s="254"/>
      <c r="D1506" s="254" t="s">
        <v>1691</v>
      </c>
      <c r="E1506" s="428" t="s">
        <v>279</v>
      </c>
      <c r="F1506" s="429">
        <v>25</v>
      </c>
      <c r="G1506" s="463"/>
      <c r="H1506" s="544">
        <f>IF(E1506 = CHAR(37), F1506*G1506/100,F1506*G1506)</f>
        <v>0</v>
      </c>
    </row>
    <row r="1507" spans="1:8" s="3" customFormat="1" ht="12.75" x14ac:dyDescent="0.25">
      <c r="B1507" s="473"/>
      <c r="C1507" s="252"/>
      <c r="D1507" s="252"/>
      <c r="E1507" s="427"/>
      <c r="F1507" s="427"/>
      <c r="G1507" s="435"/>
      <c r="H1507" s="537"/>
    </row>
    <row r="1508" spans="1:8" s="3" customFormat="1" ht="12.75" x14ac:dyDescent="0.25">
      <c r="A1508" s="3">
        <v>9771</v>
      </c>
      <c r="B1508" s="474" t="s">
        <v>1715</v>
      </c>
      <c r="C1508" s="254"/>
      <c r="D1508" s="254" t="s">
        <v>1716</v>
      </c>
      <c r="E1508" s="428" t="s">
        <v>279</v>
      </c>
      <c r="F1508" s="429">
        <v>5</v>
      </c>
      <c r="G1508" s="463"/>
      <c r="H1508" s="544">
        <f>IF(E1508 = CHAR(37), F1508*G1508/100,F1508*G1508)</f>
        <v>0</v>
      </c>
    </row>
    <row r="1509" spans="1:8" s="3" customFormat="1" ht="12.75" x14ac:dyDescent="0.25">
      <c r="B1509" s="473"/>
      <c r="C1509" s="252"/>
      <c r="D1509" s="252"/>
      <c r="E1509" s="427"/>
      <c r="F1509" s="427"/>
      <c r="G1509" s="435"/>
      <c r="H1509" s="537"/>
    </row>
    <row r="1510" spans="1:8" s="3" customFormat="1" ht="12.75" x14ac:dyDescent="0.25">
      <c r="A1510" s="3">
        <v>9772</v>
      </c>
      <c r="B1510" s="474"/>
      <c r="C1510" s="254"/>
      <c r="D1510" s="254" t="s">
        <v>1717</v>
      </c>
      <c r="E1510" s="428"/>
      <c r="F1510" s="429"/>
      <c r="G1510" s="435"/>
      <c r="H1510" s="537"/>
    </row>
    <row r="1511" spans="1:8" s="3" customFormat="1" ht="12.75" x14ac:dyDescent="0.25">
      <c r="B1511" s="473"/>
      <c r="C1511" s="252"/>
      <c r="D1511" s="252"/>
      <c r="E1511" s="427"/>
      <c r="F1511" s="427"/>
      <c r="G1511" s="435"/>
      <c r="H1511" s="537"/>
    </row>
    <row r="1512" spans="1:8" s="3" customFormat="1" ht="12.75" x14ac:dyDescent="0.25">
      <c r="A1512" s="3">
        <v>9774</v>
      </c>
      <c r="B1512" s="474"/>
      <c r="C1512" s="254"/>
      <c r="D1512" s="254" t="s">
        <v>1695</v>
      </c>
      <c r="E1512" s="428"/>
      <c r="F1512" s="429"/>
      <c r="G1512" s="435"/>
      <c r="H1512" s="537"/>
    </row>
    <row r="1513" spans="1:8" s="3" customFormat="1" ht="12.75" x14ac:dyDescent="0.25">
      <c r="B1513" s="473"/>
      <c r="C1513" s="252"/>
      <c r="D1513" s="252"/>
      <c r="E1513" s="427"/>
      <c r="F1513" s="427"/>
      <c r="G1513" s="435"/>
      <c r="H1513" s="537"/>
    </row>
    <row r="1514" spans="1:8" s="3" customFormat="1" ht="38.25" x14ac:dyDescent="0.25">
      <c r="A1514" s="3">
        <v>9775</v>
      </c>
      <c r="B1514" s="474" t="s">
        <v>1718</v>
      </c>
      <c r="C1514" s="254" t="s">
        <v>1216</v>
      </c>
      <c r="D1514" s="254" t="s">
        <v>1719</v>
      </c>
      <c r="E1514" s="428" t="s">
        <v>190</v>
      </c>
      <c r="F1514" s="429">
        <v>5</v>
      </c>
      <c r="G1514" s="463"/>
      <c r="H1514" s="544">
        <f>IF(E1514 = CHAR(37), F1514*G1514/100,F1514*G1514)</f>
        <v>0</v>
      </c>
    </row>
    <row r="1515" spans="1:8" s="3" customFormat="1" ht="12.75" x14ac:dyDescent="0.25">
      <c r="B1515" s="473"/>
      <c r="C1515" s="252"/>
      <c r="D1515" s="252"/>
      <c r="E1515" s="427"/>
      <c r="F1515" s="427"/>
      <c r="G1515" s="435"/>
      <c r="H1515" s="537"/>
    </row>
    <row r="1516" spans="1:8" s="3" customFormat="1" ht="25.5" x14ac:dyDescent="0.25">
      <c r="A1516" s="3">
        <v>9779</v>
      </c>
      <c r="B1516" s="474"/>
      <c r="C1516" s="254" t="s">
        <v>1701</v>
      </c>
      <c r="D1516" s="254" t="s">
        <v>1720</v>
      </c>
      <c r="E1516" s="428"/>
      <c r="F1516" s="429"/>
      <c r="G1516" s="435"/>
      <c r="H1516" s="537"/>
    </row>
    <row r="1517" spans="1:8" s="3" customFormat="1" ht="12.75" x14ac:dyDescent="0.25">
      <c r="B1517" s="473"/>
      <c r="C1517" s="252"/>
      <c r="D1517" s="252"/>
      <c r="E1517" s="427"/>
      <c r="F1517" s="427"/>
      <c r="G1517" s="435"/>
      <c r="H1517" s="537"/>
    </row>
    <row r="1518" spans="1:8" s="3" customFormat="1" ht="25.5" x14ac:dyDescent="0.25">
      <c r="A1518" s="3">
        <v>9780</v>
      </c>
      <c r="B1518" s="474" t="s">
        <v>1721</v>
      </c>
      <c r="C1518" s="254"/>
      <c r="D1518" s="254" t="s">
        <v>1722</v>
      </c>
      <c r="E1518" s="428" t="s">
        <v>279</v>
      </c>
      <c r="F1518" s="429">
        <v>30</v>
      </c>
      <c r="G1518" s="463"/>
      <c r="H1518" s="544">
        <f>IF(E1518 = CHAR(37), F1518*G1518/100,F1518*G1518)</f>
        <v>0</v>
      </c>
    </row>
    <row r="1519" spans="1:8" s="3" customFormat="1" ht="12.75" x14ac:dyDescent="0.25">
      <c r="B1519" s="473"/>
      <c r="C1519" s="252"/>
      <c r="D1519" s="252"/>
      <c r="E1519" s="427"/>
      <c r="F1519" s="427"/>
      <c r="G1519" s="435"/>
      <c r="H1519" s="537"/>
    </row>
    <row r="1520" spans="1:8" s="3" customFormat="1" ht="12.75" x14ac:dyDescent="0.25">
      <c r="A1520" s="3">
        <v>9781</v>
      </c>
      <c r="B1520" s="474" t="s">
        <v>1723</v>
      </c>
      <c r="C1520" s="254"/>
      <c r="D1520" s="254" t="s">
        <v>1724</v>
      </c>
      <c r="E1520" s="428" t="s">
        <v>279</v>
      </c>
      <c r="F1520" s="429">
        <v>10</v>
      </c>
      <c r="G1520" s="463"/>
      <c r="H1520" s="544">
        <f>IF(E1520 = CHAR(37), F1520*G1520/100,F1520*G1520)</f>
        <v>0</v>
      </c>
    </row>
    <row r="1521" spans="1:8" s="3" customFormat="1" ht="12.75" x14ac:dyDescent="0.25">
      <c r="B1521" s="473"/>
      <c r="C1521" s="252"/>
      <c r="D1521" s="252"/>
      <c r="E1521" s="427"/>
      <c r="F1521" s="427"/>
      <c r="G1521" s="435"/>
      <c r="H1521" s="537"/>
    </row>
    <row r="1522" spans="1:8" s="3" customFormat="1" ht="25.5" x14ac:dyDescent="0.25">
      <c r="A1522" s="3">
        <v>9826</v>
      </c>
      <c r="B1522" s="474" t="s">
        <v>1725</v>
      </c>
      <c r="C1522" s="254" t="s">
        <v>1726</v>
      </c>
      <c r="D1522" s="254" t="s">
        <v>1727</v>
      </c>
      <c r="E1522" s="428" t="s">
        <v>690</v>
      </c>
      <c r="F1522" s="438">
        <v>0.5</v>
      </c>
      <c r="G1522" s="463"/>
      <c r="H1522" s="544">
        <f>IF(E1522 = CHAR(37), F1522*G1522/100,F1522*G1522)</f>
        <v>0</v>
      </c>
    </row>
    <row r="1523" spans="1:8" s="3" customFormat="1" ht="12.75" x14ac:dyDescent="0.25">
      <c r="B1523" s="473"/>
      <c r="C1523" s="252"/>
      <c r="D1523" s="252"/>
      <c r="E1523" s="427"/>
      <c r="F1523" s="427"/>
      <c r="G1523" s="435"/>
      <c r="H1523" s="537"/>
    </row>
    <row r="1524" spans="1:8" s="3" customFormat="1" ht="12.75" x14ac:dyDescent="0.25">
      <c r="A1524" s="3">
        <v>9784</v>
      </c>
      <c r="B1524" s="474"/>
      <c r="C1524" s="254" t="s">
        <v>1151</v>
      </c>
      <c r="D1524" s="254" t="s">
        <v>1710</v>
      </c>
      <c r="E1524" s="428"/>
      <c r="F1524" s="438"/>
      <c r="G1524" s="435"/>
      <c r="H1524" s="537"/>
    </row>
    <row r="1525" spans="1:8" s="3" customFormat="1" ht="12.75" x14ac:dyDescent="0.25">
      <c r="B1525" s="473"/>
      <c r="C1525" s="252"/>
      <c r="D1525" s="252"/>
      <c r="E1525" s="427"/>
      <c r="F1525" s="427"/>
      <c r="G1525" s="435"/>
      <c r="H1525" s="537"/>
    </row>
    <row r="1526" spans="1:8" s="3" customFormat="1" ht="25.5" x14ac:dyDescent="0.25">
      <c r="A1526" s="3">
        <v>9785</v>
      </c>
      <c r="B1526" s="474" t="s">
        <v>1728</v>
      </c>
      <c r="C1526" s="254"/>
      <c r="D1526" s="254" t="s">
        <v>1712</v>
      </c>
      <c r="E1526" s="428" t="s">
        <v>279</v>
      </c>
      <c r="F1526" s="429">
        <v>40</v>
      </c>
      <c r="G1526" s="463"/>
      <c r="H1526" s="544">
        <f>IF(E1526 = CHAR(37), F1526*G1526/100,F1526*G1526)</f>
        <v>0</v>
      </c>
    </row>
    <row r="1527" spans="1:8" s="3" customFormat="1" ht="12.75" x14ac:dyDescent="0.25">
      <c r="B1527" s="473"/>
      <c r="C1527" s="252"/>
      <c r="D1527" s="252"/>
      <c r="E1527" s="427"/>
      <c r="F1527" s="427"/>
      <c r="G1527" s="435"/>
      <c r="H1527" s="537"/>
    </row>
    <row r="1528" spans="1:8" s="3" customFormat="1" ht="12.75" x14ac:dyDescent="0.25">
      <c r="B1528" s="473"/>
      <c r="C1528" s="252"/>
      <c r="D1528" s="252"/>
      <c r="E1528" s="427"/>
      <c r="F1528" s="427"/>
      <c r="G1528" s="435"/>
      <c r="H1528" s="537"/>
    </row>
    <row r="1529" spans="1:8" s="3" customFormat="1" ht="12.75" x14ac:dyDescent="0.25">
      <c r="B1529" s="473"/>
      <c r="C1529" s="252"/>
      <c r="D1529" s="252"/>
      <c r="E1529" s="427"/>
      <c r="F1529" s="427"/>
      <c r="G1529" s="435"/>
      <c r="H1529" s="537"/>
    </row>
    <row r="1530" spans="1:8" s="3" customFormat="1" ht="12.75" x14ac:dyDescent="0.25">
      <c r="B1530" s="473"/>
      <c r="C1530" s="252"/>
      <c r="D1530" s="252"/>
      <c r="E1530" s="427"/>
      <c r="F1530" s="427"/>
      <c r="G1530" s="435"/>
      <c r="H1530" s="537"/>
    </row>
    <row r="1531" spans="1:8" s="3" customFormat="1" ht="12.75" x14ac:dyDescent="0.25">
      <c r="B1531" s="473"/>
      <c r="C1531" s="252"/>
      <c r="D1531" s="252"/>
      <c r="E1531" s="427"/>
      <c r="F1531" s="427"/>
      <c r="G1531" s="435"/>
      <c r="H1531" s="537"/>
    </row>
    <row r="1532" spans="1:8" s="3" customFormat="1" ht="12.75" x14ac:dyDescent="0.25">
      <c r="B1532" s="473"/>
      <c r="C1532" s="252"/>
      <c r="D1532" s="252"/>
      <c r="E1532" s="427"/>
      <c r="F1532" s="427"/>
      <c r="G1532" s="435"/>
      <c r="H1532" s="537"/>
    </row>
    <row r="1533" spans="1:8" s="3" customFormat="1" ht="12.75" x14ac:dyDescent="0.25">
      <c r="B1533" s="473"/>
      <c r="C1533" s="252"/>
      <c r="D1533" s="252"/>
      <c r="E1533" s="427"/>
      <c r="F1533" s="427"/>
      <c r="G1533" s="435"/>
      <c r="H1533" s="537"/>
    </row>
    <row r="1534" spans="1:8" s="3" customFormat="1" ht="12.75" x14ac:dyDescent="0.25">
      <c r="B1534" s="473"/>
      <c r="C1534" s="252"/>
      <c r="D1534" s="252"/>
      <c r="E1534" s="427"/>
      <c r="F1534" s="427"/>
      <c r="G1534" s="435"/>
      <c r="H1534" s="537"/>
    </row>
    <row r="1535" spans="1:8" s="4" customFormat="1" ht="21.95" customHeight="1" x14ac:dyDescent="0.25">
      <c r="B1535" s="257" t="s">
        <v>230</v>
      </c>
      <c r="C1535" s="257"/>
      <c r="D1535" s="5"/>
      <c r="E1535" s="431"/>
      <c r="F1535" s="431"/>
      <c r="G1535" s="766"/>
      <c r="H1535" s="494">
        <f>SUM(H1485:H1534)</f>
        <v>0</v>
      </c>
    </row>
    <row r="1536" spans="1:8" s="2" customFormat="1" ht="12.75" x14ac:dyDescent="0.2">
      <c r="B1536" s="15"/>
      <c r="F1536" s="15"/>
      <c r="G1536" s="762"/>
      <c r="H1536" s="542" t="s">
        <v>2022</v>
      </c>
    </row>
    <row r="1537" spans="1:8" s="2" customFormat="1" ht="12.75" x14ac:dyDescent="0.2">
      <c r="B1537" s="15"/>
      <c r="F1537" s="15"/>
      <c r="G1537" s="762"/>
      <c r="H1537" s="543"/>
    </row>
    <row r="1538" spans="1:8" s="3" customFormat="1" ht="25.5" x14ac:dyDescent="0.25">
      <c r="B1538" s="253" t="s">
        <v>3</v>
      </c>
      <c r="C1538" s="253" t="s">
        <v>4</v>
      </c>
      <c r="D1538" s="253" t="s">
        <v>5</v>
      </c>
      <c r="E1538" s="253" t="s">
        <v>6</v>
      </c>
      <c r="F1538" s="293" t="s">
        <v>7</v>
      </c>
      <c r="G1538" s="763" t="s">
        <v>8</v>
      </c>
      <c r="H1538" s="489" t="s">
        <v>9</v>
      </c>
    </row>
    <row r="1539" spans="1:8" s="3" customFormat="1" ht="25.5" x14ac:dyDescent="0.25">
      <c r="A1539" s="3">
        <v>11024</v>
      </c>
      <c r="B1539" s="701" t="s">
        <v>1275</v>
      </c>
      <c r="C1539" s="246" t="s">
        <v>1730</v>
      </c>
      <c r="D1539" s="246" t="s">
        <v>1729</v>
      </c>
      <c r="E1539" s="741"/>
      <c r="F1539" s="742"/>
      <c r="G1539" s="764"/>
      <c r="H1539" s="747"/>
    </row>
    <row r="1540" spans="1:8" s="3" customFormat="1" ht="12.75" x14ac:dyDescent="0.25">
      <c r="B1540" s="473"/>
      <c r="C1540" s="252"/>
      <c r="D1540" s="252"/>
      <c r="E1540" s="427"/>
      <c r="F1540" s="427"/>
      <c r="G1540" s="435"/>
      <c r="H1540" s="537"/>
    </row>
    <row r="1541" spans="1:8" s="3" customFormat="1" ht="38.25" x14ac:dyDescent="0.25">
      <c r="A1541" s="3">
        <v>11025</v>
      </c>
      <c r="B1541" s="474" t="s">
        <v>1279</v>
      </c>
      <c r="C1541" s="254"/>
      <c r="D1541" s="254" t="s">
        <v>1731</v>
      </c>
      <c r="E1541" s="428"/>
      <c r="F1541" s="429"/>
      <c r="G1541" s="435"/>
      <c r="H1541" s="537"/>
    </row>
    <row r="1542" spans="1:8" s="3" customFormat="1" ht="12.75" x14ac:dyDescent="0.25">
      <c r="B1542" s="473"/>
      <c r="C1542" s="252"/>
      <c r="D1542" s="252"/>
      <c r="E1542" s="427"/>
      <c r="F1542" s="427"/>
      <c r="G1542" s="435"/>
      <c r="H1542" s="537"/>
    </row>
    <row r="1543" spans="1:8" s="3" customFormat="1" ht="12.75" x14ac:dyDescent="0.25">
      <c r="A1543" s="3">
        <v>11026</v>
      </c>
      <c r="B1543" s="474" t="s">
        <v>1282</v>
      </c>
      <c r="C1543" s="254" t="s">
        <v>276</v>
      </c>
      <c r="D1543" s="254" t="s">
        <v>1732</v>
      </c>
      <c r="E1543" s="428"/>
      <c r="F1543" s="429"/>
      <c r="G1543" s="435"/>
      <c r="H1543" s="537"/>
    </row>
    <row r="1544" spans="1:8" s="3" customFormat="1" ht="12.75" x14ac:dyDescent="0.25">
      <c r="B1544" s="473"/>
      <c r="C1544" s="252"/>
      <c r="D1544" s="252"/>
      <c r="E1544" s="427"/>
      <c r="F1544" s="427"/>
      <c r="G1544" s="435"/>
      <c r="H1544" s="537"/>
    </row>
    <row r="1545" spans="1:8" s="3" customFormat="1" ht="12.75" x14ac:dyDescent="0.25">
      <c r="A1545" s="3">
        <v>11027</v>
      </c>
      <c r="B1545" s="474" t="s">
        <v>1733</v>
      </c>
      <c r="C1545" s="254"/>
      <c r="D1545" s="254" t="s">
        <v>1734</v>
      </c>
      <c r="E1545" s="428" t="s">
        <v>292</v>
      </c>
      <c r="F1545" s="429">
        <v>200</v>
      </c>
      <c r="G1545" s="463"/>
      <c r="H1545" s="544">
        <f>IF(E1545 = CHAR(37), F1545*G1545/100,F1545*G1545)</f>
        <v>0</v>
      </c>
    </row>
    <row r="1546" spans="1:8" s="3" customFormat="1" ht="12.75" x14ac:dyDescent="0.25">
      <c r="B1546" s="473"/>
      <c r="C1546" s="252"/>
      <c r="D1546" s="252"/>
      <c r="E1546" s="427"/>
      <c r="F1546" s="427"/>
      <c r="G1546" s="435"/>
      <c r="H1546" s="537"/>
    </row>
    <row r="1547" spans="1:8" s="3" customFormat="1" ht="25.5" x14ac:dyDescent="0.25">
      <c r="A1547" s="3">
        <v>11028</v>
      </c>
      <c r="B1547" s="474" t="s">
        <v>1284</v>
      </c>
      <c r="C1547" s="254" t="s">
        <v>651</v>
      </c>
      <c r="D1547" s="254" t="s">
        <v>1735</v>
      </c>
      <c r="E1547" s="428" t="s">
        <v>292</v>
      </c>
      <c r="F1547" s="429">
        <v>20</v>
      </c>
      <c r="G1547" s="463"/>
      <c r="H1547" s="544">
        <f>IF(E1547 = CHAR(37), F1547*G1547/100,F1547*G1547)</f>
        <v>0</v>
      </c>
    </row>
    <row r="1548" spans="1:8" s="3" customFormat="1" ht="12.75" x14ac:dyDescent="0.25">
      <c r="B1548" s="473"/>
      <c r="C1548" s="252"/>
      <c r="D1548" s="252"/>
      <c r="E1548" s="427"/>
      <c r="F1548" s="427"/>
      <c r="G1548" s="435"/>
      <c r="H1548" s="537"/>
    </row>
    <row r="1549" spans="1:8" s="3" customFormat="1" ht="12.75" x14ac:dyDescent="0.25">
      <c r="A1549" s="3">
        <v>11029</v>
      </c>
      <c r="B1549" s="474"/>
      <c r="C1549" s="254" t="s">
        <v>1047</v>
      </c>
      <c r="D1549" s="254" t="s">
        <v>1736</v>
      </c>
      <c r="E1549" s="428"/>
      <c r="F1549" s="429"/>
      <c r="G1549" s="435"/>
      <c r="H1549" s="537"/>
    </row>
    <row r="1550" spans="1:8" s="3" customFormat="1" ht="12.75" x14ac:dyDescent="0.25">
      <c r="B1550" s="473"/>
      <c r="C1550" s="252"/>
      <c r="D1550" s="252"/>
      <c r="E1550" s="427"/>
      <c r="F1550" s="427"/>
      <c r="G1550" s="435"/>
      <c r="H1550" s="537"/>
    </row>
    <row r="1551" spans="1:8" s="3" customFormat="1" ht="12.75" x14ac:dyDescent="0.25">
      <c r="A1551" s="3">
        <v>11030</v>
      </c>
      <c r="B1551" s="474" t="s">
        <v>1737</v>
      </c>
      <c r="C1551" s="254"/>
      <c r="D1551" s="254" t="s">
        <v>1738</v>
      </c>
      <c r="E1551" s="428" t="s">
        <v>242</v>
      </c>
      <c r="F1551" s="429">
        <v>4</v>
      </c>
      <c r="G1551" s="463"/>
      <c r="H1551" s="544">
        <f>IF(E1551 = CHAR(37), F1551*G1551/100,F1551*G1551)</f>
        <v>0</v>
      </c>
    </row>
    <row r="1552" spans="1:8" s="3" customFormat="1" ht="12.75" x14ac:dyDescent="0.25">
      <c r="B1552" s="473"/>
      <c r="C1552" s="252"/>
      <c r="D1552" s="252"/>
      <c r="E1552" s="427"/>
      <c r="F1552" s="427"/>
      <c r="G1552" s="435"/>
      <c r="H1552" s="537"/>
    </row>
    <row r="1553" spans="1:8" s="3" customFormat="1" ht="12.75" x14ac:dyDescent="0.25">
      <c r="A1553" s="3">
        <v>11031</v>
      </c>
      <c r="B1553" s="474" t="s">
        <v>1739</v>
      </c>
      <c r="C1553" s="254" t="s">
        <v>598</v>
      </c>
      <c r="D1553" s="254" t="s">
        <v>1740</v>
      </c>
      <c r="E1553" s="428" t="s">
        <v>242</v>
      </c>
      <c r="F1553" s="429">
        <v>70</v>
      </c>
      <c r="G1553" s="463"/>
      <c r="H1553" s="544">
        <f>IF(E1553 = CHAR(37), F1553*G1553/100,F1553*G1553)</f>
        <v>0</v>
      </c>
    </row>
    <row r="1554" spans="1:8" s="3" customFormat="1" ht="12.75" x14ac:dyDescent="0.25">
      <c r="B1554" s="473"/>
      <c r="C1554" s="252"/>
      <c r="D1554" s="252"/>
      <c r="E1554" s="427"/>
      <c r="F1554" s="427"/>
      <c r="G1554" s="435"/>
      <c r="H1554" s="537"/>
    </row>
    <row r="1555" spans="1:8" s="3" customFormat="1" ht="25.5" x14ac:dyDescent="0.25">
      <c r="A1555" s="3">
        <v>11032</v>
      </c>
      <c r="B1555" s="474" t="s">
        <v>1289</v>
      </c>
      <c r="C1555" s="254"/>
      <c r="D1555" s="254" t="s">
        <v>1741</v>
      </c>
      <c r="E1555" s="428"/>
      <c r="F1555" s="429"/>
      <c r="G1555" s="435"/>
      <c r="H1555" s="537"/>
    </row>
    <row r="1556" spans="1:8" s="3" customFormat="1" ht="12.75" x14ac:dyDescent="0.25">
      <c r="B1556" s="473"/>
      <c r="C1556" s="252"/>
      <c r="D1556" s="252"/>
      <c r="E1556" s="427"/>
      <c r="F1556" s="427"/>
      <c r="G1556" s="435"/>
      <c r="H1556" s="537"/>
    </row>
    <row r="1557" spans="1:8" s="3" customFormat="1" ht="12.75" x14ac:dyDescent="0.25">
      <c r="A1557" s="3">
        <v>11033</v>
      </c>
      <c r="B1557" s="474" t="s">
        <v>1291</v>
      </c>
      <c r="C1557" s="254" t="s">
        <v>276</v>
      </c>
      <c r="D1557" s="254" t="s">
        <v>1742</v>
      </c>
      <c r="E1557" s="428"/>
      <c r="F1557" s="429"/>
      <c r="G1557" s="435"/>
      <c r="H1557" s="537"/>
    </row>
    <row r="1558" spans="1:8" s="3" customFormat="1" ht="12.75" x14ac:dyDescent="0.25">
      <c r="B1558" s="473"/>
      <c r="C1558" s="252"/>
      <c r="D1558" s="252"/>
      <c r="E1558" s="427"/>
      <c r="F1558" s="427"/>
      <c r="G1558" s="435"/>
      <c r="H1558" s="537"/>
    </row>
    <row r="1559" spans="1:8" s="3" customFormat="1" ht="12.75" x14ac:dyDescent="0.25">
      <c r="A1559" s="3">
        <v>11034</v>
      </c>
      <c r="B1559" s="474" t="s">
        <v>1743</v>
      </c>
      <c r="C1559" s="254"/>
      <c r="D1559" s="254" t="s">
        <v>1734</v>
      </c>
      <c r="E1559" s="428" t="s">
        <v>292</v>
      </c>
      <c r="F1559" s="429">
        <v>15</v>
      </c>
      <c r="G1559" s="463"/>
      <c r="H1559" s="544">
        <f>IF(E1559 = CHAR(37), F1559*G1559/100,F1559*G1559)</f>
        <v>0</v>
      </c>
    </row>
    <row r="1560" spans="1:8" s="3" customFormat="1" ht="12.75" x14ac:dyDescent="0.25">
      <c r="B1560" s="473"/>
      <c r="C1560" s="252"/>
      <c r="D1560" s="252"/>
      <c r="E1560" s="427"/>
      <c r="F1560" s="427"/>
      <c r="G1560" s="435"/>
      <c r="H1560" s="537"/>
    </row>
    <row r="1561" spans="1:8" s="3" customFormat="1" ht="12.75" x14ac:dyDescent="0.25">
      <c r="A1561" s="3">
        <v>11035</v>
      </c>
      <c r="B1561" s="474"/>
      <c r="C1561" s="254" t="s">
        <v>1047</v>
      </c>
      <c r="D1561" s="254" t="s">
        <v>1736</v>
      </c>
      <c r="E1561" s="428"/>
      <c r="F1561" s="429"/>
      <c r="G1561" s="435"/>
      <c r="H1561" s="537"/>
    </row>
    <row r="1562" spans="1:8" s="3" customFormat="1" ht="12.75" x14ac:dyDescent="0.25">
      <c r="B1562" s="473"/>
      <c r="C1562" s="252"/>
      <c r="D1562" s="252"/>
      <c r="E1562" s="427"/>
      <c r="F1562" s="427"/>
      <c r="G1562" s="435"/>
      <c r="H1562" s="537"/>
    </row>
    <row r="1563" spans="1:8" s="3" customFormat="1" ht="12.75" x14ac:dyDescent="0.25">
      <c r="A1563" s="3">
        <v>11036</v>
      </c>
      <c r="B1563" s="474" t="s">
        <v>1744</v>
      </c>
      <c r="C1563" s="254"/>
      <c r="D1563" s="254" t="s">
        <v>1738</v>
      </c>
      <c r="E1563" s="428" t="s">
        <v>242</v>
      </c>
      <c r="F1563" s="429">
        <v>4</v>
      </c>
      <c r="G1563" s="463"/>
      <c r="H1563" s="544">
        <f>IF(E1563 = CHAR(37), F1563*G1563/100,F1563*G1563)</f>
        <v>0</v>
      </c>
    </row>
    <row r="1564" spans="1:8" s="3" customFormat="1" ht="12.75" x14ac:dyDescent="0.25">
      <c r="B1564" s="473"/>
      <c r="C1564" s="252"/>
      <c r="D1564" s="252"/>
      <c r="E1564" s="427"/>
      <c r="F1564" s="427"/>
      <c r="G1564" s="435"/>
      <c r="H1564" s="537"/>
    </row>
    <row r="1565" spans="1:8" s="3" customFormat="1" ht="12.75" x14ac:dyDescent="0.25">
      <c r="A1565" s="3">
        <v>11037</v>
      </c>
      <c r="B1565" s="474" t="s">
        <v>1745</v>
      </c>
      <c r="C1565" s="254" t="s">
        <v>598</v>
      </c>
      <c r="D1565" s="254" t="s">
        <v>1740</v>
      </c>
      <c r="E1565" s="428" t="s">
        <v>242</v>
      </c>
      <c r="F1565" s="429">
        <v>10</v>
      </c>
      <c r="G1565" s="463"/>
      <c r="H1565" s="544">
        <f>IF(E1565 = CHAR(37), F1565*G1565/100,F1565*G1565)</f>
        <v>0</v>
      </c>
    </row>
    <row r="1566" spans="1:8" s="3" customFormat="1" ht="12.75" x14ac:dyDescent="0.25">
      <c r="B1566" s="473"/>
      <c r="C1566" s="252"/>
      <c r="D1566" s="252"/>
      <c r="E1566" s="427"/>
      <c r="F1566" s="427"/>
      <c r="G1566" s="435"/>
      <c r="H1566" s="537"/>
    </row>
    <row r="1567" spans="1:8" s="3" customFormat="1" ht="38.25" x14ac:dyDescent="0.25">
      <c r="A1567" s="3">
        <v>11038</v>
      </c>
      <c r="B1567" s="474" t="s">
        <v>1292</v>
      </c>
      <c r="C1567" s="254" t="s">
        <v>1746</v>
      </c>
      <c r="D1567" s="254" t="s">
        <v>1747</v>
      </c>
      <c r="E1567" s="428" t="s">
        <v>242</v>
      </c>
      <c r="F1567" s="429">
        <v>15</v>
      </c>
      <c r="G1567" s="463"/>
      <c r="H1567" s="544">
        <f>IF(E1567 = CHAR(37), F1567*G1567/100,F1567*G1567)</f>
        <v>0</v>
      </c>
    </row>
    <row r="1568" spans="1:8" s="3" customFormat="1" ht="12.75" x14ac:dyDescent="0.25">
      <c r="B1568" s="473"/>
      <c r="C1568" s="252"/>
      <c r="D1568" s="252"/>
      <c r="E1568" s="427"/>
      <c r="F1568" s="427"/>
      <c r="G1568" s="435"/>
      <c r="H1568" s="537"/>
    </row>
    <row r="1569" spans="2:8" s="3" customFormat="1" ht="12.75" x14ac:dyDescent="0.25">
      <c r="B1569" s="473"/>
      <c r="C1569" s="252"/>
      <c r="D1569" s="252"/>
      <c r="E1569" s="427"/>
      <c r="F1569" s="427"/>
      <c r="G1569" s="435"/>
      <c r="H1569" s="537"/>
    </row>
    <row r="1570" spans="2:8" s="3" customFormat="1" ht="12.75" x14ac:dyDescent="0.25">
      <c r="B1570" s="473"/>
      <c r="C1570" s="252"/>
      <c r="D1570" s="252"/>
      <c r="E1570" s="427"/>
      <c r="F1570" s="427"/>
      <c r="G1570" s="435"/>
      <c r="H1570" s="537"/>
    </row>
    <row r="1571" spans="2:8" s="3" customFormat="1" ht="12.75" x14ac:dyDescent="0.25">
      <c r="B1571" s="473"/>
      <c r="C1571" s="252"/>
      <c r="D1571" s="252"/>
      <c r="E1571" s="427"/>
      <c r="F1571" s="427"/>
      <c r="G1571" s="435"/>
      <c r="H1571" s="537"/>
    </row>
    <row r="1572" spans="2:8" s="3" customFormat="1" ht="12.75" x14ac:dyDescent="0.25">
      <c r="B1572" s="473"/>
      <c r="C1572" s="252"/>
      <c r="D1572" s="252"/>
      <c r="E1572" s="427"/>
      <c r="F1572" s="427"/>
      <c r="G1572" s="435"/>
      <c r="H1572" s="537"/>
    </row>
    <row r="1573" spans="2:8" s="3" customFormat="1" ht="12.75" x14ac:dyDescent="0.25">
      <c r="B1573" s="473"/>
      <c r="C1573" s="252"/>
      <c r="D1573" s="252"/>
      <c r="E1573" s="427"/>
      <c r="F1573" s="427"/>
      <c r="G1573" s="435"/>
      <c r="H1573" s="537"/>
    </row>
    <row r="1574" spans="2:8" s="3" customFormat="1" ht="12.75" x14ac:dyDescent="0.25">
      <c r="B1574" s="473"/>
      <c r="C1574" s="252"/>
      <c r="D1574" s="252"/>
      <c r="E1574" s="427"/>
      <c r="F1574" s="427"/>
      <c r="G1574" s="435"/>
      <c r="H1574" s="537"/>
    </row>
    <row r="1575" spans="2:8" s="3" customFormat="1" ht="12.75" x14ac:dyDescent="0.25">
      <c r="B1575" s="473"/>
      <c r="C1575" s="252"/>
      <c r="D1575" s="252"/>
      <c r="E1575" s="427"/>
      <c r="F1575" s="427"/>
      <c r="G1575" s="435"/>
      <c r="H1575" s="537"/>
    </row>
    <row r="1576" spans="2:8" s="3" customFormat="1" ht="12.75" x14ac:dyDescent="0.25">
      <c r="B1576" s="473"/>
      <c r="C1576" s="252"/>
      <c r="D1576" s="252"/>
      <c r="E1576" s="427"/>
      <c r="F1576" s="427"/>
      <c r="G1576" s="435"/>
      <c r="H1576" s="537"/>
    </row>
    <row r="1577" spans="2:8" s="3" customFormat="1" ht="12.75" x14ac:dyDescent="0.25">
      <c r="B1577" s="473"/>
      <c r="C1577" s="252"/>
      <c r="D1577" s="252"/>
      <c r="E1577" s="427"/>
      <c r="F1577" s="427"/>
      <c r="G1577" s="435"/>
      <c r="H1577" s="537"/>
    </row>
    <row r="1578" spans="2:8" s="3" customFormat="1" ht="12.75" x14ac:dyDescent="0.25">
      <c r="B1578" s="473"/>
      <c r="C1578" s="252"/>
      <c r="D1578" s="252"/>
      <c r="E1578" s="427"/>
      <c r="F1578" s="427"/>
      <c r="G1578" s="435"/>
      <c r="H1578" s="537"/>
    </row>
    <row r="1579" spans="2:8" s="3" customFormat="1" ht="12.75" x14ac:dyDescent="0.25">
      <c r="B1579" s="473"/>
      <c r="C1579" s="252"/>
      <c r="D1579" s="252"/>
      <c r="E1579" s="427"/>
      <c r="F1579" s="427"/>
      <c r="G1579" s="435"/>
      <c r="H1579" s="537"/>
    </row>
    <row r="1580" spans="2:8" s="3" customFormat="1" ht="12.75" x14ac:dyDescent="0.25">
      <c r="B1580" s="473"/>
      <c r="C1580" s="252"/>
      <c r="D1580" s="252"/>
      <c r="E1580" s="427"/>
      <c r="F1580" s="427"/>
      <c r="G1580" s="435"/>
      <c r="H1580" s="537"/>
    </row>
    <row r="1581" spans="2:8" s="3" customFormat="1" ht="12.75" x14ac:dyDescent="0.25">
      <c r="B1581" s="473"/>
      <c r="C1581" s="252"/>
      <c r="D1581" s="252"/>
      <c r="E1581" s="427"/>
      <c r="F1581" s="427"/>
      <c r="G1581" s="435"/>
      <c r="H1581" s="537"/>
    </row>
    <row r="1582" spans="2:8" s="3" customFormat="1" ht="12.75" x14ac:dyDescent="0.25">
      <c r="B1582" s="473"/>
      <c r="C1582" s="252"/>
      <c r="D1582" s="252"/>
      <c r="E1582" s="427"/>
      <c r="F1582" s="427"/>
      <c r="G1582" s="435"/>
      <c r="H1582" s="537"/>
    </row>
    <row r="1583" spans="2:8" s="3" customFormat="1" ht="12.75" x14ac:dyDescent="0.25">
      <c r="B1583" s="473"/>
      <c r="C1583" s="252"/>
      <c r="D1583" s="252"/>
      <c r="E1583" s="427"/>
      <c r="F1583" s="427"/>
      <c r="G1583" s="435"/>
      <c r="H1583" s="537"/>
    </row>
    <row r="1584" spans="2:8" s="3" customFormat="1" ht="12.75" x14ac:dyDescent="0.25">
      <c r="B1584" s="473"/>
      <c r="C1584" s="252"/>
      <c r="D1584" s="252"/>
      <c r="E1584" s="427"/>
      <c r="F1584" s="427"/>
      <c r="G1584" s="435"/>
      <c r="H1584" s="537"/>
    </row>
    <row r="1585" spans="2:8" s="3" customFormat="1" ht="12.75" x14ac:dyDescent="0.25">
      <c r="B1585" s="473"/>
      <c r="C1585" s="252"/>
      <c r="D1585" s="252"/>
      <c r="E1585" s="427"/>
      <c r="F1585" s="427"/>
      <c r="G1585" s="435"/>
      <c r="H1585" s="537"/>
    </row>
    <row r="1586" spans="2:8" s="3" customFormat="1" ht="12.75" x14ac:dyDescent="0.25">
      <c r="B1586" s="473"/>
      <c r="C1586" s="252"/>
      <c r="D1586" s="252"/>
      <c r="E1586" s="427"/>
      <c r="F1586" s="427"/>
      <c r="G1586" s="435"/>
      <c r="H1586" s="537"/>
    </row>
    <row r="1587" spans="2:8" s="3" customFormat="1" ht="12.75" x14ac:dyDescent="0.25">
      <c r="B1587" s="473"/>
      <c r="C1587" s="252"/>
      <c r="D1587" s="252"/>
      <c r="E1587" s="427"/>
      <c r="F1587" s="427"/>
      <c r="G1587" s="435"/>
      <c r="H1587" s="537"/>
    </row>
    <row r="1588" spans="2:8" s="3" customFormat="1" ht="12.75" x14ac:dyDescent="0.25">
      <c r="B1588" s="473"/>
      <c r="C1588" s="252"/>
      <c r="D1588" s="252"/>
      <c r="E1588" s="427"/>
      <c r="F1588" s="427"/>
      <c r="G1588" s="435"/>
      <c r="H1588" s="537"/>
    </row>
    <row r="1589" spans="2:8" s="3" customFormat="1" ht="12.75" x14ac:dyDescent="0.25">
      <c r="B1589" s="473"/>
      <c r="C1589" s="252"/>
      <c r="D1589" s="252"/>
      <c r="E1589" s="427"/>
      <c r="F1589" s="427"/>
      <c r="G1589" s="435"/>
      <c r="H1589" s="537"/>
    </row>
    <row r="1590" spans="2:8" s="3" customFormat="1" ht="12.75" x14ac:dyDescent="0.25">
      <c r="B1590" s="473"/>
      <c r="C1590" s="252"/>
      <c r="D1590" s="252"/>
      <c r="E1590" s="427"/>
      <c r="F1590" s="427"/>
      <c r="G1590" s="435"/>
      <c r="H1590" s="537"/>
    </row>
    <row r="1591" spans="2:8" s="3" customFormat="1" ht="12.75" x14ac:dyDescent="0.25">
      <c r="B1591" s="473"/>
      <c r="C1591" s="252"/>
      <c r="D1591" s="252"/>
      <c r="E1591" s="427"/>
      <c r="F1591" s="427"/>
      <c r="G1591" s="435"/>
      <c r="H1591" s="537"/>
    </row>
    <row r="1592" spans="2:8" s="3" customFormat="1" ht="12.75" x14ac:dyDescent="0.25">
      <c r="B1592" s="473"/>
      <c r="C1592" s="252"/>
      <c r="D1592" s="252"/>
      <c r="E1592" s="427"/>
      <c r="F1592" s="427"/>
      <c r="G1592" s="435"/>
      <c r="H1592" s="537"/>
    </row>
    <row r="1593" spans="2:8" s="3" customFormat="1" ht="12.75" x14ac:dyDescent="0.25">
      <c r="B1593" s="473"/>
      <c r="C1593" s="252"/>
      <c r="D1593" s="252"/>
      <c r="E1593" s="427"/>
      <c r="F1593" s="427"/>
      <c r="G1593" s="435"/>
      <c r="H1593" s="537"/>
    </row>
    <row r="1594" spans="2:8" s="3" customFormat="1" ht="12.75" x14ac:dyDescent="0.25">
      <c r="B1594" s="473"/>
      <c r="C1594" s="252"/>
      <c r="D1594" s="252"/>
      <c r="E1594" s="427"/>
      <c r="F1594" s="427"/>
      <c r="G1594" s="435"/>
      <c r="H1594" s="537"/>
    </row>
    <row r="1595" spans="2:8" s="3" customFormat="1" ht="12.75" x14ac:dyDescent="0.25">
      <c r="B1595" s="473"/>
      <c r="C1595" s="252"/>
      <c r="D1595" s="252"/>
      <c r="E1595" s="427"/>
      <c r="F1595" s="427"/>
      <c r="G1595" s="435"/>
      <c r="H1595" s="537"/>
    </row>
    <row r="1596" spans="2:8" s="3" customFormat="1" ht="12.75" x14ac:dyDescent="0.25">
      <c r="B1596" s="473"/>
      <c r="C1596" s="252"/>
      <c r="D1596" s="252"/>
      <c r="E1596" s="427"/>
      <c r="F1596" s="427"/>
      <c r="G1596" s="435"/>
      <c r="H1596" s="537"/>
    </row>
    <row r="1597" spans="2:8" s="4" customFormat="1" ht="21.95" customHeight="1" x14ac:dyDescent="0.25">
      <c r="B1597" s="257" t="s">
        <v>230</v>
      </c>
      <c r="C1597" s="257"/>
      <c r="D1597" s="5"/>
      <c r="E1597" s="431"/>
      <c r="F1597" s="431"/>
      <c r="G1597" s="766"/>
      <c r="H1597" s="494">
        <f>SUM(H1539:H1596)</f>
        <v>0</v>
      </c>
    </row>
    <row r="1598" spans="2:8" s="2" customFormat="1" ht="12.75" x14ac:dyDescent="0.2">
      <c r="B1598" s="15"/>
      <c r="F1598" s="15"/>
      <c r="G1598" s="762"/>
      <c r="H1598" s="542" t="s">
        <v>2022</v>
      </c>
    </row>
    <row r="1599" spans="2:8" s="2" customFormat="1" ht="12.75" x14ac:dyDescent="0.2">
      <c r="B1599" s="15"/>
      <c r="F1599" s="15"/>
      <c r="G1599" s="762"/>
      <c r="H1599" s="543"/>
    </row>
    <row r="1600" spans="2:8" s="3" customFormat="1" ht="25.5" x14ac:dyDescent="0.25">
      <c r="B1600" s="253" t="s">
        <v>3</v>
      </c>
      <c r="C1600" s="253" t="s">
        <v>4</v>
      </c>
      <c r="D1600" s="253" t="s">
        <v>5</v>
      </c>
      <c r="E1600" s="253" t="s">
        <v>6</v>
      </c>
      <c r="F1600" s="293" t="s">
        <v>7</v>
      </c>
      <c r="G1600" s="763" t="s">
        <v>8</v>
      </c>
      <c r="H1600" s="489" t="s">
        <v>9</v>
      </c>
    </row>
    <row r="1601" spans="1:8" s="3" customFormat="1" ht="12.75" x14ac:dyDescent="0.25">
      <c r="A1601" s="3">
        <v>9311</v>
      </c>
      <c r="B1601" s="701" t="s">
        <v>1324</v>
      </c>
      <c r="C1601" s="246"/>
      <c r="D1601" s="246" t="s">
        <v>1749</v>
      </c>
      <c r="E1601" s="741"/>
      <c r="F1601" s="742"/>
      <c r="G1601" s="764"/>
      <c r="H1601" s="747"/>
    </row>
    <row r="1602" spans="1:8" s="3" customFormat="1" ht="12.75" x14ac:dyDescent="0.25">
      <c r="B1602" s="473"/>
      <c r="C1602" s="252"/>
      <c r="D1602" s="252"/>
      <c r="E1602" s="427"/>
      <c r="F1602" s="427"/>
      <c r="G1602" s="435"/>
      <c r="H1602" s="537"/>
    </row>
    <row r="1603" spans="1:8" s="3" customFormat="1" ht="12.75" x14ac:dyDescent="0.25">
      <c r="A1603" s="3">
        <v>9323</v>
      </c>
      <c r="B1603" s="474"/>
      <c r="C1603" s="254" t="s">
        <v>1750</v>
      </c>
      <c r="D1603" s="254" t="s">
        <v>1751</v>
      </c>
      <c r="E1603" s="428"/>
      <c r="F1603" s="429"/>
      <c r="G1603" s="435"/>
      <c r="H1603" s="537"/>
    </row>
    <row r="1604" spans="1:8" s="3" customFormat="1" ht="12.75" x14ac:dyDescent="0.25">
      <c r="B1604" s="473"/>
      <c r="C1604" s="252"/>
      <c r="D1604" s="252"/>
      <c r="E1604" s="427"/>
      <c r="F1604" s="427"/>
      <c r="G1604" s="435"/>
      <c r="H1604" s="537"/>
    </row>
    <row r="1605" spans="1:8" s="3" customFormat="1" ht="51" x14ac:dyDescent="0.25">
      <c r="A1605" s="3">
        <v>9324</v>
      </c>
      <c r="B1605" s="474" t="s">
        <v>1327</v>
      </c>
      <c r="C1605" s="254"/>
      <c r="D1605" s="254" t="s">
        <v>1752</v>
      </c>
      <c r="E1605" s="428" t="s">
        <v>279</v>
      </c>
      <c r="F1605" s="429">
        <v>1200</v>
      </c>
      <c r="G1605" s="463"/>
      <c r="H1605" s="544">
        <f>IF(E1605 = CHAR(37), F1605*G1605/100,F1605*G1605)</f>
        <v>0</v>
      </c>
    </row>
    <row r="1606" spans="1:8" s="3" customFormat="1" ht="12.75" x14ac:dyDescent="0.25">
      <c r="B1606" s="473"/>
      <c r="C1606" s="252"/>
      <c r="D1606" s="252"/>
      <c r="E1606" s="427"/>
      <c r="F1606" s="427"/>
      <c r="G1606" s="435"/>
      <c r="H1606" s="537"/>
    </row>
    <row r="1607" spans="1:8" s="3" customFormat="1" ht="12.75" x14ac:dyDescent="0.25">
      <c r="A1607" s="3">
        <v>9326</v>
      </c>
      <c r="B1607" s="474"/>
      <c r="C1607" s="254" t="s">
        <v>1753</v>
      </c>
      <c r="D1607" s="254" t="s">
        <v>1754</v>
      </c>
      <c r="E1607" s="428"/>
      <c r="F1607" s="429"/>
      <c r="G1607" s="435"/>
      <c r="H1607" s="537"/>
    </row>
    <row r="1608" spans="1:8" s="3" customFormat="1" ht="12.75" x14ac:dyDescent="0.25">
      <c r="B1608" s="473"/>
      <c r="C1608" s="252"/>
      <c r="D1608" s="252"/>
      <c r="E1608" s="427"/>
      <c r="F1608" s="427"/>
      <c r="G1608" s="435"/>
      <c r="H1608" s="537"/>
    </row>
    <row r="1609" spans="1:8" s="3" customFormat="1" ht="51" x14ac:dyDescent="0.25">
      <c r="A1609" s="3">
        <v>9327</v>
      </c>
      <c r="B1609" s="474" t="s">
        <v>1329</v>
      </c>
      <c r="C1609" s="254"/>
      <c r="D1609" s="254" t="s">
        <v>1755</v>
      </c>
      <c r="E1609" s="428" t="s">
        <v>279</v>
      </c>
      <c r="F1609" s="429">
        <v>1200</v>
      </c>
      <c r="G1609" s="463"/>
      <c r="H1609" s="544">
        <f>IF(E1609 = CHAR(37), F1609*G1609/100,F1609*G1609)</f>
        <v>0</v>
      </c>
    </row>
    <row r="1610" spans="1:8" s="3" customFormat="1" ht="12.75" x14ac:dyDescent="0.25">
      <c r="B1610" s="473"/>
      <c r="C1610" s="252"/>
      <c r="D1610" s="252"/>
      <c r="E1610" s="427"/>
      <c r="F1610" s="427"/>
      <c r="G1610" s="435"/>
      <c r="H1610" s="537"/>
    </row>
    <row r="1611" spans="1:8" s="3" customFormat="1" ht="12.75" x14ac:dyDescent="0.25">
      <c r="B1611" s="473"/>
      <c r="C1611" s="252"/>
      <c r="D1611" s="252"/>
      <c r="E1611" s="427"/>
      <c r="F1611" s="427"/>
      <c r="G1611" s="435"/>
      <c r="H1611" s="537"/>
    </row>
    <row r="1612" spans="1:8" s="3" customFormat="1" ht="12.75" x14ac:dyDescent="0.25">
      <c r="B1612" s="473"/>
      <c r="C1612" s="252"/>
      <c r="D1612" s="252"/>
      <c r="E1612" s="427"/>
      <c r="F1612" s="427"/>
      <c r="G1612" s="435"/>
      <c r="H1612" s="537"/>
    </row>
    <row r="1613" spans="1:8" s="3" customFormat="1" ht="12.75" x14ac:dyDescent="0.25">
      <c r="B1613" s="473"/>
      <c r="C1613" s="252"/>
      <c r="D1613" s="252"/>
      <c r="E1613" s="427"/>
      <c r="F1613" s="427"/>
      <c r="G1613" s="435"/>
      <c r="H1613" s="537"/>
    </row>
    <row r="1614" spans="1:8" s="3" customFormat="1" ht="12.75" x14ac:dyDescent="0.25">
      <c r="B1614" s="473"/>
      <c r="C1614" s="252"/>
      <c r="D1614" s="252"/>
      <c r="E1614" s="427"/>
      <c r="F1614" s="427"/>
      <c r="G1614" s="435"/>
      <c r="H1614" s="537"/>
    </row>
    <row r="1615" spans="1:8" s="3" customFormat="1" ht="12.75" x14ac:dyDescent="0.25">
      <c r="B1615" s="473"/>
      <c r="C1615" s="252"/>
      <c r="D1615" s="252"/>
      <c r="E1615" s="427"/>
      <c r="F1615" s="427"/>
      <c r="G1615" s="435"/>
      <c r="H1615" s="537"/>
    </row>
    <row r="1616" spans="1:8" s="3" customFormat="1" ht="12.75" x14ac:dyDescent="0.25">
      <c r="B1616" s="473"/>
      <c r="C1616" s="252"/>
      <c r="D1616" s="252"/>
      <c r="E1616" s="427"/>
      <c r="F1616" s="427"/>
      <c r="G1616" s="435"/>
      <c r="H1616" s="537"/>
    </row>
    <row r="1617" spans="2:8" s="3" customFormat="1" ht="12.75" x14ac:dyDescent="0.25">
      <c r="B1617" s="473"/>
      <c r="C1617" s="252"/>
      <c r="D1617" s="252"/>
      <c r="E1617" s="427"/>
      <c r="F1617" s="427"/>
      <c r="G1617" s="435"/>
      <c r="H1617" s="537"/>
    </row>
    <row r="1618" spans="2:8" s="3" customFormat="1" ht="12.75" x14ac:dyDescent="0.25">
      <c r="B1618" s="473"/>
      <c r="C1618" s="252"/>
      <c r="D1618" s="252"/>
      <c r="E1618" s="427"/>
      <c r="F1618" s="427"/>
      <c r="G1618" s="435"/>
      <c r="H1618" s="537"/>
    </row>
    <row r="1619" spans="2:8" s="3" customFormat="1" ht="12.75" x14ac:dyDescent="0.25">
      <c r="B1619" s="473"/>
      <c r="C1619" s="252"/>
      <c r="D1619" s="252"/>
      <c r="E1619" s="427"/>
      <c r="F1619" s="427"/>
      <c r="G1619" s="435"/>
      <c r="H1619" s="537"/>
    </row>
    <row r="1620" spans="2:8" s="3" customFormat="1" ht="12.75" x14ac:dyDescent="0.25">
      <c r="B1620" s="473"/>
      <c r="C1620" s="252"/>
      <c r="D1620" s="252"/>
      <c r="E1620" s="427"/>
      <c r="F1620" s="427"/>
      <c r="G1620" s="435"/>
      <c r="H1620" s="537"/>
    </row>
    <row r="1621" spans="2:8" s="3" customFormat="1" ht="12.75" x14ac:dyDescent="0.25">
      <c r="B1621" s="473"/>
      <c r="C1621" s="252"/>
      <c r="D1621" s="252"/>
      <c r="E1621" s="427"/>
      <c r="F1621" s="427"/>
      <c r="G1621" s="435"/>
      <c r="H1621" s="537"/>
    </row>
    <row r="1622" spans="2:8" s="3" customFormat="1" ht="12.75" x14ac:dyDescent="0.25">
      <c r="B1622" s="473"/>
      <c r="C1622" s="252"/>
      <c r="D1622" s="252"/>
      <c r="E1622" s="427"/>
      <c r="F1622" s="427"/>
      <c r="G1622" s="435"/>
      <c r="H1622" s="537"/>
    </row>
    <row r="1623" spans="2:8" s="3" customFormat="1" ht="12.75" x14ac:dyDescent="0.25">
      <c r="B1623" s="473"/>
      <c r="C1623" s="252"/>
      <c r="D1623" s="252"/>
      <c r="E1623" s="427"/>
      <c r="F1623" s="427"/>
      <c r="G1623" s="435"/>
      <c r="H1623" s="537"/>
    </row>
    <row r="1624" spans="2:8" s="3" customFormat="1" ht="12.75" x14ac:dyDescent="0.25">
      <c r="B1624" s="473"/>
      <c r="C1624" s="252"/>
      <c r="D1624" s="252"/>
      <c r="E1624" s="427"/>
      <c r="F1624" s="427"/>
      <c r="G1624" s="435"/>
      <c r="H1624" s="537"/>
    </row>
    <row r="1625" spans="2:8" s="3" customFormat="1" ht="12.75" x14ac:dyDescent="0.25">
      <c r="B1625" s="473"/>
      <c r="C1625" s="252"/>
      <c r="D1625" s="252"/>
      <c r="E1625" s="427"/>
      <c r="F1625" s="427"/>
      <c r="G1625" s="435"/>
      <c r="H1625" s="537"/>
    </row>
    <row r="1626" spans="2:8" s="3" customFormat="1" ht="12.75" x14ac:dyDescent="0.25">
      <c r="B1626" s="473"/>
      <c r="C1626" s="252"/>
      <c r="D1626" s="252"/>
      <c r="E1626" s="427"/>
      <c r="F1626" s="427"/>
      <c r="G1626" s="435"/>
      <c r="H1626" s="537"/>
    </row>
    <row r="1627" spans="2:8" s="3" customFormat="1" ht="12.75" x14ac:dyDescent="0.25">
      <c r="B1627" s="473"/>
      <c r="C1627" s="252"/>
      <c r="D1627" s="252"/>
      <c r="E1627" s="427"/>
      <c r="F1627" s="427"/>
      <c r="G1627" s="435"/>
      <c r="H1627" s="537"/>
    </row>
    <row r="1628" spans="2:8" s="3" customFormat="1" ht="12.75" x14ac:dyDescent="0.25">
      <c r="B1628" s="473"/>
      <c r="C1628" s="252"/>
      <c r="D1628" s="252"/>
      <c r="E1628" s="427"/>
      <c r="F1628" s="427"/>
      <c r="G1628" s="435"/>
      <c r="H1628" s="537"/>
    </row>
    <row r="1629" spans="2:8" s="3" customFormat="1" ht="12.75" x14ac:dyDescent="0.25">
      <c r="B1629" s="473"/>
      <c r="C1629" s="252"/>
      <c r="D1629" s="252"/>
      <c r="E1629" s="427"/>
      <c r="F1629" s="427"/>
      <c r="G1629" s="435"/>
      <c r="H1629" s="537"/>
    </row>
    <row r="1630" spans="2:8" s="3" customFormat="1" ht="12.75" x14ac:dyDescent="0.25">
      <c r="B1630" s="473"/>
      <c r="C1630" s="252"/>
      <c r="D1630" s="252"/>
      <c r="E1630" s="427"/>
      <c r="F1630" s="427"/>
      <c r="G1630" s="435"/>
      <c r="H1630" s="537"/>
    </row>
    <row r="1631" spans="2:8" s="3" customFormat="1" ht="12.75" x14ac:dyDescent="0.25">
      <c r="B1631" s="473"/>
      <c r="C1631" s="252"/>
      <c r="D1631" s="252"/>
      <c r="E1631" s="427"/>
      <c r="F1631" s="427"/>
      <c r="G1631" s="435"/>
      <c r="H1631" s="537"/>
    </row>
    <row r="1632" spans="2:8" s="3" customFormat="1" ht="12.75" x14ac:dyDescent="0.25">
      <c r="B1632" s="473"/>
      <c r="C1632" s="252"/>
      <c r="D1632" s="252"/>
      <c r="E1632" s="427"/>
      <c r="F1632" s="427"/>
      <c r="G1632" s="435"/>
      <c r="H1632" s="537"/>
    </row>
    <row r="1633" spans="2:8" s="3" customFormat="1" ht="12.75" x14ac:dyDescent="0.25">
      <c r="B1633" s="473"/>
      <c r="C1633" s="252"/>
      <c r="D1633" s="252"/>
      <c r="E1633" s="427"/>
      <c r="F1633" s="427"/>
      <c r="G1633" s="435"/>
      <c r="H1633" s="537"/>
    </row>
    <row r="1634" spans="2:8" s="3" customFormat="1" ht="12.75" x14ac:dyDescent="0.25">
      <c r="B1634" s="473"/>
      <c r="C1634" s="252"/>
      <c r="D1634" s="252"/>
      <c r="E1634" s="427"/>
      <c r="F1634" s="427"/>
      <c r="G1634" s="435"/>
      <c r="H1634" s="537"/>
    </row>
    <row r="1635" spans="2:8" s="3" customFormat="1" ht="12.75" x14ac:dyDescent="0.25">
      <c r="B1635" s="473"/>
      <c r="C1635" s="252"/>
      <c r="D1635" s="252"/>
      <c r="E1635" s="427"/>
      <c r="F1635" s="427"/>
      <c r="G1635" s="435"/>
      <c r="H1635" s="537"/>
    </row>
    <row r="1636" spans="2:8" s="3" customFormat="1" ht="12.75" x14ac:dyDescent="0.25">
      <c r="B1636" s="473"/>
      <c r="C1636" s="252"/>
      <c r="D1636" s="252"/>
      <c r="E1636" s="427"/>
      <c r="F1636" s="427"/>
      <c r="G1636" s="435"/>
      <c r="H1636" s="537"/>
    </row>
    <row r="1637" spans="2:8" s="3" customFormat="1" ht="12.75" x14ac:dyDescent="0.25">
      <c r="B1637" s="473"/>
      <c r="C1637" s="252"/>
      <c r="D1637" s="252"/>
      <c r="E1637" s="427"/>
      <c r="F1637" s="427"/>
      <c r="G1637" s="435"/>
      <c r="H1637" s="537"/>
    </row>
    <row r="1638" spans="2:8" s="3" customFormat="1" ht="12.75" x14ac:dyDescent="0.25">
      <c r="B1638" s="473"/>
      <c r="C1638" s="252"/>
      <c r="D1638" s="252"/>
      <c r="E1638" s="427"/>
      <c r="F1638" s="427"/>
      <c r="G1638" s="435"/>
      <c r="H1638" s="537"/>
    </row>
    <row r="1639" spans="2:8" s="3" customFormat="1" ht="12.75" x14ac:dyDescent="0.25">
      <c r="B1639" s="473"/>
      <c r="C1639" s="252"/>
      <c r="D1639" s="252"/>
      <c r="E1639" s="427"/>
      <c r="F1639" s="427"/>
      <c r="G1639" s="435"/>
      <c r="H1639" s="537"/>
    </row>
    <row r="1640" spans="2:8" s="3" customFormat="1" ht="12.75" x14ac:dyDescent="0.25">
      <c r="B1640" s="473"/>
      <c r="C1640" s="252"/>
      <c r="D1640" s="252"/>
      <c r="E1640" s="427"/>
      <c r="F1640" s="427"/>
      <c r="G1640" s="435"/>
      <c r="H1640" s="537"/>
    </row>
    <row r="1641" spans="2:8" s="3" customFormat="1" ht="12.75" x14ac:dyDescent="0.25">
      <c r="B1641" s="473"/>
      <c r="C1641" s="252"/>
      <c r="D1641" s="252"/>
      <c r="E1641" s="427"/>
      <c r="F1641" s="427"/>
      <c r="G1641" s="435"/>
      <c r="H1641" s="537"/>
    </row>
    <row r="1642" spans="2:8" s="3" customFormat="1" ht="12.75" x14ac:dyDescent="0.25">
      <c r="B1642" s="473"/>
      <c r="C1642" s="252"/>
      <c r="D1642" s="252"/>
      <c r="E1642" s="427"/>
      <c r="F1642" s="427"/>
      <c r="G1642" s="435"/>
      <c r="H1642" s="537"/>
    </row>
    <row r="1643" spans="2:8" s="3" customFormat="1" ht="12.75" x14ac:dyDescent="0.25">
      <c r="B1643" s="473"/>
      <c r="C1643" s="252"/>
      <c r="D1643" s="252"/>
      <c r="E1643" s="427"/>
      <c r="F1643" s="427"/>
      <c r="G1643" s="435"/>
      <c r="H1643" s="537"/>
    </row>
    <row r="1644" spans="2:8" s="3" customFormat="1" ht="12.75" x14ac:dyDescent="0.25">
      <c r="B1644" s="473"/>
      <c r="C1644" s="252"/>
      <c r="D1644" s="252"/>
      <c r="E1644" s="427"/>
      <c r="F1644" s="427"/>
      <c r="G1644" s="435"/>
      <c r="H1644" s="537"/>
    </row>
    <row r="1645" spans="2:8" s="3" customFormat="1" ht="12.75" x14ac:dyDescent="0.25">
      <c r="B1645" s="473"/>
      <c r="C1645" s="252"/>
      <c r="D1645" s="252"/>
      <c r="E1645" s="427"/>
      <c r="F1645" s="427"/>
      <c r="G1645" s="435"/>
      <c r="H1645" s="537"/>
    </row>
    <row r="1646" spans="2:8" s="3" customFormat="1" ht="12.75" x14ac:dyDescent="0.25">
      <c r="B1646" s="473"/>
      <c r="C1646" s="252"/>
      <c r="D1646" s="252"/>
      <c r="E1646" s="427"/>
      <c r="F1646" s="427"/>
      <c r="G1646" s="435"/>
      <c r="H1646" s="537"/>
    </row>
    <row r="1647" spans="2:8" s="3" customFormat="1" ht="12.75" x14ac:dyDescent="0.25">
      <c r="B1647" s="473"/>
      <c r="C1647" s="252"/>
      <c r="D1647" s="252"/>
      <c r="E1647" s="427"/>
      <c r="F1647" s="427"/>
      <c r="G1647" s="435"/>
      <c r="H1647" s="537"/>
    </row>
    <row r="1648" spans="2:8" s="3" customFormat="1" ht="12.75" x14ac:dyDescent="0.25">
      <c r="B1648" s="473"/>
      <c r="C1648" s="252"/>
      <c r="D1648" s="252"/>
      <c r="E1648" s="427"/>
      <c r="F1648" s="427"/>
      <c r="G1648" s="435"/>
      <c r="H1648" s="537"/>
    </row>
    <row r="1649" spans="2:8" s="3" customFormat="1" ht="12.75" x14ac:dyDescent="0.25">
      <c r="B1649" s="473"/>
      <c r="C1649" s="252"/>
      <c r="D1649" s="252"/>
      <c r="E1649" s="427"/>
      <c r="F1649" s="427"/>
      <c r="G1649" s="435"/>
      <c r="H1649" s="537"/>
    </row>
    <row r="1650" spans="2:8" s="3" customFormat="1" ht="12.75" x14ac:dyDescent="0.25">
      <c r="B1650" s="473"/>
      <c r="C1650" s="252"/>
      <c r="D1650" s="252"/>
      <c r="E1650" s="427"/>
      <c r="F1650" s="427"/>
      <c r="G1650" s="435"/>
      <c r="H1650" s="537"/>
    </row>
    <row r="1651" spans="2:8" s="3" customFormat="1" ht="12.75" x14ac:dyDescent="0.25">
      <c r="B1651" s="473"/>
      <c r="C1651" s="252"/>
      <c r="D1651" s="252"/>
      <c r="E1651" s="427"/>
      <c r="F1651" s="427"/>
      <c r="G1651" s="435"/>
      <c r="H1651" s="537"/>
    </row>
    <row r="1652" spans="2:8" s="3" customFormat="1" ht="12.75" x14ac:dyDescent="0.25">
      <c r="B1652" s="473"/>
      <c r="C1652" s="252"/>
      <c r="D1652" s="252"/>
      <c r="E1652" s="427"/>
      <c r="F1652" s="427"/>
      <c r="G1652" s="435"/>
      <c r="H1652" s="537"/>
    </row>
    <row r="1653" spans="2:8" s="3" customFormat="1" ht="12.75" x14ac:dyDescent="0.25">
      <c r="B1653" s="473"/>
      <c r="C1653" s="252"/>
      <c r="D1653" s="252"/>
      <c r="E1653" s="427"/>
      <c r="F1653" s="427"/>
      <c r="G1653" s="435"/>
      <c r="H1653" s="537"/>
    </row>
    <row r="1654" spans="2:8" s="3" customFormat="1" ht="12.75" x14ac:dyDescent="0.25">
      <c r="B1654" s="473"/>
      <c r="C1654" s="252"/>
      <c r="D1654" s="252"/>
      <c r="E1654" s="427"/>
      <c r="F1654" s="427"/>
      <c r="G1654" s="435"/>
      <c r="H1654" s="537"/>
    </row>
    <row r="1655" spans="2:8" s="3" customFormat="1" ht="12.75" x14ac:dyDescent="0.25">
      <c r="B1655" s="473"/>
      <c r="C1655" s="252"/>
      <c r="D1655" s="252"/>
      <c r="E1655" s="427"/>
      <c r="F1655" s="427"/>
      <c r="G1655" s="435"/>
      <c r="H1655" s="537"/>
    </row>
    <row r="1656" spans="2:8" s="3" customFormat="1" ht="12.75" x14ac:dyDescent="0.25">
      <c r="B1656" s="473"/>
      <c r="C1656" s="252"/>
      <c r="D1656" s="252"/>
      <c r="E1656" s="427"/>
      <c r="F1656" s="427"/>
      <c r="G1656" s="435"/>
      <c r="H1656" s="537"/>
    </row>
    <row r="1657" spans="2:8" s="3" customFormat="1" ht="12.75" x14ac:dyDescent="0.25">
      <c r="B1657" s="473"/>
      <c r="C1657" s="252"/>
      <c r="D1657" s="252"/>
      <c r="E1657" s="427"/>
      <c r="F1657" s="427"/>
      <c r="G1657" s="435"/>
      <c r="H1657" s="537"/>
    </row>
    <row r="1658" spans="2:8" s="3" customFormat="1" ht="12.75" x14ac:dyDescent="0.25">
      <c r="B1658" s="473"/>
      <c r="C1658" s="252"/>
      <c r="D1658" s="252"/>
      <c r="E1658" s="427"/>
      <c r="F1658" s="427"/>
      <c r="G1658" s="435"/>
      <c r="H1658" s="537"/>
    </row>
    <row r="1659" spans="2:8" s="3" customFormat="1" ht="12.75" x14ac:dyDescent="0.25">
      <c r="B1659" s="473"/>
      <c r="C1659" s="252"/>
      <c r="D1659" s="252"/>
      <c r="E1659" s="427"/>
      <c r="F1659" s="427"/>
      <c r="G1659" s="435"/>
      <c r="H1659" s="537"/>
    </row>
    <row r="1660" spans="2:8" s="4" customFormat="1" ht="21.95" customHeight="1" x14ac:dyDescent="0.25">
      <c r="B1660" s="257" t="s">
        <v>230</v>
      </c>
      <c r="C1660" s="257"/>
      <c r="D1660" s="5"/>
      <c r="E1660" s="431"/>
      <c r="F1660" s="431"/>
      <c r="G1660" s="766"/>
      <c r="H1660" s="494">
        <f>SUM(H1601:H1659)</f>
        <v>0</v>
      </c>
    </row>
    <row r="1661" spans="2:8" s="2" customFormat="1" ht="12.75" x14ac:dyDescent="0.2">
      <c r="B1661" s="15"/>
      <c r="F1661" s="15"/>
      <c r="G1661" s="762"/>
      <c r="H1661" s="542" t="s">
        <v>2022</v>
      </c>
    </row>
    <row r="1662" spans="2:8" s="2" customFormat="1" ht="12.75" x14ac:dyDescent="0.2">
      <c r="B1662" s="15"/>
      <c r="D1662" s="9" t="s">
        <v>271</v>
      </c>
      <c r="F1662" s="15"/>
      <c r="G1662" s="762"/>
      <c r="H1662" s="552"/>
    </row>
    <row r="1663" spans="2:8" s="3" customFormat="1" ht="12.75" x14ac:dyDescent="0.25">
      <c r="B1663" s="814" t="s">
        <v>273</v>
      </c>
      <c r="C1663" s="815"/>
      <c r="D1663" s="241" t="s">
        <v>5</v>
      </c>
      <c r="E1663" s="253" t="s">
        <v>272</v>
      </c>
      <c r="F1663" s="293" t="s">
        <v>272</v>
      </c>
      <c r="G1663" s="763" t="s">
        <v>272</v>
      </c>
      <c r="H1663" s="489" t="s">
        <v>9</v>
      </c>
    </row>
    <row r="1664" spans="2:8" s="3" customFormat="1" ht="12.75" x14ac:dyDescent="0.25">
      <c r="B1664" s="822" t="s">
        <v>10</v>
      </c>
      <c r="C1664" s="823"/>
      <c r="D1664" s="254" t="s">
        <v>1415</v>
      </c>
      <c r="E1664" s="10"/>
      <c r="F1664" s="294"/>
      <c r="G1664" s="773"/>
      <c r="H1664" s="537">
        <f>H116</f>
        <v>0</v>
      </c>
    </row>
    <row r="1665" spans="2:8" s="3" customFormat="1" ht="12.75" x14ac:dyDescent="0.25">
      <c r="B1665" s="820"/>
      <c r="C1665" s="821"/>
      <c r="D1665" s="252"/>
      <c r="E1665" s="252"/>
      <c r="F1665" s="294"/>
      <c r="G1665" s="774"/>
      <c r="H1665" s="537"/>
    </row>
    <row r="1666" spans="2:8" s="3" customFormat="1" ht="12.75" x14ac:dyDescent="0.25">
      <c r="B1666" s="822" t="s">
        <v>232</v>
      </c>
      <c r="C1666" s="823"/>
      <c r="D1666" s="254" t="s">
        <v>391</v>
      </c>
      <c r="E1666" s="10"/>
      <c r="F1666" s="294"/>
      <c r="G1666" s="773"/>
      <c r="H1666" s="537">
        <f>H226</f>
        <v>0</v>
      </c>
    </row>
    <row r="1667" spans="2:8" s="3" customFormat="1" ht="12.75" x14ac:dyDescent="0.25">
      <c r="B1667" s="820"/>
      <c r="C1667" s="821"/>
      <c r="D1667" s="252"/>
      <c r="E1667" s="252"/>
      <c r="F1667" s="294"/>
      <c r="G1667" s="774"/>
      <c r="H1667" s="537"/>
    </row>
    <row r="1668" spans="2:8" s="3" customFormat="1" ht="25.5" x14ac:dyDescent="0.25">
      <c r="B1668" s="822" t="s">
        <v>484</v>
      </c>
      <c r="C1668" s="823"/>
      <c r="D1668" s="254" t="s">
        <v>486</v>
      </c>
      <c r="E1668" s="10"/>
      <c r="F1668" s="294"/>
      <c r="G1668" s="773"/>
      <c r="H1668" s="537">
        <f>H403</f>
        <v>0</v>
      </c>
    </row>
    <row r="1669" spans="2:8" s="3" customFormat="1" ht="12.75" x14ac:dyDescent="0.25">
      <c r="B1669" s="820"/>
      <c r="C1669" s="821"/>
      <c r="D1669" s="252"/>
      <c r="E1669" s="252"/>
      <c r="F1669" s="294"/>
      <c r="G1669" s="774"/>
      <c r="H1669" s="537"/>
    </row>
    <row r="1670" spans="2:8" s="3" customFormat="1" ht="25.5" x14ac:dyDescent="0.25">
      <c r="B1670" s="822" t="s">
        <v>592</v>
      </c>
      <c r="C1670" s="823"/>
      <c r="D1670" s="254" t="s">
        <v>602</v>
      </c>
      <c r="E1670" s="10"/>
      <c r="F1670" s="294"/>
      <c r="G1670" s="773"/>
      <c r="H1670" s="537">
        <f>H507</f>
        <v>0</v>
      </c>
    </row>
    <row r="1671" spans="2:8" s="3" customFormat="1" ht="12.75" x14ac:dyDescent="0.25">
      <c r="B1671" s="820"/>
      <c r="C1671" s="821"/>
      <c r="D1671" s="252"/>
      <c r="E1671" s="252"/>
      <c r="F1671" s="294"/>
      <c r="G1671" s="774"/>
      <c r="H1671" s="537"/>
    </row>
    <row r="1672" spans="2:8" s="3" customFormat="1" ht="12.75" x14ac:dyDescent="0.25">
      <c r="B1672" s="822" t="s">
        <v>603</v>
      </c>
      <c r="C1672" s="823"/>
      <c r="D1672" s="254" t="s">
        <v>627</v>
      </c>
      <c r="E1672" s="10"/>
      <c r="F1672" s="294"/>
      <c r="G1672" s="773"/>
      <c r="H1672" s="537">
        <f>H870</f>
        <v>0</v>
      </c>
    </row>
    <row r="1673" spans="2:8" s="3" customFormat="1" ht="12.75" x14ac:dyDescent="0.25">
      <c r="B1673" s="820"/>
      <c r="C1673" s="821"/>
      <c r="D1673" s="252"/>
      <c r="E1673" s="252"/>
      <c r="F1673" s="294"/>
      <c r="G1673" s="774"/>
      <c r="H1673" s="537"/>
    </row>
    <row r="1674" spans="2:8" s="3" customFormat="1" ht="25.5" x14ac:dyDescent="0.25">
      <c r="B1674" s="822" t="s">
        <v>628</v>
      </c>
      <c r="C1674" s="823"/>
      <c r="D1674" s="254" t="s">
        <v>1079</v>
      </c>
      <c r="E1674" s="10"/>
      <c r="F1674" s="294"/>
      <c r="G1674" s="773"/>
      <c r="H1674" s="537">
        <f>H993</f>
        <v>0</v>
      </c>
    </row>
    <row r="1675" spans="2:8" s="3" customFormat="1" ht="12.75" x14ac:dyDescent="0.25">
      <c r="B1675" s="820"/>
      <c r="C1675" s="821"/>
      <c r="D1675" s="252"/>
      <c r="E1675" s="252"/>
      <c r="F1675" s="294"/>
      <c r="G1675" s="774"/>
      <c r="H1675" s="537"/>
    </row>
    <row r="1676" spans="2:8" s="3" customFormat="1" ht="12.75" x14ac:dyDescent="0.25">
      <c r="B1676" s="822" t="s">
        <v>949</v>
      </c>
      <c r="C1676" s="823"/>
      <c r="D1676" s="254" t="s">
        <v>1173</v>
      </c>
      <c r="E1676" s="10"/>
      <c r="F1676" s="294"/>
      <c r="G1676" s="773"/>
      <c r="H1676" s="537">
        <f>H1059</f>
        <v>0</v>
      </c>
    </row>
    <row r="1677" spans="2:8" s="3" customFormat="1" ht="12.75" x14ac:dyDescent="0.25">
      <c r="B1677" s="820"/>
      <c r="C1677" s="821"/>
      <c r="D1677" s="252"/>
      <c r="E1677" s="252"/>
      <c r="F1677" s="294"/>
      <c r="G1677" s="774"/>
      <c r="H1677" s="537"/>
    </row>
    <row r="1678" spans="2:8" s="3" customFormat="1" ht="12.75" x14ac:dyDescent="0.25">
      <c r="B1678" s="822" t="s">
        <v>1019</v>
      </c>
      <c r="C1678" s="823"/>
      <c r="D1678" s="254" t="s">
        <v>1198</v>
      </c>
      <c r="E1678" s="10"/>
      <c r="F1678" s="294"/>
      <c r="G1678" s="773"/>
      <c r="H1678" s="537">
        <f>H1116</f>
        <v>0</v>
      </c>
    </row>
    <row r="1679" spans="2:8" s="3" customFormat="1" ht="12.75" x14ac:dyDescent="0.25">
      <c r="B1679" s="820"/>
      <c r="C1679" s="821"/>
      <c r="D1679" s="252"/>
      <c r="E1679" s="252"/>
      <c r="F1679" s="294"/>
      <c r="G1679" s="774"/>
      <c r="H1679" s="537"/>
    </row>
    <row r="1680" spans="2:8" s="3" customFormat="1" ht="12.75" x14ac:dyDescent="0.25">
      <c r="B1680" s="822" t="s">
        <v>1038</v>
      </c>
      <c r="C1680" s="823"/>
      <c r="D1680" s="254" t="s">
        <v>1224</v>
      </c>
      <c r="E1680" s="10"/>
      <c r="F1680" s="294"/>
      <c r="G1680" s="773"/>
      <c r="H1680" s="537">
        <f>H1177</f>
        <v>0</v>
      </c>
    </row>
    <row r="1681" spans="2:8" s="3" customFormat="1" ht="12.75" x14ac:dyDescent="0.25">
      <c r="B1681" s="820"/>
      <c r="C1681" s="821"/>
      <c r="D1681" s="252"/>
      <c r="E1681" s="252"/>
      <c r="F1681" s="294"/>
      <c r="G1681" s="774"/>
      <c r="H1681" s="537"/>
    </row>
    <row r="1682" spans="2:8" s="3" customFormat="1" ht="12.75" x14ac:dyDescent="0.25">
      <c r="B1682" s="822" t="s">
        <v>1072</v>
      </c>
      <c r="C1682" s="823"/>
      <c r="D1682" s="254" t="s">
        <v>1274</v>
      </c>
      <c r="E1682" s="10"/>
      <c r="F1682" s="294"/>
      <c r="G1682" s="773"/>
      <c r="H1682" s="537">
        <f>H1233</f>
        <v>0</v>
      </c>
    </row>
    <row r="1683" spans="2:8" s="3" customFormat="1" ht="12.75" x14ac:dyDescent="0.25">
      <c r="B1683" s="820"/>
      <c r="C1683" s="821"/>
      <c r="D1683" s="252"/>
      <c r="E1683" s="252"/>
      <c r="F1683" s="294"/>
      <c r="G1683" s="774"/>
      <c r="H1683" s="537"/>
    </row>
    <row r="1684" spans="2:8" s="3" customFormat="1" ht="12.75" x14ac:dyDescent="0.25">
      <c r="B1684" s="822" t="s">
        <v>1080</v>
      </c>
      <c r="C1684" s="823"/>
      <c r="D1684" s="254" t="s">
        <v>1323</v>
      </c>
      <c r="E1684" s="10"/>
      <c r="F1684" s="294"/>
      <c r="G1684" s="773"/>
      <c r="H1684" s="537">
        <f>H1289</f>
        <v>0</v>
      </c>
    </row>
    <row r="1685" spans="2:8" s="3" customFormat="1" ht="12.75" x14ac:dyDescent="0.25">
      <c r="B1685" s="820"/>
      <c r="C1685" s="821"/>
      <c r="D1685" s="252"/>
      <c r="E1685" s="252"/>
      <c r="F1685" s="294"/>
      <c r="G1685" s="774"/>
      <c r="H1685" s="537"/>
    </row>
    <row r="1686" spans="2:8" s="3" customFormat="1" ht="12.75" x14ac:dyDescent="0.25">
      <c r="B1686" s="822" t="s">
        <v>1174</v>
      </c>
      <c r="C1686" s="823"/>
      <c r="D1686" s="254" t="s">
        <v>1669</v>
      </c>
      <c r="E1686" s="10"/>
      <c r="F1686" s="294"/>
      <c r="G1686" s="773"/>
      <c r="H1686" s="537">
        <f>H1353</f>
        <v>0</v>
      </c>
    </row>
    <row r="1687" spans="2:8" s="3" customFormat="1" ht="12.75" x14ac:dyDescent="0.25">
      <c r="B1687" s="820"/>
      <c r="C1687" s="821"/>
      <c r="D1687" s="252"/>
      <c r="E1687" s="252"/>
      <c r="F1687" s="294"/>
      <c r="G1687" s="774"/>
      <c r="H1687" s="537"/>
    </row>
    <row r="1688" spans="2:8" s="3" customFormat="1" ht="12.75" x14ac:dyDescent="0.25">
      <c r="B1688" s="822" t="s">
        <v>1199</v>
      </c>
      <c r="C1688" s="823"/>
      <c r="D1688" s="254" t="s">
        <v>1340</v>
      </c>
      <c r="E1688" s="10"/>
      <c r="F1688" s="294"/>
      <c r="G1688" s="773"/>
      <c r="H1688" s="537">
        <f>H1419</f>
        <v>0</v>
      </c>
    </row>
    <row r="1689" spans="2:8" s="3" customFormat="1" ht="12.75" x14ac:dyDescent="0.25">
      <c r="B1689" s="820"/>
      <c r="C1689" s="821"/>
      <c r="D1689" s="252"/>
      <c r="E1689" s="252"/>
      <c r="F1689" s="294"/>
      <c r="G1689" s="774"/>
      <c r="H1689" s="537"/>
    </row>
    <row r="1690" spans="2:8" s="3" customFormat="1" ht="25.5" x14ac:dyDescent="0.25">
      <c r="B1690" s="822" t="s">
        <v>1225</v>
      </c>
      <c r="C1690" s="823"/>
      <c r="D1690" s="254" t="s">
        <v>1347</v>
      </c>
      <c r="E1690" s="10"/>
      <c r="F1690" s="294"/>
      <c r="G1690" s="773"/>
      <c r="H1690" s="537">
        <f>H1535</f>
        <v>0</v>
      </c>
    </row>
    <row r="1691" spans="2:8" s="3" customFormat="1" ht="12.75" x14ac:dyDescent="0.25">
      <c r="B1691" s="820"/>
      <c r="C1691" s="821"/>
      <c r="D1691" s="252"/>
      <c r="E1691" s="252"/>
      <c r="F1691" s="294"/>
      <c r="G1691" s="774"/>
      <c r="H1691" s="537"/>
    </row>
    <row r="1692" spans="2:8" s="3" customFormat="1" ht="12.75" x14ac:dyDescent="0.25">
      <c r="B1692" s="822" t="s">
        <v>1275</v>
      </c>
      <c r="C1692" s="823"/>
      <c r="D1692" s="254" t="s">
        <v>1729</v>
      </c>
      <c r="E1692" s="10"/>
      <c r="F1692" s="294"/>
      <c r="G1692" s="773"/>
      <c r="H1692" s="537">
        <f>H1597</f>
        <v>0</v>
      </c>
    </row>
    <row r="1693" spans="2:8" s="3" customFormat="1" ht="12.75" x14ac:dyDescent="0.25">
      <c r="B1693" s="820"/>
      <c r="C1693" s="821"/>
      <c r="D1693" s="252"/>
      <c r="E1693" s="252"/>
      <c r="F1693" s="294"/>
      <c r="G1693" s="774"/>
      <c r="H1693" s="537"/>
    </row>
    <row r="1694" spans="2:8" s="3" customFormat="1" ht="12.75" x14ac:dyDescent="0.25">
      <c r="B1694" s="822" t="s">
        <v>1324</v>
      </c>
      <c r="C1694" s="823"/>
      <c r="D1694" s="254" t="s">
        <v>1748</v>
      </c>
      <c r="E1694" s="10"/>
      <c r="F1694" s="294"/>
      <c r="G1694" s="773"/>
      <c r="H1694" s="537">
        <f>H1660</f>
        <v>0</v>
      </c>
    </row>
    <row r="1695" spans="2:8" s="3" customFormat="1" ht="12.75" x14ac:dyDescent="0.25">
      <c r="B1695" s="820"/>
      <c r="C1695" s="821"/>
      <c r="D1695" s="252"/>
      <c r="E1695" s="252"/>
      <c r="F1695" s="294"/>
      <c r="G1695" s="774"/>
      <c r="H1695" s="537"/>
    </row>
    <row r="1696" spans="2:8" s="3" customFormat="1" ht="12.75" x14ac:dyDescent="0.25">
      <c r="B1696" s="820"/>
      <c r="C1696" s="821"/>
      <c r="D1696" s="252"/>
      <c r="E1696" s="252"/>
      <c r="F1696" s="294"/>
      <c r="G1696" s="774"/>
      <c r="H1696" s="537"/>
    </row>
    <row r="1697" spans="2:8" s="3" customFormat="1" ht="12.75" x14ac:dyDescent="0.25">
      <c r="B1697" s="820"/>
      <c r="C1697" s="821"/>
      <c r="D1697" s="252"/>
      <c r="E1697" s="252"/>
      <c r="F1697" s="294"/>
      <c r="G1697" s="774"/>
      <c r="H1697" s="537"/>
    </row>
    <row r="1698" spans="2:8" s="3" customFormat="1" ht="12.75" x14ac:dyDescent="0.25">
      <c r="B1698" s="820"/>
      <c r="C1698" s="821"/>
      <c r="D1698" s="252"/>
      <c r="E1698" s="252"/>
      <c r="F1698" s="294"/>
      <c r="G1698" s="774"/>
      <c r="H1698" s="537"/>
    </row>
    <row r="1699" spans="2:8" s="3" customFormat="1" ht="12.75" x14ac:dyDescent="0.25">
      <c r="B1699" s="820"/>
      <c r="C1699" s="821"/>
      <c r="D1699" s="252"/>
      <c r="E1699" s="252"/>
      <c r="F1699" s="294"/>
      <c r="G1699" s="774"/>
      <c r="H1699" s="537"/>
    </row>
    <row r="1700" spans="2:8" s="3" customFormat="1" ht="12.75" x14ac:dyDescent="0.25">
      <c r="B1700" s="820"/>
      <c r="C1700" s="821"/>
      <c r="D1700" s="252"/>
      <c r="E1700" s="252"/>
      <c r="F1700" s="294"/>
      <c r="G1700" s="774"/>
      <c r="H1700" s="537"/>
    </row>
    <row r="1701" spans="2:8" s="3" customFormat="1" ht="12.75" x14ac:dyDescent="0.25">
      <c r="B1701" s="820"/>
      <c r="C1701" s="821"/>
      <c r="D1701" s="252"/>
      <c r="E1701" s="252"/>
      <c r="F1701" s="294"/>
      <c r="G1701" s="774"/>
      <c r="H1701" s="537"/>
    </row>
    <row r="1702" spans="2:8" s="3" customFormat="1" ht="12.75" x14ac:dyDescent="0.25">
      <c r="B1702" s="820"/>
      <c r="C1702" s="821"/>
      <c r="D1702" s="252"/>
      <c r="E1702" s="252"/>
      <c r="F1702" s="294"/>
      <c r="G1702" s="774"/>
      <c r="H1702" s="537"/>
    </row>
    <row r="1703" spans="2:8" s="3" customFormat="1" ht="12.75" x14ac:dyDescent="0.25">
      <c r="B1703" s="820"/>
      <c r="C1703" s="821"/>
      <c r="D1703" s="252"/>
      <c r="E1703" s="252"/>
      <c r="F1703" s="294"/>
      <c r="G1703" s="774"/>
      <c r="H1703" s="537"/>
    </row>
    <row r="1704" spans="2:8" s="3" customFormat="1" ht="12.75" x14ac:dyDescent="0.25">
      <c r="B1704" s="820"/>
      <c r="C1704" s="821"/>
      <c r="D1704" s="252"/>
      <c r="E1704" s="252"/>
      <c r="F1704" s="294"/>
      <c r="G1704" s="774"/>
      <c r="H1704" s="537"/>
    </row>
    <row r="1705" spans="2:8" s="3" customFormat="1" ht="12.75" x14ac:dyDescent="0.25">
      <c r="B1705" s="820"/>
      <c r="C1705" s="821"/>
      <c r="D1705" s="252"/>
      <c r="E1705" s="252"/>
      <c r="F1705" s="294"/>
      <c r="G1705" s="774"/>
      <c r="H1705" s="537"/>
    </row>
    <row r="1706" spans="2:8" s="3" customFormat="1" ht="12.75" x14ac:dyDescent="0.25">
      <c r="B1706" s="820"/>
      <c r="C1706" s="821"/>
      <c r="D1706" s="252"/>
      <c r="E1706" s="252"/>
      <c r="F1706" s="294"/>
      <c r="G1706" s="774"/>
      <c r="H1706" s="537"/>
    </row>
    <row r="1707" spans="2:8" s="3" customFormat="1" ht="12.75" x14ac:dyDescent="0.25">
      <c r="B1707" s="820"/>
      <c r="C1707" s="821"/>
      <c r="D1707" s="252"/>
      <c r="E1707" s="252"/>
      <c r="F1707" s="294"/>
      <c r="G1707" s="774"/>
      <c r="H1707" s="537"/>
    </row>
    <row r="1708" spans="2:8" s="3" customFormat="1" ht="12.75" x14ac:dyDescent="0.25">
      <c r="B1708" s="820"/>
      <c r="C1708" s="821"/>
      <c r="D1708" s="252"/>
      <c r="E1708" s="252"/>
      <c r="F1708" s="294"/>
      <c r="G1708" s="774"/>
      <c r="H1708" s="537"/>
    </row>
    <row r="1709" spans="2:8" s="3" customFormat="1" ht="12.75" x14ac:dyDescent="0.25">
      <c r="B1709" s="820"/>
      <c r="C1709" s="821"/>
      <c r="D1709" s="252"/>
      <c r="E1709" s="252"/>
      <c r="F1709" s="294"/>
      <c r="G1709" s="774"/>
      <c r="H1709" s="537"/>
    </row>
    <row r="1710" spans="2:8" s="3" customFormat="1" ht="12.75" x14ac:dyDescent="0.25">
      <c r="B1710" s="820"/>
      <c r="C1710" s="821"/>
      <c r="D1710" s="252"/>
      <c r="E1710" s="252"/>
      <c r="F1710" s="294"/>
      <c r="G1710" s="774"/>
      <c r="H1710" s="537"/>
    </row>
    <row r="1711" spans="2:8" s="3" customFormat="1" ht="12.75" x14ac:dyDescent="0.25">
      <c r="B1711" s="820"/>
      <c r="C1711" s="821"/>
      <c r="D1711" s="252"/>
      <c r="E1711" s="252"/>
      <c r="F1711" s="294"/>
      <c r="G1711" s="774"/>
      <c r="H1711" s="537"/>
    </row>
    <row r="1712" spans="2:8" s="3" customFormat="1" ht="12.75" x14ac:dyDescent="0.25">
      <c r="B1712" s="820"/>
      <c r="C1712" s="821"/>
      <c r="D1712" s="252"/>
      <c r="E1712" s="252"/>
      <c r="F1712" s="294"/>
      <c r="G1712" s="774"/>
      <c r="H1712" s="537"/>
    </row>
    <row r="1713" spans="2:8" s="3" customFormat="1" ht="12.75" x14ac:dyDescent="0.25">
      <c r="B1713" s="820"/>
      <c r="C1713" s="821"/>
      <c r="D1713" s="252"/>
      <c r="E1713" s="252"/>
      <c r="F1713" s="294"/>
      <c r="G1713" s="774"/>
      <c r="H1713" s="537"/>
    </row>
    <row r="1714" spans="2:8" s="3" customFormat="1" ht="12.75" x14ac:dyDescent="0.25">
      <c r="B1714" s="820"/>
      <c r="C1714" s="821"/>
      <c r="D1714" s="252"/>
      <c r="E1714" s="252"/>
      <c r="F1714" s="294"/>
      <c r="G1714" s="774"/>
      <c r="H1714" s="537"/>
    </row>
    <row r="1715" spans="2:8" s="3" customFormat="1" ht="12.75" x14ac:dyDescent="0.25">
      <c r="B1715" s="820"/>
      <c r="C1715" s="821"/>
      <c r="D1715" s="252"/>
      <c r="E1715" s="252"/>
      <c r="F1715" s="294"/>
      <c r="G1715" s="774"/>
      <c r="H1715" s="537"/>
    </row>
    <row r="1716" spans="2:8" s="3" customFormat="1" ht="12.75" x14ac:dyDescent="0.25">
      <c r="B1716" s="820"/>
      <c r="C1716" s="821"/>
      <c r="D1716" s="252"/>
      <c r="E1716" s="252"/>
      <c r="F1716" s="294"/>
      <c r="G1716" s="774"/>
      <c r="H1716" s="537"/>
    </row>
    <row r="1717" spans="2:8" s="3" customFormat="1" ht="12.75" x14ac:dyDescent="0.25">
      <c r="B1717" s="820"/>
      <c r="C1717" s="821"/>
      <c r="D1717" s="252"/>
      <c r="E1717" s="252"/>
      <c r="F1717" s="294"/>
      <c r="G1717" s="774"/>
      <c r="H1717" s="537"/>
    </row>
    <row r="1718" spans="2:8" s="3" customFormat="1" ht="12.75" x14ac:dyDescent="0.25">
      <c r="B1718" s="820"/>
      <c r="C1718" s="821"/>
      <c r="D1718" s="252"/>
      <c r="E1718" s="252"/>
      <c r="F1718" s="294"/>
      <c r="G1718" s="774"/>
      <c r="H1718" s="537"/>
    </row>
    <row r="1719" spans="2:8" s="3" customFormat="1" ht="12.75" x14ac:dyDescent="0.25">
      <c r="B1719" s="824"/>
      <c r="C1719" s="825"/>
      <c r="D1719" s="252"/>
      <c r="E1719" s="252"/>
      <c r="F1719" s="294"/>
      <c r="G1719" s="774"/>
      <c r="H1719" s="537"/>
    </row>
    <row r="1720" spans="2:8" s="4" customFormat="1" ht="21.95" customHeight="1" x14ac:dyDescent="0.25">
      <c r="B1720" s="285" t="s">
        <v>4566</v>
      </c>
      <c r="C1720" s="297"/>
      <c r="D1720" s="5"/>
      <c r="E1720" s="11"/>
      <c r="F1720" s="292"/>
      <c r="G1720" s="775"/>
      <c r="H1720" s="494">
        <f>SUM(H1664:H1719)</f>
        <v>0</v>
      </c>
    </row>
  </sheetData>
  <sheetProtection algorithmName="SHA-512" hashValue="c26RK9AaGcg//eFvRmnIVULxFzr41VIYJDYag/dPxJvJYP4+/Uc4B4E8zrQtPKmTs68FoiNsexYrGVGlb4bmrw==" saltValue="kRIS8SzYCFlWr4zkvCdH5A==" spinCount="100000" sheet="1" objects="1" scenarios="1"/>
  <autoFilter ref="B1:H1720" xr:uid="{00000000-0009-0000-0000-000003000000}"/>
  <mergeCells count="57">
    <mergeCell ref="B1717:C1717"/>
    <mergeCell ref="B1718:C1718"/>
    <mergeCell ref="B1719:C1719"/>
    <mergeCell ref="B1711:C1711"/>
    <mergeCell ref="B1712:C1712"/>
    <mergeCell ref="B1713:C1713"/>
    <mergeCell ref="B1714:C1714"/>
    <mergeCell ref="B1715:C1715"/>
    <mergeCell ref="B1716:C1716"/>
    <mergeCell ref="B1710:C1710"/>
    <mergeCell ref="B1699:C1699"/>
    <mergeCell ref="B1700:C1700"/>
    <mergeCell ref="B1701:C1701"/>
    <mergeCell ref="B1702:C1702"/>
    <mergeCell ref="B1703:C1703"/>
    <mergeCell ref="B1704:C1704"/>
    <mergeCell ref="B1705:C1705"/>
    <mergeCell ref="B1706:C1706"/>
    <mergeCell ref="B1707:C1707"/>
    <mergeCell ref="B1708:C1708"/>
    <mergeCell ref="B1709:C1709"/>
    <mergeCell ref="B1698:C1698"/>
    <mergeCell ref="B1687:C1687"/>
    <mergeCell ref="B1688:C1688"/>
    <mergeCell ref="B1689:C1689"/>
    <mergeCell ref="B1690:C1690"/>
    <mergeCell ref="B1691:C1691"/>
    <mergeCell ref="B1692:C1692"/>
    <mergeCell ref="B1693:C1693"/>
    <mergeCell ref="B1694:C1694"/>
    <mergeCell ref="B1695:C1695"/>
    <mergeCell ref="B1696:C1696"/>
    <mergeCell ref="B1697:C1697"/>
    <mergeCell ref="B1686:C1686"/>
    <mergeCell ref="B1675:C1675"/>
    <mergeCell ref="B1676:C1676"/>
    <mergeCell ref="B1677:C1677"/>
    <mergeCell ref="B1678:C1678"/>
    <mergeCell ref="B1679:C1679"/>
    <mergeCell ref="B1680:C1680"/>
    <mergeCell ref="B1681:C1681"/>
    <mergeCell ref="B1682:C1682"/>
    <mergeCell ref="B1683:C1683"/>
    <mergeCell ref="B1684:C1684"/>
    <mergeCell ref="B1685:C1685"/>
    <mergeCell ref="B1674:C1674"/>
    <mergeCell ref="B1663:C1663"/>
    <mergeCell ref="B1664:C1664"/>
    <mergeCell ref="B1665:C1665"/>
    <mergeCell ref="B1666:C1666"/>
    <mergeCell ref="B1667:C1667"/>
    <mergeCell ref="B1668:C1668"/>
    <mergeCell ref="B1669:C1669"/>
    <mergeCell ref="B1670:C1670"/>
    <mergeCell ref="B1671:C1671"/>
    <mergeCell ref="B1672:C1672"/>
    <mergeCell ref="B1673:C1673"/>
  </mergeCells>
  <pageMargins left="0.70866141732283472" right="0.70866141732283472" top="0.74803149606299213" bottom="0.74803149606299213" header="0.31496062992125984" footer="0.31496062992125984"/>
  <pageSetup paperSize="9" scale="77" firstPageNumber="65" fitToHeight="0" orientation="portrait" blackAndWhite="1" r:id="rId1"/>
  <headerFooter>
    <oddHeader>&amp;LHAMMARSDALE WWTW IMPROVEMENTS TO LIQUID AND SOLIDS TREATMENT FACILITIES&amp;RContract No:  WS 7342</oddHeader>
    <oddFooter>&amp;LC2: Pricing Data - Revision B&amp;CPage C2.2-&amp;P</oddFooter>
  </headerFooter>
  <rowBreaks count="30" manualBreakCount="30">
    <brk id="53" max="7" man="1"/>
    <brk id="116" max="7" man="1"/>
    <brk id="166" max="7" man="1"/>
    <brk id="226" max="7" man="1"/>
    <brk id="280" max="7" man="1"/>
    <brk id="337" max="7" man="1"/>
    <brk id="403" max="7" man="1"/>
    <brk id="448" max="7" man="1"/>
    <brk id="507" max="7" man="1"/>
    <brk id="569" max="7" man="1"/>
    <brk id="628" max="7" man="1"/>
    <brk id="670" max="16383" man="1"/>
    <brk id="717" max="16383" man="1"/>
    <brk id="770" max="16383" man="1"/>
    <brk id="819" max="16383" man="1"/>
    <brk id="870" max="7" man="1"/>
    <brk id="927" max="7" man="1"/>
    <brk id="993" max="7" man="1"/>
    <brk id="1059" max="7" man="1"/>
    <brk id="1116" max="7" man="1"/>
    <brk id="1177" max="7" man="1"/>
    <brk id="1233" max="7" man="1"/>
    <brk id="1289" max="7" man="1"/>
    <brk id="1353" max="7" man="1"/>
    <brk id="1419" max="7" man="1"/>
    <brk id="1481" max="7" man="1"/>
    <brk id="1535" max="7" man="1"/>
    <brk id="1597" max="7" man="1"/>
    <brk id="1660" man="1"/>
    <brk id="1720" man="1"/>
  </rowBreaks>
  <legacy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53A65409-37AC-42E3-8520-6F08FDCAEF71}">
            <xm:f>NOT(ISERROR(SEARCH($J$8,J8)))</xm:f>
            <xm:f>$J$8</xm:f>
            <x14:dxf>
              <font>
                <color rgb="FF9C0006"/>
              </font>
              <fill>
                <patternFill>
                  <bgColor rgb="FFFFC7CE"/>
                </patternFill>
              </fill>
            </x14:dxf>
          </x14:cfRule>
          <xm:sqref>J8:J1609</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H963"/>
  <sheetViews>
    <sheetView view="pageBreakPreview" topLeftCell="B1" zoomScaleNormal="100" zoomScaleSheetLayoutView="100" workbookViewId="0">
      <selection activeCell="F251" sqref="F251"/>
    </sheetView>
  </sheetViews>
  <sheetFormatPr defaultRowHeight="15" x14ac:dyDescent="0.25"/>
  <cols>
    <col min="1" max="1" width="5.42578125" style="278" hidden="1" customWidth="1"/>
    <col min="2" max="2" width="8.5703125" style="304" customWidth="1"/>
    <col min="3" max="3" width="13" style="278" bestFit="1" customWidth="1"/>
    <col min="4" max="4" width="35.5703125" style="278" customWidth="1"/>
    <col min="5" max="5" width="9.7109375" style="278" customWidth="1"/>
    <col min="6" max="6" width="10.28515625" style="304" customWidth="1"/>
    <col min="7" max="7" width="15.7109375" style="278" customWidth="1"/>
    <col min="8" max="8" width="18.5703125" style="560" customWidth="1"/>
    <col min="9" max="16384" width="9.140625" style="278"/>
  </cols>
  <sheetData>
    <row r="1" spans="1:8" s="268" customFormat="1" ht="12.75" x14ac:dyDescent="0.2">
      <c r="A1" s="267" t="s">
        <v>0</v>
      </c>
      <c r="B1" s="303"/>
      <c r="F1" s="303"/>
      <c r="H1" s="554" t="s">
        <v>2023</v>
      </c>
    </row>
    <row r="2" spans="1:8" s="268" customFormat="1" ht="12.75" x14ac:dyDescent="0.2">
      <c r="B2" s="303"/>
      <c r="F2" s="303"/>
      <c r="H2" s="555"/>
    </row>
    <row r="3" spans="1:8" s="269" customFormat="1" ht="25.5" x14ac:dyDescent="0.25">
      <c r="B3" s="270" t="s">
        <v>3</v>
      </c>
      <c r="C3" s="270" t="s">
        <v>4</v>
      </c>
      <c r="D3" s="270" t="s">
        <v>5</v>
      </c>
      <c r="E3" s="270" t="s">
        <v>6</v>
      </c>
      <c r="F3" s="295" t="s">
        <v>7</v>
      </c>
      <c r="G3" s="270" t="s">
        <v>8</v>
      </c>
      <c r="H3" s="556" t="s">
        <v>9</v>
      </c>
    </row>
    <row r="4" spans="1:8" s="269" customFormat="1" ht="25.5" x14ac:dyDescent="0.25">
      <c r="A4" s="269">
        <v>9927</v>
      </c>
      <c r="B4" s="748" t="s">
        <v>10</v>
      </c>
      <c r="C4" s="749" t="s">
        <v>1757</v>
      </c>
      <c r="D4" s="749" t="s">
        <v>1756</v>
      </c>
      <c r="E4" s="750"/>
      <c r="F4" s="750"/>
      <c r="G4" s="751"/>
      <c r="H4" s="752"/>
    </row>
    <row r="5" spans="1:8" s="269" customFormat="1" ht="12.75" x14ac:dyDescent="0.25">
      <c r="B5" s="476"/>
      <c r="C5" s="272"/>
      <c r="D5" s="272"/>
      <c r="E5" s="451"/>
      <c r="F5" s="451"/>
      <c r="G5" s="455"/>
      <c r="H5" s="557"/>
    </row>
    <row r="6" spans="1:8" s="269" customFormat="1" ht="12.75" x14ac:dyDescent="0.25">
      <c r="A6" s="269">
        <v>9931</v>
      </c>
      <c r="B6" s="475" t="s">
        <v>12</v>
      </c>
      <c r="C6" s="271"/>
      <c r="D6" s="271" t="s">
        <v>1758</v>
      </c>
      <c r="E6" s="451"/>
      <c r="F6" s="451"/>
      <c r="G6" s="455"/>
      <c r="H6" s="557"/>
    </row>
    <row r="7" spans="1:8" s="269" customFormat="1" ht="12.75" x14ac:dyDescent="0.25">
      <c r="B7" s="476"/>
      <c r="C7" s="272"/>
      <c r="D7" s="272"/>
      <c r="E7" s="451"/>
      <c r="F7" s="451"/>
      <c r="G7" s="455"/>
      <c r="H7" s="557"/>
    </row>
    <row r="8" spans="1:8" s="269" customFormat="1" ht="12.75" x14ac:dyDescent="0.25">
      <c r="A8" s="269">
        <v>9932</v>
      </c>
      <c r="B8" s="475" t="s">
        <v>16</v>
      </c>
      <c r="C8" s="271" t="s">
        <v>276</v>
      </c>
      <c r="D8" s="271" t="s">
        <v>1759</v>
      </c>
      <c r="E8" s="452" t="s">
        <v>279</v>
      </c>
      <c r="F8" s="453">
        <v>525</v>
      </c>
      <c r="G8" s="464"/>
      <c r="H8" s="557">
        <f>IF(E8 = CHAR(37), F8*G8/100,F8*G8)</f>
        <v>0</v>
      </c>
    </row>
    <row r="9" spans="1:8" s="269" customFormat="1" ht="12.75" x14ac:dyDescent="0.25">
      <c r="B9" s="476"/>
      <c r="C9" s="272"/>
      <c r="D9" s="272"/>
      <c r="E9" s="451"/>
      <c r="F9" s="451"/>
      <c r="G9" s="455"/>
      <c r="H9" s="557"/>
    </row>
    <row r="10" spans="1:8" s="269" customFormat="1" ht="12.75" x14ac:dyDescent="0.25">
      <c r="A10" s="269">
        <v>9933</v>
      </c>
      <c r="B10" s="475"/>
      <c r="C10" s="271" t="s">
        <v>651</v>
      </c>
      <c r="D10" s="271" t="s">
        <v>1760</v>
      </c>
      <c r="E10" s="452"/>
      <c r="F10" s="453"/>
      <c r="G10" s="455"/>
      <c r="H10" s="557"/>
    </row>
    <row r="11" spans="1:8" s="269" customFormat="1" ht="12.75" x14ac:dyDescent="0.25">
      <c r="B11" s="476"/>
      <c r="C11" s="272"/>
      <c r="D11" s="272"/>
      <c r="E11" s="451"/>
      <c r="F11" s="451"/>
      <c r="G11" s="455"/>
      <c r="H11" s="557"/>
    </row>
    <row r="12" spans="1:8" s="269" customFormat="1" ht="12.75" x14ac:dyDescent="0.25">
      <c r="A12" s="269">
        <v>9934</v>
      </c>
      <c r="B12" s="475" t="s">
        <v>22</v>
      </c>
      <c r="C12" s="271"/>
      <c r="D12" s="271" t="s">
        <v>1761</v>
      </c>
      <c r="E12" s="452" t="s">
        <v>242</v>
      </c>
      <c r="F12" s="453">
        <v>1</v>
      </c>
      <c r="G12" s="464"/>
      <c r="H12" s="557">
        <f>IF(E12 = CHAR(37), F12*G12/100,F12*G12)</f>
        <v>0</v>
      </c>
    </row>
    <row r="13" spans="1:8" s="269" customFormat="1" ht="12.75" x14ac:dyDescent="0.25">
      <c r="B13" s="476"/>
      <c r="C13" s="272"/>
      <c r="D13" s="272"/>
      <c r="E13" s="451"/>
      <c r="F13" s="451"/>
      <c r="G13" s="455"/>
      <c r="H13" s="557"/>
    </row>
    <row r="14" spans="1:8" s="269" customFormat="1" ht="12.75" x14ac:dyDescent="0.25">
      <c r="A14" s="269">
        <v>9935</v>
      </c>
      <c r="B14" s="475" t="s">
        <v>24</v>
      </c>
      <c r="C14" s="271"/>
      <c r="D14" s="271" t="s">
        <v>1762</v>
      </c>
      <c r="E14" s="452" t="s">
        <v>242</v>
      </c>
      <c r="F14" s="453">
        <v>1</v>
      </c>
      <c r="G14" s="464"/>
      <c r="H14" s="557">
        <f>IF(E14 = CHAR(37), F14*G14/100,F14*G14)</f>
        <v>0</v>
      </c>
    </row>
    <row r="15" spans="1:8" s="269" customFormat="1" ht="12.75" x14ac:dyDescent="0.25">
      <c r="B15" s="476"/>
      <c r="C15" s="272"/>
      <c r="D15" s="272"/>
      <c r="E15" s="451"/>
      <c r="F15" s="451"/>
      <c r="G15" s="455"/>
      <c r="H15" s="557"/>
    </row>
    <row r="16" spans="1:8" s="269" customFormat="1" ht="12.75" x14ac:dyDescent="0.25">
      <c r="A16" s="269">
        <v>9936</v>
      </c>
      <c r="B16" s="475" t="s">
        <v>26</v>
      </c>
      <c r="C16" s="271"/>
      <c r="D16" s="271" t="s">
        <v>1763</v>
      </c>
      <c r="E16" s="452" t="s">
        <v>242</v>
      </c>
      <c r="F16" s="453">
        <v>1</v>
      </c>
      <c r="G16" s="464"/>
      <c r="H16" s="557">
        <f>IF(E16 = CHAR(37), F16*G16/100,F16*G16)</f>
        <v>0</v>
      </c>
    </row>
    <row r="17" spans="1:8" s="269" customFormat="1" ht="12.75" x14ac:dyDescent="0.25">
      <c r="B17" s="476"/>
      <c r="C17" s="272"/>
      <c r="D17" s="272"/>
      <c r="E17" s="451"/>
      <c r="F17" s="451"/>
      <c r="G17" s="455"/>
      <c r="H17" s="557"/>
    </row>
    <row r="18" spans="1:8" s="269" customFormat="1" ht="25.5" x14ac:dyDescent="0.25">
      <c r="A18" s="269">
        <v>9939</v>
      </c>
      <c r="B18" s="475"/>
      <c r="C18" s="271" t="s">
        <v>373</v>
      </c>
      <c r="D18" s="271" t="s">
        <v>374</v>
      </c>
      <c r="E18" s="452"/>
      <c r="F18" s="453"/>
      <c r="G18" s="455"/>
      <c r="H18" s="557"/>
    </row>
    <row r="19" spans="1:8" s="269" customFormat="1" ht="12.75" x14ac:dyDescent="0.25">
      <c r="B19" s="476"/>
      <c r="C19" s="272"/>
      <c r="D19" s="272"/>
      <c r="E19" s="451"/>
      <c r="F19" s="451"/>
      <c r="G19" s="455"/>
      <c r="H19" s="557"/>
    </row>
    <row r="20" spans="1:8" s="269" customFormat="1" ht="12.75" x14ac:dyDescent="0.25">
      <c r="A20" s="269">
        <v>9940</v>
      </c>
      <c r="B20" s="475" t="s">
        <v>28</v>
      </c>
      <c r="C20" s="271"/>
      <c r="D20" s="271" t="s">
        <v>1764</v>
      </c>
      <c r="E20" s="452" t="s">
        <v>292</v>
      </c>
      <c r="F20" s="453">
        <v>170</v>
      </c>
      <c r="G20" s="464"/>
      <c r="H20" s="557">
        <f>IF(E20 = CHAR(37), F20*G20/100,F20*G20)</f>
        <v>0</v>
      </c>
    </row>
    <row r="21" spans="1:8" s="269" customFormat="1" ht="12.75" x14ac:dyDescent="0.25">
      <c r="B21" s="476"/>
      <c r="C21" s="272"/>
      <c r="D21" s="272"/>
      <c r="E21" s="451"/>
      <c r="F21" s="451"/>
      <c r="G21" s="455"/>
      <c r="H21" s="557"/>
    </row>
    <row r="22" spans="1:8" s="269" customFormat="1" ht="25.5" x14ac:dyDescent="0.25">
      <c r="A22" s="269">
        <v>9941</v>
      </c>
      <c r="B22" s="475" t="s">
        <v>30</v>
      </c>
      <c r="C22" s="271"/>
      <c r="D22" s="271" t="s">
        <v>1765</v>
      </c>
      <c r="E22" s="452" t="s">
        <v>292</v>
      </c>
      <c r="F22" s="453">
        <v>40</v>
      </c>
      <c r="G22" s="464"/>
      <c r="H22" s="557">
        <f>IF(E22 = CHAR(37), F22*G22/100,F22*G22)</f>
        <v>0</v>
      </c>
    </row>
    <row r="23" spans="1:8" s="269" customFormat="1" ht="12.75" x14ac:dyDescent="0.25">
      <c r="B23" s="476"/>
      <c r="C23" s="272"/>
      <c r="D23" s="272"/>
      <c r="E23" s="451"/>
      <c r="F23" s="451"/>
      <c r="G23" s="455"/>
      <c r="H23" s="557"/>
    </row>
    <row r="24" spans="1:8" s="269" customFormat="1" ht="25.5" x14ac:dyDescent="0.25">
      <c r="A24" s="269">
        <v>10993</v>
      </c>
      <c r="B24" s="475"/>
      <c r="C24" s="271" t="s">
        <v>377</v>
      </c>
      <c r="D24" s="271" t="s">
        <v>378</v>
      </c>
      <c r="E24" s="452"/>
      <c r="F24" s="453"/>
      <c r="G24" s="455"/>
      <c r="H24" s="557"/>
    </row>
    <row r="25" spans="1:8" s="269" customFormat="1" ht="12.75" x14ac:dyDescent="0.25">
      <c r="B25" s="476"/>
      <c r="C25" s="272"/>
      <c r="D25" s="272"/>
      <c r="E25" s="451"/>
      <c r="F25" s="451"/>
      <c r="G25" s="455"/>
      <c r="H25" s="557"/>
    </row>
    <row r="26" spans="1:8" s="269" customFormat="1" ht="25.5" x14ac:dyDescent="0.25">
      <c r="A26" s="269">
        <v>10992</v>
      </c>
      <c r="B26" s="475" t="s">
        <v>32</v>
      </c>
      <c r="C26" s="271"/>
      <c r="D26" s="271" t="s">
        <v>1766</v>
      </c>
      <c r="E26" s="452" t="s">
        <v>279</v>
      </c>
      <c r="F26" s="453">
        <v>368</v>
      </c>
      <c r="G26" s="464"/>
      <c r="H26" s="557">
        <f>IF(E26 = CHAR(37), F26*G26/100,F26*G26)</f>
        <v>0</v>
      </c>
    </row>
    <row r="27" spans="1:8" s="269" customFormat="1" ht="12.75" x14ac:dyDescent="0.25">
      <c r="B27" s="476"/>
      <c r="C27" s="272"/>
      <c r="D27" s="272"/>
      <c r="E27" s="451"/>
      <c r="F27" s="451"/>
      <c r="G27" s="455"/>
      <c r="H27" s="557"/>
    </row>
    <row r="28" spans="1:8" s="269" customFormat="1" ht="12.75" x14ac:dyDescent="0.25">
      <c r="A28" s="269">
        <v>10180</v>
      </c>
      <c r="B28" s="475" t="s">
        <v>34</v>
      </c>
      <c r="C28" s="271" t="s">
        <v>387</v>
      </c>
      <c r="D28" s="271" t="s">
        <v>1767</v>
      </c>
      <c r="E28" s="452" t="s">
        <v>279</v>
      </c>
      <c r="F28" s="453">
        <v>51</v>
      </c>
      <c r="G28" s="464"/>
      <c r="H28" s="557">
        <f>IF(E28 = CHAR(37), F28*G28/100,F28*G28)</f>
        <v>0</v>
      </c>
    </row>
    <row r="29" spans="1:8" s="269" customFormat="1" ht="12.75" x14ac:dyDescent="0.25">
      <c r="B29" s="476"/>
      <c r="C29" s="272"/>
      <c r="D29" s="272"/>
      <c r="E29" s="451"/>
      <c r="F29" s="451"/>
      <c r="G29" s="455"/>
      <c r="H29" s="557"/>
    </row>
    <row r="30" spans="1:8" s="269" customFormat="1" ht="12.75" x14ac:dyDescent="0.25">
      <c r="B30" s="476"/>
      <c r="C30" s="272"/>
      <c r="D30" s="272"/>
      <c r="E30" s="451"/>
      <c r="F30" s="451"/>
      <c r="G30" s="455"/>
      <c r="H30" s="557"/>
    </row>
    <row r="31" spans="1:8" s="269" customFormat="1" ht="12.75" x14ac:dyDescent="0.25">
      <c r="B31" s="476"/>
      <c r="C31" s="272"/>
      <c r="D31" s="272"/>
      <c r="E31" s="451"/>
      <c r="F31" s="451"/>
      <c r="G31" s="455"/>
      <c r="H31" s="557"/>
    </row>
    <row r="32" spans="1:8" s="269" customFormat="1" ht="12.75" x14ac:dyDescent="0.25">
      <c r="B32" s="476"/>
      <c r="C32" s="272"/>
      <c r="D32" s="272"/>
      <c r="E32" s="451"/>
      <c r="F32" s="451"/>
      <c r="G32" s="455"/>
      <c r="H32" s="557"/>
    </row>
    <row r="33" spans="2:8" s="269" customFormat="1" ht="12.75" x14ac:dyDescent="0.25">
      <c r="B33" s="476"/>
      <c r="C33" s="272"/>
      <c r="D33" s="272"/>
      <c r="E33" s="451"/>
      <c r="F33" s="451"/>
      <c r="G33" s="455"/>
      <c r="H33" s="557"/>
    </row>
    <row r="34" spans="2:8" s="269" customFormat="1" ht="12.75" x14ac:dyDescent="0.25">
      <c r="B34" s="476"/>
      <c r="C34" s="272"/>
      <c r="D34" s="272"/>
      <c r="E34" s="451"/>
      <c r="F34" s="451"/>
      <c r="G34" s="455"/>
      <c r="H34" s="557"/>
    </row>
    <row r="35" spans="2:8" s="269" customFormat="1" ht="12.75" x14ac:dyDescent="0.25">
      <c r="B35" s="476"/>
      <c r="C35" s="272"/>
      <c r="D35" s="272"/>
      <c r="E35" s="451"/>
      <c r="F35" s="451"/>
      <c r="G35" s="455"/>
      <c r="H35" s="557"/>
    </row>
    <row r="36" spans="2:8" s="269" customFormat="1" ht="12.75" x14ac:dyDescent="0.25">
      <c r="B36" s="476"/>
      <c r="C36" s="272"/>
      <c r="D36" s="272"/>
      <c r="E36" s="451"/>
      <c r="F36" s="451"/>
      <c r="G36" s="455"/>
      <c r="H36" s="557"/>
    </row>
    <row r="37" spans="2:8" s="269" customFormat="1" ht="12.75" x14ac:dyDescent="0.25">
      <c r="B37" s="476"/>
      <c r="C37" s="272"/>
      <c r="D37" s="272"/>
      <c r="E37" s="451"/>
      <c r="F37" s="451"/>
      <c r="G37" s="455"/>
      <c r="H37" s="557"/>
    </row>
    <row r="38" spans="2:8" s="269" customFormat="1" ht="12.75" x14ac:dyDescent="0.25">
      <c r="B38" s="476"/>
      <c r="C38" s="272"/>
      <c r="D38" s="272"/>
      <c r="E38" s="451"/>
      <c r="F38" s="451"/>
      <c r="G38" s="455"/>
      <c r="H38" s="557"/>
    </row>
    <row r="39" spans="2:8" s="269" customFormat="1" ht="12.75" x14ac:dyDescent="0.25">
      <c r="B39" s="476"/>
      <c r="C39" s="272"/>
      <c r="D39" s="272"/>
      <c r="E39" s="451"/>
      <c r="F39" s="451"/>
      <c r="G39" s="455"/>
      <c r="H39" s="557"/>
    </row>
    <row r="40" spans="2:8" s="269" customFormat="1" ht="12.75" x14ac:dyDescent="0.25">
      <c r="B40" s="476"/>
      <c r="C40" s="272"/>
      <c r="D40" s="272"/>
      <c r="E40" s="451"/>
      <c r="F40" s="451"/>
      <c r="G40" s="455"/>
      <c r="H40" s="557"/>
    </row>
    <row r="41" spans="2:8" s="269" customFormat="1" ht="12.75" x14ac:dyDescent="0.25">
      <c r="B41" s="476"/>
      <c r="C41" s="272"/>
      <c r="D41" s="272"/>
      <c r="E41" s="451"/>
      <c r="F41" s="451"/>
      <c r="G41" s="455"/>
      <c r="H41" s="557"/>
    </row>
    <row r="42" spans="2:8" s="269" customFormat="1" ht="12.75" x14ac:dyDescent="0.25">
      <c r="B42" s="476"/>
      <c r="C42" s="272"/>
      <c r="D42" s="272"/>
      <c r="E42" s="451"/>
      <c r="F42" s="451"/>
      <c r="G42" s="455"/>
      <c r="H42" s="557"/>
    </row>
    <row r="43" spans="2:8" s="269" customFormat="1" ht="12.75" x14ac:dyDescent="0.25">
      <c r="B43" s="476"/>
      <c r="C43" s="272"/>
      <c r="D43" s="272"/>
      <c r="E43" s="451"/>
      <c r="F43" s="451"/>
      <c r="G43" s="455"/>
      <c r="H43" s="557"/>
    </row>
    <row r="44" spans="2:8" s="269" customFormat="1" ht="12.75" x14ac:dyDescent="0.25">
      <c r="B44" s="476"/>
      <c r="C44" s="272"/>
      <c r="D44" s="272"/>
      <c r="E44" s="451"/>
      <c r="F44" s="451"/>
      <c r="G44" s="455"/>
      <c r="H44" s="557"/>
    </row>
    <row r="45" spans="2:8" s="269" customFormat="1" ht="12.75" x14ac:dyDescent="0.25">
      <c r="B45" s="476"/>
      <c r="C45" s="272"/>
      <c r="D45" s="272"/>
      <c r="E45" s="451"/>
      <c r="F45" s="451"/>
      <c r="G45" s="455"/>
      <c r="H45" s="557"/>
    </row>
    <row r="46" spans="2:8" s="269" customFormat="1" ht="12.75" x14ac:dyDescent="0.25">
      <c r="B46" s="476"/>
      <c r="C46" s="272"/>
      <c r="D46" s="272"/>
      <c r="E46" s="451"/>
      <c r="F46" s="451"/>
      <c r="G46" s="455"/>
      <c r="H46" s="557"/>
    </row>
    <row r="47" spans="2:8" s="269" customFormat="1" ht="12.75" x14ac:dyDescent="0.25">
      <c r="B47" s="476"/>
      <c r="C47" s="272"/>
      <c r="D47" s="272"/>
      <c r="E47" s="451"/>
      <c r="F47" s="451"/>
      <c r="G47" s="455"/>
      <c r="H47" s="557"/>
    </row>
    <row r="48" spans="2:8" s="269" customFormat="1" ht="12.75" x14ac:dyDescent="0.25">
      <c r="B48" s="476"/>
      <c r="C48" s="272"/>
      <c r="D48" s="272"/>
      <c r="E48" s="451"/>
      <c r="F48" s="451"/>
      <c r="G48" s="455"/>
      <c r="H48" s="557"/>
    </row>
    <row r="49" spans="1:8" s="269" customFormat="1" ht="12.75" x14ac:dyDescent="0.25">
      <c r="B49" s="476"/>
      <c r="C49" s="272"/>
      <c r="D49" s="272"/>
      <c r="E49" s="451"/>
      <c r="F49" s="451"/>
      <c r="G49" s="455"/>
      <c r="H49" s="557"/>
    </row>
    <row r="50" spans="1:8" s="269" customFormat="1" ht="12.75" x14ac:dyDescent="0.25">
      <c r="B50" s="476"/>
      <c r="C50" s="272"/>
      <c r="D50" s="272"/>
      <c r="E50" s="451"/>
      <c r="F50" s="451"/>
      <c r="G50" s="455"/>
      <c r="H50" s="557"/>
    </row>
    <row r="51" spans="1:8" s="269" customFormat="1" ht="12.75" x14ac:dyDescent="0.25">
      <c r="B51" s="476"/>
      <c r="C51" s="272"/>
      <c r="D51" s="272"/>
      <c r="E51" s="451"/>
      <c r="F51" s="451"/>
      <c r="G51" s="455"/>
      <c r="H51" s="557"/>
    </row>
    <row r="52" spans="1:8" s="269" customFormat="1" ht="12.75" x14ac:dyDescent="0.25">
      <c r="B52" s="476"/>
      <c r="C52" s="272"/>
      <c r="D52" s="272"/>
      <c r="E52" s="451"/>
      <c r="F52" s="451"/>
      <c r="G52" s="455"/>
      <c r="H52" s="557"/>
    </row>
    <row r="53" spans="1:8" s="269" customFormat="1" ht="12.75" x14ac:dyDescent="0.25">
      <c r="B53" s="476"/>
      <c r="C53" s="272"/>
      <c r="D53" s="272"/>
      <c r="E53" s="451"/>
      <c r="F53" s="451"/>
      <c r="G53" s="455"/>
      <c r="H53" s="557"/>
    </row>
    <row r="54" spans="1:8" s="269" customFormat="1" ht="12.75" x14ac:dyDescent="0.25">
      <c r="B54" s="476"/>
      <c r="C54" s="272"/>
      <c r="D54" s="272"/>
      <c r="E54" s="451"/>
      <c r="F54" s="451"/>
      <c r="G54" s="455"/>
      <c r="H54" s="557"/>
    </row>
    <row r="55" spans="1:8" s="269" customFormat="1" ht="12.75" x14ac:dyDescent="0.25">
      <c r="B55" s="476"/>
      <c r="C55" s="272"/>
      <c r="D55" s="272"/>
      <c r="E55" s="451"/>
      <c r="F55" s="451"/>
      <c r="G55" s="455"/>
      <c r="H55" s="557"/>
    </row>
    <row r="56" spans="1:8" s="269" customFormat="1" ht="12.75" x14ac:dyDescent="0.25">
      <c r="B56" s="476"/>
      <c r="C56" s="272"/>
      <c r="D56" s="272"/>
      <c r="E56" s="451"/>
      <c r="F56" s="451"/>
      <c r="G56" s="455"/>
      <c r="H56" s="557"/>
    </row>
    <row r="57" spans="1:8" s="269" customFormat="1" ht="12.75" x14ac:dyDescent="0.25">
      <c r="B57" s="476"/>
      <c r="C57" s="272"/>
      <c r="D57" s="272"/>
      <c r="E57" s="451"/>
      <c r="F57" s="451"/>
      <c r="G57" s="455"/>
      <c r="H57" s="557"/>
    </row>
    <row r="58" spans="1:8" s="269" customFormat="1" ht="12.75" x14ac:dyDescent="0.25">
      <c r="B58" s="476"/>
      <c r="C58" s="272"/>
      <c r="D58" s="272"/>
      <c r="E58" s="451"/>
      <c r="F58" s="451"/>
      <c r="G58" s="455"/>
      <c r="H58" s="557"/>
    </row>
    <row r="59" spans="1:8" s="269" customFormat="1" ht="12.75" x14ac:dyDescent="0.25">
      <c r="B59" s="476"/>
      <c r="C59" s="272"/>
      <c r="D59" s="272"/>
      <c r="E59" s="451"/>
      <c r="F59" s="451"/>
      <c r="G59" s="455"/>
      <c r="H59" s="557"/>
    </row>
    <row r="60" spans="1:8" s="273" customFormat="1" ht="21.95" customHeight="1" x14ac:dyDescent="0.25">
      <c r="B60" s="274" t="s">
        <v>230</v>
      </c>
      <c r="C60" s="274"/>
      <c r="D60" s="275"/>
      <c r="E60" s="454"/>
      <c r="F60" s="454"/>
      <c r="G60" s="456"/>
      <c r="H60" s="558">
        <f>SUM(H4:H59)</f>
        <v>0</v>
      </c>
    </row>
    <row r="61" spans="1:8" s="268" customFormat="1" ht="12.75" x14ac:dyDescent="0.2">
      <c r="B61" s="303"/>
      <c r="F61" s="303"/>
      <c r="H61" s="554" t="s">
        <v>2023</v>
      </c>
    </row>
    <row r="62" spans="1:8" s="268" customFormat="1" ht="12.75" x14ac:dyDescent="0.2">
      <c r="B62" s="303"/>
      <c r="F62" s="303"/>
      <c r="H62" s="555"/>
    </row>
    <row r="63" spans="1:8" s="269" customFormat="1" ht="25.5" x14ac:dyDescent="0.25">
      <c r="B63" s="270" t="s">
        <v>3</v>
      </c>
      <c r="C63" s="270" t="s">
        <v>4</v>
      </c>
      <c r="D63" s="270" t="s">
        <v>5</v>
      </c>
      <c r="E63" s="270" t="s">
        <v>6</v>
      </c>
      <c r="F63" s="295" t="s">
        <v>7</v>
      </c>
      <c r="G63" s="270" t="s">
        <v>8</v>
      </c>
      <c r="H63" s="556" t="s">
        <v>9</v>
      </c>
    </row>
    <row r="64" spans="1:8" s="269" customFormat="1" ht="25.5" x14ac:dyDescent="0.25">
      <c r="A64" s="269">
        <v>10349</v>
      </c>
      <c r="B64" s="748" t="s">
        <v>232</v>
      </c>
      <c r="C64" s="749" t="s">
        <v>392</v>
      </c>
      <c r="D64" s="749" t="s">
        <v>391</v>
      </c>
      <c r="E64" s="753"/>
      <c r="F64" s="754"/>
      <c r="G64" s="751"/>
      <c r="H64" s="752"/>
    </row>
    <row r="65" spans="1:8" s="269" customFormat="1" ht="12.75" x14ac:dyDescent="0.25">
      <c r="B65" s="476"/>
      <c r="C65" s="272"/>
      <c r="D65" s="272"/>
      <c r="E65" s="451"/>
      <c r="F65" s="451"/>
      <c r="G65" s="455"/>
      <c r="H65" s="557"/>
    </row>
    <row r="66" spans="1:8" s="269" customFormat="1" ht="12.75" x14ac:dyDescent="0.25">
      <c r="A66" s="269">
        <v>10433</v>
      </c>
      <c r="B66" s="475"/>
      <c r="C66" s="271" t="s">
        <v>393</v>
      </c>
      <c r="D66" s="271" t="s">
        <v>394</v>
      </c>
      <c r="E66" s="452"/>
      <c r="F66" s="453"/>
      <c r="G66" s="455"/>
      <c r="H66" s="557"/>
    </row>
    <row r="67" spans="1:8" s="269" customFormat="1" ht="12.75" x14ac:dyDescent="0.25">
      <c r="B67" s="476"/>
      <c r="C67" s="272"/>
      <c r="D67" s="272"/>
      <c r="E67" s="451"/>
      <c r="F67" s="451"/>
      <c r="G67" s="455"/>
      <c r="H67" s="557"/>
    </row>
    <row r="68" spans="1:8" s="269" customFormat="1" ht="25.5" x14ac:dyDescent="0.25">
      <c r="A68" s="269">
        <v>10456</v>
      </c>
      <c r="B68" s="475" t="s">
        <v>234</v>
      </c>
      <c r="C68" s="271"/>
      <c r="D68" s="271" t="s">
        <v>4724</v>
      </c>
      <c r="E68" s="452"/>
      <c r="F68" s="453"/>
      <c r="G68" s="455"/>
      <c r="H68" s="557"/>
    </row>
    <row r="69" spans="1:8" s="269" customFormat="1" ht="12.75" x14ac:dyDescent="0.25">
      <c r="B69" s="476"/>
      <c r="C69" s="272"/>
      <c r="D69" s="272"/>
      <c r="E69" s="451"/>
      <c r="F69" s="451"/>
      <c r="G69" s="455"/>
      <c r="H69" s="557"/>
    </row>
    <row r="70" spans="1:8" s="269" customFormat="1" ht="38.25" x14ac:dyDescent="0.25">
      <c r="A70" s="269">
        <v>10434</v>
      </c>
      <c r="B70" s="475"/>
      <c r="C70" s="271"/>
      <c r="D70" s="271" t="s">
        <v>396</v>
      </c>
      <c r="E70" s="452"/>
      <c r="F70" s="453"/>
      <c r="G70" s="455"/>
      <c r="H70" s="557"/>
    </row>
    <row r="71" spans="1:8" s="269" customFormat="1" ht="12.75" x14ac:dyDescent="0.25">
      <c r="B71" s="476"/>
      <c r="C71" s="272"/>
      <c r="D71" s="272"/>
      <c r="E71" s="451"/>
      <c r="F71" s="451"/>
      <c r="G71" s="455"/>
      <c r="H71" s="557"/>
    </row>
    <row r="72" spans="1:8" s="269" customFormat="1" ht="12.75" x14ac:dyDescent="0.25">
      <c r="A72" s="269">
        <v>10964</v>
      </c>
      <c r="B72" s="475" t="s">
        <v>239</v>
      </c>
      <c r="C72" s="271"/>
      <c r="D72" s="271" t="s">
        <v>397</v>
      </c>
      <c r="E72" s="452" t="s">
        <v>190</v>
      </c>
      <c r="F72" s="453">
        <v>10</v>
      </c>
      <c r="G72" s="464"/>
      <c r="H72" s="557">
        <f>IF(E72 = CHAR(37), F72*G72/100,F72*G72)</f>
        <v>0</v>
      </c>
    </row>
    <row r="73" spans="1:8" s="269" customFormat="1" ht="12.75" x14ac:dyDescent="0.25">
      <c r="B73" s="476"/>
      <c r="C73" s="272"/>
      <c r="D73" s="272"/>
      <c r="E73" s="451"/>
      <c r="F73" s="451"/>
      <c r="G73" s="455"/>
      <c r="H73" s="557"/>
    </row>
    <row r="74" spans="1:8" s="269" customFormat="1" ht="12.75" x14ac:dyDescent="0.25">
      <c r="A74" s="269">
        <v>10620</v>
      </c>
      <c r="B74" s="475" t="s">
        <v>240</v>
      </c>
      <c r="C74" s="271"/>
      <c r="D74" s="271" t="s">
        <v>399</v>
      </c>
      <c r="E74" s="452" t="s">
        <v>190</v>
      </c>
      <c r="F74" s="453">
        <v>10</v>
      </c>
      <c r="G74" s="464"/>
      <c r="H74" s="557">
        <f>IF(E74 = CHAR(37), F74*G74/100,F74*G74)</f>
        <v>0</v>
      </c>
    </row>
    <row r="75" spans="1:8" s="269" customFormat="1" ht="12.75" x14ac:dyDescent="0.25">
      <c r="B75" s="476"/>
      <c r="C75" s="272"/>
      <c r="D75" s="272"/>
      <c r="E75" s="451"/>
      <c r="F75" s="451"/>
      <c r="G75" s="455"/>
      <c r="H75" s="557"/>
    </row>
    <row r="76" spans="1:8" s="269" customFormat="1" ht="12.75" x14ac:dyDescent="0.25">
      <c r="A76" s="269">
        <v>10435</v>
      </c>
      <c r="B76" s="475"/>
      <c r="C76" s="271"/>
      <c r="D76" s="271" t="s">
        <v>400</v>
      </c>
      <c r="E76" s="452"/>
      <c r="F76" s="453"/>
      <c r="G76" s="455"/>
      <c r="H76" s="557"/>
    </row>
    <row r="77" spans="1:8" s="269" customFormat="1" ht="12.75" x14ac:dyDescent="0.25">
      <c r="B77" s="476"/>
      <c r="C77" s="272"/>
      <c r="D77" s="272"/>
      <c r="E77" s="451"/>
      <c r="F77" s="451"/>
      <c r="G77" s="455"/>
      <c r="H77" s="557"/>
    </row>
    <row r="78" spans="1:8" s="269" customFormat="1" ht="12.75" x14ac:dyDescent="0.25">
      <c r="A78" s="269">
        <v>10436</v>
      </c>
      <c r="B78" s="475" t="s">
        <v>243</v>
      </c>
      <c r="C78" s="271"/>
      <c r="D78" s="271" t="s">
        <v>401</v>
      </c>
      <c r="E78" s="452" t="s">
        <v>190</v>
      </c>
      <c r="F78" s="453">
        <v>1</v>
      </c>
      <c r="G78" s="464"/>
      <c r="H78" s="557">
        <f>IF(E78 = CHAR(37), F78*G78/100,F78*G78)</f>
        <v>0</v>
      </c>
    </row>
    <row r="79" spans="1:8" s="269" customFormat="1" ht="12.75" x14ac:dyDescent="0.25">
      <c r="B79" s="476"/>
      <c r="C79" s="272"/>
      <c r="D79" s="272"/>
      <c r="E79" s="451"/>
      <c r="F79" s="451"/>
      <c r="G79" s="455"/>
      <c r="H79" s="557"/>
    </row>
    <row r="80" spans="1:8" s="269" customFormat="1" ht="38.25" x14ac:dyDescent="0.25">
      <c r="A80" s="269">
        <v>10437</v>
      </c>
      <c r="B80" s="475" t="s">
        <v>245</v>
      </c>
      <c r="C80" s="271"/>
      <c r="D80" s="271" t="s">
        <v>402</v>
      </c>
      <c r="E80" s="452" t="s">
        <v>190</v>
      </c>
      <c r="F80" s="453">
        <v>8</v>
      </c>
      <c r="G80" s="464"/>
      <c r="H80" s="557">
        <f>IF(E80 = CHAR(37), F80*G80/100,F80*G80)</f>
        <v>0</v>
      </c>
    </row>
    <row r="81" spans="1:8" s="269" customFormat="1" ht="12.75" x14ac:dyDescent="0.25">
      <c r="B81" s="476"/>
      <c r="C81" s="272"/>
      <c r="D81" s="272"/>
      <c r="E81" s="451"/>
      <c r="F81" s="451"/>
      <c r="G81" s="455"/>
      <c r="H81" s="557"/>
    </row>
    <row r="82" spans="1:8" s="269" customFormat="1" ht="25.5" x14ac:dyDescent="0.25">
      <c r="A82" s="269">
        <v>10438</v>
      </c>
      <c r="B82" s="475" t="s">
        <v>247</v>
      </c>
      <c r="C82" s="271"/>
      <c r="D82" s="271" t="s">
        <v>403</v>
      </c>
      <c r="E82" s="452" t="s">
        <v>190</v>
      </c>
      <c r="F82" s="453">
        <v>2</v>
      </c>
      <c r="G82" s="464"/>
      <c r="H82" s="557">
        <f>IF(E82 = CHAR(37), F82*G82/100,F82*G82)</f>
        <v>0</v>
      </c>
    </row>
    <row r="83" spans="1:8" s="269" customFormat="1" ht="12.75" x14ac:dyDescent="0.25">
      <c r="B83" s="476"/>
      <c r="C83" s="272"/>
      <c r="D83" s="272"/>
      <c r="E83" s="451"/>
      <c r="F83" s="451"/>
      <c r="G83" s="455"/>
      <c r="H83" s="557"/>
    </row>
    <row r="84" spans="1:8" s="269" customFormat="1" ht="25.5" x14ac:dyDescent="0.25">
      <c r="A84" s="269">
        <v>10439</v>
      </c>
      <c r="B84" s="475" t="s">
        <v>251</v>
      </c>
      <c r="C84" s="271"/>
      <c r="D84" s="271" t="s">
        <v>404</v>
      </c>
      <c r="E84" s="452" t="s">
        <v>190</v>
      </c>
      <c r="F84" s="453">
        <v>5</v>
      </c>
      <c r="G84" s="464"/>
      <c r="H84" s="557">
        <f>IF(E84 = CHAR(37), F84*G84/100,F84*G84)</f>
        <v>0</v>
      </c>
    </row>
    <row r="85" spans="1:8" s="269" customFormat="1" ht="12.75" x14ac:dyDescent="0.25">
      <c r="B85" s="476"/>
      <c r="C85" s="272"/>
      <c r="D85" s="272"/>
      <c r="E85" s="451"/>
      <c r="F85" s="451"/>
      <c r="G85" s="455"/>
      <c r="H85" s="557"/>
    </row>
    <row r="86" spans="1:8" s="269" customFormat="1" ht="12.75" x14ac:dyDescent="0.25">
      <c r="A86" s="269">
        <v>10440</v>
      </c>
      <c r="B86" s="475"/>
      <c r="C86" s="271" t="s">
        <v>405</v>
      </c>
      <c r="D86" s="271" t="s">
        <v>406</v>
      </c>
      <c r="E86" s="452"/>
      <c r="F86" s="453"/>
      <c r="G86" s="455"/>
      <c r="H86" s="557"/>
    </row>
    <row r="87" spans="1:8" s="269" customFormat="1" ht="12.75" x14ac:dyDescent="0.25">
      <c r="B87" s="476"/>
      <c r="C87" s="272"/>
      <c r="D87" s="272"/>
      <c r="E87" s="451"/>
      <c r="F87" s="451"/>
      <c r="G87" s="455"/>
      <c r="H87" s="557"/>
    </row>
    <row r="88" spans="1:8" s="269" customFormat="1" ht="38.25" x14ac:dyDescent="0.25">
      <c r="A88" s="269">
        <v>10441</v>
      </c>
      <c r="B88" s="475"/>
      <c r="C88" s="271"/>
      <c r="D88" s="271" t="s">
        <v>407</v>
      </c>
      <c r="E88" s="452"/>
      <c r="F88" s="453"/>
      <c r="G88" s="455"/>
      <c r="H88" s="557"/>
    </row>
    <row r="89" spans="1:8" s="269" customFormat="1" ht="12.75" x14ac:dyDescent="0.25">
      <c r="B89" s="476"/>
      <c r="C89" s="272"/>
      <c r="D89" s="272"/>
      <c r="E89" s="451"/>
      <c r="F89" s="451"/>
      <c r="G89" s="455"/>
      <c r="H89" s="557"/>
    </row>
    <row r="90" spans="1:8" s="269" customFormat="1" ht="25.5" x14ac:dyDescent="0.25">
      <c r="A90" s="269">
        <v>10621</v>
      </c>
      <c r="B90" s="475"/>
      <c r="C90" s="271"/>
      <c r="D90" s="271" t="s">
        <v>408</v>
      </c>
      <c r="E90" s="452"/>
      <c r="F90" s="453"/>
      <c r="G90" s="455"/>
      <c r="H90" s="557"/>
    </row>
    <row r="91" spans="1:8" s="269" customFormat="1" ht="12.75" x14ac:dyDescent="0.25">
      <c r="B91" s="476"/>
      <c r="C91" s="272"/>
      <c r="D91" s="272"/>
      <c r="E91" s="451"/>
      <c r="F91" s="451"/>
      <c r="G91" s="455"/>
      <c r="H91" s="557"/>
    </row>
    <row r="92" spans="1:8" s="269" customFormat="1" ht="25.5" x14ac:dyDescent="0.25">
      <c r="A92" s="269">
        <v>10669</v>
      </c>
      <c r="B92" s="475" t="s">
        <v>252</v>
      </c>
      <c r="C92" s="271"/>
      <c r="D92" s="271" t="s">
        <v>412</v>
      </c>
      <c r="E92" s="452" t="s">
        <v>190</v>
      </c>
      <c r="F92" s="453">
        <v>3</v>
      </c>
      <c r="G92" s="464"/>
      <c r="H92" s="557">
        <f>IF(E92 = CHAR(37), F92*G92/100,F92*G92)</f>
        <v>0</v>
      </c>
    </row>
    <row r="93" spans="1:8" s="269" customFormat="1" ht="12.75" x14ac:dyDescent="0.25">
      <c r="B93" s="476"/>
      <c r="C93" s="272"/>
      <c r="D93" s="272"/>
      <c r="E93" s="451"/>
      <c r="F93" s="451"/>
      <c r="G93" s="455"/>
      <c r="H93" s="557"/>
    </row>
    <row r="94" spans="1:8" s="269" customFormat="1" ht="25.5" x14ac:dyDescent="0.25">
      <c r="A94" s="269">
        <v>10457</v>
      </c>
      <c r="B94" s="475"/>
      <c r="C94" s="271"/>
      <c r="D94" s="271" t="s">
        <v>414</v>
      </c>
      <c r="E94" s="452"/>
      <c r="F94" s="453"/>
      <c r="G94" s="455"/>
      <c r="H94" s="557"/>
    </row>
    <row r="95" spans="1:8" s="269" customFormat="1" ht="12.75" x14ac:dyDescent="0.25">
      <c r="B95" s="476"/>
      <c r="C95" s="272"/>
      <c r="D95" s="272"/>
      <c r="E95" s="451"/>
      <c r="F95" s="451"/>
      <c r="G95" s="455"/>
      <c r="H95" s="557"/>
    </row>
    <row r="96" spans="1:8" s="269" customFormat="1" ht="38.25" x14ac:dyDescent="0.25">
      <c r="A96" s="269">
        <v>10622</v>
      </c>
      <c r="B96" s="475" t="s">
        <v>253</v>
      </c>
      <c r="C96" s="271"/>
      <c r="D96" s="271" t="s">
        <v>416</v>
      </c>
      <c r="E96" s="452" t="s">
        <v>190</v>
      </c>
      <c r="F96" s="453">
        <v>5</v>
      </c>
      <c r="G96" s="464"/>
      <c r="H96" s="557">
        <f>IF(E96 = CHAR(37), F96*G96/100,F96*G96)</f>
        <v>0</v>
      </c>
    </row>
    <row r="97" spans="1:8" s="269" customFormat="1" ht="12.75" x14ac:dyDescent="0.25">
      <c r="B97" s="476"/>
      <c r="C97" s="272"/>
      <c r="D97" s="272"/>
      <c r="E97" s="451"/>
      <c r="F97" s="451"/>
      <c r="G97" s="455"/>
      <c r="H97" s="557"/>
    </row>
    <row r="98" spans="1:8" s="269" customFormat="1" ht="38.25" x14ac:dyDescent="0.25">
      <c r="A98" s="269">
        <v>10623</v>
      </c>
      <c r="B98" s="475" t="s">
        <v>254</v>
      </c>
      <c r="C98" s="271"/>
      <c r="D98" s="271" t="s">
        <v>418</v>
      </c>
      <c r="E98" s="452" t="s">
        <v>190</v>
      </c>
      <c r="F98" s="453">
        <v>5</v>
      </c>
      <c r="G98" s="464"/>
      <c r="H98" s="557">
        <f>IF(E98 = CHAR(37), F98*G98/100,F98*G98)</f>
        <v>0</v>
      </c>
    </row>
    <row r="99" spans="1:8" s="269" customFormat="1" ht="12.75" x14ac:dyDescent="0.25">
      <c r="B99" s="476"/>
      <c r="C99" s="272"/>
      <c r="D99" s="272"/>
      <c r="E99" s="451"/>
      <c r="F99" s="451"/>
      <c r="G99" s="455"/>
      <c r="H99" s="557"/>
    </row>
    <row r="100" spans="1:8" s="269" customFormat="1" ht="25.5" x14ac:dyDescent="0.25">
      <c r="A100" s="269">
        <v>10445</v>
      </c>
      <c r="B100" s="475"/>
      <c r="C100" s="271" t="s">
        <v>427</v>
      </c>
      <c r="D100" s="271" t="s">
        <v>428</v>
      </c>
      <c r="E100" s="452"/>
      <c r="F100" s="453"/>
      <c r="G100" s="455"/>
      <c r="H100" s="557"/>
    </row>
    <row r="101" spans="1:8" s="269" customFormat="1" ht="12.75" x14ac:dyDescent="0.25">
      <c r="B101" s="476"/>
      <c r="C101" s="272"/>
      <c r="D101" s="272"/>
      <c r="E101" s="451"/>
      <c r="F101" s="451"/>
      <c r="G101" s="455"/>
      <c r="H101" s="557"/>
    </row>
    <row r="102" spans="1:8" s="273" customFormat="1" ht="21.95" customHeight="1" x14ac:dyDescent="0.25">
      <c r="B102" s="274" t="s">
        <v>44</v>
      </c>
      <c r="C102" s="274"/>
      <c r="D102" s="275"/>
      <c r="E102" s="454"/>
      <c r="F102" s="454"/>
      <c r="G102" s="456"/>
      <c r="H102" s="558">
        <f>SUM(H64:H101)</f>
        <v>0</v>
      </c>
    </row>
    <row r="103" spans="1:8" s="268" customFormat="1" ht="12.75" x14ac:dyDescent="0.2">
      <c r="B103" s="303"/>
      <c r="F103" s="303"/>
      <c r="H103" s="554" t="s">
        <v>2023</v>
      </c>
    </row>
    <row r="104" spans="1:8" s="268" customFormat="1" ht="12.75" x14ac:dyDescent="0.2">
      <c r="B104" s="303"/>
      <c r="F104" s="303"/>
      <c r="H104" s="555"/>
    </row>
    <row r="105" spans="1:8" s="269" customFormat="1" ht="25.5" x14ac:dyDescent="0.25">
      <c r="B105" s="270" t="s">
        <v>3</v>
      </c>
      <c r="C105" s="270" t="s">
        <v>4</v>
      </c>
      <c r="D105" s="270" t="s">
        <v>5</v>
      </c>
      <c r="E105" s="270" t="s">
        <v>6</v>
      </c>
      <c r="F105" s="295" t="s">
        <v>7</v>
      </c>
      <c r="G105" s="270" t="s">
        <v>8</v>
      </c>
      <c r="H105" s="556" t="s">
        <v>9</v>
      </c>
    </row>
    <row r="106" spans="1:8" s="273" customFormat="1" ht="21.95" customHeight="1" x14ac:dyDescent="0.25">
      <c r="B106" s="274" t="s">
        <v>45</v>
      </c>
      <c r="C106" s="274"/>
      <c r="D106" s="275"/>
      <c r="E106" s="454"/>
      <c r="F106" s="454"/>
      <c r="G106" s="456"/>
      <c r="H106" s="558">
        <f>H102</f>
        <v>0</v>
      </c>
    </row>
    <row r="107" spans="1:8" s="269" customFormat="1" ht="25.5" x14ac:dyDescent="0.25">
      <c r="A107" s="269">
        <v>10447</v>
      </c>
      <c r="B107" s="475" t="s">
        <v>256</v>
      </c>
      <c r="C107" s="271"/>
      <c r="D107" s="271" t="s">
        <v>431</v>
      </c>
      <c r="E107" s="452" t="s">
        <v>190</v>
      </c>
      <c r="F107" s="453">
        <v>1</v>
      </c>
      <c r="G107" s="464"/>
      <c r="H107" s="557">
        <f>IF(E107 = CHAR(37), F107*G107/100,F107*G107)</f>
        <v>0</v>
      </c>
    </row>
    <row r="108" spans="1:8" s="269" customFormat="1" ht="12.75" x14ac:dyDescent="0.25">
      <c r="B108" s="476"/>
      <c r="C108" s="272"/>
      <c r="D108" s="272"/>
      <c r="E108" s="451"/>
      <c r="F108" s="451"/>
      <c r="G108" s="455"/>
      <c r="H108" s="557"/>
    </row>
    <row r="109" spans="1:8" s="269" customFormat="1" ht="12.75" x14ac:dyDescent="0.25">
      <c r="A109" s="269">
        <v>10458</v>
      </c>
      <c r="B109" s="475" t="s">
        <v>259</v>
      </c>
      <c r="C109" s="271"/>
      <c r="D109" s="271" t="s">
        <v>433</v>
      </c>
      <c r="E109" s="452" t="s">
        <v>190</v>
      </c>
      <c r="F109" s="453">
        <v>5</v>
      </c>
      <c r="G109" s="464"/>
      <c r="H109" s="557">
        <f>IF(E109 = CHAR(37), F109*G109/100,F109*G109)</f>
        <v>0</v>
      </c>
    </row>
    <row r="110" spans="1:8" s="269" customFormat="1" ht="12.75" x14ac:dyDescent="0.25">
      <c r="B110" s="476"/>
      <c r="C110" s="272"/>
      <c r="D110" s="272"/>
      <c r="E110" s="451"/>
      <c r="F110" s="451"/>
      <c r="G110" s="455"/>
      <c r="H110" s="557"/>
    </row>
    <row r="111" spans="1:8" s="269" customFormat="1" ht="25.5" x14ac:dyDescent="0.25">
      <c r="A111" s="269">
        <v>10448</v>
      </c>
      <c r="B111" s="475"/>
      <c r="C111" s="271" t="s">
        <v>440</v>
      </c>
      <c r="D111" s="271" t="s">
        <v>441</v>
      </c>
      <c r="E111" s="452"/>
      <c r="F111" s="453"/>
      <c r="G111" s="455"/>
      <c r="H111" s="557"/>
    </row>
    <row r="112" spans="1:8" s="269" customFormat="1" ht="12.75" x14ac:dyDescent="0.25">
      <c r="B112" s="476"/>
      <c r="C112" s="272"/>
      <c r="D112" s="272"/>
      <c r="E112" s="451"/>
      <c r="F112" s="451"/>
      <c r="G112" s="455"/>
      <c r="H112" s="557"/>
    </row>
    <row r="113" spans="1:8" s="269" customFormat="1" ht="12.75" x14ac:dyDescent="0.25">
      <c r="A113" s="269">
        <v>10462</v>
      </c>
      <c r="B113" s="475"/>
      <c r="C113" s="271"/>
      <c r="D113" s="271" t="s">
        <v>442</v>
      </c>
      <c r="E113" s="452"/>
      <c r="F113" s="453"/>
      <c r="G113" s="455"/>
      <c r="H113" s="557"/>
    </row>
    <row r="114" spans="1:8" s="269" customFormat="1" ht="12.75" x14ac:dyDescent="0.25">
      <c r="B114" s="476"/>
      <c r="C114" s="272"/>
      <c r="D114" s="272"/>
      <c r="E114" s="451"/>
      <c r="F114" s="451"/>
      <c r="G114" s="455"/>
      <c r="H114" s="557"/>
    </row>
    <row r="115" spans="1:8" s="269" customFormat="1" ht="12.75" x14ac:dyDescent="0.25">
      <c r="A115" s="269">
        <v>10463</v>
      </c>
      <c r="B115" s="475" t="s">
        <v>262</v>
      </c>
      <c r="C115" s="271"/>
      <c r="D115" s="271" t="s">
        <v>444</v>
      </c>
      <c r="E115" s="452" t="s">
        <v>287</v>
      </c>
      <c r="F115" s="453">
        <v>2</v>
      </c>
      <c r="G115" s="464"/>
      <c r="H115" s="557">
        <f>IF(E115 = CHAR(37), F115*G115/100,F115*G115)</f>
        <v>0</v>
      </c>
    </row>
    <row r="116" spans="1:8" s="269" customFormat="1" ht="12.75" x14ac:dyDescent="0.25">
      <c r="B116" s="476"/>
      <c r="C116" s="272"/>
      <c r="D116" s="272"/>
      <c r="E116" s="451"/>
      <c r="F116" s="451"/>
      <c r="G116" s="455"/>
      <c r="H116" s="557"/>
    </row>
    <row r="117" spans="1:8" s="269" customFormat="1" ht="12.75" x14ac:dyDescent="0.25">
      <c r="A117" s="269">
        <v>10449</v>
      </c>
      <c r="B117" s="475"/>
      <c r="C117" s="271"/>
      <c r="D117" s="271" t="s">
        <v>445</v>
      </c>
      <c r="E117" s="452"/>
      <c r="F117" s="453"/>
      <c r="G117" s="455"/>
      <c r="H117" s="557"/>
    </row>
    <row r="118" spans="1:8" s="269" customFormat="1" ht="12.75" x14ac:dyDescent="0.25">
      <c r="B118" s="476"/>
      <c r="C118" s="272"/>
      <c r="D118" s="272"/>
      <c r="E118" s="451"/>
      <c r="F118" s="451"/>
      <c r="G118" s="455"/>
      <c r="H118" s="557"/>
    </row>
    <row r="119" spans="1:8" s="269" customFormat="1" ht="12.75" x14ac:dyDescent="0.25">
      <c r="A119" s="269">
        <v>10450</v>
      </c>
      <c r="B119" s="475" t="s">
        <v>415</v>
      </c>
      <c r="C119" s="271"/>
      <c r="D119" s="271" t="s">
        <v>447</v>
      </c>
      <c r="E119" s="452" t="s">
        <v>287</v>
      </c>
      <c r="F119" s="453">
        <v>2</v>
      </c>
      <c r="G119" s="464"/>
      <c r="H119" s="557">
        <f>IF(E119 = CHAR(37), F119*G119/100,F119*G119)</f>
        <v>0</v>
      </c>
    </row>
    <row r="120" spans="1:8" s="269" customFormat="1" ht="12.75" x14ac:dyDescent="0.25">
      <c r="B120" s="476"/>
      <c r="C120" s="272"/>
      <c r="D120" s="272"/>
      <c r="E120" s="451"/>
      <c r="F120" s="451"/>
      <c r="G120" s="455"/>
      <c r="H120" s="557"/>
    </row>
    <row r="121" spans="1:8" s="269" customFormat="1" ht="25.5" x14ac:dyDescent="0.25">
      <c r="A121" s="269">
        <v>10451</v>
      </c>
      <c r="B121" s="475" t="s">
        <v>417</v>
      </c>
      <c r="C121" s="271"/>
      <c r="D121" s="271" t="s">
        <v>449</v>
      </c>
      <c r="E121" s="452" t="s">
        <v>287</v>
      </c>
      <c r="F121" s="453">
        <v>2</v>
      </c>
      <c r="G121" s="464"/>
      <c r="H121" s="557">
        <f>IF(E121 = CHAR(37), F121*G121/100,F121*G121)</f>
        <v>0</v>
      </c>
    </row>
    <row r="122" spans="1:8" s="269" customFormat="1" ht="12.75" x14ac:dyDescent="0.25">
      <c r="B122" s="476"/>
      <c r="C122" s="272"/>
      <c r="D122" s="272"/>
      <c r="E122" s="451"/>
      <c r="F122" s="451"/>
      <c r="G122" s="455"/>
      <c r="H122" s="557"/>
    </row>
    <row r="123" spans="1:8" s="269" customFormat="1" ht="25.5" x14ac:dyDescent="0.25">
      <c r="A123" s="269">
        <v>10452</v>
      </c>
      <c r="B123" s="475" t="s">
        <v>421</v>
      </c>
      <c r="C123" s="271"/>
      <c r="D123" s="271" t="s">
        <v>451</v>
      </c>
      <c r="E123" s="452" t="s">
        <v>287</v>
      </c>
      <c r="F123" s="453">
        <v>2</v>
      </c>
      <c r="G123" s="464"/>
      <c r="H123" s="557">
        <f>IF(E123 = CHAR(37), F123*G123/100,F123*G123)</f>
        <v>0</v>
      </c>
    </row>
    <row r="124" spans="1:8" s="269" customFormat="1" ht="12.75" x14ac:dyDescent="0.25">
      <c r="B124" s="476"/>
      <c r="C124" s="272"/>
      <c r="D124" s="272"/>
      <c r="E124" s="451"/>
      <c r="F124" s="451"/>
      <c r="G124" s="455"/>
      <c r="H124" s="557"/>
    </row>
    <row r="125" spans="1:8" s="269" customFormat="1" ht="12.75" x14ac:dyDescent="0.25">
      <c r="A125" s="269">
        <v>10464</v>
      </c>
      <c r="B125" s="475" t="s">
        <v>424</v>
      </c>
      <c r="C125" s="271"/>
      <c r="D125" s="271" t="s">
        <v>453</v>
      </c>
      <c r="E125" s="452" t="s">
        <v>287</v>
      </c>
      <c r="F125" s="453">
        <v>1</v>
      </c>
      <c r="G125" s="464"/>
      <c r="H125" s="557">
        <f>IF(E125 = CHAR(37), F125*G125/100,F125*G125)</f>
        <v>0</v>
      </c>
    </row>
    <row r="126" spans="1:8" s="269" customFormat="1" ht="12.75" x14ac:dyDescent="0.25">
      <c r="B126" s="476"/>
      <c r="C126" s="272"/>
      <c r="D126" s="272"/>
      <c r="E126" s="451"/>
      <c r="F126" s="451"/>
      <c r="G126" s="455"/>
      <c r="H126" s="557"/>
    </row>
    <row r="127" spans="1:8" s="269" customFormat="1" ht="25.5" x14ac:dyDescent="0.25">
      <c r="A127" s="269">
        <v>10647</v>
      </c>
      <c r="B127" s="475" t="s">
        <v>429</v>
      </c>
      <c r="C127" s="271"/>
      <c r="D127" s="271" t="s">
        <v>455</v>
      </c>
      <c r="E127" s="452" t="s">
        <v>287</v>
      </c>
      <c r="F127" s="453">
        <v>3</v>
      </c>
      <c r="G127" s="464"/>
      <c r="H127" s="557">
        <f>IF(E127 = CHAR(37), F127*G127/100,F127*G127)</f>
        <v>0</v>
      </c>
    </row>
    <row r="128" spans="1:8" s="269" customFormat="1" ht="12.75" x14ac:dyDescent="0.25">
      <c r="B128" s="476"/>
      <c r="C128" s="272"/>
      <c r="D128" s="272"/>
      <c r="E128" s="451"/>
      <c r="F128" s="451"/>
      <c r="G128" s="455"/>
      <c r="H128" s="557"/>
    </row>
    <row r="129" spans="1:8" s="269" customFormat="1" ht="12.75" x14ac:dyDescent="0.25">
      <c r="A129" s="269">
        <v>10468</v>
      </c>
      <c r="B129" s="475" t="s">
        <v>430</v>
      </c>
      <c r="C129" s="271" t="s">
        <v>457</v>
      </c>
      <c r="D129" s="271" t="s">
        <v>458</v>
      </c>
      <c r="E129" s="452" t="s">
        <v>279</v>
      </c>
      <c r="F129" s="453">
        <v>25</v>
      </c>
      <c r="G129" s="464"/>
      <c r="H129" s="557">
        <f>IF(E129 = CHAR(37), F129*G129/100,F129*G129)</f>
        <v>0</v>
      </c>
    </row>
    <row r="130" spans="1:8" s="269" customFormat="1" ht="12.75" x14ac:dyDescent="0.25">
      <c r="B130" s="476"/>
      <c r="C130" s="272"/>
      <c r="D130" s="272"/>
      <c r="E130" s="451"/>
      <c r="F130" s="451"/>
      <c r="G130" s="455"/>
      <c r="H130" s="557"/>
    </row>
    <row r="131" spans="1:8" s="269" customFormat="1" ht="12.75" x14ac:dyDescent="0.25">
      <c r="B131" s="476"/>
      <c r="C131" s="272"/>
      <c r="D131" s="272"/>
      <c r="E131" s="451"/>
      <c r="F131" s="451"/>
      <c r="G131" s="455"/>
      <c r="H131" s="557"/>
    </row>
    <row r="132" spans="1:8" s="269" customFormat="1" ht="12.75" x14ac:dyDescent="0.25">
      <c r="B132" s="476"/>
      <c r="C132" s="272"/>
      <c r="D132" s="272"/>
      <c r="E132" s="451"/>
      <c r="F132" s="451"/>
      <c r="G132" s="455"/>
      <c r="H132" s="557"/>
    </row>
    <row r="133" spans="1:8" s="269" customFormat="1" ht="12.75" x14ac:dyDescent="0.25">
      <c r="B133" s="476"/>
      <c r="C133" s="272"/>
      <c r="D133" s="272"/>
      <c r="E133" s="451"/>
      <c r="F133" s="451"/>
      <c r="G133" s="455"/>
      <c r="H133" s="557"/>
    </row>
    <row r="134" spans="1:8" s="269" customFormat="1" ht="12.75" x14ac:dyDescent="0.25">
      <c r="B134" s="476"/>
      <c r="C134" s="272"/>
      <c r="D134" s="272"/>
      <c r="E134" s="451"/>
      <c r="F134" s="451"/>
      <c r="G134" s="455"/>
      <c r="H134" s="557"/>
    </row>
    <row r="135" spans="1:8" s="269" customFormat="1" ht="12.75" x14ac:dyDescent="0.25">
      <c r="B135" s="476"/>
      <c r="C135" s="272"/>
      <c r="D135" s="272"/>
      <c r="E135" s="451"/>
      <c r="F135" s="451"/>
      <c r="G135" s="455"/>
      <c r="H135" s="557"/>
    </row>
    <row r="136" spans="1:8" s="269" customFormat="1" ht="12.75" x14ac:dyDescent="0.25">
      <c r="B136" s="476"/>
      <c r="C136" s="272"/>
      <c r="D136" s="272"/>
      <c r="E136" s="451"/>
      <c r="F136" s="451"/>
      <c r="G136" s="455"/>
      <c r="H136" s="557"/>
    </row>
    <row r="137" spans="1:8" s="269" customFormat="1" ht="12.75" x14ac:dyDescent="0.25">
      <c r="B137" s="476"/>
      <c r="C137" s="272"/>
      <c r="D137" s="272"/>
      <c r="E137" s="451"/>
      <c r="F137" s="451"/>
      <c r="G137" s="455"/>
      <c r="H137" s="557"/>
    </row>
    <row r="138" spans="1:8" s="269" customFormat="1" ht="12.75" x14ac:dyDescent="0.25">
      <c r="B138" s="476"/>
      <c r="C138" s="272"/>
      <c r="D138" s="272"/>
      <c r="E138" s="451"/>
      <c r="F138" s="451"/>
      <c r="G138" s="455"/>
      <c r="H138" s="557"/>
    </row>
    <row r="139" spans="1:8" s="269" customFormat="1" ht="12.75" x14ac:dyDescent="0.25">
      <c r="B139" s="476"/>
      <c r="C139" s="272"/>
      <c r="D139" s="272"/>
      <c r="E139" s="451"/>
      <c r="F139" s="451"/>
      <c r="G139" s="455"/>
      <c r="H139" s="557"/>
    </row>
    <row r="140" spans="1:8" s="269" customFormat="1" ht="12.75" x14ac:dyDescent="0.25">
      <c r="B140" s="476"/>
      <c r="C140" s="272"/>
      <c r="D140" s="272"/>
      <c r="E140" s="451"/>
      <c r="F140" s="451"/>
      <c r="G140" s="455"/>
      <c r="H140" s="557"/>
    </row>
    <row r="141" spans="1:8" s="269" customFormat="1" ht="12.75" x14ac:dyDescent="0.25">
      <c r="B141" s="476"/>
      <c r="C141" s="272"/>
      <c r="D141" s="272"/>
      <c r="E141" s="451"/>
      <c r="F141" s="451"/>
      <c r="G141" s="455"/>
      <c r="H141" s="557"/>
    </row>
    <row r="142" spans="1:8" s="269" customFormat="1" ht="12.75" x14ac:dyDescent="0.25">
      <c r="B142" s="476"/>
      <c r="C142" s="272"/>
      <c r="D142" s="272"/>
      <c r="E142" s="451"/>
      <c r="F142" s="451"/>
      <c r="G142" s="455"/>
      <c r="H142" s="557"/>
    </row>
    <row r="143" spans="1:8" s="269" customFormat="1" ht="12.75" x14ac:dyDescent="0.25">
      <c r="B143" s="476"/>
      <c r="C143" s="272"/>
      <c r="D143" s="272"/>
      <c r="E143" s="451"/>
      <c r="F143" s="451"/>
      <c r="G143" s="455"/>
      <c r="H143" s="557"/>
    </row>
    <row r="144" spans="1:8" s="269" customFormat="1" ht="12.75" x14ac:dyDescent="0.25">
      <c r="B144" s="476"/>
      <c r="C144" s="272"/>
      <c r="D144" s="272"/>
      <c r="E144" s="451"/>
      <c r="F144" s="451"/>
      <c r="G144" s="455"/>
      <c r="H144" s="557"/>
    </row>
    <row r="145" spans="2:8" s="269" customFormat="1" ht="12.75" x14ac:dyDescent="0.25">
      <c r="B145" s="476"/>
      <c r="C145" s="272"/>
      <c r="D145" s="272"/>
      <c r="E145" s="451"/>
      <c r="F145" s="451"/>
      <c r="G145" s="455"/>
      <c r="H145" s="557"/>
    </row>
    <row r="146" spans="2:8" s="269" customFormat="1" ht="12.75" x14ac:dyDescent="0.25">
      <c r="B146" s="476"/>
      <c r="C146" s="272"/>
      <c r="D146" s="272"/>
      <c r="E146" s="451"/>
      <c r="F146" s="451"/>
      <c r="G146" s="455"/>
      <c r="H146" s="557"/>
    </row>
    <row r="147" spans="2:8" s="269" customFormat="1" ht="12.75" x14ac:dyDescent="0.25">
      <c r="B147" s="476"/>
      <c r="C147" s="272"/>
      <c r="D147" s="272"/>
      <c r="E147" s="451"/>
      <c r="F147" s="451"/>
      <c r="G147" s="455"/>
      <c r="H147" s="557"/>
    </row>
    <row r="148" spans="2:8" s="269" customFormat="1" ht="12.75" x14ac:dyDescent="0.25">
      <c r="B148" s="476"/>
      <c r="C148" s="272"/>
      <c r="D148" s="272"/>
      <c r="E148" s="451"/>
      <c r="F148" s="451"/>
      <c r="G148" s="455"/>
      <c r="H148" s="557"/>
    </row>
    <row r="149" spans="2:8" s="269" customFormat="1" ht="12.75" x14ac:dyDescent="0.25">
      <c r="B149" s="476"/>
      <c r="C149" s="272"/>
      <c r="D149" s="272"/>
      <c r="E149" s="451"/>
      <c r="F149" s="451"/>
      <c r="G149" s="455"/>
      <c r="H149" s="557"/>
    </row>
    <row r="150" spans="2:8" s="269" customFormat="1" ht="12.75" x14ac:dyDescent="0.25">
      <c r="B150" s="476"/>
      <c r="C150" s="272"/>
      <c r="D150" s="272"/>
      <c r="E150" s="451"/>
      <c r="F150" s="451"/>
      <c r="G150" s="455"/>
      <c r="H150" s="557"/>
    </row>
    <row r="151" spans="2:8" s="269" customFormat="1" ht="12.75" x14ac:dyDescent="0.25">
      <c r="B151" s="476"/>
      <c r="C151" s="272"/>
      <c r="D151" s="272"/>
      <c r="E151" s="451"/>
      <c r="F151" s="451"/>
      <c r="G151" s="455"/>
      <c r="H151" s="557"/>
    </row>
    <row r="152" spans="2:8" s="269" customFormat="1" ht="12.75" x14ac:dyDescent="0.25">
      <c r="B152" s="476"/>
      <c r="C152" s="272"/>
      <c r="D152" s="272"/>
      <c r="E152" s="451"/>
      <c r="F152" s="451"/>
      <c r="G152" s="455"/>
      <c r="H152" s="557"/>
    </row>
    <row r="153" spans="2:8" s="269" customFormat="1" ht="12.75" x14ac:dyDescent="0.25">
      <c r="B153" s="476"/>
      <c r="C153" s="272"/>
      <c r="D153" s="272"/>
      <c r="E153" s="451"/>
      <c r="F153" s="451"/>
      <c r="G153" s="455"/>
      <c r="H153" s="557"/>
    </row>
    <row r="154" spans="2:8" s="269" customFormat="1" ht="12.75" x14ac:dyDescent="0.25">
      <c r="B154" s="476"/>
      <c r="C154" s="272"/>
      <c r="D154" s="272"/>
      <c r="E154" s="451"/>
      <c r="F154" s="451"/>
      <c r="G154" s="455"/>
      <c r="H154" s="557"/>
    </row>
    <row r="155" spans="2:8" s="269" customFormat="1" ht="12.75" x14ac:dyDescent="0.25">
      <c r="B155" s="476"/>
      <c r="C155" s="272"/>
      <c r="D155" s="272"/>
      <c r="E155" s="451"/>
      <c r="F155" s="451"/>
      <c r="G155" s="455"/>
      <c r="H155" s="557"/>
    </row>
    <row r="156" spans="2:8" s="269" customFormat="1" ht="12.75" x14ac:dyDescent="0.25">
      <c r="B156" s="476"/>
      <c r="C156" s="272"/>
      <c r="D156" s="272"/>
      <c r="E156" s="451"/>
      <c r="F156" s="451"/>
      <c r="G156" s="455"/>
      <c r="H156" s="557"/>
    </row>
    <row r="157" spans="2:8" s="269" customFormat="1" ht="12.75" x14ac:dyDescent="0.25">
      <c r="B157" s="476"/>
      <c r="C157" s="272"/>
      <c r="D157" s="272"/>
      <c r="E157" s="451"/>
      <c r="F157" s="451"/>
      <c r="G157" s="455"/>
      <c r="H157" s="557"/>
    </row>
    <row r="158" spans="2:8" s="269" customFormat="1" ht="12.75" x14ac:dyDescent="0.25">
      <c r="B158" s="476"/>
      <c r="C158" s="272"/>
      <c r="D158" s="272"/>
      <c r="E158" s="451"/>
      <c r="F158" s="451"/>
      <c r="G158" s="455"/>
      <c r="H158" s="557"/>
    </row>
    <row r="159" spans="2:8" s="269" customFormat="1" ht="12.75" x14ac:dyDescent="0.25">
      <c r="B159" s="476"/>
      <c r="C159" s="272"/>
      <c r="D159" s="272"/>
      <c r="E159" s="451"/>
      <c r="F159" s="451"/>
      <c r="G159" s="455"/>
      <c r="H159" s="557"/>
    </row>
    <row r="160" spans="2:8" s="269" customFormat="1" ht="12.75" x14ac:dyDescent="0.25">
      <c r="B160" s="476"/>
      <c r="C160" s="272"/>
      <c r="D160" s="272"/>
      <c r="E160" s="451"/>
      <c r="F160" s="451"/>
      <c r="G160" s="455"/>
      <c r="H160" s="557"/>
    </row>
    <row r="161" spans="1:8" s="273" customFormat="1" ht="21.95" customHeight="1" x14ac:dyDescent="0.25">
      <c r="B161" s="274" t="s">
        <v>230</v>
      </c>
      <c r="C161" s="274"/>
      <c r="D161" s="275"/>
      <c r="E161" s="454"/>
      <c r="F161" s="454"/>
      <c r="G161" s="456"/>
      <c r="H161" s="558">
        <f>SUM(H106:H160)</f>
        <v>0</v>
      </c>
    </row>
    <row r="162" spans="1:8" s="268" customFormat="1" ht="12.75" x14ac:dyDescent="0.2">
      <c r="B162" s="303"/>
      <c r="F162" s="303"/>
      <c r="H162" s="554" t="s">
        <v>2023</v>
      </c>
    </row>
    <row r="163" spans="1:8" s="268" customFormat="1" ht="12.75" x14ac:dyDescent="0.2">
      <c r="B163" s="303"/>
      <c r="F163" s="303"/>
      <c r="H163" s="555"/>
    </row>
    <row r="164" spans="1:8" s="269" customFormat="1" ht="25.5" x14ac:dyDescent="0.25">
      <c r="B164" s="270" t="s">
        <v>3</v>
      </c>
      <c r="C164" s="270" t="s">
        <v>4</v>
      </c>
      <c r="D164" s="270" t="s">
        <v>5</v>
      </c>
      <c r="E164" s="270" t="s">
        <v>6</v>
      </c>
      <c r="F164" s="295" t="s">
        <v>7</v>
      </c>
      <c r="G164" s="270" t="s">
        <v>8</v>
      </c>
      <c r="H164" s="556" t="s">
        <v>9</v>
      </c>
    </row>
    <row r="165" spans="1:8" s="269" customFormat="1" ht="25.5" x14ac:dyDescent="0.25">
      <c r="A165" s="269">
        <v>10061</v>
      </c>
      <c r="B165" s="748" t="s">
        <v>484</v>
      </c>
      <c r="C165" s="749" t="s">
        <v>1768</v>
      </c>
      <c r="D165" s="749" t="s">
        <v>486</v>
      </c>
      <c r="E165" s="753"/>
      <c r="F165" s="754"/>
      <c r="G165" s="751"/>
      <c r="H165" s="752"/>
    </row>
    <row r="166" spans="1:8" s="269" customFormat="1" ht="12.75" x14ac:dyDescent="0.25">
      <c r="B166" s="476"/>
      <c r="C166" s="272"/>
      <c r="D166" s="272"/>
      <c r="E166" s="451"/>
      <c r="F166" s="451"/>
      <c r="G166" s="455"/>
      <c r="H166" s="557"/>
    </row>
    <row r="167" spans="1:8" s="269" customFormat="1" ht="12.75" x14ac:dyDescent="0.25">
      <c r="A167" s="269">
        <v>10063</v>
      </c>
      <c r="B167" s="475" t="s">
        <v>487</v>
      </c>
      <c r="C167" s="271"/>
      <c r="D167" s="271" t="s">
        <v>1769</v>
      </c>
      <c r="E167" s="452"/>
      <c r="F167" s="453"/>
      <c r="G167" s="455"/>
      <c r="H167" s="557"/>
    </row>
    <row r="168" spans="1:8" s="269" customFormat="1" ht="12.75" x14ac:dyDescent="0.25">
      <c r="B168" s="476"/>
      <c r="C168" s="272"/>
      <c r="D168" s="272"/>
      <c r="E168" s="451"/>
      <c r="F168" s="451"/>
      <c r="G168" s="455"/>
      <c r="H168" s="557"/>
    </row>
    <row r="169" spans="1:8" s="269" customFormat="1" ht="25.5" x14ac:dyDescent="0.25">
      <c r="A169" s="269">
        <v>10064</v>
      </c>
      <c r="B169" s="475" t="s">
        <v>494</v>
      </c>
      <c r="C169" s="271" t="s">
        <v>685</v>
      </c>
      <c r="D169" s="271" t="s">
        <v>1770</v>
      </c>
      <c r="E169" s="452" t="s">
        <v>279</v>
      </c>
      <c r="F169" s="453">
        <v>350</v>
      </c>
      <c r="G169" s="464"/>
      <c r="H169" s="557">
        <f>IF(E169 = CHAR(37), F169*G169/100,F169*G169)</f>
        <v>0</v>
      </c>
    </row>
    <row r="170" spans="1:8" s="269" customFormat="1" ht="12.75" x14ac:dyDescent="0.25">
      <c r="B170" s="476"/>
      <c r="C170" s="272"/>
      <c r="D170" s="272"/>
      <c r="E170" s="451"/>
      <c r="F170" s="451"/>
      <c r="G170" s="455"/>
      <c r="H170" s="557"/>
    </row>
    <row r="171" spans="1:8" s="269" customFormat="1" ht="12.75" x14ac:dyDescent="0.25">
      <c r="A171" s="269">
        <v>10065</v>
      </c>
      <c r="B171" s="475" t="s">
        <v>530</v>
      </c>
      <c r="C171" s="271" t="s">
        <v>1771</v>
      </c>
      <c r="D171" s="271" t="s">
        <v>489</v>
      </c>
      <c r="E171" s="452"/>
      <c r="F171" s="453"/>
      <c r="G171" s="455"/>
      <c r="H171" s="557"/>
    </row>
    <row r="172" spans="1:8" s="269" customFormat="1" ht="12.75" x14ac:dyDescent="0.25">
      <c r="B172" s="476"/>
      <c r="C172" s="272"/>
      <c r="D172" s="272"/>
      <c r="E172" s="451"/>
      <c r="F172" s="451"/>
      <c r="G172" s="455"/>
      <c r="H172" s="557"/>
    </row>
    <row r="173" spans="1:8" s="269" customFormat="1" ht="51" x14ac:dyDescent="0.25">
      <c r="A173" s="269">
        <v>10066</v>
      </c>
      <c r="B173" s="475"/>
      <c r="C173" s="271" t="s">
        <v>1772</v>
      </c>
      <c r="D173" s="271" t="s">
        <v>1773</v>
      </c>
      <c r="E173" s="452"/>
      <c r="F173" s="453"/>
      <c r="G173" s="455"/>
      <c r="H173" s="557"/>
    </row>
    <row r="174" spans="1:8" s="269" customFormat="1" ht="12.75" x14ac:dyDescent="0.25">
      <c r="B174" s="476"/>
      <c r="C174" s="272"/>
      <c r="D174" s="272"/>
      <c r="E174" s="451"/>
      <c r="F174" s="451"/>
      <c r="G174" s="455"/>
      <c r="H174" s="557"/>
    </row>
    <row r="175" spans="1:8" s="269" customFormat="1" ht="25.5" x14ac:dyDescent="0.25">
      <c r="A175" s="269">
        <v>10067</v>
      </c>
      <c r="B175" s="475"/>
      <c r="C175" s="271"/>
      <c r="D175" s="271" t="s">
        <v>1774</v>
      </c>
      <c r="E175" s="452"/>
      <c r="F175" s="453"/>
      <c r="G175" s="455"/>
      <c r="H175" s="557"/>
    </row>
    <row r="176" spans="1:8" s="269" customFormat="1" ht="12.75" x14ac:dyDescent="0.25">
      <c r="B176" s="476"/>
      <c r="C176" s="272"/>
      <c r="D176" s="272"/>
      <c r="E176" s="451"/>
      <c r="F176" s="451"/>
      <c r="G176" s="455"/>
      <c r="H176" s="557"/>
    </row>
    <row r="177" spans="1:8" s="269" customFormat="1" ht="12.75" x14ac:dyDescent="0.25">
      <c r="A177" s="269">
        <v>10068</v>
      </c>
      <c r="B177" s="475" t="s">
        <v>534</v>
      </c>
      <c r="C177" s="271"/>
      <c r="D177" s="271" t="s">
        <v>1775</v>
      </c>
      <c r="E177" s="452" t="s">
        <v>292</v>
      </c>
      <c r="F177" s="453">
        <v>630</v>
      </c>
      <c r="G177" s="464"/>
      <c r="H177" s="557">
        <f>IF(E177 = CHAR(37), F177*G177/100,F177*G177)</f>
        <v>0</v>
      </c>
    </row>
    <row r="178" spans="1:8" s="269" customFormat="1" ht="12.75" x14ac:dyDescent="0.25">
      <c r="B178" s="476"/>
      <c r="C178" s="272"/>
      <c r="D178" s="272"/>
      <c r="E178" s="451"/>
      <c r="F178" s="451"/>
      <c r="G178" s="455"/>
      <c r="H178" s="557"/>
    </row>
    <row r="179" spans="1:8" s="269" customFormat="1" ht="12.75" x14ac:dyDescent="0.25">
      <c r="A179" s="269">
        <v>10069</v>
      </c>
      <c r="B179" s="475" t="s">
        <v>536</v>
      </c>
      <c r="C179" s="271"/>
      <c r="D179" s="271" t="s">
        <v>1776</v>
      </c>
      <c r="E179" s="452" t="s">
        <v>292</v>
      </c>
      <c r="F179" s="453">
        <v>420</v>
      </c>
      <c r="G179" s="464"/>
      <c r="H179" s="557">
        <f>IF(E179 = CHAR(37), F179*G179/100,F179*G179)</f>
        <v>0</v>
      </c>
    </row>
    <row r="180" spans="1:8" s="269" customFormat="1" ht="12.75" x14ac:dyDescent="0.25">
      <c r="B180" s="476"/>
      <c r="C180" s="272"/>
      <c r="D180" s="272"/>
      <c r="E180" s="451"/>
      <c r="F180" s="451"/>
      <c r="G180" s="455"/>
      <c r="H180" s="557"/>
    </row>
    <row r="181" spans="1:8" s="269" customFormat="1" ht="12.75" x14ac:dyDescent="0.25">
      <c r="A181" s="269">
        <v>10070</v>
      </c>
      <c r="B181" s="475" t="s">
        <v>538</v>
      </c>
      <c r="C181" s="271"/>
      <c r="D181" s="271" t="s">
        <v>1777</v>
      </c>
      <c r="E181" s="452" t="s">
        <v>292</v>
      </c>
      <c r="F181" s="453">
        <v>1</v>
      </c>
      <c r="G181" s="464"/>
      <c r="H181" s="557">
        <f>IF(E181 = CHAR(37), F181*G181/100,F181*G181)</f>
        <v>0</v>
      </c>
    </row>
    <row r="182" spans="1:8" s="269" customFormat="1" ht="12.75" x14ac:dyDescent="0.25">
      <c r="B182" s="476"/>
      <c r="C182" s="272"/>
      <c r="D182" s="272"/>
      <c r="E182" s="451"/>
      <c r="F182" s="451"/>
      <c r="G182" s="455"/>
      <c r="H182" s="557"/>
    </row>
    <row r="183" spans="1:8" s="269" customFormat="1" ht="25.5" x14ac:dyDescent="0.25">
      <c r="A183" s="269">
        <v>10071</v>
      </c>
      <c r="B183" s="475"/>
      <c r="C183" s="271"/>
      <c r="D183" s="271" t="s">
        <v>1778</v>
      </c>
      <c r="E183" s="452"/>
      <c r="F183" s="453"/>
      <c r="G183" s="455"/>
      <c r="H183" s="557"/>
    </row>
    <row r="184" spans="1:8" s="269" customFormat="1" ht="12.75" x14ac:dyDescent="0.25">
      <c r="B184" s="476"/>
      <c r="C184" s="272"/>
      <c r="D184" s="272"/>
      <c r="E184" s="451"/>
      <c r="F184" s="451"/>
      <c r="G184" s="455"/>
      <c r="H184" s="557"/>
    </row>
    <row r="185" spans="1:8" s="269" customFormat="1" ht="12.75" x14ac:dyDescent="0.25">
      <c r="A185" s="269">
        <v>10072</v>
      </c>
      <c r="B185" s="475" t="s">
        <v>545</v>
      </c>
      <c r="C185" s="271"/>
      <c r="D185" s="271" t="s">
        <v>1775</v>
      </c>
      <c r="E185" s="452" t="s">
        <v>292</v>
      </c>
      <c r="F185" s="453">
        <v>20</v>
      </c>
      <c r="G185" s="464"/>
      <c r="H185" s="557">
        <f>IF(E185 = CHAR(37), F185*G185/100,F185*G185)</f>
        <v>0</v>
      </c>
    </row>
    <row r="186" spans="1:8" s="269" customFormat="1" ht="12.75" x14ac:dyDescent="0.25">
      <c r="B186" s="476"/>
      <c r="C186" s="272"/>
      <c r="D186" s="272"/>
      <c r="E186" s="451"/>
      <c r="F186" s="451"/>
      <c r="G186" s="455"/>
      <c r="H186" s="557"/>
    </row>
    <row r="187" spans="1:8" s="269" customFormat="1" ht="12.75" x14ac:dyDescent="0.25">
      <c r="A187" s="269">
        <v>10073</v>
      </c>
      <c r="B187" s="475" t="s">
        <v>547</v>
      </c>
      <c r="C187" s="271"/>
      <c r="D187" s="271" t="s">
        <v>1776</v>
      </c>
      <c r="E187" s="452" t="s">
        <v>292</v>
      </c>
      <c r="F187" s="453">
        <v>20</v>
      </c>
      <c r="G187" s="464"/>
      <c r="H187" s="557">
        <f>IF(E187 = CHAR(37), F187*G187/100,F187*G187)</f>
        <v>0</v>
      </c>
    </row>
    <row r="188" spans="1:8" s="269" customFormat="1" ht="12.75" x14ac:dyDescent="0.25">
      <c r="B188" s="476"/>
      <c r="C188" s="272"/>
      <c r="D188" s="272"/>
      <c r="E188" s="451"/>
      <c r="F188" s="451"/>
      <c r="G188" s="455"/>
      <c r="H188" s="557"/>
    </row>
    <row r="189" spans="1:8" s="269" customFormat="1" ht="12.75" x14ac:dyDescent="0.25">
      <c r="A189" s="269">
        <v>10074</v>
      </c>
      <c r="B189" s="475" t="s">
        <v>549</v>
      </c>
      <c r="C189" s="271"/>
      <c r="D189" s="271" t="s">
        <v>1777</v>
      </c>
      <c r="E189" s="452" t="s">
        <v>292</v>
      </c>
      <c r="F189" s="453">
        <v>2</v>
      </c>
      <c r="G189" s="464"/>
      <c r="H189" s="557">
        <f>IF(E189 = CHAR(37), F189*G189/100,F189*G189)</f>
        <v>0</v>
      </c>
    </row>
    <row r="190" spans="1:8" s="269" customFormat="1" ht="12.75" x14ac:dyDescent="0.25">
      <c r="B190" s="476"/>
      <c r="C190" s="272"/>
      <c r="D190" s="272"/>
      <c r="E190" s="451"/>
      <c r="F190" s="451"/>
      <c r="G190" s="455"/>
      <c r="H190" s="557"/>
    </row>
    <row r="191" spans="1:8" s="269" customFormat="1" ht="12.75" x14ac:dyDescent="0.25">
      <c r="A191" s="269">
        <v>10075</v>
      </c>
      <c r="B191" s="475"/>
      <c r="C191" s="271" t="s">
        <v>1779</v>
      </c>
      <c r="D191" s="271" t="s">
        <v>4725</v>
      </c>
      <c r="E191" s="452"/>
      <c r="F191" s="453"/>
      <c r="G191" s="455"/>
      <c r="H191" s="557"/>
    </row>
    <row r="192" spans="1:8" s="269" customFormat="1" ht="12.75" x14ac:dyDescent="0.25">
      <c r="B192" s="476"/>
      <c r="C192" s="272"/>
      <c r="D192" s="272"/>
      <c r="E192" s="451"/>
      <c r="F192" s="451"/>
      <c r="G192" s="455"/>
      <c r="H192" s="557"/>
    </row>
    <row r="193" spans="1:8" s="269" customFormat="1" ht="12.75" x14ac:dyDescent="0.25">
      <c r="A193" s="269">
        <v>10076</v>
      </c>
      <c r="B193" s="475" t="s">
        <v>551</v>
      </c>
      <c r="C193" s="271"/>
      <c r="D193" s="271" t="s">
        <v>1780</v>
      </c>
      <c r="E193" s="452" t="s">
        <v>190</v>
      </c>
      <c r="F193" s="453">
        <v>1</v>
      </c>
      <c r="G193" s="464"/>
      <c r="H193" s="557">
        <f>IF(E193 = CHAR(37), F193*G193/100,F193*G193)</f>
        <v>0</v>
      </c>
    </row>
    <row r="194" spans="1:8" s="269" customFormat="1" ht="12.75" x14ac:dyDescent="0.25">
      <c r="B194" s="476"/>
      <c r="C194" s="272"/>
      <c r="D194" s="272"/>
      <c r="E194" s="451"/>
      <c r="F194" s="451"/>
      <c r="G194" s="455"/>
      <c r="H194" s="557"/>
    </row>
    <row r="195" spans="1:8" s="269" customFormat="1" ht="12.75" x14ac:dyDescent="0.25">
      <c r="A195" s="269">
        <v>10077</v>
      </c>
      <c r="B195" s="475" t="s">
        <v>553</v>
      </c>
      <c r="C195" s="271"/>
      <c r="D195" s="271" t="s">
        <v>1781</v>
      </c>
      <c r="E195" s="452" t="s">
        <v>190</v>
      </c>
      <c r="F195" s="453">
        <v>756</v>
      </c>
      <c r="G195" s="464"/>
      <c r="H195" s="557">
        <f>IF(E195 = CHAR(37), F195*G195/100,F195*G195)</f>
        <v>0</v>
      </c>
    </row>
    <row r="196" spans="1:8" s="269" customFormat="1" ht="12.75" x14ac:dyDescent="0.25">
      <c r="B196" s="476"/>
      <c r="C196" s="272"/>
      <c r="D196" s="272"/>
      <c r="E196" s="451"/>
      <c r="F196" s="451"/>
      <c r="G196" s="455"/>
      <c r="H196" s="557"/>
    </row>
    <row r="197" spans="1:8" s="269" customFormat="1" ht="38.25" x14ac:dyDescent="0.25">
      <c r="A197" s="269">
        <v>10078</v>
      </c>
      <c r="B197" s="475" t="s">
        <v>555</v>
      </c>
      <c r="C197" s="271" t="s">
        <v>517</v>
      </c>
      <c r="D197" s="271" t="s">
        <v>1782</v>
      </c>
      <c r="E197" s="452" t="s">
        <v>190</v>
      </c>
      <c r="F197" s="453">
        <v>10</v>
      </c>
      <c r="G197" s="464"/>
      <c r="H197" s="557">
        <f>IF(E197 = CHAR(37), F197*G197/100,F197*G197)</f>
        <v>0</v>
      </c>
    </row>
    <row r="198" spans="1:8" s="269" customFormat="1" ht="12.75" x14ac:dyDescent="0.25">
      <c r="B198" s="476"/>
      <c r="C198" s="272"/>
      <c r="D198" s="272"/>
      <c r="E198" s="451"/>
      <c r="F198" s="451"/>
      <c r="G198" s="455"/>
      <c r="H198" s="557"/>
    </row>
    <row r="199" spans="1:8" s="269" customFormat="1" ht="12.75" x14ac:dyDescent="0.25">
      <c r="A199" s="269">
        <v>10079</v>
      </c>
      <c r="B199" s="475"/>
      <c r="C199" s="271" t="s">
        <v>521</v>
      </c>
      <c r="D199" s="271" t="s">
        <v>1783</v>
      </c>
      <c r="E199" s="452"/>
      <c r="F199" s="453"/>
      <c r="G199" s="455"/>
      <c r="H199" s="557"/>
    </row>
    <row r="200" spans="1:8" s="269" customFormat="1" ht="12.75" x14ac:dyDescent="0.25">
      <c r="B200" s="476"/>
      <c r="C200" s="272"/>
      <c r="D200" s="272"/>
      <c r="E200" s="451"/>
      <c r="F200" s="451"/>
      <c r="G200" s="455"/>
      <c r="H200" s="557"/>
    </row>
    <row r="201" spans="1:8" s="269" customFormat="1" ht="12.75" x14ac:dyDescent="0.25">
      <c r="A201" s="269">
        <v>10080</v>
      </c>
      <c r="B201" s="475" t="s">
        <v>557</v>
      </c>
      <c r="C201" s="271"/>
      <c r="D201" s="271" t="s">
        <v>1784</v>
      </c>
      <c r="E201" s="452" t="s">
        <v>190</v>
      </c>
      <c r="F201" s="453">
        <v>252</v>
      </c>
      <c r="G201" s="464"/>
      <c r="H201" s="557">
        <f>IF(E201 = CHAR(37), F201*G201/100,F201*G201)</f>
        <v>0</v>
      </c>
    </row>
    <row r="202" spans="1:8" s="269" customFormat="1" ht="12.75" x14ac:dyDescent="0.25">
      <c r="B202" s="476"/>
      <c r="C202" s="272"/>
      <c r="D202" s="272"/>
      <c r="E202" s="451"/>
      <c r="F202" s="451"/>
      <c r="G202" s="455"/>
      <c r="H202" s="557"/>
    </row>
    <row r="203" spans="1:8" s="269" customFormat="1" ht="12.75" x14ac:dyDescent="0.25">
      <c r="A203" s="269">
        <v>10081</v>
      </c>
      <c r="B203" s="475" t="s">
        <v>567</v>
      </c>
      <c r="C203" s="271" t="s">
        <v>405</v>
      </c>
      <c r="D203" s="271" t="s">
        <v>531</v>
      </c>
      <c r="E203" s="452"/>
      <c r="F203" s="453"/>
      <c r="G203" s="455"/>
      <c r="H203" s="557"/>
    </row>
    <row r="204" spans="1:8" s="269" customFormat="1" ht="12.75" x14ac:dyDescent="0.25">
      <c r="B204" s="476"/>
      <c r="C204" s="272"/>
      <c r="D204" s="272"/>
      <c r="E204" s="451"/>
      <c r="F204" s="451"/>
      <c r="G204" s="455"/>
      <c r="H204" s="557"/>
    </row>
    <row r="205" spans="1:8" s="269" customFormat="1" ht="38.25" x14ac:dyDescent="0.25">
      <c r="A205" s="269">
        <v>10082</v>
      </c>
      <c r="B205" s="475"/>
      <c r="C205" s="271" t="s">
        <v>1478</v>
      </c>
      <c r="D205" s="271" t="s">
        <v>1786</v>
      </c>
      <c r="E205" s="452"/>
      <c r="F205" s="453"/>
      <c r="G205" s="455"/>
      <c r="H205" s="557"/>
    </row>
    <row r="206" spans="1:8" s="269" customFormat="1" ht="12.75" x14ac:dyDescent="0.25">
      <c r="B206" s="476"/>
      <c r="C206" s="272"/>
      <c r="D206" s="272"/>
      <c r="E206" s="451"/>
      <c r="F206" s="451"/>
      <c r="G206" s="455"/>
      <c r="H206" s="557"/>
    </row>
    <row r="207" spans="1:8" s="269" customFormat="1" ht="25.5" x14ac:dyDescent="0.25">
      <c r="A207" s="269">
        <v>10083</v>
      </c>
      <c r="B207" s="475" t="s">
        <v>571</v>
      </c>
      <c r="C207" s="271"/>
      <c r="D207" s="271" t="s">
        <v>1788</v>
      </c>
      <c r="E207" s="452" t="s">
        <v>190</v>
      </c>
      <c r="F207" s="453">
        <v>5</v>
      </c>
      <c r="G207" s="464"/>
      <c r="H207" s="557">
        <f>IF(E207 = CHAR(37), F207*G207/100,F207*G207)</f>
        <v>0</v>
      </c>
    </row>
    <row r="208" spans="1:8" s="269" customFormat="1" ht="12.75" x14ac:dyDescent="0.25">
      <c r="B208" s="476"/>
      <c r="C208" s="272"/>
      <c r="D208" s="272"/>
      <c r="E208" s="451"/>
      <c r="F208" s="451"/>
      <c r="G208" s="455"/>
      <c r="H208" s="557"/>
    </row>
    <row r="209" spans="1:8" s="269" customFormat="1" ht="25.5" x14ac:dyDescent="0.25">
      <c r="A209" s="269">
        <v>10084</v>
      </c>
      <c r="B209" s="475" t="s">
        <v>573</v>
      </c>
      <c r="C209" s="271"/>
      <c r="D209" s="271" t="s">
        <v>1790</v>
      </c>
      <c r="E209" s="452" t="s">
        <v>190</v>
      </c>
      <c r="F209" s="453">
        <v>5</v>
      </c>
      <c r="G209" s="464"/>
      <c r="H209" s="557">
        <f>IF(E209 = CHAR(37), F209*G209/100,F209*G209)</f>
        <v>0</v>
      </c>
    </row>
    <row r="210" spans="1:8" s="269" customFormat="1" ht="12.75" x14ac:dyDescent="0.25">
      <c r="B210" s="476"/>
      <c r="C210" s="272"/>
      <c r="D210" s="272"/>
      <c r="E210" s="451"/>
      <c r="F210" s="451"/>
      <c r="G210" s="455"/>
      <c r="H210" s="557"/>
    </row>
    <row r="211" spans="1:8" s="269" customFormat="1" ht="12.75" x14ac:dyDescent="0.25">
      <c r="A211" s="269">
        <v>10085</v>
      </c>
      <c r="B211" s="475" t="s">
        <v>575</v>
      </c>
      <c r="C211" s="271"/>
      <c r="D211" s="271" t="s">
        <v>1792</v>
      </c>
      <c r="E211" s="452" t="s">
        <v>190</v>
      </c>
      <c r="F211" s="453">
        <v>2</v>
      </c>
      <c r="G211" s="464"/>
      <c r="H211" s="557">
        <f>IF(E211 = CHAR(37), F211*G211/100,F211*G211)</f>
        <v>0</v>
      </c>
    </row>
    <row r="212" spans="1:8" s="269" customFormat="1" ht="12.75" x14ac:dyDescent="0.25">
      <c r="B212" s="476"/>
      <c r="C212" s="272"/>
      <c r="D212" s="272"/>
      <c r="E212" s="451"/>
      <c r="F212" s="451"/>
      <c r="G212" s="455"/>
      <c r="H212" s="557"/>
    </row>
    <row r="213" spans="1:8" s="269" customFormat="1" ht="12.75" x14ac:dyDescent="0.25">
      <c r="A213" s="269">
        <v>10086</v>
      </c>
      <c r="B213" s="475" t="s">
        <v>577</v>
      </c>
      <c r="C213" s="271"/>
      <c r="D213" s="271" t="s">
        <v>1794</v>
      </c>
      <c r="E213" s="452" t="s">
        <v>190</v>
      </c>
      <c r="F213" s="453">
        <v>2</v>
      </c>
      <c r="G213" s="464"/>
      <c r="H213" s="557">
        <f>IF(E213 = CHAR(37), F213*G213/100,F213*G213)</f>
        <v>0</v>
      </c>
    </row>
    <row r="214" spans="1:8" s="269" customFormat="1" ht="12.75" x14ac:dyDescent="0.25">
      <c r="B214" s="476"/>
      <c r="C214" s="272"/>
      <c r="D214" s="272"/>
      <c r="E214" s="451"/>
      <c r="F214" s="451"/>
      <c r="G214" s="455"/>
      <c r="H214" s="557"/>
    </row>
    <row r="215" spans="1:8" s="269" customFormat="1" ht="25.5" x14ac:dyDescent="0.25">
      <c r="A215" s="269">
        <v>10087</v>
      </c>
      <c r="B215" s="475" t="s">
        <v>579</v>
      </c>
      <c r="C215" s="271"/>
      <c r="D215" s="271" t="s">
        <v>1796</v>
      </c>
      <c r="E215" s="452" t="s">
        <v>190</v>
      </c>
      <c r="F215" s="453">
        <v>10</v>
      </c>
      <c r="G215" s="464"/>
      <c r="H215" s="557">
        <f>IF(E215 = CHAR(37), F215*G215/100,F215*G215)</f>
        <v>0</v>
      </c>
    </row>
    <row r="216" spans="1:8" s="269" customFormat="1" ht="12.75" x14ac:dyDescent="0.25">
      <c r="B216" s="476"/>
      <c r="C216" s="272"/>
      <c r="D216" s="272"/>
      <c r="E216" s="451"/>
      <c r="F216" s="451"/>
      <c r="G216" s="455"/>
      <c r="H216" s="557"/>
    </row>
    <row r="217" spans="1:8" s="273" customFormat="1" ht="21.95" customHeight="1" x14ac:dyDescent="0.25">
      <c r="B217" s="274" t="s">
        <v>44</v>
      </c>
      <c r="C217" s="274"/>
      <c r="D217" s="275"/>
      <c r="E217" s="454"/>
      <c r="F217" s="454"/>
      <c r="G217" s="456"/>
      <c r="H217" s="558">
        <f>SUM(H165:H216)</f>
        <v>0</v>
      </c>
    </row>
    <row r="218" spans="1:8" s="268" customFormat="1" ht="12.75" x14ac:dyDescent="0.2">
      <c r="B218" s="303"/>
      <c r="F218" s="303"/>
      <c r="H218" s="554" t="s">
        <v>2023</v>
      </c>
    </row>
    <row r="219" spans="1:8" s="268" customFormat="1" ht="12.75" x14ac:dyDescent="0.2">
      <c r="B219" s="303"/>
      <c r="F219" s="303"/>
      <c r="H219" s="555"/>
    </row>
    <row r="220" spans="1:8" s="269" customFormat="1" ht="25.5" x14ac:dyDescent="0.25">
      <c r="B220" s="270" t="s">
        <v>3</v>
      </c>
      <c r="C220" s="270" t="s">
        <v>4</v>
      </c>
      <c r="D220" s="270" t="s">
        <v>5</v>
      </c>
      <c r="E220" s="270" t="s">
        <v>6</v>
      </c>
      <c r="F220" s="295" t="s">
        <v>7</v>
      </c>
      <c r="G220" s="270" t="s">
        <v>8</v>
      </c>
      <c r="H220" s="556" t="s">
        <v>9</v>
      </c>
    </row>
    <row r="221" spans="1:8" s="273" customFormat="1" ht="21.95" customHeight="1" x14ac:dyDescent="0.25">
      <c r="B221" s="274" t="s">
        <v>45</v>
      </c>
      <c r="C221" s="274"/>
      <c r="D221" s="275"/>
      <c r="E221" s="454"/>
      <c r="F221" s="454"/>
      <c r="G221" s="456"/>
      <c r="H221" s="558">
        <f>H217</f>
        <v>0</v>
      </c>
    </row>
    <row r="222" spans="1:8" s="269" customFormat="1" ht="25.5" x14ac:dyDescent="0.25">
      <c r="A222" s="269">
        <v>10088</v>
      </c>
      <c r="B222" s="475" t="s">
        <v>581</v>
      </c>
      <c r="C222" s="271"/>
      <c r="D222" s="271" t="s">
        <v>1798</v>
      </c>
      <c r="E222" s="452" t="s">
        <v>190</v>
      </c>
      <c r="F222" s="453">
        <v>3</v>
      </c>
      <c r="G222" s="464"/>
      <c r="H222" s="557">
        <f>IF(E222 = CHAR(37), F222*G222/100,F222*G222)</f>
        <v>0</v>
      </c>
    </row>
    <row r="223" spans="1:8" s="269" customFormat="1" ht="12.75" x14ac:dyDescent="0.25">
      <c r="B223" s="476"/>
      <c r="C223" s="272"/>
      <c r="D223" s="272"/>
      <c r="E223" s="451"/>
      <c r="F223" s="451"/>
      <c r="G223" s="455"/>
      <c r="H223" s="557"/>
    </row>
    <row r="224" spans="1:8" s="269" customFormat="1" ht="25.5" x14ac:dyDescent="0.25">
      <c r="A224" s="269">
        <v>10089</v>
      </c>
      <c r="B224" s="475"/>
      <c r="C224" s="271" t="s">
        <v>542</v>
      </c>
      <c r="D224" s="271" t="s">
        <v>1799</v>
      </c>
      <c r="E224" s="452"/>
      <c r="F224" s="453"/>
      <c r="G224" s="455"/>
      <c r="H224" s="557"/>
    </row>
    <row r="225" spans="1:8" s="269" customFormat="1" ht="12.75" x14ac:dyDescent="0.25">
      <c r="B225" s="476"/>
      <c r="C225" s="272"/>
      <c r="D225" s="272"/>
      <c r="E225" s="451"/>
      <c r="F225" s="451"/>
      <c r="G225" s="455"/>
      <c r="H225" s="557"/>
    </row>
    <row r="226" spans="1:8" s="269" customFormat="1" ht="12.75" x14ac:dyDescent="0.25">
      <c r="A226" s="269">
        <v>10090</v>
      </c>
      <c r="B226" s="475"/>
      <c r="C226" s="271"/>
      <c r="D226" s="271" t="s">
        <v>1800</v>
      </c>
      <c r="E226" s="452"/>
      <c r="F226" s="453"/>
      <c r="G226" s="455"/>
      <c r="H226" s="557"/>
    </row>
    <row r="227" spans="1:8" s="269" customFormat="1" ht="12.75" x14ac:dyDescent="0.25">
      <c r="B227" s="476"/>
      <c r="C227" s="272"/>
      <c r="D227" s="272"/>
      <c r="E227" s="451"/>
      <c r="F227" s="451"/>
      <c r="G227" s="455"/>
      <c r="H227" s="557"/>
    </row>
    <row r="228" spans="1:8" s="269" customFormat="1" ht="12.75" x14ac:dyDescent="0.25">
      <c r="A228" s="269">
        <v>10091</v>
      </c>
      <c r="B228" s="475" t="s">
        <v>583</v>
      </c>
      <c r="C228" s="271"/>
      <c r="D228" s="271" t="s">
        <v>1802</v>
      </c>
      <c r="E228" s="452" t="s">
        <v>242</v>
      </c>
      <c r="F228" s="453">
        <v>20</v>
      </c>
      <c r="G228" s="464"/>
      <c r="H228" s="557">
        <f>IF(E228 = CHAR(37), F228*G228/100,F228*G228)</f>
        <v>0</v>
      </c>
    </row>
    <row r="229" spans="1:8" s="269" customFormat="1" ht="12.75" x14ac:dyDescent="0.25">
      <c r="B229" s="476"/>
      <c r="C229" s="272"/>
      <c r="D229" s="272"/>
      <c r="E229" s="451"/>
      <c r="F229" s="451"/>
      <c r="G229" s="455"/>
      <c r="H229" s="557"/>
    </row>
    <row r="230" spans="1:8" s="269" customFormat="1" ht="25.5" x14ac:dyDescent="0.25">
      <c r="A230" s="269">
        <v>10092</v>
      </c>
      <c r="B230" s="475" t="s">
        <v>587</v>
      </c>
      <c r="C230" s="271"/>
      <c r="D230" s="271" t="s">
        <v>1804</v>
      </c>
      <c r="E230" s="452" t="s">
        <v>242</v>
      </c>
      <c r="F230" s="453">
        <v>20</v>
      </c>
      <c r="G230" s="464"/>
      <c r="H230" s="557">
        <f>IF(E230 = CHAR(37), F230*G230/100,F230*G230)</f>
        <v>0</v>
      </c>
    </row>
    <row r="231" spans="1:8" s="269" customFormat="1" ht="12.75" x14ac:dyDescent="0.25">
      <c r="B231" s="476"/>
      <c r="C231" s="272"/>
      <c r="D231" s="272"/>
      <c r="E231" s="451"/>
      <c r="F231" s="451"/>
      <c r="G231" s="455"/>
      <c r="H231" s="557"/>
    </row>
    <row r="232" spans="1:8" s="269" customFormat="1" ht="25.5" x14ac:dyDescent="0.25">
      <c r="A232" s="269">
        <v>10093</v>
      </c>
      <c r="B232" s="475" t="s">
        <v>589</v>
      </c>
      <c r="C232" s="271"/>
      <c r="D232" s="271" t="s">
        <v>1806</v>
      </c>
      <c r="E232" s="452" t="s">
        <v>242</v>
      </c>
      <c r="F232" s="453">
        <v>20</v>
      </c>
      <c r="G232" s="464"/>
      <c r="H232" s="557">
        <f>IF(E232 = CHAR(37), F232*G232/100,F232*G232)</f>
        <v>0</v>
      </c>
    </row>
    <row r="233" spans="1:8" s="269" customFormat="1" ht="12.75" x14ac:dyDescent="0.25">
      <c r="B233" s="476"/>
      <c r="C233" s="272"/>
      <c r="D233" s="272"/>
      <c r="E233" s="451"/>
      <c r="F233" s="451"/>
      <c r="G233" s="455"/>
      <c r="H233" s="557"/>
    </row>
    <row r="234" spans="1:8" s="269" customFormat="1" ht="12.75" x14ac:dyDescent="0.25">
      <c r="A234" s="269">
        <v>10094</v>
      </c>
      <c r="B234" s="475" t="s">
        <v>1491</v>
      </c>
      <c r="C234" s="271"/>
      <c r="D234" s="271" t="s">
        <v>1808</v>
      </c>
      <c r="E234" s="452" t="s">
        <v>242</v>
      </c>
      <c r="F234" s="453">
        <v>20</v>
      </c>
      <c r="G234" s="464"/>
      <c r="H234" s="557">
        <f>IF(E234 = CHAR(37), F234*G234/100,F234*G234)</f>
        <v>0</v>
      </c>
    </row>
    <row r="235" spans="1:8" s="269" customFormat="1" ht="12.75" x14ac:dyDescent="0.25">
      <c r="B235" s="476"/>
      <c r="C235" s="272"/>
      <c r="D235" s="272"/>
      <c r="E235" s="451"/>
      <c r="F235" s="451"/>
      <c r="G235" s="455"/>
      <c r="H235" s="557"/>
    </row>
    <row r="236" spans="1:8" s="269" customFormat="1" ht="12.75" x14ac:dyDescent="0.25">
      <c r="A236" s="269">
        <v>10095</v>
      </c>
      <c r="B236" s="475" t="s">
        <v>4726</v>
      </c>
      <c r="C236" s="271"/>
      <c r="D236" s="271" t="s">
        <v>1810</v>
      </c>
      <c r="E236" s="452" t="s">
        <v>242</v>
      </c>
      <c r="F236" s="453">
        <v>20</v>
      </c>
      <c r="G236" s="464"/>
      <c r="H236" s="557">
        <f>IF(E236 = CHAR(37), F236*G236/100,F236*G236)</f>
        <v>0</v>
      </c>
    </row>
    <row r="237" spans="1:8" s="269" customFormat="1" ht="12.75" x14ac:dyDescent="0.25">
      <c r="B237" s="476"/>
      <c r="C237" s="272"/>
      <c r="D237" s="272"/>
      <c r="E237" s="451"/>
      <c r="F237" s="451"/>
      <c r="G237" s="455"/>
      <c r="H237" s="557"/>
    </row>
    <row r="238" spans="1:8" s="269" customFormat="1" ht="12.75" x14ac:dyDescent="0.25">
      <c r="A238" s="269">
        <v>10096</v>
      </c>
      <c r="B238" s="475"/>
      <c r="C238" s="271" t="s">
        <v>1811</v>
      </c>
      <c r="D238" s="271" t="s">
        <v>1812</v>
      </c>
      <c r="E238" s="452"/>
      <c r="F238" s="453"/>
      <c r="G238" s="455"/>
      <c r="H238" s="557"/>
    </row>
    <row r="239" spans="1:8" s="269" customFormat="1" ht="12.75" x14ac:dyDescent="0.25">
      <c r="B239" s="476"/>
      <c r="C239" s="272"/>
      <c r="D239" s="272"/>
      <c r="E239" s="451"/>
      <c r="F239" s="451"/>
      <c r="G239" s="455"/>
      <c r="H239" s="557"/>
    </row>
    <row r="240" spans="1:8" s="269" customFormat="1" ht="12.75" x14ac:dyDescent="0.25">
      <c r="A240" s="269">
        <v>10097</v>
      </c>
      <c r="B240" s="475" t="s">
        <v>4727</v>
      </c>
      <c r="C240" s="271"/>
      <c r="D240" s="271" t="s">
        <v>1802</v>
      </c>
      <c r="E240" s="452" t="s">
        <v>292</v>
      </c>
      <c r="F240" s="453">
        <v>30</v>
      </c>
      <c r="G240" s="464"/>
      <c r="H240" s="557">
        <f>IF(E240 = CHAR(37), F240*G240/100,F240*G240)</f>
        <v>0</v>
      </c>
    </row>
    <row r="241" spans="1:8" s="269" customFormat="1" ht="12.75" x14ac:dyDescent="0.25">
      <c r="B241" s="476"/>
      <c r="C241" s="272"/>
      <c r="D241" s="272"/>
      <c r="E241" s="451"/>
      <c r="F241" s="451"/>
      <c r="G241" s="455"/>
      <c r="H241" s="557"/>
    </row>
    <row r="242" spans="1:8" s="269" customFormat="1" ht="25.5" x14ac:dyDescent="0.25">
      <c r="A242" s="269">
        <v>10098</v>
      </c>
      <c r="B242" s="475" t="s">
        <v>4728</v>
      </c>
      <c r="C242" s="271"/>
      <c r="D242" s="271" t="s">
        <v>1804</v>
      </c>
      <c r="E242" s="452" t="s">
        <v>292</v>
      </c>
      <c r="F242" s="453">
        <v>30</v>
      </c>
      <c r="G242" s="464"/>
      <c r="H242" s="557">
        <f>IF(E242 = CHAR(37), F242*G242/100,F242*G242)</f>
        <v>0</v>
      </c>
    </row>
    <row r="243" spans="1:8" s="269" customFormat="1" ht="12.75" x14ac:dyDescent="0.25">
      <c r="B243" s="476"/>
      <c r="C243" s="272"/>
      <c r="D243" s="272"/>
      <c r="E243" s="451"/>
      <c r="F243" s="451"/>
      <c r="G243" s="455"/>
      <c r="H243" s="557"/>
    </row>
    <row r="244" spans="1:8" s="269" customFormat="1" ht="25.5" x14ac:dyDescent="0.25">
      <c r="A244" s="269">
        <v>10099</v>
      </c>
      <c r="B244" s="475" t="s">
        <v>4729</v>
      </c>
      <c r="C244" s="271"/>
      <c r="D244" s="271" t="s">
        <v>1806</v>
      </c>
      <c r="E244" s="452" t="s">
        <v>292</v>
      </c>
      <c r="F244" s="453">
        <v>100</v>
      </c>
      <c r="G244" s="464"/>
      <c r="H244" s="557">
        <f>IF(E244 = CHAR(37), F244*G244/100,F244*G244)</f>
        <v>0</v>
      </c>
    </row>
    <row r="245" spans="1:8" s="269" customFormat="1" ht="12.75" x14ac:dyDescent="0.25">
      <c r="B245" s="476"/>
      <c r="C245" s="272"/>
      <c r="D245" s="272"/>
      <c r="E245" s="451"/>
      <c r="F245" s="451"/>
      <c r="G245" s="455"/>
      <c r="H245" s="557"/>
    </row>
    <row r="246" spans="1:8" s="269" customFormat="1" ht="12.75" x14ac:dyDescent="0.25">
      <c r="A246" s="269">
        <v>10100</v>
      </c>
      <c r="B246" s="475" t="s">
        <v>4730</v>
      </c>
      <c r="C246" s="271"/>
      <c r="D246" s="271" t="s">
        <v>1808</v>
      </c>
      <c r="E246" s="452" t="s">
        <v>292</v>
      </c>
      <c r="F246" s="453">
        <v>30</v>
      </c>
      <c r="G246" s="464"/>
      <c r="H246" s="557">
        <f>IF(E246 = CHAR(37), F246*G246/100,F246*G246)</f>
        <v>0</v>
      </c>
    </row>
    <row r="247" spans="1:8" s="269" customFormat="1" ht="12.75" x14ac:dyDescent="0.25">
      <c r="B247" s="476"/>
      <c r="C247" s="272"/>
      <c r="D247" s="272"/>
      <c r="E247" s="451"/>
      <c r="F247" s="451"/>
      <c r="G247" s="455"/>
      <c r="H247" s="557"/>
    </row>
    <row r="248" spans="1:8" s="269" customFormat="1" ht="12.75" x14ac:dyDescent="0.25">
      <c r="A248" s="269">
        <v>10101</v>
      </c>
      <c r="B248" s="475" t="s">
        <v>4731</v>
      </c>
      <c r="C248" s="271"/>
      <c r="D248" s="271" t="s">
        <v>1810</v>
      </c>
      <c r="E248" s="452" t="s">
        <v>292</v>
      </c>
      <c r="F248" s="453">
        <v>30</v>
      </c>
      <c r="G248" s="464"/>
      <c r="H248" s="557">
        <f>IF(E248 = CHAR(37), F248*G248/100,F248*G248)</f>
        <v>0</v>
      </c>
    </row>
    <row r="249" spans="1:8" s="269" customFormat="1" ht="12.75" x14ac:dyDescent="0.25">
      <c r="B249" s="476"/>
      <c r="C249" s="272"/>
      <c r="D249" s="272"/>
      <c r="E249" s="451"/>
      <c r="F249" s="451"/>
      <c r="G249" s="455"/>
      <c r="H249" s="557"/>
    </row>
    <row r="250" spans="1:8" s="269" customFormat="1" ht="12.75" x14ac:dyDescent="0.25">
      <c r="A250" s="269">
        <v>10102</v>
      </c>
      <c r="B250" s="475" t="s">
        <v>2602</v>
      </c>
      <c r="C250" s="271" t="s">
        <v>1486</v>
      </c>
      <c r="D250" s="271" t="s">
        <v>568</v>
      </c>
      <c r="E250" s="452"/>
      <c r="F250" s="453"/>
      <c r="G250" s="455"/>
      <c r="H250" s="557"/>
    </row>
    <row r="251" spans="1:8" s="269" customFormat="1" ht="12.75" x14ac:dyDescent="0.25">
      <c r="B251" s="476"/>
      <c r="C251" s="272"/>
      <c r="D251" s="272"/>
      <c r="E251" s="451"/>
      <c r="F251" s="451"/>
      <c r="G251" s="455"/>
      <c r="H251" s="557"/>
    </row>
    <row r="252" spans="1:8" s="269" customFormat="1" ht="38.25" x14ac:dyDescent="0.25">
      <c r="A252" s="269">
        <v>10103</v>
      </c>
      <c r="B252" s="475"/>
      <c r="C252" s="271" t="s">
        <v>569</v>
      </c>
      <c r="D252" s="271" t="s">
        <v>1817</v>
      </c>
      <c r="E252" s="452"/>
      <c r="F252" s="453"/>
      <c r="G252" s="455"/>
      <c r="H252" s="557"/>
    </row>
    <row r="253" spans="1:8" s="269" customFormat="1" ht="12.75" x14ac:dyDescent="0.25">
      <c r="B253" s="476"/>
      <c r="C253" s="272"/>
      <c r="D253" s="272"/>
      <c r="E253" s="451"/>
      <c r="F253" s="451"/>
      <c r="G253" s="455"/>
      <c r="H253" s="557"/>
    </row>
    <row r="254" spans="1:8" s="269" customFormat="1" ht="25.5" x14ac:dyDescent="0.25">
      <c r="A254" s="269">
        <v>10104</v>
      </c>
      <c r="B254" s="475" t="s">
        <v>2480</v>
      </c>
      <c r="C254" s="271"/>
      <c r="D254" s="271" t="s">
        <v>1819</v>
      </c>
      <c r="E254" s="452" t="s">
        <v>279</v>
      </c>
      <c r="F254" s="453">
        <v>51</v>
      </c>
      <c r="G254" s="464"/>
      <c r="H254" s="557">
        <f>IF(E254 = CHAR(37), F254*G254/100,F254*G254)</f>
        <v>0</v>
      </c>
    </row>
    <row r="255" spans="1:8" s="269" customFormat="1" ht="12.75" x14ac:dyDescent="0.25">
      <c r="B255" s="476"/>
      <c r="C255" s="272"/>
      <c r="D255" s="272"/>
      <c r="E255" s="451"/>
      <c r="F255" s="451"/>
      <c r="G255" s="455"/>
      <c r="H255" s="557"/>
    </row>
    <row r="256" spans="1:8" s="269" customFormat="1" ht="38.25" x14ac:dyDescent="0.25">
      <c r="A256" s="269">
        <v>10105</v>
      </c>
      <c r="B256" s="475" t="s">
        <v>2603</v>
      </c>
      <c r="C256" s="271"/>
      <c r="D256" s="271" t="s">
        <v>1821</v>
      </c>
      <c r="E256" s="452" t="s">
        <v>190</v>
      </c>
      <c r="F256" s="453">
        <v>20</v>
      </c>
      <c r="G256" s="464"/>
      <c r="H256" s="557">
        <f>IF(E256 = CHAR(37), F256*G256/100,F256*G256)</f>
        <v>0</v>
      </c>
    </row>
    <row r="257" spans="1:8" s="269" customFormat="1" ht="12.75" x14ac:dyDescent="0.25">
      <c r="B257" s="476"/>
      <c r="C257" s="272"/>
      <c r="D257" s="272"/>
      <c r="E257" s="451"/>
      <c r="F257" s="451"/>
      <c r="G257" s="455"/>
      <c r="H257" s="557"/>
    </row>
    <row r="258" spans="1:8" s="269" customFormat="1" ht="38.25" x14ac:dyDescent="0.25">
      <c r="A258" s="269">
        <v>10106</v>
      </c>
      <c r="B258" s="475" t="s">
        <v>2604</v>
      </c>
      <c r="C258" s="271"/>
      <c r="D258" s="271" t="s">
        <v>1823</v>
      </c>
      <c r="E258" s="452" t="s">
        <v>190</v>
      </c>
      <c r="F258" s="453">
        <v>20</v>
      </c>
      <c r="G258" s="464"/>
      <c r="H258" s="557">
        <f>IF(E258 = CHAR(37), F258*G258/100,F258*G258)</f>
        <v>0</v>
      </c>
    </row>
    <row r="259" spans="1:8" s="269" customFormat="1" ht="12.75" x14ac:dyDescent="0.25">
      <c r="B259" s="476"/>
      <c r="C259" s="272"/>
      <c r="D259" s="272"/>
      <c r="E259" s="451"/>
      <c r="F259" s="451"/>
      <c r="G259" s="455"/>
      <c r="H259" s="557"/>
    </row>
    <row r="260" spans="1:8" s="269" customFormat="1" ht="25.5" x14ac:dyDescent="0.25">
      <c r="A260" s="269">
        <v>10107</v>
      </c>
      <c r="B260" s="475" t="s">
        <v>2605</v>
      </c>
      <c r="C260" s="271"/>
      <c r="D260" s="271" t="s">
        <v>1824</v>
      </c>
      <c r="E260" s="452" t="s">
        <v>292</v>
      </c>
      <c r="F260" s="453">
        <v>100</v>
      </c>
      <c r="G260" s="464"/>
      <c r="H260" s="557">
        <f>IF(E260 = CHAR(37), F260*G260/100,F260*G260)</f>
        <v>0</v>
      </c>
    </row>
    <row r="261" spans="1:8" s="269" customFormat="1" ht="12.75" x14ac:dyDescent="0.25">
      <c r="B261" s="476"/>
      <c r="C261" s="272"/>
      <c r="D261" s="272"/>
      <c r="E261" s="451"/>
      <c r="F261" s="451"/>
      <c r="G261" s="455"/>
      <c r="H261" s="557"/>
    </row>
    <row r="262" spans="1:8" s="269" customFormat="1" ht="25.5" x14ac:dyDescent="0.25">
      <c r="A262" s="269">
        <v>10108</v>
      </c>
      <c r="B262" s="475" t="s">
        <v>4732</v>
      </c>
      <c r="C262" s="271"/>
      <c r="D262" s="271" t="s">
        <v>1825</v>
      </c>
      <c r="E262" s="452" t="s">
        <v>279</v>
      </c>
      <c r="F262" s="453">
        <v>15</v>
      </c>
      <c r="G262" s="464"/>
      <c r="H262" s="557">
        <f>IF(E262 = CHAR(37), F262*G262/100,F262*G262)</f>
        <v>0</v>
      </c>
    </row>
    <row r="263" spans="1:8" s="269" customFormat="1" ht="12.75" x14ac:dyDescent="0.25">
      <c r="B263" s="476"/>
      <c r="C263" s="272"/>
      <c r="D263" s="272"/>
      <c r="E263" s="451"/>
      <c r="F263" s="451"/>
      <c r="G263" s="455"/>
      <c r="H263" s="557"/>
    </row>
    <row r="264" spans="1:8" s="269" customFormat="1" ht="12.75" x14ac:dyDescent="0.25">
      <c r="B264" s="476"/>
      <c r="C264" s="272"/>
      <c r="D264" s="272"/>
      <c r="E264" s="451"/>
      <c r="F264" s="451"/>
      <c r="G264" s="455"/>
      <c r="H264" s="557"/>
    </row>
    <row r="265" spans="1:8" s="269" customFormat="1" ht="12.75" x14ac:dyDescent="0.25">
      <c r="B265" s="476"/>
      <c r="C265" s="272"/>
      <c r="D265" s="272"/>
      <c r="E265" s="451"/>
      <c r="F265" s="451"/>
      <c r="G265" s="455"/>
      <c r="H265" s="557"/>
    </row>
    <row r="266" spans="1:8" s="269" customFormat="1" ht="12.75" x14ac:dyDescent="0.25">
      <c r="B266" s="476"/>
      <c r="C266" s="272"/>
      <c r="D266" s="272"/>
      <c r="E266" s="451"/>
      <c r="F266" s="451"/>
      <c r="G266" s="455"/>
      <c r="H266" s="557"/>
    </row>
    <row r="267" spans="1:8" s="269" customFormat="1" ht="12.75" x14ac:dyDescent="0.25">
      <c r="B267" s="476"/>
      <c r="C267" s="272"/>
      <c r="D267" s="272"/>
      <c r="E267" s="451"/>
      <c r="F267" s="451"/>
      <c r="G267" s="455"/>
      <c r="H267" s="557"/>
    </row>
    <row r="268" spans="1:8" s="269" customFormat="1" ht="12.75" x14ac:dyDescent="0.25">
      <c r="B268" s="476"/>
      <c r="C268" s="272"/>
      <c r="D268" s="272"/>
      <c r="E268" s="451"/>
      <c r="F268" s="451"/>
      <c r="G268" s="455"/>
      <c r="H268" s="557"/>
    </row>
    <row r="269" spans="1:8" s="269" customFormat="1" ht="12.75" x14ac:dyDescent="0.25">
      <c r="B269" s="476"/>
      <c r="C269" s="272"/>
      <c r="D269" s="272"/>
      <c r="E269" s="451"/>
      <c r="F269" s="451"/>
      <c r="G269" s="455"/>
      <c r="H269" s="557"/>
    </row>
    <row r="270" spans="1:8" s="269" customFormat="1" ht="12.75" x14ac:dyDescent="0.25">
      <c r="B270" s="476"/>
      <c r="C270" s="272"/>
      <c r="D270" s="272"/>
      <c r="E270" s="451"/>
      <c r="F270" s="451"/>
      <c r="G270" s="455"/>
      <c r="H270" s="557"/>
    </row>
    <row r="271" spans="1:8" s="273" customFormat="1" ht="21.95" customHeight="1" x14ac:dyDescent="0.25">
      <c r="B271" s="274" t="s">
        <v>230</v>
      </c>
      <c r="C271" s="274"/>
      <c r="D271" s="275"/>
      <c r="E271" s="454"/>
      <c r="F271" s="454"/>
      <c r="G271" s="456"/>
      <c r="H271" s="558">
        <f>SUM(H221:H270)</f>
        <v>0</v>
      </c>
    </row>
    <row r="272" spans="1:8" s="268" customFormat="1" ht="12.75" x14ac:dyDescent="0.2">
      <c r="B272" s="303"/>
      <c r="F272" s="303"/>
      <c r="H272" s="554" t="s">
        <v>2023</v>
      </c>
    </row>
    <row r="273" spans="1:8" s="268" customFormat="1" ht="12.75" x14ac:dyDescent="0.2">
      <c r="B273" s="303"/>
      <c r="F273" s="303"/>
      <c r="H273" s="555"/>
    </row>
    <row r="274" spans="1:8" s="269" customFormat="1" ht="25.5" x14ac:dyDescent="0.25">
      <c r="B274" s="270" t="s">
        <v>3</v>
      </c>
      <c r="C274" s="270" t="s">
        <v>4</v>
      </c>
      <c r="D274" s="270" t="s">
        <v>5</v>
      </c>
      <c r="E274" s="270" t="s">
        <v>6</v>
      </c>
      <c r="F274" s="295" t="s">
        <v>7</v>
      </c>
      <c r="G274" s="270" t="s">
        <v>8</v>
      </c>
      <c r="H274" s="556" t="s">
        <v>9</v>
      </c>
    </row>
    <row r="275" spans="1:8" s="269" customFormat="1" ht="25.5" x14ac:dyDescent="0.25">
      <c r="A275" s="269">
        <v>10326</v>
      </c>
      <c r="B275" s="748" t="s">
        <v>592</v>
      </c>
      <c r="C275" s="749" t="s">
        <v>629</v>
      </c>
      <c r="D275" s="749" t="s">
        <v>627</v>
      </c>
      <c r="E275" s="753"/>
      <c r="F275" s="754"/>
      <c r="G275" s="751"/>
      <c r="H275" s="752"/>
    </row>
    <row r="276" spans="1:8" s="269" customFormat="1" ht="12.75" x14ac:dyDescent="0.25">
      <c r="B276" s="476"/>
      <c r="C276" s="272"/>
      <c r="D276" s="272"/>
      <c r="E276" s="451"/>
      <c r="F276" s="451"/>
      <c r="G276" s="455"/>
      <c r="H276" s="557"/>
    </row>
    <row r="277" spans="1:8" s="269" customFormat="1" ht="25.5" x14ac:dyDescent="0.25">
      <c r="A277" s="269">
        <v>10881</v>
      </c>
      <c r="B277" s="475" t="s">
        <v>596</v>
      </c>
      <c r="C277" s="271"/>
      <c r="D277" s="271" t="s">
        <v>873</v>
      </c>
      <c r="E277" s="452"/>
      <c r="F277" s="453"/>
      <c r="G277" s="455"/>
      <c r="H277" s="557"/>
    </row>
    <row r="278" spans="1:8" s="269" customFormat="1" ht="12.75" x14ac:dyDescent="0.25">
      <c r="B278" s="476"/>
      <c r="C278" s="272"/>
      <c r="D278" s="272"/>
      <c r="E278" s="451"/>
      <c r="F278" s="451"/>
      <c r="G278" s="455"/>
      <c r="H278" s="557"/>
    </row>
    <row r="279" spans="1:8" s="269" customFormat="1" ht="12.75" x14ac:dyDescent="0.25">
      <c r="A279" s="269">
        <v>10856</v>
      </c>
      <c r="B279" s="475"/>
      <c r="C279" s="271" t="s">
        <v>632</v>
      </c>
      <c r="D279" s="271" t="s">
        <v>633</v>
      </c>
      <c r="E279" s="452"/>
      <c r="F279" s="453"/>
      <c r="G279" s="455"/>
      <c r="H279" s="557"/>
    </row>
    <row r="280" spans="1:8" s="269" customFormat="1" ht="12.75" x14ac:dyDescent="0.25">
      <c r="B280" s="476"/>
      <c r="C280" s="272"/>
      <c r="D280" s="272"/>
      <c r="E280" s="451"/>
      <c r="F280" s="451"/>
      <c r="G280" s="455"/>
      <c r="H280" s="557"/>
    </row>
    <row r="281" spans="1:8" s="269" customFormat="1" ht="12.75" x14ac:dyDescent="0.25">
      <c r="A281" s="269">
        <v>10857</v>
      </c>
      <c r="B281" s="475"/>
      <c r="C281" s="271" t="s">
        <v>276</v>
      </c>
      <c r="D281" s="271" t="s">
        <v>874</v>
      </c>
      <c r="E281" s="452"/>
      <c r="F281" s="453"/>
      <c r="G281" s="455"/>
      <c r="H281" s="557"/>
    </row>
    <row r="282" spans="1:8" s="269" customFormat="1" ht="12.75" x14ac:dyDescent="0.25">
      <c r="B282" s="476"/>
      <c r="C282" s="272"/>
      <c r="D282" s="272"/>
      <c r="E282" s="451"/>
      <c r="F282" s="451"/>
      <c r="G282" s="455"/>
      <c r="H282" s="557"/>
    </row>
    <row r="283" spans="1:8" s="269" customFormat="1" ht="12.75" x14ac:dyDescent="0.25">
      <c r="A283" s="269">
        <v>10858</v>
      </c>
      <c r="B283" s="475"/>
      <c r="C283" s="271"/>
      <c r="D283" s="271" t="s">
        <v>875</v>
      </c>
      <c r="E283" s="452"/>
      <c r="F283" s="453"/>
      <c r="G283" s="455"/>
      <c r="H283" s="557"/>
    </row>
    <row r="284" spans="1:8" s="269" customFormat="1" ht="12.75" x14ac:dyDescent="0.25">
      <c r="B284" s="476"/>
      <c r="C284" s="272"/>
      <c r="D284" s="272"/>
      <c r="E284" s="451"/>
      <c r="F284" s="451"/>
      <c r="G284" s="455"/>
      <c r="H284" s="557"/>
    </row>
    <row r="285" spans="1:8" s="269" customFormat="1" ht="25.5" x14ac:dyDescent="0.25">
      <c r="A285" s="269">
        <v>10859</v>
      </c>
      <c r="B285" s="475" t="s">
        <v>2487</v>
      </c>
      <c r="C285" s="271"/>
      <c r="D285" s="271" t="s">
        <v>877</v>
      </c>
      <c r="E285" s="452" t="s">
        <v>279</v>
      </c>
      <c r="F285" s="453">
        <v>2</v>
      </c>
      <c r="G285" s="464"/>
      <c r="H285" s="557">
        <f>IF(E285 = CHAR(37), F285*G285/100,F285*G285)</f>
        <v>0</v>
      </c>
    </row>
    <row r="286" spans="1:8" s="269" customFormat="1" ht="12.75" x14ac:dyDescent="0.25">
      <c r="B286" s="476"/>
      <c r="C286" s="272"/>
      <c r="D286" s="272"/>
      <c r="E286" s="451"/>
      <c r="F286" s="451"/>
      <c r="G286" s="455"/>
      <c r="H286" s="557"/>
    </row>
    <row r="287" spans="1:8" s="269" customFormat="1" ht="12.75" x14ac:dyDescent="0.25">
      <c r="A287" s="269">
        <v>10860</v>
      </c>
      <c r="B287" s="475"/>
      <c r="C287" s="271"/>
      <c r="D287" s="271" t="s">
        <v>878</v>
      </c>
      <c r="E287" s="452"/>
      <c r="F287" s="453"/>
      <c r="G287" s="455"/>
      <c r="H287" s="557"/>
    </row>
    <row r="288" spans="1:8" s="269" customFormat="1" ht="12.75" x14ac:dyDescent="0.25">
      <c r="B288" s="476"/>
      <c r="C288" s="272"/>
      <c r="D288" s="272"/>
      <c r="E288" s="451"/>
      <c r="F288" s="451"/>
      <c r="G288" s="455"/>
      <c r="H288" s="557"/>
    </row>
    <row r="289" spans="1:8" s="269" customFormat="1" ht="12.75" x14ac:dyDescent="0.25">
      <c r="A289" s="269">
        <v>10861</v>
      </c>
      <c r="B289" s="475" t="s">
        <v>2620</v>
      </c>
      <c r="C289" s="271"/>
      <c r="D289" s="271" t="s">
        <v>880</v>
      </c>
      <c r="E289" s="452" t="s">
        <v>292</v>
      </c>
      <c r="F289" s="453">
        <v>21</v>
      </c>
      <c r="G289" s="464"/>
      <c r="H289" s="557">
        <f>IF(E289 = CHAR(37), F289*G289/100,F289*G289)</f>
        <v>0</v>
      </c>
    </row>
    <row r="290" spans="1:8" s="269" customFormat="1" ht="12.75" x14ac:dyDescent="0.25">
      <c r="B290" s="476"/>
      <c r="C290" s="272"/>
      <c r="D290" s="272"/>
      <c r="E290" s="451"/>
      <c r="F290" s="451"/>
      <c r="G290" s="455"/>
      <c r="H290" s="557"/>
    </row>
    <row r="291" spans="1:8" s="269" customFormat="1" ht="12.75" x14ac:dyDescent="0.25">
      <c r="A291" s="269">
        <v>10862</v>
      </c>
      <c r="B291" s="475"/>
      <c r="C291" s="271" t="s">
        <v>651</v>
      </c>
      <c r="D291" s="271" t="s">
        <v>763</v>
      </c>
      <c r="E291" s="452"/>
      <c r="F291" s="453"/>
      <c r="G291" s="455"/>
      <c r="H291" s="557"/>
    </row>
    <row r="292" spans="1:8" s="269" customFormat="1" ht="12.75" x14ac:dyDescent="0.25">
      <c r="B292" s="476"/>
      <c r="C292" s="272"/>
      <c r="D292" s="272"/>
      <c r="E292" s="451"/>
      <c r="F292" s="451"/>
      <c r="G292" s="455"/>
      <c r="H292" s="557"/>
    </row>
    <row r="293" spans="1:8" s="269" customFormat="1" ht="12.75" x14ac:dyDescent="0.25">
      <c r="A293" s="269">
        <v>10863</v>
      </c>
      <c r="B293" s="475" t="s">
        <v>2622</v>
      </c>
      <c r="C293" s="271"/>
      <c r="D293" s="271" t="s">
        <v>636</v>
      </c>
      <c r="E293" s="452" t="s">
        <v>292</v>
      </c>
      <c r="F293" s="453">
        <v>5</v>
      </c>
      <c r="G293" s="464"/>
      <c r="H293" s="557">
        <f>IF(E293 = CHAR(37), F293*G293/100,F293*G293)</f>
        <v>0</v>
      </c>
    </row>
    <row r="294" spans="1:8" s="269" customFormat="1" ht="12.75" x14ac:dyDescent="0.25">
      <c r="B294" s="476"/>
      <c r="C294" s="272"/>
      <c r="D294" s="272"/>
      <c r="E294" s="451"/>
      <c r="F294" s="451"/>
      <c r="G294" s="455"/>
      <c r="H294" s="557"/>
    </row>
    <row r="295" spans="1:8" s="269" customFormat="1" ht="12.75" x14ac:dyDescent="0.25">
      <c r="A295" s="269">
        <v>10864</v>
      </c>
      <c r="B295" s="475" t="s">
        <v>4733</v>
      </c>
      <c r="C295" s="271"/>
      <c r="D295" s="271" t="s">
        <v>883</v>
      </c>
      <c r="E295" s="452" t="s">
        <v>279</v>
      </c>
      <c r="F295" s="453">
        <v>15</v>
      </c>
      <c r="G295" s="464"/>
      <c r="H295" s="557">
        <f>IF(E295 = CHAR(37), F295*G295/100,F295*G295)</f>
        <v>0</v>
      </c>
    </row>
    <row r="296" spans="1:8" s="269" customFormat="1" ht="12.75" x14ac:dyDescent="0.25">
      <c r="B296" s="476"/>
      <c r="C296" s="272"/>
      <c r="D296" s="272"/>
      <c r="E296" s="451"/>
      <c r="F296" s="451"/>
      <c r="G296" s="455"/>
      <c r="H296" s="557"/>
    </row>
    <row r="297" spans="1:8" s="269" customFormat="1" ht="12.75" x14ac:dyDescent="0.25">
      <c r="A297" s="269">
        <v>10902</v>
      </c>
      <c r="B297" s="475"/>
      <c r="C297" s="271"/>
      <c r="D297" s="271" t="s">
        <v>884</v>
      </c>
      <c r="E297" s="452"/>
      <c r="F297" s="453"/>
      <c r="G297" s="455"/>
      <c r="H297" s="557"/>
    </row>
    <row r="298" spans="1:8" s="269" customFormat="1" ht="12.75" x14ac:dyDescent="0.25">
      <c r="B298" s="476"/>
      <c r="C298" s="272"/>
      <c r="D298" s="272"/>
      <c r="E298" s="451"/>
      <c r="F298" s="451"/>
      <c r="G298" s="455"/>
      <c r="H298" s="557"/>
    </row>
    <row r="299" spans="1:8" s="269" customFormat="1" ht="25.5" x14ac:dyDescent="0.25">
      <c r="A299" s="269">
        <v>10903</v>
      </c>
      <c r="B299" s="475" t="s">
        <v>4734</v>
      </c>
      <c r="C299" s="271"/>
      <c r="D299" s="271" t="s">
        <v>886</v>
      </c>
      <c r="E299" s="452" t="s">
        <v>287</v>
      </c>
      <c r="F299" s="453">
        <v>2</v>
      </c>
      <c r="G299" s="464"/>
      <c r="H299" s="557">
        <f>IF(E299 = CHAR(37), F299*G299/100,F299*G299)</f>
        <v>0</v>
      </c>
    </row>
    <row r="300" spans="1:8" s="269" customFormat="1" ht="12.75" x14ac:dyDescent="0.25">
      <c r="B300" s="476"/>
      <c r="C300" s="272"/>
      <c r="D300" s="272"/>
      <c r="E300" s="451"/>
      <c r="F300" s="451"/>
      <c r="G300" s="455"/>
      <c r="H300" s="557"/>
    </row>
    <row r="301" spans="1:8" s="269" customFormat="1" ht="12.75" x14ac:dyDescent="0.25">
      <c r="A301" s="269">
        <v>10865</v>
      </c>
      <c r="B301" s="475"/>
      <c r="C301" s="271" t="s">
        <v>683</v>
      </c>
      <c r="D301" s="271" t="s">
        <v>684</v>
      </c>
      <c r="E301" s="452"/>
      <c r="F301" s="453"/>
      <c r="G301" s="455"/>
      <c r="H301" s="557"/>
    </row>
    <row r="302" spans="1:8" s="269" customFormat="1" ht="12.75" x14ac:dyDescent="0.25">
      <c r="B302" s="476"/>
      <c r="C302" s="272"/>
      <c r="D302" s="272"/>
      <c r="E302" s="451"/>
      <c r="F302" s="451"/>
      <c r="G302" s="455"/>
      <c r="H302" s="557"/>
    </row>
    <row r="303" spans="1:8" s="269" customFormat="1" ht="12.75" x14ac:dyDescent="0.25">
      <c r="A303" s="269">
        <v>10866</v>
      </c>
      <c r="B303" s="475"/>
      <c r="C303" s="271" t="s">
        <v>685</v>
      </c>
      <c r="D303" s="271" t="s">
        <v>686</v>
      </c>
      <c r="E303" s="452"/>
      <c r="F303" s="453"/>
      <c r="G303" s="455"/>
      <c r="H303" s="557"/>
    </row>
    <row r="304" spans="1:8" s="269" customFormat="1" ht="12.75" x14ac:dyDescent="0.25">
      <c r="B304" s="476"/>
      <c r="C304" s="272"/>
      <c r="D304" s="272"/>
      <c r="E304" s="451"/>
      <c r="F304" s="451"/>
      <c r="G304" s="455"/>
      <c r="H304" s="557"/>
    </row>
    <row r="305" spans="1:8" s="269" customFormat="1" ht="12.75" x14ac:dyDescent="0.25">
      <c r="A305" s="269">
        <v>10867</v>
      </c>
      <c r="B305" s="475"/>
      <c r="C305" s="271"/>
      <c r="D305" s="271" t="s">
        <v>783</v>
      </c>
      <c r="E305" s="452"/>
      <c r="F305" s="453"/>
      <c r="G305" s="455"/>
      <c r="H305" s="557"/>
    </row>
    <row r="306" spans="1:8" s="269" customFormat="1" ht="12.75" x14ac:dyDescent="0.25">
      <c r="B306" s="476"/>
      <c r="C306" s="272"/>
      <c r="D306" s="272"/>
      <c r="E306" s="451"/>
      <c r="F306" s="451"/>
      <c r="G306" s="455"/>
      <c r="H306" s="557"/>
    </row>
    <row r="307" spans="1:8" s="269" customFormat="1" ht="12.75" x14ac:dyDescent="0.25">
      <c r="A307" s="269">
        <v>10868</v>
      </c>
      <c r="B307" s="475" t="s">
        <v>4735</v>
      </c>
      <c r="C307" s="271"/>
      <c r="D307" s="271" t="s">
        <v>785</v>
      </c>
      <c r="E307" s="452" t="s">
        <v>690</v>
      </c>
      <c r="F307" s="457">
        <v>0.6</v>
      </c>
      <c r="G307" s="464"/>
      <c r="H307" s="557">
        <f>IF(E307 = CHAR(37), F307*G307/100,F307*G307)</f>
        <v>0</v>
      </c>
    </row>
    <row r="308" spans="1:8" s="269" customFormat="1" ht="12.75" x14ac:dyDescent="0.25">
      <c r="B308" s="476"/>
      <c r="C308" s="272"/>
      <c r="D308" s="272"/>
      <c r="E308" s="451"/>
      <c r="F308" s="451"/>
      <c r="G308" s="455"/>
      <c r="H308" s="557"/>
    </row>
    <row r="309" spans="1:8" s="269" customFormat="1" ht="12.75" x14ac:dyDescent="0.25">
      <c r="A309" s="269">
        <v>10869</v>
      </c>
      <c r="B309" s="475"/>
      <c r="C309" s="271" t="s">
        <v>517</v>
      </c>
      <c r="D309" s="271" t="s">
        <v>788</v>
      </c>
      <c r="E309" s="452"/>
      <c r="F309" s="457"/>
      <c r="G309" s="455"/>
      <c r="H309" s="557"/>
    </row>
    <row r="310" spans="1:8" s="269" customFormat="1" ht="12.75" x14ac:dyDescent="0.25">
      <c r="B310" s="476"/>
      <c r="C310" s="272"/>
      <c r="D310" s="272"/>
      <c r="E310" s="451"/>
      <c r="F310" s="451"/>
      <c r="G310" s="455"/>
      <c r="H310" s="557"/>
    </row>
    <row r="311" spans="1:8" s="269" customFormat="1" ht="12.75" x14ac:dyDescent="0.25">
      <c r="A311" s="269">
        <v>10870</v>
      </c>
      <c r="B311" s="475" t="s">
        <v>4736</v>
      </c>
      <c r="C311" s="271"/>
      <c r="D311" s="271" t="s">
        <v>794</v>
      </c>
      <c r="E311" s="452" t="s">
        <v>279</v>
      </c>
      <c r="F311" s="453">
        <v>42</v>
      </c>
      <c r="G311" s="464"/>
      <c r="H311" s="557">
        <f>IF(E311 = CHAR(37), F311*G311/100,F311*G311)</f>
        <v>0</v>
      </c>
    </row>
    <row r="312" spans="1:8" s="269" customFormat="1" ht="12.75" x14ac:dyDescent="0.25">
      <c r="B312" s="476"/>
      <c r="C312" s="272"/>
      <c r="D312" s="272"/>
      <c r="E312" s="451"/>
      <c r="F312" s="451"/>
      <c r="G312" s="455"/>
      <c r="H312" s="557"/>
    </row>
    <row r="313" spans="1:8" s="269" customFormat="1" ht="12.75" x14ac:dyDescent="0.25">
      <c r="A313" s="269">
        <v>10871</v>
      </c>
      <c r="B313" s="475"/>
      <c r="C313" s="271" t="s">
        <v>62</v>
      </c>
      <c r="D313" s="271" t="s">
        <v>694</v>
      </c>
      <c r="E313" s="452"/>
      <c r="F313" s="453"/>
      <c r="G313" s="455"/>
      <c r="H313" s="557"/>
    </row>
    <row r="314" spans="1:8" s="269" customFormat="1" ht="12.75" x14ac:dyDescent="0.25">
      <c r="B314" s="476"/>
      <c r="C314" s="272"/>
      <c r="D314" s="272"/>
      <c r="E314" s="451"/>
      <c r="F314" s="451"/>
      <c r="G314" s="455"/>
      <c r="H314" s="557"/>
    </row>
    <row r="315" spans="1:8" s="269" customFormat="1" ht="12.75" x14ac:dyDescent="0.25">
      <c r="A315" s="269">
        <v>10872</v>
      </c>
      <c r="B315" s="475"/>
      <c r="C315" s="271"/>
      <c r="D315" s="271" t="s">
        <v>867</v>
      </c>
      <c r="E315" s="452"/>
      <c r="F315" s="453"/>
      <c r="G315" s="455"/>
      <c r="H315" s="557"/>
    </row>
    <row r="316" spans="1:8" s="269" customFormat="1" ht="12.75" x14ac:dyDescent="0.25">
      <c r="B316" s="476"/>
      <c r="C316" s="272"/>
      <c r="D316" s="272"/>
      <c r="E316" s="451"/>
      <c r="F316" s="451"/>
      <c r="G316" s="455"/>
      <c r="H316" s="557"/>
    </row>
    <row r="317" spans="1:8" s="269" customFormat="1" ht="12.75" x14ac:dyDescent="0.25">
      <c r="A317" s="269">
        <v>10873</v>
      </c>
      <c r="B317" s="475" t="s">
        <v>4737</v>
      </c>
      <c r="C317" s="271"/>
      <c r="D317" s="271" t="s">
        <v>890</v>
      </c>
      <c r="E317" s="452" t="s">
        <v>190</v>
      </c>
      <c r="F317" s="453">
        <v>5</v>
      </c>
      <c r="G317" s="464"/>
      <c r="H317" s="557">
        <f>IF(E317 = CHAR(37), F317*G317/100,F317*G317)</f>
        <v>0</v>
      </c>
    </row>
    <row r="318" spans="1:8" s="269" customFormat="1" ht="12.75" x14ac:dyDescent="0.25">
      <c r="B318" s="476"/>
      <c r="C318" s="272"/>
      <c r="D318" s="272"/>
      <c r="E318" s="451"/>
      <c r="F318" s="451"/>
      <c r="G318" s="455"/>
      <c r="H318" s="557"/>
    </row>
    <row r="319" spans="1:8" s="269" customFormat="1" ht="12.75" x14ac:dyDescent="0.25">
      <c r="A319" s="269">
        <v>10874</v>
      </c>
      <c r="B319" s="475" t="s">
        <v>4738</v>
      </c>
      <c r="C319" s="271"/>
      <c r="D319" s="271" t="s">
        <v>802</v>
      </c>
      <c r="E319" s="452" t="s">
        <v>190</v>
      </c>
      <c r="F319" s="453">
        <v>15</v>
      </c>
      <c r="G319" s="464"/>
      <c r="H319" s="557">
        <f>IF(E319 = CHAR(37), F319*G319/100,F319*G319)</f>
        <v>0</v>
      </c>
    </row>
    <row r="320" spans="1:8" s="269" customFormat="1" ht="12.75" x14ac:dyDescent="0.25">
      <c r="B320" s="476"/>
      <c r="C320" s="272"/>
      <c r="D320" s="272"/>
      <c r="E320" s="451"/>
      <c r="F320" s="451"/>
      <c r="G320" s="455"/>
      <c r="H320" s="557"/>
    </row>
    <row r="321" spans="1:8" s="269" customFormat="1" ht="12.75" x14ac:dyDescent="0.25">
      <c r="A321" s="269">
        <v>10899</v>
      </c>
      <c r="B321" s="475" t="s">
        <v>4739</v>
      </c>
      <c r="C321" s="271"/>
      <c r="D321" s="271" t="s">
        <v>893</v>
      </c>
      <c r="E321" s="452" t="s">
        <v>190</v>
      </c>
      <c r="F321" s="453">
        <v>1</v>
      </c>
      <c r="G321" s="464"/>
      <c r="H321" s="557">
        <f>IF(E321 = CHAR(37), F321*G321/100,F321*G321)</f>
        <v>0</v>
      </c>
    </row>
    <row r="322" spans="1:8" s="269" customFormat="1" ht="12.75" x14ac:dyDescent="0.25">
      <c r="B322" s="476"/>
      <c r="C322" s="272"/>
      <c r="D322" s="272"/>
      <c r="E322" s="451"/>
      <c r="F322" s="451"/>
      <c r="G322" s="455"/>
      <c r="H322" s="557"/>
    </row>
    <row r="323" spans="1:8" s="269" customFormat="1" ht="12.75" x14ac:dyDescent="0.25">
      <c r="A323" s="269">
        <v>10904</v>
      </c>
      <c r="B323" s="475" t="s">
        <v>4740</v>
      </c>
      <c r="C323" s="271"/>
      <c r="D323" s="271" t="s">
        <v>895</v>
      </c>
      <c r="E323" s="452" t="s">
        <v>190</v>
      </c>
      <c r="F323" s="453">
        <v>1</v>
      </c>
      <c r="G323" s="464"/>
      <c r="H323" s="557">
        <f>IF(E323 = CHAR(37), F323*G323/100,F323*G323)</f>
        <v>0</v>
      </c>
    </row>
    <row r="324" spans="1:8" s="269" customFormat="1" ht="12.75" x14ac:dyDescent="0.25">
      <c r="B324" s="476"/>
      <c r="C324" s="272"/>
      <c r="D324" s="272"/>
      <c r="E324" s="451"/>
      <c r="F324" s="451"/>
      <c r="G324" s="455"/>
      <c r="H324" s="557"/>
    </row>
    <row r="325" spans="1:8" s="269" customFormat="1" ht="12.75" x14ac:dyDescent="0.25">
      <c r="A325" s="269">
        <v>10900</v>
      </c>
      <c r="B325" s="475"/>
      <c r="C325" s="271"/>
      <c r="D325" s="271" t="s">
        <v>896</v>
      </c>
      <c r="E325" s="452"/>
      <c r="F325" s="453"/>
      <c r="G325" s="455"/>
      <c r="H325" s="557"/>
    </row>
    <row r="326" spans="1:8" s="269" customFormat="1" ht="12.75" x14ac:dyDescent="0.25">
      <c r="B326" s="476"/>
      <c r="C326" s="272"/>
      <c r="D326" s="272"/>
      <c r="E326" s="451"/>
      <c r="F326" s="451"/>
      <c r="G326" s="455"/>
      <c r="H326" s="557"/>
    </row>
    <row r="327" spans="1:8" s="269" customFormat="1" ht="12.75" x14ac:dyDescent="0.25">
      <c r="A327" s="269">
        <v>10901</v>
      </c>
      <c r="B327" s="475" t="s">
        <v>4741</v>
      </c>
      <c r="C327" s="271"/>
      <c r="D327" s="271" t="s">
        <v>819</v>
      </c>
      <c r="E327" s="452" t="s">
        <v>190</v>
      </c>
      <c r="F327" s="453">
        <v>25</v>
      </c>
      <c r="G327" s="464"/>
      <c r="H327" s="557">
        <f>IF(E327 = CHAR(37), F327*G327/100,F327*G327)</f>
        <v>0</v>
      </c>
    </row>
    <row r="328" spans="1:8" s="269" customFormat="1" ht="12.75" x14ac:dyDescent="0.25">
      <c r="B328" s="476"/>
      <c r="C328" s="272"/>
      <c r="D328" s="272"/>
      <c r="E328" s="451"/>
      <c r="F328" s="451"/>
      <c r="G328" s="455"/>
      <c r="H328" s="557"/>
    </row>
    <row r="329" spans="1:8" s="269" customFormat="1" ht="38.25" x14ac:dyDescent="0.25">
      <c r="A329" s="269">
        <v>10912</v>
      </c>
      <c r="B329" s="475" t="s">
        <v>4742</v>
      </c>
      <c r="C329" s="271"/>
      <c r="D329" s="271" t="s">
        <v>899</v>
      </c>
      <c r="E329" s="452" t="s">
        <v>279</v>
      </c>
      <c r="F329" s="453">
        <v>42</v>
      </c>
      <c r="G329" s="464"/>
      <c r="H329" s="557">
        <f>IF(E329 = CHAR(37), F329*G329/100,F329*G329)</f>
        <v>0</v>
      </c>
    </row>
    <row r="330" spans="1:8" s="269" customFormat="1" ht="12.75" x14ac:dyDescent="0.25">
      <c r="B330" s="476"/>
      <c r="C330" s="272"/>
      <c r="D330" s="272"/>
      <c r="E330" s="451"/>
      <c r="F330" s="451"/>
      <c r="G330" s="455"/>
      <c r="H330" s="557"/>
    </row>
    <row r="331" spans="1:8" s="269" customFormat="1" ht="12.75" x14ac:dyDescent="0.25">
      <c r="A331" s="269">
        <v>10875</v>
      </c>
      <c r="B331" s="475"/>
      <c r="C331" s="271" t="s">
        <v>714</v>
      </c>
      <c r="D331" s="271" t="s">
        <v>715</v>
      </c>
      <c r="E331" s="452"/>
      <c r="F331" s="453"/>
      <c r="G331" s="455"/>
      <c r="H331" s="557"/>
    </row>
    <row r="332" spans="1:8" s="269" customFormat="1" ht="12.75" x14ac:dyDescent="0.25">
      <c r="B332" s="476"/>
      <c r="C332" s="272"/>
      <c r="D332" s="272"/>
      <c r="E332" s="451"/>
      <c r="F332" s="451"/>
      <c r="G332" s="455"/>
      <c r="H332" s="557"/>
    </row>
    <row r="333" spans="1:8" s="269" customFormat="1" ht="12.75" x14ac:dyDescent="0.25">
      <c r="A333" s="269">
        <v>10876</v>
      </c>
      <c r="B333" s="475" t="s">
        <v>4743</v>
      </c>
      <c r="C333" s="271"/>
      <c r="D333" s="271" t="s">
        <v>901</v>
      </c>
      <c r="E333" s="452" t="s">
        <v>279</v>
      </c>
      <c r="F333" s="453">
        <v>8</v>
      </c>
      <c r="G333" s="464"/>
      <c r="H333" s="557">
        <f>IF(E333 = CHAR(37), F333*G333/100,F333*G333)</f>
        <v>0</v>
      </c>
    </row>
    <row r="334" spans="1:8" s="273" customFormat="1" ht="21.95" customHeight="1" x14ac:dyDescent="0.25">
      <c r="B334" s="274" t="s">
        <v>44</v>
      </c>
      <c r="C334" s="274"/>
      <c r="D334" s="275"/>
      <c r="E334" s="454"/>
      <c r="F334" s="454"/>
      <c r="G334" s="456"/>
      <c r="H334" s="558">
        <f>SUM(H275:H333)</f>
        <v>0</v>
      </c>
    </row>
    <row r="335" spans="1:8" s="268" customFormat="1" ht="12.75" x14ac:dyDescent="0.2">
      <c r="B335" s="303"/>
      <c r="F335" s="303"/>
      <c r="H335" s="554" t="s">
        <v>2023</v>
      </c>
    </row>
    <row r="336" spans="1:8" s="268" customFormat="1" ht="12.75" x14ac:dyDescent="0.2">
      <c r="B336" s="303"/>
      <c r="F336" s="303"/>
      <c r="H336" s="555"/>
    </row>
    <row r="337" spans="1:8" s="269" customFormat="1" ht="25.5" x14ac:dyDescent="0.25">
      <c r="B337" s="270" t="s">
        <v>3</v>
      </c>
      <c r="C337" s="270" t="s">
        <v>4</v>
      </c>
      <c r="D337" s="270" t="s">
        <v>5</v>
      </c>
      <c r="E337" s="270" t="s">
        <v>6</v>
      </c>
      <c r="F337" s="295" t="s">
        <v>7</v>
      </c>
      <c r="G337" s="270" t="s">
        <v>8</v>
      </c>
      <c r="H337" s="556" t="s">
        <v>9</v>
      </c>
    </row>
    <row r="338" spans="1:8" s="273" customFormat="1" ht="21.95" customHeight="1" x14ac:dyDescent="0.25">
      <c r="B338" s="274" t="s">
        <v>45</v>
      </c>
      <c r="C338" s="274"/>
      <c r="D338" s="275"/>
      <c r="E338" s="454"/>
      <c r="F338" s="454"/>
      <c r="G338" s="456"/>
      <c r="H338" s="558">
        <f>H334</f>
        <v>0</v>
      </c>
    </row>
    <row r="339" spans="1:8" s="269" customFormat="1" ht="12.75" x14ac:dyDescent="0.25">
      <c r="A339" s="269">
        <v>10905</v>
      </c>
      <c r="B339" s="475" t="s">
        <v>4744</v>
      </c>
      <c r="C339" s="271"/>
      <c r="D339" s="271" t="s">
        <v>903</v>
      </c>
      <c r="E339" s="452" t="s">
        <v>279</v>
      </c>
      <c r="F339" s="453">
        <v>42</v>
      </c>
      <c r="G339" s="464"/>
      <c r="H339" s="557">
        <f>IF(E339 = CHAR(37), F339*G339/100,F339*G339)</f>
        <v>0</v>
      </c>
    </row>
    <row r="340" spans="1:8" s="269" customFormat="1" ht="12.75" x14ac:dyDescent="0.25">
      <c r="B340" s="476"/>
      <c r="C340" s="272"/>
      <c r="D340" s="272"/>
      <c r="E340" s="451"/>
      <c r="F340" s="451"/>
      <c r="G340" s="455"/>
      <c r="H340" s="557"/>
    </row>
    <row r="341" spans="1:8" s="269" customFormat="1" ht="12.75" x14ac:dyDescent="0.25">
      <c r="A341" s="269">
        <v>10877</v>
      </c>
      <c r="B341" s="475"/>
      <c r="C341" s="271" t="s">
        <v>723</v>
      </c>
      <c r="D341" s="271" t="s">
        <v>724</v>
      </c>
      <c r="E341" s="452"/>
      <c r="F341" s="453"/>
      <c r="G341" s="455"/>
      <c r="H341" s="557"/>
    </row>
    <row r="342" spans="1:8" s="269" customFormat="1" ht="12.75" x14ac:dyDescent="0.25">
      <c r="B342" s="476"/>
      <c r="C342" s="272"/>
      <c r="D342" s="272"/>
      <c r="E342" s="451"/>
      <c r="F342" s="451"/>
      <c r="G342" s="455"/>
      <c r="H342" s="557"/>
    </row>
    <row r="343" spans="1:8" s="269" customFormat="1" ht="25.5" x14ac:dyDescent="0.25">
      <c r="A343" s="269">
        <v>10878</v>
      </c>
      <c r="B343" s="475" t="s">
        <v>4745</v>
      </c>
      <c r="C343" s="271"/>
      <c r="D343" s="271" t="s">
        <v>726</v>
      </c>
      <c r="E343" s="452" t="s">
        <v>292</v>
      </c>
      <c r="F343" s="453">
        <v>11</v>
      </c>
      <c r="G343" s="464"/>
      <c r="H343" s="557">
        <f>IF(E343 = CHAR(37), F343*G343/100,F343*G343)</f>
        <v>0</v>
      </c>
    </row>
    <row r="344" spans="1:8" s="269" customFormat="1" ht="12.75" x14ac:dyDescent="0.25">
      <c r="B344" s="476"/>
      <c r="C344" s="272"/>
      <c r="D344" s="272"/>
      <c r="E344" s="451"/>
      <c r="F344" s="451"/>
      <c r="G344" s="455"/>
      <c r="H344" s="557"/>
    </row>
    <row r="345" spans="1:8" s="269" customFormat="1" ht="25.5" x14ac:dyDescent="0.25">
      <c r="A345" s="269">
        <v>10879</v>
      </c>
      <c r="B345" s="475" t="s">
        <v>4746</v>
      </c>
      <c r="C345" s="271"/>
      <c r="D345" s="271" t="s">
        <v>906</v>
      </c>
      <c r="E345" s="452" t="s">
        <v>292</v>
      </c>
      <c r="F345" s="453">
        <v>29</v>
      </c>
      <c r="G345" s="464"/>
      <c r="H345" s="557">
        <f>IF(E345 = CHAR(37), F345*G345/100,F345*G345)</f>
        <v>0</v>
      </c>
    </row>
    <row r="346" spans="1:8" s="269" customFormat="1" ht="12.75" x14ac:dyDescent="0.25">
      <c r="B346" s="476"/>
      <c r="C346" s="272"/>
      <c r="D346" s="272"/>
      <c r="E346" s="451"/>
      <c r="F346" s="451"/>
      <c r="G346" s="455"/>
      <c r="H346" s="557"/>
    </row>
    <row r="347" spans="1:8" s="269" customFormat="1" ht="12.75" x14ac:dyDescent="0.25">
      <c r="A347" s="269">
        <v>10941</v>
      </c>
      <c r="B347" s="475"/>
      <c r="C347" s="271" t="s">
        <v>737</v>
      </c>
      <c r="D347" s="271" t="s">
        <v>738</v>
      </c>
      <c r="E347" s="452"/>
      <c r="F347" s="453"/>
      <c r="G347" s="455"/>
      <c r="H347" s="557"/>
    </row>
    <row r="348" spans="1:8" s="269" customFormat="1" ht="12.75" x14ac:dyDescent="0.25">
      <c r="B348" s="476"/>
      <c r="C348" s="272"/>
      <c r="D348" s="272"/>
      <c r="E348" s="451"/>
      <c r="F348" s="451"/>
      <c r="G348" s="455"/>
      <c r="H348" s="557"/>
    </row>
    <row r="349" spans="1:8" s="269" customFormat="1" ht="12.75" x14ac:dyDescent="0.25">
      <c r="A349" s="269">
        <v>10942</v>
      </c>
      <c r="B349" s="475" t="s">
        <v>4747</v>
      </c>
      <c r="C349" s="271"/>
      <c r="D349" s="271" t="s">
        <v>742</v>
      </c>
      <c r="E349" s="452" t="s">
        <v>292</v>
      </c>
      <c r="F349" s="453">
        <v>40</v>
      </c>
      <c r="G349" s="464"/>
      <c r="H349" s="557">
        <f>IF(E349 = CHAR(37), F349*G349/100,F349*G349)</f>
        <v>0</v>
      </c>
    </row>
    <row r="350" spans="1:8" s="269" customFormat="1" ht="12.75" x14ac:dyDescent="0.25">
      <c r="B350" s="476"/>
      <c r="C350" s="272"/>
      <c r="D350" s="272"/>
      <c r="E350" s="451"/>
      <c r="F350" s="451"/>
      <c r="G350" s="455"/>
      <c r="H350" s="557"/>
    </row>
    <row r="351" spans="1:8" s="269" customFormat="1" ht="12.75" x14ac:dyDescent="0.25">
      <c r="B351" s="476"/>
      <c r="C351" s="272"/>
      <c r="D351" s="272"/>
      <c r="E351" s="451"/>
      <c r="F351" s="451"/>
      <c r="G351" s="455"/>
      <c r="H351" s="557"/>
    </row>
    <row r="352" spans="1:8" s="269" customFormat="1" ht="12.75" x14ac:dyDescent="0.25">
      <c r="B352" s="476"/>
      <c r="C352" s="272"/>
      <c r="D352" s="272"/>
      <c r="E352" s="451"/>
      <c r="F352" s="451"/>
      <c r="G352" s="455"/>
      <c r="H352" s="557"/>
    </row>
    <row r="353" spans="2:8" s="269" customFormat="1" ht="12.75" x14ac:dyDescent="0.25">
      <c r="B353" s="476"/>
      <c r="C353" s="272"/>
      <c r="D353" s="272"/>
      <c r="E353" s="451"/>
      <c r="F353" s="451"/>
      <c r="G353" s="455"/>
      <c r="H353" s="557"/>
    </row>
    <row r="354" spans="2:8" s="269" customFormat="1" ht="12.75" x14ac:dyDescent="0.25">
      <c r="B354" s="476"/>
      <c r="C354" s="272"/>
      <c r="D354" s="272"/>
      <c r="E354" s="451"/>
      <c r="F354" s="451"/>
      <c r="G354" s="455"/>
      <c r="H354" s="557"/>
    </row>
    <row r="355" spans="2:8" s="269" customFormat="1" ht="12.75" x14ac:dyDescent="0.25">
      <c r="B355" s="476"/>
      <c r="C355" s="272"/>
      <c r="D355" s="272"/>
      <c r="E355" s="451"/>
      <c r="F355" s="451"/>
      <c r="G355" s="455"/>
      <c r="H355" s="557"/>
    </row>
    <row r="356" spans="2:8" s="269" customFormat="1" ht="12.75" x14ac:dyDescent="0.25">
      <c r="B356" s="476"/>
      <c r="C356" s="272"/>
      <c r="D356" s="272"/>
      <c r="E356" s="451"/>
      <c r="F356" s="451"/>
      <c r="G356" s="455"/>
      <c r="H356" s="557"/>
    </row>
    <row r="357" spans="2:8" s="269" customFormat="1" ht="12.75" x14ac:dyDescent="0.25">
      <c r="B357" s="476"/>
      <c r="C357" s="272"/>
      <c r="D357" s="272"/>
      <c r="E357" s="451"/>
      <c r="F357" s="451"/>
      <c r="G357" s="455"/>
      <c r="H357" s="557"/>
    </row>
    <row r="358" spans="2:8" s="269" customFormat="1" ht="12.75" x14ac:dyDescent="0.25">
      <c r="B358" s="476"/>
      <c r="C358" s="272"/>
      <c r="D358" s="272"/>
      <c r="E358" s="451"/>
      <c r="F358" s="451"/>
      <c r="G358" s="455"/>
      <c r="H358" s="557"/>
    </row>
    <row r="359" spans="2:8" s="269" customFormat="1" ht="12.75" x14ac:dyDescent="0.25">
      <c r="B359" s="476"/>
      <c r="C359" s="272"/>
      <c r="D359" s="272"/>
      <c r="E359" s="451"/>
      <c r="F359" s="451"/>
      <c r="G359" s="455"/>
      <c r="H359" s="557"/>
    </row>
    <row r="360" spans="2:8" s="269" customFormat="1" ht="12.75" x14ac:dyDescent="0.25">
      <c r="B360" s="476"/>
      <c r="C360" s="272"/>
      <c r="D360" s="272"/>
      <c r="E360" s="451"/>
      <c r="F360" s="451"/>
      <c r="G360" s="455"/>
      <c r="H360" s="557"/>
    </row>
    <row r="361" spans="2:8" s="269" customFormat="1" ht="12.75" x14ac:dyDescent="0.25">
      <c r="B361" s="476"/>
      <c r="C361" s="272"/>
      <c r="D361" s="272"/>
      <c r="E361" s="451"/>
      <c r="F361" s="451"/>
      <c r="G361" s="455"/>
      <c r="H361" s="557"/>
    </row>
    <row r="362" spans="2:8" s="269" customFormat="1" ht="12.75" x14ac:dyDescent="0.25">
      <c r="B362" s="476"/>
      <c r="C362" s="272"/>
      <c r="D362" s="272"/>
      <c r="E362" s="451"/>
      <c r="F362" s="451"/>
      <c r="G362" s="455"/>
      <c r="H362" s="557"/>
    </row>
    <row r="363" spans="2:8" s="269" customFormat="1" ht="12.75" x14ac:dyDescent="0.25">
      <c r="B363" s="476"/>
      <c r="C363" s="272"/>
      <c r="D363" s="272"/>
      <c r="E363" s="451"/>
      <c r="F363" s="451"/>
      <c r="G363" s="455"/>
      <c r="H363" s="557"/>
    </row>
    <row r="364" spans="2:8" s="269" customFormat="1" ht="12.75" x14ac:dyDescent="0.25">
      <c r="B364" s="476"/>
      <c r="C364" s="272"/>
      <c r="D364" s="272"/>
      <c r="E364" s="451"/>
      <c r="F364" s="451"/>
      <c r="G364" s="455"/>
      <c r="H364" s="557"/>
    </row>
    <row r="365" spans="2:8" s="269" customFormat="1" ht="12.75" x14ac:dyDescent="0.25">
      <c r="B365" s="476"/>
      <c r="C365" s="272"/>
      <c r="D365" s="272"/>
      <c r="E365" s="451"/>
      <c r="F365" s="451"/>
      <c r="G365" s="455"/>
      <c r="H365" s="557"/>
    </row>
    <row r="366" spans="2:8" s="269" customFormat="1" ht="12.75" x14ac:dyDescent="0.25">
      <c r="B366" s="476"/>
      <c r="C366" s="272"/>
      <c r="D366" s="272"/>
      <c r="E366" s="451"/>
      <c r="F366" s="451"/>
      <c r="G366" s="455"/>
      <c r="H366" s="557"/>
    </row>
    <row r="367" spans="2:8" s="269" customFormat="1" ht="12.75" x14ac:dyDescent="0.25">
      <c r="B367" s="476"/>
      <c r="C367" s="272"/>
      <c r="D367" s="272"/>
      <c r="E367" s="451"/>
      <c r="F367" s="451"/>
      <c r="G367" s="455"/>
      <c r="H367" s="557"/>
    </row>
    <row r="368" spans="2:8" s="269" customFormat="1" ht="12.75" x14ac:dyDescent="0.25">
      <c r="B368" s="476"/>
      <c r="C368" s="272"/>
      <c r="D368" s="272"/>
      <c r="E368" s="451"/>
      <c r="F368" s="451"/>
      <c r="G368" s="455"/>
      <c r="H368" s="557"/>
    </row>
    <row r="369" spans="2:8" s="269" customFormat="1" ht="12.75" x14ac:dyDescent="0.25">
      <c r="B369" s="476"/>
      <c r="C369" s="272"/>
      <c r="D369" s="272"/>
      <c r="E369" s="451"/>
      <c r="F369" s="451"/>
      <c r="G369" s="455"/>
      <c r="H369" s="557"/>
    </row>
    <row r="370" spans="2:8" s="269" customFormat="1" ht="12.75" x14ac:dyDescent="0.25">
      <c r="B370" s="476"/>
      <c r="C370" s="272"/>
      <c r="D370" s="272"/>
      <c r="E370" s="451"/>
      <c r="F370" s="451"/>
      <c r="G370" s="455"/>
      <c r="H370" s="557"/>
    </row>
    <row r="371" spans="2:8" s="269" customFormat="1" ht="12.75" x14ac:dyDescent="0.25">
      <c r="B371" s="476"/>
      <c r="C371" s="272"/>
      <c r="D371" s="272"/>
      <c r="E371" s="451"/>
      <c r="F371" s="451"/>
      <c r="G371" s="455"/>
      <c r="H371" s="557"/>
    </row>
    <row r="372" spans="2:8" s="269" customFormat="1" ht="12.75" x14ac:dyDescent="0.25">
      <c r="B372" s="476"/>
      <c r="C372" s="272"/>
      <c r="D372" s="272"/>
      <c r="E372" s="451"/>
      <c r="F372" s="451"/>
      <c r="G372" s="455"/>
      <c r="H372" s="557"/>
    </row>
    <row r="373" spans="2:8" s="269" customFormat="1" ht="12.75" x14ac:dyDescent="0.25">
      <c r="B373" s="476"/>
      <c r="C373" s="272"/>
      <c r="D373" s="272"/>
      <c r="E373" s="451"/>
      <c r="F373" s="451"/>
      <c r="G373" s="455"/>
      <c r="H373" s="557"/>
    </row>
    <row r="374" spans="2:8" s="269" customFormat="1" ht="12.75" x14ac:dyDescent="0.25">
      <c r="B374" s="476"/>
      <c r="C374" s="272"/>
      <c r="D374" s="272"/>
      <c r="E374" s="451"/>
      <c r="F374" s="451"/>
      <c r="G374" s="455"/>
      <c r="H374" s="557"/>
    </row>
    <row r="375" spans="2:8" s="269" customFormat="1" ht="12.75" x14ac:dyDescent="0.25">
      <c r="B375" s="476"/>
      <c r="C375" s="272"/>
      <c r="D375" s="272"/>
      <c r="E375" s="451"/>
      <c r="F375" s="451"/>
      <c r="G375" s="455"/>
      <c r="H375" s="557"/>
    </row>
    <row r="376" spans="2:8" s="269" customFormat="1" ht="12.75" x14ac:dyDescent="0.25">
      <c r="B376" s="476"/>
      <c r="C376" s="272"/>
      <c r="D376" s="272"/>
      <c r="E376" s="451"/>
      <c r="F376" s="451"/>
      <c r="G376" s="455"/>
      <c r="H376" s="557"/>
    </row>
    <row r="377" spans="2:8" s="269" customFormat="1" ht="12.75" x14ac:dyDescent="0.25">
      <c r="B377" s="476"/>
      <c r="C377" s="272"/>
      <c r="D377" s="272"/>
      <c r="E377" s="451"/>
      <c r="F377" s="451"/>
      <c r="G377" s="455"/>
      <c r="H377" s="557"/>
    </row>
    <row r="378" spans="2:8" s="269" customFormat="1" ht="12.75" x14ac:dyDescent="0.25">
      <c r="B378" s="476"/>
      <c r="C378" s="272"/>
      <c r="D378" s="272"/>
      <c r="E378" s="451"/>
      <c r="F378" s="451"/>
      <c r="G378" s="455"/>
      <c r="H378" s="557"/>
    </row>
    <row r="379" spans="2:8" s="269" customFormat="1" ht="12.75" x14ac:dyDescent="0.25">
      <c r="B379" s="476"/>
      <c r="C379" s="272"/>
      <c r="D379" s="272"/>
      <c r="E379" s="451"/>
      <c r="F379" s="451"/>
      <c r="G379" s="455"/>
      <c r="H379" s="557"/>
    </row>
    <row r="380" spans="2:8" s="269" customFormat="1" ht="12.75" x14ac:dyDescent="0.25">
      <c r="B380" s="476"/>
      <c r="C380" s="272"/>
      <c r="D380" s="272"/>
      <c r="E380" s="451"/>
      <c r="F380" s="451"/>
      <c r="G380" s="455"/>
      <c r="H380" s="557"/>
    </row>
    <row r="381" spans="2:8" s="269" customFormat="1" ht="12.75" x14ac:dyDescent="0.25">
      <c r="B381" s="476"/>
      <c r="C381" s="272"/>
      <c r="D381" s="272"/>
      <c r="E381" s="451"/>
      <c r="F381" s="451"/>
      <c r="G381" s="455"/>
      <c r="H381" s="557"/>
    </row>
    <row r="382" spans="2:8" s="269" customFormat="1" ht="12.75" x14ac:dyDescent="0.25">
      <c r="B382" s="476"/>
      <c r="C382" s="272"/>
      <c r="D382" s="272"/>
      <c r="E382" s="451"/>
      <c r="F382" s="451"/>
      <c r="G382" s="455"/>
      <c r="H382" s="557"/>
    </row>
    <row r="383" spans="2:8" s="269" customFormat="1" ht="12.75" x14ac:dyDescent="0.25">
      <c r="B383" s="476"/>
      <c r="C383" s="272"/>
      <c r="D383" s="272"/>
      <c r="E383" s="451"/>
      <c r="F383" s="451"/>
      <c r="G383" s="455"/>
      <c r="H383" s="557"/>
    </row>
    <row r="384" spans="2:8" s="269" customFormat="1" ht="12.75" x14ac:dyDescent="0.25">
      <c r="B384" s="476"/>
      <c r="C384" s="272"/>
      <c r="D384" s="272"/>
      <c r="E384" s="451"/>
      <c r="F384" s="451"/>
      <c r="G384" s="455"/>
      <c r="H384" s="557"/>
    </row>
    <row r="385" spans="2:8" s="269" customFormat="1" ht="12.75" x14ac:dyDescent="0.25">
      <c r="B385" s="476"/>
      <c r="C385" s="272"/>
      <c r="D385" s="272"/>
      <c r="E385" s="451"/>
      <c r="F385" s="451"/>
      <c r="G385" s="455"/>
      <c r="H385" s="557"/>
    </row>
    <row r="386" spans="2:8" s="269" customFormat="1" ht="12.75" x14ac:dyDescent="0.25">
      <c r="B386" s="476"/>
      <c r="C386" s="272"/>
      <c r="D386" s="272"/>
      <c r="E386" s="451"/>
      <c r="F386" s="451"/>
      <c r="G386" s="455"/>
      <c r="H386" s="557"/>
    </row>
    <row r="387" spans="2:8" s="269" customFormat="1" ht="12.75" x14ac:dyDescent="0.25">
      <c r="B387" s="476"/>
      <c r="C387" s="272"/>
      <c r="D387" s="272"/>
      <c r="E387" s="451"/>
      <c r="F387" s="451"/>
      <c r="G387" s="455"/>
      <c r="H387" s="557"/>
    </row>
    <row r="388" spans="2:8" s="269" customFormat="1" ht="12.75" x14ac:dyDescent="0.25">
      <c r="B388" s="476"/>
      <c r="C388" s="272"/>
      <c r="D388" s="272"/>
      <c r="E388" s="451"/>
      <c r="F388" s="451"/>
      <c r="G388" s="455"/>
      <c r="H388" s="557"/>
    </row>
    <row r="389" spans="2:8" s="269" customFormat="1" ht="12.75" x14ac:dyDescent="0.25">
      <c r="B389" s="476"/>
      <c r="C389" s="272"/>
      <c r="D389" s="272"/>
      <c r="E389" s="451"/>
      <c r="F389" s="451"/>
      <c r="G389" s="455"/>
      <c r="H389" s="557"/>
    </row>
    <row r="390" spans="2:8" s="269" customFormat="1" ht="12.75" x14ac:dyDescent="0.25">
      <c r="B390" s="476"/>
      <c r="C390" s="272"/>
      <c r="D390" s="272"/>
      <c r="E390" s="451"/>
      <c r="F390" s="451"/>
      <c r="G390" s="455"/>
      <c r="H390" s="557"/>
    </row>
    <row r="391" spans="2:8" s="269" customFormat="1" ht="12.75" x14ac:dyDescent="0.25">
      <c r="B391" s="476"/>
      <c r="C391" s="272"/>
      <c r="D391" s="272"/>
      <c r="E391" s="451"/>
      <c r="F391" s="451"/>
      <c r="G391" s="455"/>
      <c r="H391" s="557"/>
    </row>
    <row r="392" spans="2:8" s="269" customFormat="1" ht="12.75" x14ac:dyDescent="0.25">
      <c r="B392" s="476"/>
      <c r="C392" s="272"/>
      <c r="D392" s="272"/>
      <c r="E392" s="451"/>
      <c r="F392" s="451"/>
      <c r="G392" s="455"/>
      <c r="H392" s="557"/>
    </row>
    <row r="393" spans="2:8" s="269" customFormat="1" ht="12.75" x14ac:dyDescent="0.25">
      <c r="B393" s="476"/>
      <c r="C393" s="272"/>
      <c r="D393" s="272"/>
      <c r="E393" s="451"/>
      <c r="F393" s="451"/>
      <c r="G393" s="455"/>
      <c r="H393" s="557"/>
    </row>
    <row r="394" spans="2:8" s="269" customFormat="1" ht="12.75" x14ac:dyDescent="0.25">
      <c r="B394" s="476"/>
      <c r="C394" s="272"/>
      <c r="D394" s="272"/>
      <c r="E394" s="451"/>
      <c r="F394" s="451"/>
      <c r="G394" s="455"/>
      <c r="H394" s="557"/>
    </row>
    <row r="395" spans="2:8" s="269" customFormat="1" ht="12.75" x14ac:dyDescent="0.25">
      <c r="B395" s="476"/>
      <c r="C395" s="272"/>
      <c r="D395" s="272"/>
      <c r="E395" s="451"/>
      <c r="F395" s="451"/>
      <c r="G395" s="455"/>
      <c r="H395" s="557"/>
    </row>
    <row r="396" spans="2:8" s="269" customFormat="1" ht="12.75" x14ac:dyDescent="0.25">
      <c r="B396" s="476"/>
      <c r="C396" s="272"/>
      <c r="D396" s="272"/>
      <c r="E396" s="451"/>
      <c r="F396" s="451"/>
      <c r="G396" s="455"/>
      <c r="H396" s="557"/>
    </row>
    <row r="397" spans="2:8" s="269" customFormat="1" ht="12.75" x14ac:dyDescent="0.25">
      <c r="B397" s="476"/>
      <c r="C397" s="272"/>
      <c r="D397" s="272"/>
      <c r="E397" s="451"/>
      <c r="F397" s="451"/>
      <c r="G397" s="455"/>
      <c r="H397" s="557"/>
    </row>
    <row r="398" spans="2:8" s="269" customFormat="1" ht="12.75" x14ac:dyDescent="0.25">
      <c r="B398" s="476"/>
      <c r="C398" s="272"/>
      <c r="D398" s="272"/>
      <c r="E398" s="451"/>
      <c r="F398" s="451"/>
      <c r="G398" s="455"/>
      <c r="H398" s="557"/>
    </row>
    <row r="399" spans="2:8" s="269" customFormat="1" ht="12.75" x14ac:dyDescent="0.25">
      <c r="B399" s="476"/>
      <c r="C399" s="272"/>
      <c r="D399" s="272"/>
      <c r="E399" s="451"/>
      <c r="F399" s="451"/>
      <c r="G399" s="455"/>
      <c r="H399" s="557"/>
    </row>
    <row r="400" spans="2:8" s="273" customFormat="1" ht="21.95" customHeight="1" x14ac:dyDescent="0.25">
      <c r="B400" s="274" t="s">
        <v>230</v>
      </c>
      <c r="C400" s="274"/>
      <c r="D400" s="275"/>
      <c r="E400" s="454"/>
      <c r="F400" s="454"/>
      <c r="G400" s="456"/>
      <c r="H400" s="558">
        <f>SUM(H338:H399)</f>
        <v>0</v>
      </c>
    </row>
    <row r="401" spans="1:8" s="268" customFormat="1" ht="12.75" x14ac:dyDescent="0.2">
      <c r="B401" s="303"/>
      <c r="F401" s="303"/>
      <c r="H401" s="554" t="s">
        <v>2023</v>
      </c>
    </row>
    <row r="402" spans="1:8" s="268" customFormat="1" ht="12.75" x14ac:dyDescent="0.2">
      <c r="B402" s="303"/>
      <c r="F402" s="303"/>
      <c r="H402" s="555"/>
    </row>
    <row r="403" spans="1:8" s="269" customFormat="1" ht="25.5" x14ac:dyDescent="0.25">
      <c r="B403" s="270" t="s">
        <v>3</v>
      </c>
      <c r="C403" s="270" t="s">
        <v>4</v>
      </c>
      <c r="D403" s="270" t="s">
        <v>5</v>
      </c>
      <c r="E403" s="270" t="s">
        <v>6</v>
      </c>
      <c r="F403" s="295" t="s">
        <v>7</v>
      </c>
      <c r="G403" s="270" t="s">
        <v>8</v>
      </c>
      <c r="H403" s="556" t="s">
        <v>9</v>
      </c>
    </row>
    <row r="404" spans="1:8" s="269" customFormat="1" ht="25.5" x14ac:dyDescent="0.25">
      <c r="A404" s="269">
        <v>10527</v>
      </c>
      <c r="B404" s="748" t="s">
        <v>603</v>
      </c>
      <c r="C404" s="749" t="s">
        <v>950</v>
      </c>
      <c r="D404" s="749" t="s">
        <v>948</v>
      </c>
      <c r="E404" s="753"/>
      <c r="F404" s="754"/>
      <c r="G404" s="751"/>
      <c r="H404" s="752"/>
    </row>
    <row r="405" spans="1:8" s="269" customFormat="1" ht="12.75" x14ac:dyDescent="0.25">
      <c r="B405" s="476"/>
      <c r="C405" s="272"/>
      <c r="D405" s="272"/>
      <c r="E405" s="451"/>
      <c r="F405" s="451"/>
      <c r="G405" s="455"/>
      <c r="H405" s="557"/>
    </row>
    <row r="406" spans="1:8" s="269" customFormat="1" ht="12.75" x14ac:dyDescent="0.25">
      <c r="A406" s="269">
        <v>10528</v>
      </c>
      <c r="B406" s="475" t="s">
        <v>607</v>
      </c>
      <c r="C406" s="271"/>
      <c r="D406" s="271" t="s">
        <v>952</v>
      </c>
      <c r="E406" s="452"/>
      <c r="F406" s="453"/>
      <c r="G406" s="455"/>
      <c r="H406" s="557"/>
    </row>
    <row r="407" spans="1:8" s="269" customFormat="1" ht="12.75" x14ac:dyDescent="0.25">
      <c r="B407" s="476"/>
      <c r="C407" s="272"/>
      <c r="D407" s="272"/>
      <c r="E407" s="451"/>
      <c r="F407" s="451"/>
      <c r="G407" s="455"/>
      <c r="H407" s="557"/>
    </row>
    <row r="408" spans="1:8" s="269" customFormat="1" ht="12.75" x14ac:dyDescent="0.25">
      <c r="A408" s="269">
        <v>10413</v>
      </c>
      <c r="B408" s="475" t="s">
        <v>610</v>
      </c>
      <c r="C408" s="271" t="s">
        <v>685</v>
      </c>
      <c r="D408" s="271" t="s">
        <v>954</v>
      </c>
      <c r="E408" s="452"/>
      <c r="F408" s="453"/>
      <c r="G408" s="455"/>
      <c r="H408" s="557"/>
    </row>
    <row r="409" spans="1:8" s="269" customFormat="1" ht="12.75" x14ac:dyDescent="0.25">
      <c r="B409" s="476"/>
      <c r="C409" s="272"/>
      <c r="D409" s="272"/>
      <c r="E409" s="451"/>
      <c r="F409" s="451"/>
      <c r="G409" s="455"/>
      <c r="H409" s="557"/>
    </row>
    <row r="410" spans="1:8" s="269" customFormat="1" ht="12.75" x14ac:dyDescent="0.25">
      <c r="A410" s="269">
        <v>10529</v>
      </c>
      <c r="B410" s="475" t="s">
        <v>619</v>
      </c>
      <c r="C410" s="271" t="s">
        <v>956</v>
      </c>
      <c r="D410" s="271" t="s">
        <v>957</v>
      </c>
      <c r="E410" s="452" t="s">
        <v>19</v>
      </c>
      <c r="F410" s="453">
        <v>1</v>
      </c>
      <c r="G410" s="464"/>
      <c r="H410" s="557">
        <f>IF(E410 = CHAR(37), F410*G410/100,F410*G410)</f>
        <v>0</v>
      </c>
    </row>
    <row r="411" spans="1:8" s="269" customFormat="1" ht="12.75" x14ac:dyDescent="0.25">
      <c r="B411" s="476"/>
      <c r="C411" s="272"/>
      <c r="D411" s="272"/>
      <c r="E411" s="451"/>
      <c r="F411" s="451"/>
      <c r="G411" s="455"/>
      <c r="H411" s="557"/>
    </row>
    <row r="412" spans="1:8" s="269" customFormat="1" ht="63.75" x14ac:dyDescent="0.25">
      <c r="A412" s="269">
        <v>10530</v>
      </c>
      <c r="B412" s="475" t="s">
        <v>622</v>
      </c>
      <c r="C412" s="271" t="s">
        <v>959</v>
      </c>
      <c r="D412" s="271" t="s">
        <v>960</v>
      </c>
      <c r="E412" s="452" t="s">
        <v>690</v>
      </c>
      <c r="F412" s="457">
        <v>2.5</v>
      </c>
      <c r="G412" s="464"/>
      <c r="H412" s="557">
        <f>IF(E412 = CHAR(37), F412*G412/100,F412*G412)</f>
        <v>0</v>
      </c>
    </row>
    <row r="413" spans="1:8" s="269" customFormat="1" ht="12.75" x14ac:dyDescent="0.25">
      <c r="B413" s="476"/>
      <c r="C413" s="272"/>
      <c r="D413" s="272"/>
      <c r="E413" s="451"/>
      <c r="F413" s="451"/>
      <c r="G413" s="455"/>
      <c r="H413" s="557"/>
    </row>
    <row r="414" spans="1:8" s="269" customFormat="1" ht="12.75" x14ac:dyDescent="0.25">
      <c r="A414" s="269">
        <v>10540</v>
      </c>
      <c r="B414" s="475" t="s">
        <v>612</v>
      </c>
      <c r="C414" s="271"/>
      <c r="D414" s="271" t="s">
        <v>962</v>
      </c>
      <c r="E414" s="452"/>
      <c r="F414" s="457"/>
      <c r="G414" s="455"/>
      <c r="H414" s="557"/>
    </row>
    <row r="415" spans="1:8" s="269" customFormat="1" ht="12.75" x14ac:dyDescent="0.25">
      <c r="B415" s="476"/>
      <c r="C415" s="272"/>
      <c r="D415" s="272"/>
      <c r="E415" s="451"/>
      <c r="F415" s="451"/>
      <c r="G415" s="455"/>
      <c r="H415" s="557"/>
    </row>
    <row r="416" spans="1:8" s="269" customFormat="1" ht="12.75" x14ac:dyDescent="0.25">
      <c r="A416" s="269">
        <v>10531</v>
      </c>
      <c r="B416" s="475"/>
      <c r="C416" s="271" t="s">
        <v>517</v>
      </c>
      <c r="D416" s="271" t="s">
        <v>963</v>
      </c>
      <c r="E416" s="452"/>
      <c r="F416" s="457"/>
      <c r="G416" s="455"/>
      <c r="H416" s="557"/>
    </row>
    <row r="417" spans="1:8" s="269" customFormat="1" ht="12.75" x14ac:dyDescent="0.25">
      <c r="B417" s="476"/>
      <c r="C417" s="272"/>
      <c r="D417" s="272"/>
      <c r="E417" s="451"/>
      <c r="F417" s="451"/>
      <c r="G417" s="455"/>
      <c r="H417" s="557"/>
    </row>
    <row r="418" spans="1:8" s="269" customFormat="1" ht="12.75" x14ac:dyDescent="0.25">
      <c r="A418" s="269">
        <v>10532</v>
      </c>
      <c r="B418" s="475" t="s">
        <v>1538</v>
      </c>
      <c r="C418" s="271"/>
      <c r="D418" s="271" t="s">
        <v>965</v>
      </c>
      <c r="E418" s="452" t="s">
        <v>690</v>
      </c>
      <c r="F418" s="457">
        <v>2.5</v>
      </c>
      <c r="G418" s="464"/>
      <c r="H418" s="557">
        <f>IF(E418 = CHAR(37), F418*G418/100,F418*G418)</f>
        <v>0</v>
      </c>
    </row>
    <row r="419" spans="1:8" s="269" customFormat="1" ht="12.75" x14ac:dyDescent="0.25">
      <c r="B419" s="476"/>
      <c r="C419" s="272"/>
      <c r="D419" s="272"/>
      <c r="E419" s="451"/>
      <c r="F419" s="451"/>
      <c r="G419" s="455"/>
      <c r="H419" s="557"/>
    </row>
    <row r="420" spans="1:8" s="269" customFormat="1" ht="12.75" x14ac:dyDescent="0.25">
      <c r="A420" s="269">
        <v>10533</v>
      </c>
      <c r="B420" s="475" t="s">
        <v>1542</v>
      </c>
      <c r="C420" s="271" t="s">
        <v>519</v>
      </c>
      <c r="D420" s="271" t="s">
        <v>967</v>
      </c>
      <c r="E420" s="452"/>
      <c r="F420" s="457"/>
      <c r="G420" s="455"/>
      <c r="H420" s="557"/>
    </row>
    <row r="421" spans="1:8" s="269" customFormat="1" ht="12.75" x14ac:dyDescent="0.25">
      <c r="B421" s="476"/>
      <c r="C421" s="272"/>
      <c r="D421" s="272"/>
      <c r="E421" s="451"/>
      <c r="F421" s="451"/>
      <c r="G421" s="455"/>
      <c r="H421" s="557"/>
    </row>
    <row r="422" spans="1:8" s="269" customFormat="1" ht="25.5" x14ac:dyDescent="0.25">
      <c r="A422" s="269">
        <v>10534</v>
      </c>
      <c r="B422" s="475" t="s">
        <v>1546</v>
      </c>
      <c r="C422" s="271"/>
      <c r="D422" s="271" t="s">
        <v>969</v>
      </c>
      <c r="E422" s="452" t="s">
        <v>690</v>
      </c>
      <c r="F422" s="457">
        <v>2.5</v>
      </c>
      <c r="G422" s="464"/>
      <c r="H422" s="557">
        <f>IF(E422 = CHAR(37), F422*G422/100,F422*G422)</f>
        <v>0</v>
      </c>
    </row>
    <row r="423" spans="1:8" s="269" customFormat="1" ht="12.75" x14ac:dyDescent="0.25">
      <c r="B423" s="476"/>
      <c r="C423" s="272"/>
      <c r="D423" s="272"/>
      <c r="E423" s="451"/>
      <c r="F423" s="451"/>
      <c r="G423" s="455"/>
      <c r="H423" s="557"/>
    </row>
    <row r="424" spans="1:8" s="269" customFormat="1" ht="12.75" x14ac:dyDescent="0.25">
      <c r="A424" s="269">
        <v>10541</v>
      </c>
      <c r="B424" s="475" t="s">
        <v>1553</v>
      </c>
      <c r="C424" s="271" t="s">
        <v>405</v>
      </c>
      <c r="D424" s="271" t="s">
        <v>971</v>
      </c>
      <c r="E424" s="452"/>
      <c r="F424" s="457"/>
      <c r="G424" s="455"/>
      <c r="H424" s="557"/>
    </row>
    <row r="425" spans="1:8" s="269" customFormat="1" ht="12.75" x14ac:dyDescent="0.25">
      <c r="B425" s="476"/>
      <c r="C425" s="272"/>
      <c r="D425" s="272"/>
      <c r="E425" s="451"/>
      <c r="F425" s="451"/>
      <c r="G425" s="455"/>
      <c r="H425" s="557"/>
    </row>
    <row r="426" spans="1:8" s="269" customFormat="1" ht="12.75" x14ac:dyDescent="0.25">
      <c r="A426" s="269">
        <v>10535</v>
      </c>
      <c r="B426" s="475"/>
      <c r="C426" s="271"/>
      <c r="D426" s="271" t="s">
        <v>972</v>
      </c>
      <c r="E426" s="452"/>
      <c r="F426" s="457"/>
      <c r="G426" s="455"/>
      <c r="H426" s="557"/>
    </row>
    <row r="427" spans="1:8" s="269" customFormat="1" ht="12.75" x14ac:dyDescent="0.25">
      <c r="B427" s="476"/>
      <c r="C427" s="272"/>
      <c r="D427" s="272"/>
      <c r="E427" s="451"/>
      <c r="F427" s="451"/>
      <c r="G427" s="455"/>
      <c r="H427" s="557"/>
    </row>
    <row r="428" spans="1:8" s="269" customFormat="1" ht="25.5" x14ac:dyDescent="0.25">
      <c r="A428" s="269">
        <v>10536</v>
      </c>
      <c r="B428" s="475" t="s">
        <v>1555</v>
      </c>
      <c r="C428" s="271"/>
      <c r="D428" s="271" t="s">
        <v>974</v>
      </c>
      <c r="E428" s="452" t="s">
        <v>690</v>
      </c>
      <c r="F428" s="457">
        <v>0.1</v>
      </c>
      <c r="G428" s="464"/>
      <c r="H428" s="557">
        <f>IF(E428 = CHAR(37), F428*G428/100,F428*G428)</f>
        <v>0</v>
      </c>
    </row>
    <row r="429" spans="1:8" s="269" customFormat="1" ht="12.75" x14ac:dyDescent="0.25">
      <c r="B429" s="476"/>
      <c r="C429" s="272"/>
      <c r="D429" s="272"/>
      <c r="E429" s="451"/>
      <c r="F429" s="451"/>
      <c r="G429" s="455"/>
      <c r="H429" s="557"/>
    </row>
    <row r="430" spans="1:8" s="269" customFormat="1" ht="25.5" x14ac:dyDescent="0.25">
      <c r="A430" s="269">
        <v>10537</v>
      </c>
      <c r="B430" s="475" t="s">
        <v>1557</v>
      </c>
      <c r="C430" s="271"/>
      <c r="D430" s="271" t="s">
        <v>976</v>
      </c>
      <c r="E430" s="452" t="s">
        <v>690</v>
      </c>
      <c r="F430" s="457">
        <v>0.1</v>
      </c>
      <c r="G430" s="464"/>
      <c r="H430" s="557">
        <f>IF(E430 = CHAR(37), F430*G430/100,F430*G430)</f>
        <v>0</v>
      </c>
    </row>
    <row r="431" spans="1:8" s="269" customFormat="1" ht="12.75" x14ac:dyDescent="0.25">
      <c r="B431" s="476"/>
      <c r="C431" s="272"/>
      <c r="D431" s="272"/>
      <c r="E431" s="451"/>
      <c r="F431" s="451"/>
      <c r="G431" s="455"/>
      <c r="H431" s="557"/>
    </row>
    <row r="432" spans="1:8" s="269" customFormat="1" ht="51" x14ac:dyDescent="0.25">
      <c r="A432" s="269">
        <v>10538</v>
      </c>
      <c r="B432" s="475"/>
      <c r="C432" s="271" t="s">
        <v>977</v>
      </c>
      <c r="D432" s="271" t="s">
        <v>978</v>
      </c>
      <c r="E432" s="452"/>
      <c r="F432" s="457"/>
      <c r="G432" s="455"/>
      <c r="H432" s="557"/>
    </row>
    <row r="433" spans="1:8" s="269" customFormat="1" ht="12.75" x14ac:dyDescent="0.25">
      <c r="B433" s="476"/>
      <c r="C433" s="272"/>
      <c r="D433" s="272"/>
      <c r="E433" s="451"/>
      <c r="F433" s="451"/>
      <c r="G433" s="455"/>
      <c r="H433" s="557"/>
    </row>
    <row r="434" spans="1:8" s="269" customFormat="1" ht="12.75" x14ac:dyDescent="0.25">
      <c r="A434" s="269">
        <v>10539</v>
      </c>
      <c r="B434" s="475" t="s">
        <v>2128</v>
      </c>
      <c r="C434" s="271"/>
      <c r="D434" s="271" t="s">
        <v>980</v>
      </c>
      <c r="E434" s="452" t="s">
        <v>690</v>
      </c>
      <c r="F434" s="457">
        <v>0.2</v>
      </c>
      <c r="G434" s="464"/>
      <c r="H434" s="557">
        <f>IF(E434 = CHAR(37), F434*G434/100,F434*G434)</f>
        <v>0</v>
      </c>
    </row>
    <row r="435" spans="1:8" s="269" customFormat="1" ht="12.75" x14ac:dyDescent="0.25">
      <c r="B435" s="476"/>
      <c r="C435" s="272"/>
      <c r="D435" s="272"/>
      <c r="E435" s="451"/>
      <c r="F435" s="451"/>
      <c r="G435" s="455"/>
      <c r="H435" s="557"/>
    </row>
    <row r="436" spans="1:8" s="269" customFormat="1" ht="12.75" x14ac:dyDescent="0.25">
      <c r="A436" s="269">
        <v>10542</v>
      </c>
      <c r="B436" s="475" t="s">
        <v>4748</v>
      </c>
      <c r="C436" s="271"/>
      <c r="D436" s="271" t="s">
        <v>982</v>
      </c>
      <c r="E436" s="452" t="s">
        <v>690</v>
      </c>
      <c r="F436" s="457">
        <v>0.2</v>
      </c>
      <c r="G436" s="464"/>
      <c r="H436" s="557">
        <f>IF(E436 = CHAR(37), F436*G436/100,F436*G436)</f>
        <v>0</v>
      </c>
    </row>
    <row r="437" spans="1:8" s="269" customFormat="1" ht="12.75" x14ac:dyDescent="0.25">
      <c r="B437" s="476"/>
      <c r="C437" s="272"/>
      <c r="D437" s="272"/>
      <c r="E437" s="451"/>
      <c r="F437" s="451"/>
      <c r="G437" s="455"/>
      <c r="H437" s="557"/>
    </row>
    <row r="438" spans="1:8" s="269" customFormat="1" ht="12.75" x14ac:dyDescent="0.25">
      <c r="A438" s="269">
        <v>10627</v>
      </c>
      <c r="B438" s="475" t="s">
        <v>4749</v>
      </c>
      <c r="C438" s="271"/>
      <c r="D438" s="271" t="s">
        <v>984</v>
      </c>
      <c r="E438" s="452" t="s">
        <v>242</v>
      </c>
      <c r="F438" s="453">
        <v>28</v>
      </c>
      <c r="G438" s="464"/>
      <c r="H438" s="557">
        <f>IF(E438 = CHAR(37), F438*G438/100,F438*G438)</f>
        <v>0</v>
      </c>
    </row>
    <row r="439" spans="1:8" s="269" customFormat="1" ht="12.75" x14ac:dyDescent="0.25">
      <c r="B439" s="476"/>
      <c r="C439" s="272"/>
      <c r="D439" s="272"/>
      <c r="E439" s="451"/>
      <c r="F439" s="451"/>
      <c r="G439" s="455"/>
      <c r="H439" s="557"/>
    </row>
    <row r="440" spans="1:8" s="269" customFormat="1" ht="12.75" x14ac:dyDescent="0.25">
      <c r="A440" s="269">
        <v>10628</v>
      </c>
      <c r="B440" s="475" t="s">
        <v>4750</v>
      </c>
      <c r="C440" s="271"/>
      <c r="D440" s="271" t="s">
        <v>986</v>
      </c>
      <c r="E440" s="452" t="s">
        <v>242</v>
      </c>
      <c r="F440" s="453">
        <v>28</v>
      </c>
      <c r="G440" s="464"/>
      <c r="H440" s="557">
        <f>IF(E440 = CHAR(37), F440*G440/100,F440*G440)</f>
        <v>0</v>
      </c>
    </row>
    <row r="441" spans="1:8" s="269" customFormat="1" ht="12.75" x14ac:dyDescent="0.25">
      <c r="B441" s="476"/>
      <c r="C441" s="272"/>
      <c r="D441" s="272"/>
      <c r="E441" s="451"/>
      <c r="F441" s="451"/>
      <c r="G441" s="455"/>
      <c r="H441" s="557"/>
    </row>
    <row r="442" spans="1:8" s="269" customFormat="1" ht="12.75" x14ac:dyDescent="0.25">
      <c r="A442" s="269">
        <v>10906</v>
      </c>
      <c r="B442" s="475"/>
      <c r="C442" s="271" t="s">
        <v>987</v>
      </c>
      <c r="D442" s="271" t="s">
        <v>988</v>
      </c>
      <c r="E442" s="452"/>
      <c r="F442" s="453"/>
      <c r="G442" s="455"/>
      <c r="H442" s="557"/>
    </row>
    <row r="443" spans="1:8" s="269" customFormat="1" ht="12.75" x14ac:dyDescent="0.25">
      <c r="B443" s="476"/>
      <c r="C443" s="272"/>
      <c r="D443" s="272"/>
      <c r="E443" s="451"/>
      <c r="F443" s="451"/>
      <c r="G443" s="455"/>
      <c r="H443" s="557"/>
    </row>
    <row r="444" spans="1:8" s="269" customFormat="1" ht="12.75" x14ac:dyDescent="0.25">
      <c r="A444" s="269">
        <v>10907</v>
      </c>
      <c r="B444" s="475"/>
      <c r="C444" s="271"/>
      <c r="D444" s="271" t="s">
        <v>989</v>
      </c>
      <c r="E444" s="452"/>
      <c r="F444" s="453"/>
      <c r="G444" s="455"/>
      <c r="H444" s="557"/>
    </row>
    <row r="445" spans="1:8" s="269" customFormat="1" ht="12.75" x14ac:dyDescent="0.25">
      <c r="B445" s="476"/>
      <c r="C445" s="272"/>
      <c r="D445" s="272"/>
      <c r="E445" s="451"/>
      <c r="F445" s="451"/>
      <c r="G445" s="455"/>
      <c r="H445" s="557"/>
    </row>
    <row r="446" spans="1:8" s="269" customFormat="1" ht="12.75" x14ac:dyDescent="0.25">
      <c r="A446" s="269">
        <v>10908</v>
      </c>
      <c r="B446" s="475"/>
      <c r="C446" s="271"/>
      <c r="D446" s="271" t="s">
        <v>990</v>
      </c>
      <c r="E446" s="452"/>
      <c r="F446" s="453"/>
      <c r="G446" s="455"/>
      <c r="H446" s="557"/>
    </row>
    <row r="447" spans="1:8" s="269" customFormat="1" ht="12.75" x14ac:dyDescent="0.25">
      <c r="B447" s="476"/>
      <c r="C447" s="272"/>
      <c r="D447" s="272"/>
      <c r="E447" s="451"/>
      <c r="F447" s="451"/>
      <c r="G447" s="455"/>
      <c r="H447" s="557"/>
    </row>
    <row r="448" spans="1:8" s="269" customFormat="1" ht="38.25" x14ac:dyDescent="0.25">
      <c r="A448" s="269">
        <v>10909</v>
      </c>
      <c r="B448" s="475" t="s">
        <v>4751</v>
      </c>
      <c r="C448" s="271"/>
      <c r="D448" s="271" t="s">
        <v>992</v>
      </c>
      <c r="E448" s="452" t="s">
        <v>292</v>
      </c>
      <c r="F448" s="453">
        <v>5</v>
      </c>
      <c r="G448" s="464"/>
      <c r="H448" s="557">
        <f>IF(E448 = CHAR(37), F448*G448/100,F448*G448)</f>
        <v>0</v>
      </c>
    </row>
    <row r="449" spans="1:8" s="269" customFormat="1" ht="12.75" x14ac:dyDescent="0.25">
      <c r="B449" s="476"/>
      <c r="C449" s="272"/>
      <c r="D449" s="272"/>
      <c r="E449" s="451"/>
      <c r="F449" s="451"/>
      <c r="G449" s="455"/>
      <c r="H449" s="557"/>
    </row>
    <row r="450" spans="1:8" s="269" customFormat="1" ht="12.75" x14ac:dyDescent="0.25">
      <c r="A450" s="269">
        <v>10910</v>
      </c>
      <c r="B450" s="475"/>
      <c r="C450" s="271"/>
      <c r="D450" s="271" t="s">
        <v>993</v>
      </c>
      <c r="E450" s="452"/>
      <c r="F450" s="453"/>
      <c r="G450" s="455"/>
      <c r="H450" s="557"/>
    </row>
    <row r="451" spans="1:8" s="269" customFormat="1" ht="12.75" x14ac:dyDescent="0.25">
      <c r="B451" s="476"/>
      <c r="C451" s="272"/>
      <c r="D451" s="272"/>
      <c r="E451" s="451"/>
      <c r="F451" s="451"/>
      <c r="G451" s="455"/>
      <c r="H451" s="557"/>
    </row>
    <row r="452" spans="1:8" s="269" customFormat="1" ht="38.25" x14ac:dyDescent="0.25">
      <c r="A452" s="269">
        <v>10911</v>
      </c>
      <c r="B452" s="475" t="s">
        <v>4752</v>
      </c>
      <c r="C452" s="271"/>
      <c r="D452" s="271" t="s">
        <v>995</v>
      </c>
      <c r="E452" s="452" t="s">
        <v>287</v>
      </c>
      <c r="F452" s="453">
        <v>4</v>
      </c>
      <c r="G452" s="464"/>
      <c r="H452" s="557">
        <f>IF(E452 = CHAR(37), F452*G452/100,F452*G452)</f>
        <v>0</v>
      </c>
    </row>
    <row r="453" spans="1:8" s="269" customFormat="1" ht="12.75" x14ac:dyDescent="0.25">
      <c r="B453" s="476"/>
      <c r="C453" s="272"/>
      <c r="D453" s="272"/>
      <c r="E453" s="451"/>
      <c r="F453" s="451"/>
      <c r="G453" s="455"/>
      <c r="H453" s="557"/>
    </row>
    <row r="454" spans="1:8" s="269" customFormat="1" ht="12.75" x14ac:dyDescent="0.25">
      <c r="B454" s="476"/>
      <c r="C454" s="272"/>
      <c r="D454" s="272"/>
      <c r="E454" s="451"/>
      <c r="F454" s="451"/>
      <c r="G454" s="455"/>
      <c r="H454" s="557"/>
    </row>
    <row r="455" spans="1:8" s="269" customFormat="1" ht="12.75" x14ac:dyDescent="0.25">
      <c r="B455" s="476"/>
      <c r="C455" s="272"/>
      <c r="D455" s="272"/>
      <c r="E455" s="451"/>
      <c r="F455" s="451"/>
      <c r="G455" s="455"/>
      <c r="H455" s="557"/>
    </row>
    <row r="456" spans="1:8" s="273" customFormat="1" ht="21.95" customHeight="1" x14ac:dyDescent="0.25">
      <c r="B456" s="274" t="s">
        <v>230</v>
      </c>
      <c r="C456" s="274"/>
      <c r="D456" s="275"/>
      <c r="E456" s="454"/>
      <c r="F456" s="454"/>
      <c r="G456" s="456"/>
      <c r="H456" s="558">
        <f>SUM(H404:H455)</f>
        <v>0</v>
      </c>
    </row>
    <row r="457" spans="1:8" s="268" customFormat="1" ht="12.75" x14ac:dyDescent="0.2">
      <c r="B457" s="303"/>
      <c r="F457" s="303"/>
      <c r="H457" s="554" t="s">
        <v>2023</v>
      </c>
    </row>
    <row r="458" spans="1:8" s="268" customFormat="1" ht="12.75" x14ac:dyDescent="0.2">
      <c r="B458" s="303"/>
      <c r="F458" s="303"/>
      <c r="H458" s="555"/>
    </row>
    <row r="459" spans="1:8" s="269" customFormat="1" ht="25.5" x14ac:dyDescent="0.25">
      <c r="B459" s="270" t="s">
        <v>3</v>
      </c>
      <c r="C459" s="270" t="s">
        <v>4</v>
      </c>
      <c r="D459" s="270" t="s">
        <v>5</v>
      </c>
      <c r="E459" s="270" t="s">
        <v>6</v>
      </c>
      <c r="F459" s="295" t="s">
        <v>7</v>
      </c>
      <c r="G459" s="270" t="s">
        <v>8</v>
      </c>
      <c r="H459" s="556" t="s">
        <v>9</v>
      </c>
    </row>
    <row r="460" spans="1:8" s="269" customFormat="1" ht="25.5" x14ac:dyDescent="0.25">
      <c r="A460" s="269">
        <v>10327</v>
      </c>
      <c r="B460" s="748" t="s">
        <v>628</v>
      </c>
      <c r="C460" s="749" t="s">
        <v>1020</v>
      </c>
      <c r="D460" s="749" t="s">
        <v>1018</v>
      </c>
      <c r="E460" s="753"/>
      <c r="F460" s="754"/>
      <c r="G460" s="751"/>
      <c r="H460" s="752"/>
    </row>
    <row r="461" spans="1:8" s="269" customFormat="1" ht="12.75" x14ac:dyDescent="0.25">
      <c r="B461" s="476"/>
      <c r="C461" s="272"/>
      <c r="D461" s="272"/>
      <c r="E461" s="451"/>
      <c r="F461" s="451"/>
      <c r="G461" s="455"/>
      <c r="H461" s="557"/>
    </row>
    <row r="462" spans="1:8" s="269" customFormat="1" ht="12.75" x14ac:dyDescent="0.25">
      <c r="A462" s="269">
        <v>10543</v>
      </c>
      <c r="B462" s="475"/>
      <c r="C462" s="271" t="s">
        <v>1021</v>
      </c>
      <c r="D462" s="271" t="s">
        <v>1022</v>
      </c>
      <c r="E462" s="452"/>
      <c r="F462" s="453"/>
      <c r="G462" s="455"/>
      <c r="H462" s="557"/>
    </row>
    <row r="463" spans="1:8" s="269" customFormat="1" ht="12.75" x14ac:dyDescent="0.25">
      <c r="B463" s="476"/>
      <c r="C463" s="272"/>
      <c r="D463" s="272"/>
      <c r="E463" s="451"/>
      <c r="F463" s="451"/>
      <c r="G463" s="455"/>
      <c r="H463" s="557"/>
    </row>
    <row r="464" spans="1:8" s="269" customFormat="1" ht="38.25" x14ac:dyDescent="0.25">
      <c r="A464" s="269">
        <v>10544</v>
      </c>
      <c r="B464" s="475" t="s">
        <v>630</v>
      </c>
      <c r="C464" s="271"/>
      <c r="D464" s="271" t="s">
        <v>1024</v>
      </c>
      <c r="E464" s="452" t="s">
        <v>279</v>
      </c>
      <c r="F464" s="453">
        <v>5</v>
      </c>
      <c r="G464" s="464"/>
      <c r="H464" s="557">
        <f>IF(E464 = CHAR(37), F464*G464/100,F464*G464)</f>
        <v>0</v>
      </c>
    </row>
    <row r="465" spans="1:8" s="269" customFormat="1" ht="12.75" x14ac:dyDescent="0.25">
      <c r="B465" s="476"/>
      <c r="C465" s="272"/>
      <c r="D465" s="272"/>
      <c r="E465" s="451"/>
      <c r="F465" s="451"/>
      <c r="G465" s="455"/>
      <c r="H465" s="557"/>
    </row>
    <row r="466" spans="1:8" s="269" customFormat="1" ht="12.75" x14ac:dyDescent="0.25">
      <c r="A466" s="269">
        <v>10711</v>
      </c>
      <c r="B466" s="475"/>
      <c r="C466" s="271"/>
      <c r="D466" s="271" t="s">
        <v>1027</v>
      </c>
      <c r="E466" s="452"/>
      <c r="F466" s="453"/>
      <c r="G466" s="455"/>
      <c r="H466" s="557"/>
    </row>
    <row r="467" spans="1:8" s="269" customFormat="1" ht="12.75" x14ac:dyDescent="0.25">
      <c r="B467" s="476"/>
      <c r="C467" s="272"/>
      <c r="D467" s="272"/>
      <c r="E467" s="451"/>
      <c r="F467" s="451"/>
      <c r="G467" s="455"/>
      <c r="H467" s="557"/>
    </row>
    <row r="468" spans="1:8" s="269" customFormat="1" ht="25.5" x14ac:dyDescent="0.25">
      <c r="A468" s="269">
        <v>10709</v>
      </c>
      <c r="B468" s="475"/>
      <c r="C468" s="271"/>
      <c r="D468" s="271" t="s">
        <v>1028</v>
      </c>
      <c r="E468" s="452"/>
      <c r="F468" s="453"/>
      <c r="G468" s="455"/>
      <c r="H468" s="557"/>
    </row>
    <row r="469" spans="1:8" s="269" customFormat="1" ht="12.75" x14ac:dyDescent="0.25">
      <c r="B469" s="476"/>
      <c r="C469" s="272"/>
      <c r="D469" s="272"/>
      <c r="E469" s="451"/>
      <c r="F469" s="451"/>
      <c r="G469" s="455"/>
      <c r="H469" s="557"/>
    </row>
    <row r="470" spans="1:8" s="269" customFormat="1" ht="25.5" x14ac:dyDescent="0.25">
      <c r="A470" s="269">
        <v>10710</v>
      </c>
      <c r="B470" s="475" t="s">
        <v>635</v>
      </c>
      <c r="C470" s="271"/>
      <c r="D470" s="271" t="s">
        <v>1030</v>
      </c>
      <c r="E470" s="452" t="s">
        <v>292</v>
      </c>
      <c r="F470" s="453">
        <v>2</v>
      </c>
      <c r="G470" s="464"/>
      <c r="H470" s="557">
        <f>IF(E470 = CHAR(37), F470*G470/100,F470*G470)</f>
        <v>0</v>
      </c>
    </row>
    <row r="471" spans="1:8" s="269" customFormat="1" ht="12.75" x14ac:dyDescent="0.25">
      <c r="B471" s="476"/>
      <c r="C471" s="272"/>
      <c r="D471" s="272"/>
      <c r="E471" s="451"/>
      <c r="F471" s="451"/>
      <c r="G471" s="455"/>
      <c r="H471" s="557"/>
    </row>
    <row r="472" spans="1:8" s="269" customFormat="1" ht="25.5" x14ac:dyDescent="0.25">
      <c r="A472" s="269">
        <v>10944</v>
      </c>
      <c r="B472" s="475" t="s">
        <v>637</v>
      </c>
      <c r="C472" s="271" t="s">
        <v>1035</v>
      </c>
      <c r="D472" s="271" t="s">
        <v>1036</v>
      </c>
      <c r="E472" s="452" t="s">
        <v>19</v>
      </c>
      <c r="F472" s="453">
        <v>1</v>
      </c>
      <c r="G472" s="464"/>
      <c r="H472" s="557">
        <f>IF(E472 = CHAR(37), F472*G472/100,F472*G472)</f>
        <v>0</v>
      </c>
    </row>
    <row r="473" spans="1:8" s="269" customFormat="1" ht="12.75" x14ac:dyDescent="0.25">
      <c r="B473" s="476"/>
      <c r="C473" s="272"/>
      <c r="D473" s="272"/>
      <c r="E473" s="451"/>
      <c r="F473" s="451"/>
      <c r="G473" s="455"/>
      <c r="H473" s="557"/>
    </row>
    <row r="474" spans="1:8" s="269" customFormat="1" ht="12.75" x14ac:dyDescent="0.25">
      <c r="B474" s="476"/>
      <c r="C474" s="272"/>
      <c r="D474" s="272"/>
      <c r="E474" s="451"/>
      <c r="F474" s="451"/>
      <c r="G474" s="455"/>
      <c r="H474" s="557"/>
    </row>
    <row r="475" spans="1:8" s="269" customFormat="1" ht="12.75" x14ac:dyDescent="0.25">
      <c r="B475" s="476"/>
      <c r="C475" s="272"/>
      <c r="D475" s="272"/>
      <c r="E475" s="451"/>
      <c r="F475" s="451"/>
      <c r="G475" s="455"/>
      <c r="H475" s="557"/>
    </row>
    <row r="476" spans="1:8" s="269" customFormat="1" ht="12.75" x14ac:dyDescent="0.25">
      <c r="B476" s="476"/>
      <c r="C476" s="272"/>
      <c r="D476" s="272"/>
      <c r="E476" s="451"/>
      <c r="F476" s="451"/>
      <c r="G476" s="455"/>
      <c r="H476" s="557"/>
    </row>
    <row r="477" spans="1:8" s="269" customFormat="1" ht="12.75" x14ac:dyDescent="0.25">
      <c r="B477" s="476"/>
      <c r="C477" s="272"/>
      <c r="D477" s="272"/>
      <c r="E477" s="451"/>
      <c r="F477" s="451"/>
      <c r="G477" s="455"/>
      <c r="H477" s="557"/>
    </row>
    <row r="478" spans="1:8" s="269" customFormat="1" ht="12.75" x14ac:dyDescent="0.25">
      <c r="B478" s="476"/>
      <c r="C478" s="272"/>
      <c r="D478" s="272"/>
      <c r="E478" s="451"/>
      <c r="F478" s="451"/>
      <c r="G478" s="455"/>
      <c r="H478" s="557"/>
    </row>
    <row r="479" spans="1:8" s="269" customFormat="1" ht="12.75" x14ac:dyDescent="0.25">
      <c r="B479" s="476"/>
      <c r="C479" s="272"/>
      <c r="D479" s="272"/>
      <c r="E479" s="451"/>
      <c r="F479" s="451"/>
      <c r="G479" s="455"/>
      <c r="H479" s="557"/>
    </row>
    <row r="480" spans="1:8" s="269" customFormat="1" ht="12.75" x14ac:dyDescent="0.25">
      <c r="B480" s="476"/>
      <c r="C480" s="272"/>
      <c r="D480" s="272"/>
      <c r="E480" s="451"/>
      <c r="F480" s="451"/>
      <c r="G480" s="455"/>
      <c r="H480" s="557"/>
    </row>
    <row r="481" spans="2:8" s="269" customFormat="1" ht="12.75" x14ac:dyDescent="0.25">
      <c r="B481" s="476"/>
      <c r="C481" s="272"/>
      <c r="D481" s="272"/>
      <c r="E481" s="451"/>
      <c r="F481" s="451"/>
      <c r="G481" s="455"/>
      <c r="H481" s="557"/>
    </row>
    <row r="482" spans="2:8" s="269" customFormat="1" ht="12.75" x14ac:dyDescent="0.25">
      <c r="B482" s="476"/>
      <c r="C482" s="272"/>
      <c r="D482" s="272"/>
      <c r="E482" s="451"/>
      <c r="F482" s="451"/>
      <c r="G482" s="455"/>
      <c r="H482" s="557"/>
    </row>
    <row r="483" spans="2:8" s="269" customFormat="1" ht="12.75" x14ac:dyDescent="0.25">
      <c r="B483" s="476"/>
      <c r="C483" s="272"/>
      <c r="D483" s="272"/>
      <c r="E483" s="451"/>
      <c r="F483" s="451"/>
      <c r="G483" s="455"/>
      <c r="H483" s="557"/>
    </row>
    <row r="484" spans="2:8" s="269" customFormat="1" ht="12.75" x14ac:dyDescent="0.25">
      <c r="B484" s="476"/>
      <c r="C484" s="272"/>
      <c r="D484" s="272"/>
      <c r="E484" s="451"/>
      <c r="F484" s="451"/>
      <c r="G484" s="455"/>
      <c r="H484" s="557"/>
    </row>
    <row r="485" spans="2:8" s="269" customFormat="1" ht="12.75" x14ac:dyDescent="0.25">
      <c r="B485" s="476"/>
      <c r="C485" s="272"/>
      <c r="D485" s="272"/>
      <c r="E485" s="451"/>
      <c r="F485" s="451"/>
      <c r="G485" s="455"/>
      <c r="H485" s="557"/>
    </row>
    <row r="486" spans="2:8" s="269" customFormat="1" ht="12.75" x14ac:dyDescent="0.25">
      <c r="B486" s="476"/>
      <c r="C486" s="272"/>
      <c r="D486" s="272"/>
      <c r="E486" s="451"/>
      <c r="F486" s="451"/>
      <c r="G486" s="455"/>
      <c r="H486" s="557"/>
    </row>
    <row r="487" spans="2:8" s="269" customFormat="1" ht="12.75" x14ac:dyDescent="0.25">
      <c r="B487" s="476"/>
      <c r="C487" s="272"/>
      <c r="D487" s="272"/>
      <c r="E487" s="451"/>
      <c r="F487" s="451"/>
      <c r="G487" s="455"/>
      <c r="H487" s="557"/>
    </row>
    <row r="488" spans="2:8" s="269" customFormat="1" ht="12.75" x14ac:dyDescent="0.25">
      <c r="B488" s="476"/>
      <c r="C488" s="272"/>
      <c r="D488" s="272"/>
      <c r="E488" s="451"/>
      <c r="F488" s="451"/>
      <c r="G488" s="455"/>
      <c r="H488" s="557"/>
    </row>
    <row r="489" spans="2:8" s="269" customFormat="1" ht="12.75" x14ac:dyDescent="0.25">
      <c r="B489" s="476"/>
      <c r="C489" s="272"/>
      <c r="D489" s="272"/>
      <c r="E489" s="451"/>
      <c r="F489" s="451"/>
      <c r="G489" s="455"/>
      <c r="H489" s="557"/>
    </row>
    <row r="490" spans="2:8" s="269" customFormat="1" ht="12.75" x14ac:dyDescent="0.25">
      <c r="B490" s="476"/>
      <c r="C490" s="272"/>
      <c r="D490" s="272"/>
      <c r="E490" s="451"/>
      <c r="F490" s="451"/>
      <c r="G490" s="455"/>
      <c r="H490" s="557"/>
    </row>
    <row r="491" spans="2:8" s="269" customFormat="1" ht="12.75" x14ac:dyDescent="0.25">
      <c r="B491" s="476"/>
      <c r="C491" s="272"/>
      <c r="D491" s="272"/>
      <c r="E491" s="451"/>
      <c r="F491" s="451"/>
      <c r="G491" s="455"/>
      <c r="H491" s="557"/>
    </row>
    <row r="492" spans="2:8" s="269" customFormat="1" ht="12.75" x14ac:dyDescent="0.25">
      <c r="B492" s="476"/>
      <c r="C492" s="272"/>
      <c r="D492" s="272"/>
      <c r="E492" s="451"/>
      <c r="F492" s="451"/>
      <c r="G492" s="455"/>
      <c r="H492" s="557"/>
    </row>
    <row r="493" spans="2:8" s="269" customFormat="1" ht="12.75" x14ac:dyDescent="0.25">
      <c r="B493" s="476"/>
      <c r="C493" s="272"/>
      <c r="D493" s="272"/>
      <c r="E493" s="451"/>
      <c r="F493" s="451"/>
      <c r="G493" s="455"/>
      <c r="H493" s="557"/>
    </row>
    <row r="494" spans="2:8" s="269" customFormat="1" ht="12.75" x14ac:dyDescent="0.25">
      <c r="B494" s="476"/>
      <c r="C494" s="272"/>
      <c r="D494" s="272"/>
      <c r="E494" s="451"/>
      <c r="F494" s="451"/>
      <c r="G494" s="455"/>
      <c r="H494" s="557"/>
    </row>
    <row r="495" spans="2:8" s="269" customFormat="1" ht="12.75" x14ac:dyDescent="0.25">
      <c r="B495" s="476"/>
      <c r="C495" s="272"/>
      <c r="D495" s="272"/>
      <c r="E495" s="451"/>
      <c r="F495" s="451"/>
      <c r="G495" s="455"/>
      <c r="H495" s="557"/>
    </row>
    <row r="496" spans="2:8" s="269" customFormat="1" ht="12.75" x14ac:dyDescent="0.25">
      <c r="B496" s="476"/>
      <c r="C496" s="272"/>
      <c r="D496" s="272"/>
      <c r="E496" s="451"/>
      <c r="F496" s="451"/>
      <c r="G496" s="455"/>
      <c r="H496" s="557"/>
    </row>
    <row r="497" spans="2:8" s="269" customFormat="1" ht="12.75" x14ac:dyDescent="0.25">
      <c r="B497" s="476"/>
      <c r="C497" s="272"/>
      <c r="D497" s="272"/>
      <c r="E497" s="451"/>
      <c r="F497" s="451"/>
      <c r="G497" s="455"/>
      <c r="H497" s="557"/>
    </row>
    <row r="498" spans="2:8" s="269" customFormat="1" ht="12.75" x14ac:dyDescent="0.25">
      <c r="B498" s="476"/>
      <c r="C498" s="272"/>
      <c r="D498" s="272"/>
      <c r="E498" s="451"/>
      <c r="F498" s="451"/>
      <c r="G498" s="455"/>
      <c r="H498" s="557"/>
    </row>
    <row r="499" spans="2:8" s="269" customFormat="1" ht="12.75" x14ac:dyDescent="0.25">
      <c r="B499" s="476"/>
      <c r="C499" s="272"/>
      <c r="D499" s="272"/>
      <c r="E499" s="451"/>
      <c r="F499" s="451"/>
      <c r="G499" s="455"/>
      <c r="H499" s="557"/>
    </row>
    <row r="500" spans="2:8" s="269" customFormat="1" ht="12.75" x14ac:dyDescent="0.25">
      <c r="B500" s="476"/>
      <c r="C500" s="272"/>
      <c r="D500" s="272"/>
      <c r="E500" s="451"/>
      <c r="F500" s="451"/>
      <c r="G500" s="455"/>
      <c r="H500" s="557"/>
    </row>
    <row r="501" spans="2:8" s="269" customFormat="1" ht="12.75" x14ac:dyDescent="0.25">
      <c r="B501" s="476"/>
      <c r="C501" s="272"/>
      <c r="D501" s="272"/>
      <c r="E501" s="451"/>
      <c r="F501" s="451"/>
      <c r="G501" s="455"/>
      <c r="H501" s="557"/>
    </row>
    <row r="502" spans="2:8" s="269" customFormat="1" ht="12.75" x14ac:dyDescent="0.25">
      <c r="B502" s="476"/>
      <c r="C502" s="272"/>
      <c r="D502" s="272"/>
      <c r="E502" s="451"/>
      <c r="F502" s="451"/>
      <c r="G502" s="455"/>
      <c r="H502" s="557"/>
    </row>
    <row r="503" spans="2:8" s="269" customFormat="1" ht="12.75" x14ac:dyDescent="0.25">
      <c r="B503" s="476"/>
      <c r="C503" s="272"/>
      <c r="D503" s="272"/>
      <c r="E503" s="451"/>
      <c r="F503" s="451"/>
      <c r="G503" s="455"/>
      <c r="H503" s="557"/>
    </row>
    <row r="504" spans="2:8" s="269" customFormat="1" ht="12.75" x14ac:dyDescent="0.25">
      <c r="B504" s="476"/>
      <c r="C504" s="272"/>
      <c r="D504" s="272"/>
      <c r="E504" s="451"/>
      <c r="F504" s="451"/>
      <c r="G504" s="455"/>
      <c r="H504" s="557"/>
    </row>
    <row r="505" spans="2:8" s="269" customFormat="1" ht="12.75" x14ac:dyDescent="0.25">
      <c r="B505" s="476"/>
      <c r="C505" s="272"/>
      <c r="D505" s="272"/>
      <c r="E505" s="451"/>
      <c r="F505" s="451"/>
      <c r="G505" s="455"/>
      <c r="H505" s="557"/>
    </row>
    <row r="506" spans="2:8" s="269" customFormat="1" ht="12.75" x14ac:dyDescent="0.25">
      <c r="B506" s="476"/>
      <c r="C506" s="272"/>
      <c r="D506" s="272"/>
      <c r="E506" s="451"/>
      <c r="F506" s="451"/>
      <c r="G506" s="455"/>
      <c r="H506" s="557"/>
    </row>
    <row r="507" spans="2:8" s="269" customFormat="1" ht="12.75" x14ac:dyDescent="0.25">
      <c r="B507" s="476"/>
      <c r="C507" s="272"/>
      <c r="D507" s="272"/>
      <c r="E507" s="451"/>
      <c r="F507" s="451"/>
      <c r="G507" s="455"/>
      <c r="H507" s="557"/>
    </row>
    <row r="508" spans="2:8" s="269" customFormat="1" ht="12.75" x14ac:dyDescent="0.25">
      <c r="B508" s="476"/>
      <c r="C508" s="272"/>
      <c r="D508" s="272"/>
      <c r="E508" s="451"/>
      <c r="F508" s="451"/>
      <c r="G508" s="455"/>
      <c r="H508" s="557"/>
    </row>
    <row r="509" spans="2:8" s="269" customFormat="1" ht="12.75" x14ac:dyDescent="0.25">
      <c r="B509" s="476"/>
      <c r="C509" s="272"/>
      <c r="D509" s="272"/>
      <c r="E509" s="451"/>
      <c r="F509" s="451"/>
      <c r="G509" s="455"/>
      <c r="H509" s="557"/>
    </row>
    <row r="510" spans="2:8" s="269" customFormat="1" ht="12.75" x14ac:dyDescent="0.25">
      <c r="B510" s="476"/>
      <c r="C510" s="272"/>
      <c r="D510" s="272"/>
      <c r="E510" s="451"/>
      <c r="F510" s="451"/>
      <c r="G510" s="455"/>
      <c r="H510" s="557"/>
    </row>
    <row r="511" spans="2:8" s="269" customFormat="1" ht="12.75" x14ac:dyDescent="0.25">
      <c r="B511" s="476"/>
      <c r="C511" s="272"/>
      <c r="D511" s="272"/>
      <c r="E511" s="451"/>
      <c r="F511" s="451"/>
      <c r="G511" s="455"/>
      <c r="H511" s="557"/>
    </row>
    <row r="512" spans="2:8" s="269" customFormat="1" ht="12.75" x14ac:dyDescent="0.25">
      <c r="B512" s="476"/>
      <c r="C512" s="272"/>
      <c r="D512" s="272"/>
      <c r="E512" s="451"/>
      <c r="F512" s="451"/>
      <c r="G512" s="455"/>
      <c r="H512" s="557"/>
    </row>
    <row r="513" spans="1:8" s="269" customFormat="1" ht="12.75" x14ac:dyDescent="0.25">
      <c r="B513" s="476"/>
      <c r="C513" s="272"/>
      <c r="D513" s="272"/>
      <c r="E513" s="451"/>
      <c r="F513" s="451"/>
      <c r="G513" s="455"/>
      <c r="H513" s="557"/>
    </row>
    <row r="514" spans="1:8" s="269" customFormat="1" ht="12.75" x14ac:dyDescent="0.25">
      <c r="B514" s="476"/>
      <c r="C514" s="272"/>
      <c r="D514" s="272"/>
      <c r="E514" s="451"/>
      <c r="F514" s="451"/>
      <c r="G514" s="455"/>
      <c r="H514" s="557"/>
    </row>
    <row r="515" spans="1:8" s="269" customFormat="1" ht="12.75" x14ac:dyDescent="0.25">
      <c r="B515" s="476"/>
      <c r="C515" s="272"/>
      <c r="D515" s="272"/>
      <c r="E515" s="451"/>
      <c r="F515" s="451"/>
      <c r="G515" s="455"/>
      <c r="H515" s="557"/>
    </row>
    <row r="516" spans="1:8" s="269" customFormat="1" ht="12.75" x14ac:dyDescent="0.25">
      <c r="B516" s="476"/>
      <c r="C516" s="272"/>
      <c r="D516" s="272"/>
      <c r="E516" s="451"/>
      <c r="F516" s="451"/>
      <c r="G516" s="455"/>
      <c r="H516" s="557"/>
    </row>
    <row r="517" spans="1:8" s="269" customFormat="1" ht="12.75" x14ac:dyDescent="0.25">
      <c r="B517" s="476"/>
      <c r="C517" s="272"/>
      <c r="D517" s="272"/>
      <c r="E517" s="451"/>
      <c r="F517" s="451"/>
      <c r="G517" s="455"/>
      <c r="H517" s="557"/>
    </row>
    <row r="518" spans="1:8" s="269" customFormat="1" ht="12.75" x14ac:dyDescent="0.25">
      <c r="B518" s="476"/>
      <c r="C518" s="272"/>
      <c r="D518" s="272"/>
      <c r="E518" s="451"/>
      <c r="F518" s="451"/>
      <c r="G518" s="455"/>
      <c r="H518" s="557"/>
    </row>
    <row r="519" spans="1:8" s="273" customFormat="1" ht="21.95" customHeight="1" x14ac:dyDescent="0.25">
      <c r="B519" s="274" t="s">
        <v>230</v>
      </c>
      <c r="C519" s="274"/>
      <c r="D519" s="275"/>
      <c r="E519" s="454"/>
      <c r="F519" s="454"/>
      <c r="G519" s="456"/>
      <c r="H519" s="558">
        <f>SUM(H460:H518)</f>
        <v>0</v>
      </c>
    </row>
    <row r="520" spans="1:8" s="268" customFormat="1" ht="12.75" x14ac:dyDescent="0.2">
      <c r="B520" s="303"/>
      <c r="F520" s="303"/>
      <c r="H520" s="554" t="s">
        <v>2023</v>
      </c>
    </row>
    <row r="521" spans="1:8" s="268" customFormat="1" ht="12.75" x14ac:dyDescent="0.2">
      <c r="B521" s="303"/>
      <c r="F521" s="303"/>
      <c r="H521" s="555"/>
    </row>
    <row r="522" spans="1:8" s="269" customFormat="1" ht="25.5" x14ac:dyDescent="0.25">
      <c r="B522" s="270" t="s">
        <v>3</v>
      </c>
      <c r="C522" s="270" t="s">
        <v>4</v>
      </c>
      <c r="D522" s="270" t="s">
        <v>5</v>
      </c>
      <c r="E522" s="270" t="s">
        <v>6</v>
      </c>
      <c r="F522" s="295" t="s">
        <v>7</v>
      </c>
      <c r="G522" s="270" t="s">
        <v>8</v>
      </c>
      <c r="H522" s="556" t="s">
        <v>9</v>
      </c>
    </row>
    <row r="523" spans="1:8" s="269" customFormat="1" ht="25.5" x14ac:dyDescent="0.25">
      <c r="A523" s="269">
        <v>10328</v>
      </c>
      <c r="B523" s="748" t="s">
        <v>949</v>
      </c>
      <c r="C523" s="749" t="s">
        <v>1039</v>
      </c>
      <c r="D523" s="749" t="s">
        <v>1037</v>
      </c>
      <c r="E523" s="753"/>
      <c r="F523" s="754"/>
      <c r="G523" s="751"/>
      <c r="H523" s="752"/>
    </row>
    <row r="524" spans="1:8" s="269" customFormat="1" ht="12.75" x14ac:dyDescent="0.25">
      <c r="B524" s="476"/>
      <c r="C524" s="272"/>
      <c r="D524" s="272"/>
      <c r="E524" s="451"/>
      <c r="F524" s="451"/>
      <c r="G524" s="455"/>
      <c r="H524" s="557"/>
    </row>
    <row r="525" spans="1:8" s="269" customFormat="1" ht="25.5" x14ac:dyDescent="0.25">
      <c r="A525" s="269">
        <v>10629</v>
      </c>
      <c r="B525" s="475" t="s">
        <v>951</v>
      </c>
      <c r="C525" s="271"/>
      <c r="D525" s="271" t="s">
        <v>1041</v>
      </c>
      <c r="E525" s="452"/>
      <c r="F525" s="453"/>
      <c r="G525" s="455"/>
      <c r="H525" s="557"/>
    </row>
    <row r="526" spans="1:8" s="269" customFormat="1" ht="12.75" x14ac:dyDescent="0.25">
      <c r="B526" s="476"/>
      <c r="C526" s="272"/>
      <c r="D526" s="272"/>
      <c r="E526" s="451"/>
      <c r="F526" s="451"/>
      <c r="G526" s="455"/>
      <c r="H526" s="557"/>
    </row>
    <row r="527" spans="1:8" s="269" customFormat="1" ht="63.75" x14ac:dyDescent="0.25">
      <c r="A527" s="269">
        <v>10545</v>
      </c>
      <c r="B527" s="475"/>
      <c r="C527" s="271" t="s">
        <v>651</v>
      </c>
      <c r="D527" s="271" t="s">
        <v>1042</v>
      </c>
      <c r="E527" s="452"/>
      <c r="F527" s="453"/>
      <c r="G527" s="455"/>
      <c r="H527" s="557"/>
    </row>
    <row r="528" spans="1:8" s="269" customFormat="1" ht="12.75" x14ac:dyDescent="0.25">
      <c r="B528" s="476"/>
      <c r="C528" s="272"/>
      <c r="D528" s="272"/>
      <c r="E528" s="451"/>
      <c r="F528" s="451"/>
      <c r="G528" s="455"/>
      <c r="H528" s="557"/>
    </row>
    <row r="529" spans="1:8" s="269" customFormat="1" ht="25.5" x14ac:dyDescent="0.25">
      <c r="A529" s="269">
        <v>10546</v>
      </c>
      <c r="B529" s="475" t="s">
        <v>2184</v>
      </c>
      <c r="C529" s="271"/>
      <c r="D529" s="271" t="s">
        <v>1044</v>
      </c>
      <c r="E529" s="452" t="s">
        <v>279</v>
      </c>
      <c r="F529" s="453">
        <v>55</v>
      </c>
      <c r="G529" s="464"/>
      <c r="H529" s="557">
        <f>IF(E529 = CHAR(37), F529*G529/100,F529*G529)</f>
        <v>0</v>
      </c>
    </row>
    <row r="530" spans="1:8" s="269" customFormat="1" ht="12.75" x14ac:dyDescent="0.25">
      <c r="B530" s="476"/>
      <c r="C530" s="272"/>
      <c r="D530" s="272"/>
      <c r="E530" s="451"/>
      <c r="F530" s="451"/>
      <c r="G530" s="455"/>
      <c r="H530" s="557"/>
    </row>
    <row r="531" spans="1:8" s="269" customFormat="1" ht="25.5" x14ac:dyDescent="0.25">
      <c r="A531" s="269">
        <v>10547</v>
      </c>
      <c r="B531" s="475" t="s">
        <v>2185</v>
      </c>
      <c r="C531" s="271"/>
      <c r="D531" s="271" t="s">
        <v>1046</v>
      </c>
      <c r="E531" s="452" t="s">
        <v>279</v>
      </c>
      <c r="F531" s="453">
        <v>52</v>
      </c>
      <c r="G531" s="464"/>
      <c r="H531" s="557">
        <f>IF(E531 = CHAR(37), F531*G531/100,F531*G531)</f>
        <v>0</v>
      </c>
    </row>
    <row r="532" spans="1:8" s="269" customFormat="1" ht="12.75" x14ac:dyDescent="0.25">
      <c r="B532" s="476"/>
      <c r="C532" s="272"/>
      <c r="D532" s="272"/>
      <c r="E532" s="451"/>
      <c r="F532" s="451"/>
      <c r="G532" s="455"/>
      <c r="H532" s="557"/>
    </row>
    <row r="533" spans="1:8" s="269" customFormat="1" ht="12.75" x14ac:dyDescent="0.25">
      <c r="A533" s="269">
        <v>10548</v>
      </c>
      <c r="B533" s="475"/>
      <c r="C533" s="271" t="s">
        <v>1047</v>
      </c>
      <c r="D533" s="271" t="s">
        <v>1048</v>
      </c>
      <c r="E533" s="452"/>
      <c r="F533" s="453"/>
      <c r="G533" s="455"/>
      <c r="H533" s="557"/>
    </row>
    <row r="534" spans="1:8" s="269" customFormat="1" ht="12.75" x14ac:dyDescent="0.25">
      <c r="B534" s="476"/>
      <c r="C534" s="272"/>
      <c r="D534" s="272"/>
      <c r="E534" s="451"/>
      <c r="F534" s="451"/>
      <c r="G534" s="455"/>
      <c r="H534" s="557"/>
    </row>
    <row r="535" spans="1:8" s="269" customFormat="1" ht="25.5" x14ac:dyDescent="0.25">
      <c r="A535" s="269">
        <v>10549</v>
      </c>
      <c r="B535" s="475" t="s">
        <v>2771</v>
      </c>
      <c r="C535" s="271"/>
      <c r="D535" s="271" t="s">
        <v>1050</v>
      </c>
      <c r="E535" s="452" t="s">
        <v>292</v>
      </c>
      <c r="F535" s="453">
        <v>10</v>
      </c>
      <c r="G535" s="464"/>
      <c r="H535" s="557">
        <f>IF(E535 = CHAR(37), F535*G535/100,F535*G535)</f>
        <v>0</v>
      </c>
    </row>
    <row r="536" spans="1:8" s="269" customFormat="1" ht="12.75" x14ac:dyDescent="0.25">
      <c r="B536" s="476"/>
      <c r="C536" s="272"/>
      <c r="D536" s="272"/>
      <c r="E536" s="451"/>
      <c r="F536" s="451"/>
      <c r="G536" s="455"/>
      <c r="H536" s="557"/>
    </row>
    <row r="537" spans="1:8" s="269" customFormat="1" ht="12.75" x14ac:dyDescent="0.25">
      <c r="A537" s="269">
        <v>10550</v>
      </c>
      <c r="B537" s="475" t="s">
        <v>2773</v>
      </c>
      <c r="C537" s="271"/>
      <c r="D537" s="271" t="s">
        <v>1052</v>
      </c>
      <c r="E537" s="452" t="s">
        <v>292</v>
      </c>
      <c r="F537" s="453">
        <v>12</v>
      </c>
      <c r="G537" s="464"/>
      <c r="H537" s="557">
        <f>IF(E537 = CHAR(37), F537*G537/100,F537*G537)</f>
        <v>0</v>
      </c>
    </row>
    <row r="538" spans="1:8" s="269" customFormat="1" ht="12.75" x14ac:dyDescent="0.25">
      <c r="B538" s="476"/>
      <c r="C538" s="272"/>
      <c r="D538" s="272"/>
      <c r="E538" s="451"/>
      <c r="F538" s="451"/>
      <c r="G538" s="455"/>
      <c r="H538" s="557"/>
    </row>
    <row r="539" spans="1:8" s="269" customFormat="1" ht="12.75" x14ac:dyDescent="0.25">
      <c r="A539" s="269">
        <v>10551</v>
      </c>
      <c r="B539" s="475"/>
      <c r="C539" s="271" t="s">
        <v>1047</v>
      </c>
      <c r="D539" s="271" t="s">
        <v>1053</v>
      </c>
      <c r="E539" s="452"/>
      <c r="F539" s="453"/>
      <c r="G539" s="455"/>
      <c r="H539" s="557"/>
    </row>
    <row r="540" spans="1:8" s="269" customFormat="1" ht="12.75" x14ac:dyDescent="0.25">
      <c r="B540" s="476"/>
      <c r="C540" s="272"/>
      <c r="D540" s="272"/>
      <c r="E540" s="451"/>
      <c r="F540" s="451"/>
      <c r="G540" s="455"/>
      <c r="H540" s="557"/>
    </row>
    <row r="541" spans="1:8" s="269" customFormat="1" ht="25.5" x14ac:dyDescent="0.25">
      <c r="A541" s="269">
        <v>10552</v>
      </c>
      <c r="B541" s="475" t="s">
        <v>2775</v>
      </c>
      <c r="C541" s="271"/>
      <c r="D541" s="271" t="s">
        <v>1055</v>
      </c>
      <c r="E541" s="452" t="s">
        <v>292</v>
      </c>
      <c r="F541" s="453">
        <v>6</v>
      </c>
      <c r="G541" s="464"/>
      <c r="H541" s="557">
        <f>IF(E541 = CHAR(37), F541*G541/100,F541*G541)</f>
        <v>0</v>
      </c>
    </row>
    <row r="542" spans="1:8" s="269" customFormat="1" ht="12.75" x14ac:dyDescent="0.25">
      <c r="B542" s="476"/>
      <c r="C542" s="272"/>
      <c r="D542" s="272"/>
      <c r="E542" s="451"/>
      <c r="F542" s="451"/>
      <c r="G542" s="455"/>
      <c r="H542" s="557"/>
    </row>
    <row r="543" spans="1:8" s="269" customFormat="1" ht="25.5" x14ac:dyDescent="0.25">
      <c r="A543" s="269">
        <v>10553</v>
      </c>
      <c r="B543" s="475" t="s">
        <v>2777</v>
      </c>
      <c r="C543" s="271"/>
      <c r="D543" s="271" t="s">
        <v>1057</v>
      </c>
      <c r="E543" s="452" t="s">
        <v>292</v>
      </c>
      <c r="F543" s="453">
        <v>12</v>
      </c>
      <c r="G543" s="464"/>
      <c r="H543" s="557">
        <f>IF(E543 = CHAR(37), F543*G543/100,F543*G543)</f>
        <v>0</v>
      </c>
    </row>
    <row r="544" spans="1:8" s="269" customFormat="1" ht="12.75" x14ac:dyDescent="0.25">
      <c r="B544" s="476"/>
      <c r="C544" s="272"/>
      <c r="D544" s="272"/>
      <c r="E544" s="451"/>
      <c r="F544" s="451"/>
      <c r="G544" s="455"/>
      <c r="H544" s="557"/>
    </row>
    <row r="545" spans="1:8" s="269" customFormat="1" ht="25.5" x14ac:dyDescent="0.25">
      <c r="A545" s="269">
        <v>10554</v>
      </c>
      <c r="B545" s="475" t="s">
        <v>4753</v>
      </c>
      <c r="C545" s="271"/>
      <c r="D545" s="271" t="s">
        <v>1059</v>
      </c>
      <c r="E545" s="452" t="s">
        <v>287</v>
      </c>
      <c r="F545" s="453">
        <v>2</v>
      </c>
      <c r="G545" s="464"/>
      <c r="H545" s="557">
        <f>IF(E545 = CHAR(37), F545*G545/100,F545*G545)</f>
        <v>0</v>
      </c>
    </row>
    <row r="546" spans="1:8" s="269" customFormat="1" ht="12.75" x14ac:dyDescent="0.25">
      <c r="B546" s="476"/>
      <c r="C546" s="272"/>
      <c r="D546" s="272"/>
      <c r="E546" s="451"/>
      <c r="F546" s="451"/>
      <c r="G546" s="455"/>
      <c r="H546" s="557"/>
    </row>
    <row r="547" spans="1:8" s="269" customFormat="1" ht="12.75" x14ac:dyDescent="0.25">
      <c r="A547" s="269">
        <v>10555</v>
      </c>
      <c r="B547" s="475" t="s">
        <v>4754</v>
      </c>
      <c r="C547" s="271"/>
      <c r="D547" s="271" t="s">
        <v>1061</v>
      </c>
      <c r="E547" s="452" t="s">
        <v>287</v>
      </c>
      <c r="F547" s="453">
        <v>2</v>
      </c>
      <c r="G547" s="464"/>
      <c r="H547" s="557">
        <f>IF(E547 = CHAR(37), F547*G547/100,F547*G547)</f>
        <v>0</v>
      </c>
    </row>
    <row r="548" spans="1:8" s="269" customFormat="1" ht="12.75" x14ac:dyDescent="0.25">
      <c r="B548" s="476"/>
      <c r="C548" s="272"/>
      <c r="D548" s="272"/>
      <c r="E548" s="451"/>
      <c r="F548" s="451"/>
      <c r="G548" s="455"/>
      <c r="H548" s="557"/>
    </row>
    <row r="549" spans="1:8" s="269" customFormat="1" ht="12.75" x14ac:dyDescent="0.25">
      <c r="A549" s="269">
        <v>10556</v>
      </c>
      <c r="B549" s="475"/>
      <c r="C549" s="271" t="s">
        <v>598</v>
      </c>
      <c r="D549" s="271" t="s">
        <v>1062</v>
      </c>
      <c r="E549" s="452"/>
      <c r="F549" s="453"/>
      <c r="G549" s="455"/>
      <c r="H549" s="557"/>
    </row>
    <row r="550" spans="1:8" s="269" customFormat="1" ht="12.75" x14ac:dyDescent="0.25">
      <c r="B550" s="476"/>
      <c r="C550" s="272"/>
      <c r="D550" s="272"/>
      <c r="E550" s="451"/>
      <c r="F550" s="451"/>
      <c r="G550" s="455"/>
      <c r="H550" s="557"/>
    </row>
    <row r="551" spans="1:8" s="269" customFormat="1" ht="25.5" x14ac:dyDescent="0.25">
      <c r="A551" s="269">
        <v>10557</v>
      </c>
      <c r="B551" s="475" t="s">
        <v>4755</v>
      </c>
      <c r="C551" s="271"/>
      <c r="D551" s="271" t="s">
        <v>1064</v>
      </c>
      <c r="E551" s="452" t="s">
        <v>19</v>
      </c>
      <c r="F551" s="453">
        <v>1</v>
      </c>
      <c r="G551" s="464"/>
      <c r="H551" s="557">
        <f>IF(E551 = CHAR(37), F551*G551/100,F551*G551)</f>
        <v>0</v>
      </c>
    </row>
    <row r="552" spans="1:8" s="269" customFormat="1" ht="12.75" x14ac:dyDescent="0.25">
      <c r="B552" s="476"/>
      <c r="C552" s="272"/>
      <c r="D552" s="272"/>
      <c r="E552" s="451"/>
      <c r="F552" s="451"/>
      <c r="G552" s="455"/>
      <c r="H552" s="557"/>
    </row>
    <row r="553" spans="1:8" s="269" customFormat="1" ht="25.5" x14ac:dyDescent="0.25">
      <c r="A553" s="269">
        <v>10558</v>
      </c>
      <c r="B553" s="475" t="s">
        <v>4756</v>
      </c>
      <c r="C553" s="271"/>
      <c r="D553" s="271" t="s">
        <v>1066</v>
      </c>
      <c r="E553" s="452" t="s">
        <v>19</v>
      </c>
      <c r="F553" s="453">
        <v>1</v>
      </c>
      <c r="G553" s="464"/>
      <c r="H553" s="557">
        <f>IF(E553 = CHAR(37), F553*G553/100,F553*G553)</f>
        <v>0</v>
      </c>
    </row>
    <row r="554" spans="1:8" s="269" customFormat="1" ht="12.75" x14ac:dyDescent="0.25">
      <c r="B554" s="476"/>
      <c r="C554" s="272"/>
      <c r="D554" s="272"/>
      <c r="E554" s="451"/>
      <c r="F554" s="451"/>
      <c r="G554" s="455"/>
      <c r="H554" s="557"/>
    </row>
    <row r="555" spans="1:8" s="269" customFormat="1" ht="25.5" x14ac:dyDescent="0.25">
      <c r="A555" s="269">
        <v>10559</v>
      </c>
      <c r="B555" s="475" t="s">
        <v>4757</v>
      </c>
      <c r="C555" s="271"/>
      <c r="D555" s="271" t="s">
        <v>1068</v>
      </c>
      <c r="E555" s="452" t="s">
        <v>19</v>
      </c>
      <c r="F555" s="453">
        <v>1</v>
      </c>
      <c r="G555" s="464"/>
      <c r="H555" s="557">
        <f>IF(E555 = CHAR(37), F555*G555/100,F555*G555)</f>
        <v>0</v>
      </c>
    </row>
    <row r="556" spans="1:8" s="269" customFormat="1" ht="12.75" x14ac:dyDescent="0.25">
      <c r="B556" s="476"/>
      <c r="C556" s="272"/>
      <c r="D556" s="272"/>
      <c r="E556" s="451"/>
      <c r="F556" s="451"/>
      <c r="G556" s="455"/>
      <c r="H556" s="557"/>
    </row>
    <row r="557" spans="1:8" s="269" customFormat="1" ht="25.5" x14ac:dyDescent="0.25">
      <c r="A557" s="269">
        <v>10560</v>
      </c>
      <c r="B557" s="475" t="s">
        <v>4758</v>
      </c>
      <c r="C557" s="271"/>
      <c r="D557" s="271" t="s">
        <v>1070</v>
      </c>
      <c r="E557" s="452" t="s">
        <v>19</v>
      </c>
      <c r="F557" s="453">
        <v>1</v>
      </c>
      <c r="G557" s="464"/>
      <c r="H557" s="557">
        <f>IF(E557 = CHAR(37), F557*G557/100,F557*G557)</f>
        <v>0</v>
      </c>
    </row>
    <row r="558" spans="1:8" s="269" customFormat="1" ht="12.75" x14ac:dyDescent="0.25">
      <c r="B558" s="476"/>
      <c r="C558" s="272"/>
      <c r="D558" s="272"/>
      <c r="E558" s="451"/>
      <c r="F558" s="451"/>
      <c r="G558" s="455"/>
      <c r="H558" s="557"/>
    </row>
    <row r="559" spans="1:8" s="269" customFormat="1" ht="12.75" x14ac:dyDescent="0.25">
      <c r="B559" s="476"/>
      <c r="C559" s="272"/>
      <c r="D559" s="272"/>
      <c r="E559" s="451"/>
      <c r="F559" s="451"/>
      <c r="G559" s="455"/>
      <c r="H559" s="557"/>
    </row>
    <row r="560" spans="1:8" s="269" customFormat="1" ht="12.75" x14ac:dyDescent="0.25">
      <c r="B560" s="476"/>
      <c r="C560" s="272"/>
      <c r="D560" s="272"/>
      <c r="E560" s="451"/>
      <c r="F560" s="451"/>
      <c r="G560" s="455"/>
      <c r="H560" s="557"/>
    </row>
    <row r="561" spans="2:8" s="269" customFormat="1" ht="12.75" x14ac:dyDescent="0.25">
      <c r="B561" s="476"/>
      <c r="C561" s="272"/>
      <c r="D561" s="272"/>
      <c r="E561" s="451"/>
      <c r="F561" s="451"/>
      <c r="G561" s="455"/>
      <c r="H561" s="557"/>
    </row>
    <row r="562" spans="2:8" s="269" customFormat="1" ht="12.75" x14ac:dyDescent="0.25">
      <c r="B562" s="476"/>
      <c r="C562" s="272"/>
      <c r="D562" s="272"/>
      <c r="E562" s="451"/>
      <c r="F562" s="451"/>
      <c r="G562" s="455"/>
      <c r="H562" s="557"/>
    </row>
    <row r="563" spans="2:8" s="269" customFormat="1" ht="12.75" x14ac:dyDescent="0.25">
      <c r="B563" s="476"/>
      <c r="C563" s="272"/>
      <c r="D563" s="272"/>
      <c r="E563" s="451"/>
      <c r="F563" s="451"/>
      <c r="G563" s="455"/>
      <c r="H563" s="557"/>
    </row>
    <row r="564" spans="2:8" s="269" customFormat="1" ht="12.75" x14ac:dyDescent="0.25">
      <c r="B564" s="476"/>
      <c r="C564" s="272"/>
      <c r="D564" s="272"/>
      <c r="E564" s="451"/>
      <c r="F564" s="451"/>
      <c r="G564" s="455"/>
      <c r="H564" s="557"/>
    </row>
    <row r="565" spans="2:8" s="269" customFormat="1" ht="12.75" x14ac:dyDescent="0.25">
      <c r="B565" s="476"/>
      <c r="C565" s="272"/>
      <c r="D565" s="272"/>
      <c r="E565" s="451"/>
      <c r="F565" s="451"/>
      <c r="G565" s="455"/>
      <c r="H565" s="557"/>
    </row>
    <row r="566" spans="2:8" s="269" customFormat="1" ht="12.75" x14ac:dyDescent="0.25">
      <c r="B566" s="476"/>
      <c r="C566" s="272"/>
      <c r="D566" s="272"/>
      <c r="E566" s="451"/>
      <c r="F566" s="451"/>
      <c r="G566" s="455"/>
      <c r="H566" s="557"/>
    </row>
    <row r="567" spans="2:8" s="269" customFormat="1" ht="12.75" x14ac:dyDescent="0.25">
      <c r="B567" s="476"/>
      <c r="C567" s="272"/>
      <c r="D567" s="272"/>
      <c r="E567" s="451"/>
      <c r="F567" s="451"/>
      <c r="G567" s="455"/>
      <c r="H567" s="557"/>
    </row>
    <row r="568" spans="2:8" s="269" customFormat="1" ht="12.75" x14ac:dyDescent="0.25">
      <c r="B568" s="476"/>
      <c r="C568" s="272"/>
      <c r="D568" s="272"/>
      <c r="E568" s="451"/>
      <c r="F568" s="451"/>
      <c r="G568" s="455"/>
      <c r="H568" s="557"/>
    </row>
    <row r="569" spans="2:8" s="269" customFormat="1" ht="12.75" x14ac:dyDescent="0.25">
      <c r="B569" s="476"/>
      <c r="C569" s="272"/>
      <c r="D569" s="272"/>
      <c r="E569" s="451"/>
      <c r="F569" s="451"/>
      <c r="G569" s="455"/>
      <c r="H569" s="557"/>
    </row>
    <row r="570" spans="2:8" s="269" customFormat="1" ht="12.75" x14ac:dyDescent="0.25">
      <c r="B570" s="476"/>
      <c r="C570" s="272"/>
      <c r="D570" s="272"/>
      <c r="E570" s="451"/>
      <c r="F570" s="451"/>
      <c r="G570" s="455"/>
      <c r="H570" s="557"/>
    </row>
    <row r="571" spans="2:8" s="269" customFormat="1" ht="12.75" x14ac:dyDescent="0.25">
      <c r="B571" s="476"/>
      <c r="C571" s="272"/>
      <c r="D571" s="272"/>
      <c r="E571" s="451"/>
      <c r="F571" s="451"/>
      <c r="G571" s="455"/>
      <c r="H571" s="557"/>
    </row>
    <row r="572" spans="2:8" s="269" customFormat="1" ht="12.75" x14ac:dyDescent="0.25">
      <c r="B572" s="476"/>
      <c r="C572" s="272"/>
      <c r="D572" s="272"/>
      <c r="E572" s="451"/>
      <c r="F572" s="451"/>
      <c r="G572" s="455"/>
      <c r="H572" s="557"/>
    </row>
    <row r="573" spans="2:8" s="273" customFormat="1" ht="21.95" customHeight="1" x14ac:dyDescent="0.25">
      <c r="B573" s="274" t="s">
        <v>230</v>
      </c>
      <c r="C573" s="274"/>
      <c r="D573" s="275"/>
      <c r="E573" s="454"/>
      <c r="F573" s="454"/>
      <c r="G573" s="456"/>
      <c r="H573" s="558">
        <f>SUM(H523:H572)</f>
        <v>0</v>
      </c>
    </row>
    <row r="574" spans="2:8" s="268" customFormat="1" ht="12.75" x14ac:dyDescent="0.2">
      <c r="B574" s="303"/>
      <c r="F574" s="303"/>
      <c r="H574" s="554" t="s">
        <v>2023</v>
      </c>
    </row>
    <row r="575" spans="2:8" s="268" customFormat="1" ht="12.75" x14ac:dyDescent="0.2">
      <c r="B575" s="303"/>
      <c r="F575" s="303"/>
      <c r="H575" s="555"/>
    </row>
    <row r="576" spans="2:8" s="269" customFormat="1" ht="25.5" x14ac:dyDescent="0.25">
      <c r="B576" s="270" t="s">
        <v>3</v>
      </c>
      <c r="C576" s="270" t="s">
        <v>4</v>
      </c>
      <c r="D576" s="270" t="s">
        <v>5</v>
      </c>
      <c r="E576" s="270" t="s">
        <v>6</v>
      </c>
      <c r="F576" s="295" t="s">
        <v>7</v>
      </c>
      <c r="G576" s="270" t="s">
        <v>8</v>
      </c>
      <c r="H576" s="556" t="s">
        <v>9</v>
      </c>
    </row>
    <row r="577" spans="1:8" s="269" customFormat="1" ht="38.25" x14ac:dyDescent="0.25">
      <c r="A577" s="269">
        <v>10919</v>
      </c>
      <c r="B577" s="748" t="s">
        <v>1019</v>
      </c>
      <c r="C577" s="749" t="s">
        <v>1073</v>
      </c>
      <c r="D577" s="749" t="s">
        <v>1071</v>
      </c>
      <c r="E577" s="753"/>
      <c r="F577" s="754"/>
      <c r="G577" s="751"/>
      <c r="H577" s="752"/>
    </row>
    <row r="578" spans="1:8" s="269" customFormat="1" ht="12.75" x14ac:dyDescent="0.25">
      <c r="B578" s="476"/>
      <c r="C578" s="272"/>
      <c r="D578" s="272"/>
      <c r="E578" s="451"/>
      <c r="F578" s="451"/>
      <c r="G578" s="455"/>
      <c r="H578" s="557"/>
    </row>
    <row r="579" spans="1:8" s="269" customFormat="1" ht="12.75" x14ac:dyDescent="0.25">
      <c r="A579" s="269">
        <v>10920</v>
      </c>
      <c r="B579" s="475" t="s">
        <v>1023</v>
      </c>
      <c r="C579" s="271" t="s">
        <v>651</v>
      </c>
      <c r="D579" s="271" t="s">
        <v>1075</v>
      </c>
      <c r="E579" s="452" t="s">
        <v>690</v>
      </c>
      <c r="F579" s="457">
        <v>5</v>
      </c>
      <c r="G579" s="464"/>
      <c r="H579" s="557">
        <f>IF(E579 = CHAR(37), F579*G579/100,F579*G579)</f>
        <v>0</v>
      </c>
    </row>
    <row r="580" spans="1:8" s="269" customFormat="1" ht="12.75" x14ac:dyDescent="0.25">
      <c r="B580" s="476"/>
      <c r="C580" s="272"/>
      <c r="D580" s="272"/>
      <c r="E580" s="451"/>
      <c r="F580" s="451"/>
      <c r="G580" s="455"/>
      <c r="H580" s="557"/>
    </row>
    <row r="581" spans="1:8" s="269" customFormat="1" ht="25.5" x14ac:dyDescent="0.25">
      <c r="A581" s="269">
        <v>10921</v>
      </c>
      <c r="B581" s="475"/>
      <c r="C581" s="271" t="s">
        <v>1047</v>
      </c>
      <c r="D581" s="271" t="s">
        <v>1076</v>
      </c>
      <c r="E581" s="452"/>
      <c r="F581" s="457"/>
      <c r="G581" s="455"/>
      <c r="H581" s="557"/>
    </row>
    <row r="582" spans="1:8" s="269" customFormat="1" ht="12.75" x14ac:dyDescent="0.25">
      <c r="B582" s="476"/>
      <c r="C582" s="272"/>
      <c r="D582" s="272"/>
      <c r="E582" s="451"/>
      <c r="F582" s="451"/>
      <c r="G582" s="455"/>
      <c r="H582" s="557"/>
    </row>
    <row r="583" spans="1:8" s="269" customFormat="1" ht="51" x14ac:dyDescent="0.25">
      <c r="A583" s="269">
        <v>10922</v>
      </c>
      <c r="B583" s="475" t="s">
        <v>632</v>
      </c>
      <c r="C583" s="271"/>
      <c r="D583" s="271" t="s">
        <v>1078</v>
      </c>
      <c r="E583" s="452" t="s">
        <v>690</v>
      </c>
      <c r="F583" s="457">
        <v>5</v>
      </c>
      <c r="G583" s="464"/>
      <c r="H583" s="557">
        <f>IF(E583 = CHAR(37), F583*G583/100,F583*G583)</f>
        <v>0</v>
      </c>
    </row>
    <row r="584" spans="1:8" s="269" customFormat="1" ht="12.75" x14ac:dyDescent="0.25">
      <c r="B584" s="476"/>
      <c r="C584" s="272"/>
      <c r="D584" s="272"/>
      <c r="E584" s="451"/>
      <c r="F584" s="451"/>
      <c r="G584" s="455"/>
      <c r="H584" s="557"/>
    </row>
    <row r="585" spans="1:8" s="269" customFormat="1" ht="12.75" x14ac:dyDescent="0.25">
      <c r="B585" s="476"/>
      <c r="C585" s="272"/>
      <c r="D585" s="272"/>
      <c r="E585" s="451"/>
      <c r="F585" s="451"/>
      <c r="G585" s="455"/>
      <c r="H585" s="557"/>
    </row>
    <row r="586" spans="1:8" s="269" customFormat="1" ht="12.75" x14ac:dyDescent="0.25">
      <c r="B586" s="476"/>
      <c r="C586" s="272"/>
      <c r="D586" s="272"/>
      <c r="E586" s="451"/>
      <c r="F586" s="451"/>
      <c r="G586" s="455"/>
      <c r="H586" s="557"/>
    </row>
    <row r="587" spans="1:8" s="269" customFormat="1" ht="12.75" x14ac:dyDescent="0.25">
      <c r="B587" s="476"/>
      <c r="C587" s="272"/>
      <c r="D587" s="272"/>
      <c r="E587" s="451"/>
      <c r="F587" s="451"/>
      <c r="G587" s="455"/>
      <c r="H587" s="557"/>
    </row>
    <row r="588" spans="1:8" s="269" customFormat="1" ht="12.75" x14ac:dyDescent="0.25">
      <c r="B588" s="476"/>
      <c r="C588" s="272"/>
      <c r="D588" s="272"/>
      <c r="E588" s="451"/>
      <c r="F588" s="451"/>
      <c r="G588" s="455"/>
      <c r="H588" s="557"/>
    </row>
    <row r="589" spans="1:8" s="269" customFormat="1" ht="12.75" x14ac:dyDescent="0.25">
      <c r="B589" s="476"/>
      <c r="C589" s="272"/>
      <c r="D589" s="272"/>
      <c r="E589" s="451"/>
      <c r="F589" s="451"/>
      <c r="G589" s="455"/>
      <c r="H589" s="557"/>
    </row>
    <row r="590" spans="1:8" s="269" customFormat="1" ht="12.75" x14ac:dyDescent="0.25">
      <c r="B590" s="476"/>
      <c r="C590" s="272"/>
      <c r="D590" s="272"/>
      <c r="E590" s="451"/>
      <c r="F590" s="451"/>
      <c r="G590" s="455"/>
      <c r="H590" s="557"/>
    </row>
    <row r="591" spans="1:8" s="269" customFormat="1" ht="12.75" x14ac:dyDescent="0.25">
      <c r="B591" s="476"/>
      <c r="C591" s="272"/>
      <c r="D591" s="272"/>
      <c r="E591" s="451"/>
      <c r="F591" s="451"/>
      <c r="G591" s="455"/>
      <c r="H591" s="557"/>
    </row>
    <row r="592" spans="1:8" s="269" customFormat="1" ht="12.75" x14ac:dyDescent="0.25">
      <c r="B592" s="476"/>
      <c r="C592" s="272"/>
      <c r="D592" s="272"/>
      <c r="E592" s="451"/>
      <c r="F592" s="451"/>
      <c r="G592" s="455"/>
      <c r="H592" s="557"/>
    </row>
    <row r="593" spans="2:8" s="269" customFormat="1" ht="12.75" x14ac:dyDescent="0.25">
      <c r="B593" s="476"/>
      <c r="C593" s="272"/>
      <c r="D593" s="272"/>
      <c r="E593" s="451"/>
      <c r="F593" s="451"/>
      <c r="G593" s="455"/>
      <c r="H593" s="557"/>
    </row>
    <row r="594" spans="2:8" s="269" customFormat="1" ht="12.75" x14ac:dyDescent="0.25">
      <c r="B594" s="476"/>
      <c r="C594" s="272"/>
      <c r="D594" s="272"/>
      <c r="E594" s="451"/>
      <c r="F594" s="451"/>
      <c r="G594" s="455"/>
      <c r="H594" s="557"/>
    </row>
    <row r="595" spans="2:8" s="269" customFormat="1" ht="12.75" x14ac:dyDescent="0.25">
      <c r="B595" s="476"/>
      <c r="C595" s="272"/>
      <c r="D595" s="272"/>
      <c r="E595" s="451"/>
      <c r="F595" s="451"/>
      <c r="G595" s="455"/>
      <c r="H595" s="557"/>
    </row>
    <row r="596" spans="2:8" s="269" customFormat="1" ht="12.75" x14ac:dyDescent="0.25">
      <c r="B596" s="476"/>
      <c r="C596" s="272"/>
      <c r="D596" s="272"/>
      <c r="E596" s="451"/>
      <c r="F596" s="451"/>
      <c r="G596" s="455"/>
      <c r="H596" s="557"/>
    </row>
    <row r="597" spans="2:8" s="269" customFormat="1" ht="12.75" x14ac:dyDescent="0.25">
      <c r="B597" s="476"/>
      <c r="C597" s="272"/>
      <c r="D597" s="272"/>
      <c r="E597" s="451"/>
      <c r="F597" s="451"/>
      <c r="G597" s="455"/>
      <c r="H597" s="557"/>
    </row>
    <row r="598" spans="2:8" s="269" customFormat="1" ht="12.75" x14ac:dyDescent="0.25">
      <c r="B598" s="476"/>
      <c r="C598" s="272"/>
      <c r="D598" s="272"/>
      <c r="E598" s="451"/>
      <c r="F598" s="451"/>
      <c r="G598" s="455"/>
      <c r="H598" s="557"/>
    </row>
    <row r="599" spans="2:8" s="269" customFormat="1" ht="12.75" x14ac:dyDescent="0.25">
      <c r="B599" s="476"/>
      <c r="C599" s="272"/>
      <c r="D599" s="272"/>
      <c r="E599" s="451"/>
      <c r="F599" s="451"/>
      <c r="G599" s="455"/>
      <c r="H599" s="557"/>
    </row>
    <row r="600" spans="2:8" s="269" customFormat="1" ht="12.75" x14ac:dyDescent="0.25">
      <c r="B600" s="476"/>
      <c r="C600" s="272"/>
      <c r="D600" s="272"/>
      <c r="E600" s="451"/>
      <c r="F600" s="451"/>
      <c r="G600" s="455"/>
      <c r="H600" s="557"/>
    </row>
    <row r="601" spans="2:8" s="269" customFormat="1" ht="12.75" x14ac:dyDescent="0.25">
      <c r="B601" s="476"/>
      <c r="C601" s="272"/>
      <c r="D601" s="272"/>
      <c r="E601" s="451"/>
      <c r="F601" s="451"/>
      <c r="G601" s="455"/>
      <c r="H601" s="557"/>
    </row>
    <row r="602" spans="2:8" s="269" customFormat="1" ht="12.75" x14ac:dyDescent="0.25">
      <c r="B602" s="476"/>
      <c r="C602" s="272"/>
      <c r="D602" s="272"/>
      <c r="E602" s="451"/>
      <c r="F602" s="451"/>
      <c r="G602" s="455"/>
      <c r="H602" s="557"/>
    </row>
    <row r="603" spans="2:8" s="269" customFormat="1" ht="12.75" x14ac:dyDescent="0.25">
      <c r="B603" s="476"/>
      <c r="C603" s="272"/>
      <c r="D603" s="272"/>
      <c r="E603" s="451"/>
      <c r="F603" s="451"/>
      <c r="G603" s="455"/>
      <c r="H603" s="557"/>
    </row>
    <row r="604" spans="2:8" s="269" customFormat="1" ht="12.75" x14ac:dyDescent="0.25">
      <c r="B604" s="476"/>
      <c r="C604" s="272"/>
      <c r="D604" s="272"/>
      <c r="E604" s="451"/>
      <c r="F604" s="451"/>
      <c r="G604" s="455"/>
      <c r="H604" s="557"/>
    </row>
    <row r="605" spans="2:8" s="269" customFormat="1" ht="12.75" x14ac:dyDescent="0.25">
      <c r="B605" s="476"/>
      <c r="C605" s="272"/>
      <c r="D605" s="272"/>
      <c r="E605" s="451"/>
      <c r="F605" s="451"/>
      <c r="G605" s="455"/>
      <c r="H605" s="557"/>
    </row>
    <row r="606" spans="2:8" s="269" customFormat="1" ht="12.75" x14ac:dyDescent="0.25">
      <c r="B606" s="476"/>
      <c r="C606" s="272"/>
      <c r="D606" s="272"/>
      <c r="E606" s="451"/>
      <c r="F606" s="451"/>
      <c r="G606" s="455"/>
      <c r="H606" s="557"/>
    </row>
    <row r="607" spans="2:8" s="269" customFormat="1" ht="12.75" x14ac:dyDescent="0.25">
      <c r="B607" s="476"/>
      <c r="C607" s="272"/>
      <c r="D607" s="272"/>
      <c r="E607" s="451"/>
      <c r="F607" s="451"/>
      <c r="G607" s="455"/>
      <c r="H607" s="557"/>
    </row>
    <row r="608" spans="2:8" s="269" customFormat="1" ht="12.75" x14ac:dyDescent="0.25">
      <c r="B608" s="476"/>
      <c r="C608" s="272"/>
      <c r="D608" s="272"/>
      <c r="E608" s="451"/>
      <c r="F608" s="451"/>
      <c r="G608" s="455"/>
      <c r="H608" s="557"/>
    </row>
    <row r="609" spans="2:8" s="269" customFormat="1" ht="12.75" x14ac:dyDescent="0.25">
      <c r="B609" s="476"/>
      <c r="C609" s="272"/>
      <c r="D609" s="272"/>
      <c r="E609" s="451"/>
      <c r="F609" s="451"/>
      <c r="G609" s="455"/>
      <c r="H609" s="557"/>
    </row>
    <row r="610" spans="2:8" s="269" customFormat="1" ht="12.75" x14ac:dyDescent="0.25">
      <c r="B610" s="476"/>
      <c r="C610" s="272"/>
      <c r="D610" s="272"/>
      <c r="E610" s="451"/>
      <c r="F610" s="451"/>
      <c r="G610" s="455"/>
      <c r="H610" s="557"/>
    </row>
    <row r="611" spans="2:8" s="269" customFormat="1" ht="12.75" x14ac:dyDescent="0.25">
      <c r="B611" s="476"/>
      <c r="C611" s="272"/>
      <c r="D611" s="272"/>
      <c r="E611" s="451"/>
      <c r="F611" s="451"/>
      <c r="G611" s="455"/>
      <c r="H611" s="557"/>
    </row>
    <row r="612" spans="2:8" s="269" customFormat="1" ht="12.75" x14ac:dyDescent="0.25">
      <c r="B612" s="476"/>
      <c r="C612" s="272"/>
      <c r="D612" s="272"/>
      <c r="E612" s="451"/>
      <c r="F612" s="451"/>
      <c r="G612" s="455"/>
      <c r="H612" s="557"/>
    </row>
    <row r="613" spans="2:8" s="269" customFormat="1" ht="12.75" x14ac:dyDescent="0.25">
      <c r="B613" s="476"/>
      <c r="C613" s="272"/>
      <c r="D613" s="272"/>
      <c r="E613" s="451"/>
      <c r="F613" s="451"/>
      <c r="G613" s="455"/>
      <c r="H613" s="557"/>
    </row>
    <row r="614" spans="2:8" s="269" customFormat="1" ht="12.75" x14ac:dyDescent="0.25">
      <c r="B614" s="476"/>
      <c r="C614" s="272"/>
      <c r="D614" s="272"/>
      <c r="E614" s="451"/>
      <c r="F614" s="451"/>
      <c r="G614" s="455"/>
      <c r="H614" s="557"/>
    </row>
    <row r="615" spans="2:8" s="269" customFormat="1" ht="12.75" x14ac:dyDescent="0.25">
      <c r="B615" s="476"/>
      <c r="C615" s="272"/>
      <c r="D615" s="272"/>
      <c r="E615" s="451"/>
      <c r="F615" s="451"/>
      <c r="G615" s="455"/>
      <c r="H615" s="557"/>
    </row>
    <row r="616" spans="2:8" s="269" customFormat="1" ht="12.75" x14ac:dyDescent="0.25">
      <c r="B616" s="476"/>
      <c r="C616" s="272"/>
      <c r="D616" s="272"/>
      <c r="E616" s="451"/>
      <c r="F616" s="451"/>
      <c r="G616" s="455"/>
      <c r="H616" s="557"/>
    </row>
    <row r="617" spans="2:8" s="269" customFormat="1" ht="12.75" x14ac:dyDescent="0.25">
      <c r="B617" s="476"/>
      <c r="C617" s="272"/>
      <c r="D617" s="272"/>
      <c r="E617" s="451"/>
      <c r="F617" s="451"/>
      <c r="G617" s="455"/>
      <c r="H617" s="557"/>
    </row>
    <row r="618" spans="2:8" s="269" customFormat="1" ht="12.75" x14ac:dyDescent="0.25">
      <c r="B618" s="476"/>
      <c r="C618" s="272"/>
      <c r="D618" s="272"/>
      <c r="E618" s="451"/>
      <c r="F618" s="451"/>
      <c r="G618" s="455"/>
      <c r="H618" s="557"/>
    </row>
    <row r="619" spans="2:8" s="269" customFormat="1" ht="12.75" x14ac:dyDescent="0.25">
      <c r="B619" s="476"/>
      <c r="C619" s="272"/>
      <c r="D619" s="272"/>
      <c r="E619" s="451"/>
      <c r="F619" s="451"/>
      <c r="G619" s="455"/>
      <c r="H619" s="557"/>
    </row>
    <row r="620" spans="2:8" s="269" customFormat="1" ht="12.75" x14ac:dyDescent="0.25">
      <c r="B620" s="476"/>
      <c r="C620" s="272"/>
      <c r="D620" s="272"/>
      <c r="E620" s="451"/>
      <c r="F620" s="451"/>
      <c r="G620" s="455"/>
      <c r="H620" s="557"/>
    </row>
    <row r="621" spans="2:8" s="269" customFormat="1" ht="12.75" x14ac:dyDescent="0.25">
      <c r="B621" s="476"/>
      <c r="C621" s="272"/>
      <c r="D621" s="272"/>
      <c r="E621" s="451"/>
      <c r="F621" s="451"/>
      <c r="G621" s="455"/>
      <c r="H621" s="557"/>
    </row>
    <row r="622" spans="2:8" s="269" customFormat="1" ht="12.75" x14ac:dyDescent="0.25">
      <c r="B622" s="476"/>
      <c r="C622" s="272"/>
      <c r="D622" s="272"/>
      <c r="E622" s="451"/>
      <c r="F622" s="451"/>
      <c r="G622" s="455"/>
      <c r="H622" s="557"/>
    </row>
    <row r="623" spans="2:8" s="269" customFormat="1" ht="12.75" x14ac:dyDescent="0.25">
      <c r="B623" s="476"/>
      <c r="C623" s="272"/>
      <c r="D623" s="272"/>
      <c r="E623" s="451"/>
      <c r="F623" s="451"/>
      <c r="G623" s="455"/>
      <c r="H623" s="557"/>
    </row>
    <row r="624" spans="2:8" s="269" customFormat="1" ht="12.75" x14ac:dyDescent="0.25">
      <c r="B624" s="476"/>
      <c r="C624" s="272"/>
      <c r="D624" s="272"/>
      <c r="E624" s="451"/>
      <c r="F624" s="451"/>
      <c r="G624" s="455"/>
      <c r="H624" s="557"/>
    </row>
    <row r="625" spans="2:8" s="269" customFormat="1" ht="12.75" x14ac:dyDescent="0.25">
      <c r="B625" s="476"/>
      <c r="C625" s="272"/>
      <c r="D625" s="272"/>
      <c r="E625" s="451"/>
      <c r="F625" s="451"/>
      <c r="G625" s="455"/>
      <c r="H625" s="557"/>
    </row>
    <row r="626" spans="2:8" s="269" customFormat="1" ht="12.75" x14ac:dyDescent="0.25">
      <c r="B626" s="476"/>
      <c r="C626" s="272"/>
      <c r="D626" s="272"/>
      <c r="E626" s="451"/>
      <c r="F626" s="451"/>
      <c r="G626" s="455"/>
      <c r="H626" s="557"/>
    </row>
    <row r="627" spans="2:8" s="269" customFormat="1" ht="12.75" x14ac:dyDescent="0.25">
      <c r="B627" s="476"/>
      <c r="C627" s="272"/>
      <c r="D627" s="272"/>
      <c r="E627" s="451"/>
      <c r="F627" s="451"/>
      <c r="G627" s="455"/>
      <c r="H627" s="557"/>
    </row>
    <row r="628" spans="2:8" s="269" customFormat="1" ht="12.75" x14ac:dyDescent="0.25">
      <c r="B628" s="476"/>
      <c r="C628" s="272"/>
      <c r="D628" s="272"/>
      <c r="E628" s="451"/>
      <c r="F628" s="451"/>
      <c r="G628" s="455"/>
      <c r="H628" s="557"/>
    </row>
    <row r="629" spans="2:8" s="269" customFormat="1" ht="12.75" x14ac:dyDescent="0.25">
      <c r="B629" s="476"/>
      <c r="C629" s="272"/>
      <c r="D629" s="272"/>
      <c r="E629" s="451"/>
      <c r="F629" s="451"/>
      <c r="G629" s="455"/>
      <c r="H629" s="557"/>
    </row>
    <row r="630" spans="2:8" s="269" customFormat="1" ht="12.75" x14ac:dyDescent="0.25">
      <c r="B630" s="476"/>
      <c r="C630" s="272"/>
      <c r="D630" s="272"/>
      <c r="E630" s="451"/>
      <c r="F630" s="451"/>
      <c r="G630" s="455"/>
      <c r="H630" s="557"/>
    </row>
    <row r="631" spans="2:8" s="269" customFormat="1" ht="12.75" x14ac:dyDescent="0.25">
      <c r="B631" s="476"/>
      <c r="C631" s="272"/>
      <c r="D631" s="272"/>
      <c r="E631" s="451"/>
      <c r="F631" s="451"/>
      <c r="G631" s="455"/>
      <c r="H631" s="557"/>
    </row>
    <row r="632" spans="2:8" s="269" customFormat="1" ht="12.75" x14ac:dyDescent="0.25">
      <c r="B632" s="476"/>
      <c r="C632" s="272"/>
      <c r="D632" s="272"/>
      <c r="E632" s="451"/>
      <c r="F632" s="451"/>
      <c r="G632" s="455"/>
      <c r="H632" s="557"/>
    </row>
    <row r="633" spans="2:8" s="269" customFormat="1" ht="12.75" x14ac:dyDescent="0.25">
      <c r="B633" s="476"/>
      <c r="C633" s="272"/>
      <c r="D633" s="272"/>
      <c r="E633" s="451"/>
      <c r="F633" s="451"/>
      <c r="G633" s="455"/>
      <c r="H633" s="557"/>
    </row>
    <row r="634" spans="2:8" s="269" customFormat="1" ht="12.75" x14ac:dyDescent="0.25">
      <c r="B634" s="476"/>
      <c r="C634" s="272"/>
      <c r="D634" s="272"/>
      <c r="E634" s="451"/>
      <c r="F634" s="451"/>
      <c r="G634" s="455"/>
      <c r="H634" s="557"/>
    </row>
    <row r="635" spans="2:8" s="269" customFormat="1" ht="12.75" x14ac:dyDescent="0.25">
      <c r="B635" s="476"/>
      <c r="C635" s="272"/>
      <c r="D635" s="272"/>
      <c r="E635" s="451"/>
      <c r="F635" s="451"/>
      <c r="G635" s="455"/>
      <c r="H635" s="557"/>
    </row>
    <row r="636" spans="2:8" s="269" customFormat="1" ht="12.75" x14ac:dyDescent="0.25">
      <c r="B636" s="476"/>
      <c r="C636" s="272"/>
      <c r="D636" s="272"/>
      <c r="E636" s="451"/>
      <c r="F636" s="451"/>
      <c r="G636" s="455"/>
      <c r="H636" s="557"/>
    </row>
    <row r="637" spans="2:8" s="269" customFormat="1" ht="12.75" x14ac:dyDescent="0.25">
      <c r="B637" s="476"/>
      <c r="C637" s="272"/>
      <c r="D637" s="272"/>
      <c r="E637" s="451"/>
      <c r="F637" s="451"/>
      <c r="G637" s="455"/>
      <c r="H637" s="557"/>
    </row>
    <row r="638" spans="2:8" s="273" customFormat="1" ht="21.95" customHeight="1" x14ac:dyDescent="0.25">
      <c r="B638" s="274" t="s">
        <v>230</v>
      </c>
      <c r="C638" s="274"/>
      <c r="D638" s="275"/>
      <c r="E638" s="454"/>
      <c r="F638" s="454"/>
      <c r="G638" s="456"/>
      <c r="H638" s="558">
        <f>SUM(H577:H637)</f>
        <v>0</v>
      </c>
    </row>
    <row r="639" spans="2:8" s="268" customFormat="1" ht="12.75" x14ac:dyDescent="0.2">
      <c r="B639" s="303"/>
      <c r="F639" s="303"/>
      <c r="H639" s="554" t="s">
        <v>2023</v>
      </c>
    </row>
    <row r="640" spans="2:8" s="268" customFormat="1" ht="12.75" x14ac:dyDescent="0.2">
      <c r="B640" s="303"/>
      <c r="F640" s="303"/>
      <c r="H640" s="555"/>
    </row>
    <row r="641" spans="1:8" s="269" customFormat="1" ht="25.5" x14ac:dyDescent="0.25">
      <c r="B641" s="270" t="s">
        <v>3</v>
      </c>
      <c r="C641" s="270" t="s">
        <v>4</v>
      </c>
      <c r="D641" s="270" t="s">
        <v>5</v>
      </c>
      <c r="E641" s="270" t="s">
        <v>6</v>
      </c>
      <c r="F641" s="295" t="s">
        <v>7</v>
      </c>
      <c r="G641" s="270" t="s">
        <v>8</v>
      </c>
      <c r="H641" s="556" t="s">
        <v>9</v>
      </c>
    </row>
    <row r="642" spans="1:8" s="269" customFormat="1" ht="25.5" x14ac:dyDescent="0.25">
      <c r="A642" s="269">
        <v>10062</v>
      </c>
      <c r="B642" s="748" t="s">
        <v>1038</v>
      </c>
      <c r="C642" s="749" t="s">
        <v>1827</v>
      </c>
      <c r="D642" s="749" t="s">
        <v>1826</v>
      </c>
      <c r="E642" s="753"/>
      <c r="F642" s="755"/>
      <c r="G642" s="751"/>
      <c r="H642" s="752"/>
    </row>
    <row r="643" spans="1:8" s="269" customFormat="1" ht="12.75" x14ac:dyDescent="0.25">
      <c r="B643" s="476"/>
      <c r="C643" s="272"/>
      <c r="D643" s="272"/>
      <c r="E643" s="451"/>
      <c r="F643" s="451"/>
      <c r="G643" s="455"/>
      <c r="H643" s="557"/>
    </row>
    <row r="644" spans="1:8" s="269" customFormat="1" ht="25.5" x14ac:dyDescent="0.25">
      <c r="A644" s="269">
        <v>10109</v>
      </c>
      <c r="B644" s="475"/>
      <c r="C644" s="271" t="s">
        <v>276</v>
      </c>
      <c r="D644" s="271" t="s">
        <v>1828</v>
      </c>
      <c r="E644" s="452"/>
      <c r="F644" s="457"/>
      <c r="G644" s="455"/>
      <c r="H644" s="557"/>
    </row>
    <row r="645" spans="1:8" s="269" customFormat="1" ht="12.75" x14ac:dyDescent="0.25">
      <c r="B645" s="476"/>
      <c r="C645" s="272"/>
      <c r="D645" s="272"/>
      <c r="E645" s="451"/>
      <c r="F645" s="451"/>
      <c r="G645" s="455"/>
      <c r="H645" s="557"/>
    </row>
    <row r="646" spans="1:8" s="269" customFormat="1" ht="12.75" x14ac:dyDescent="0.25">
      <c r="A646" s="269">
        <v>10110</v>
      </c>
      <c r="B646" s="475"/>
      <c r="C646" s="271"/>
      <c r="D646" s="271" t="s">
        <v>3815</v>
      </c>
      <c r="E646" s="452"/>
      <c r="F646" s="457"/>
      <c r="G646" s="455"/>
      <c r="H646" s="557"/>
    </row>
    <row r="647" spans="1:8" s="269" customFormat="1" ht="12.75" x14ac:dyDescent="0.25">
      <c r="B647" s="476"/>
      <c r="C647" s="272"/>
      <c r="D647" s="272"/>
      <c r="E647" s="451"/>
      <c r="F647" s="451"/>
      <c r="G647" s="455"/>
      <c r="H647" s="557"/>
    </row>
    <row r="648" spans="1:8" s="269" customFormat="1" ht="12.75" x14ac:dyDescent="0.25">
      <c r="A648" s="269">
        <v>10111</v>
      </c>
      <c r="B648" s="475" t="s">
        <v>1040</v>
      </c>
      <c r="C648" s="271"/>
      <c r="D648" s="271" t="s">
        <v>1829</v>
      </c>
      <c r="E648" s="452" t="s">
        <v>292</v>
      </c>
      <c r="F648" s="453">
        <v>300</v>
      </c>
      <c r="G648" s="464"/>
      <c r="H648" s="557">
        <f>IF(E648 = CHAR(37), F648*G648/100,F648*G648)</f>
        <v>0</v>
      </c>
    </row>
    <row r="649" spans="1:8" s="269" customFormat="1" ht="12.75" x14ac:dyDescent="0.25">
      <c r="B649" s="476"/>
      <c r="C649" s="272"/>
      <c r="D649" s="272"/>
      <c r="E649" s="451"/>
      <c r="F649" s="451"/>
      <c r="G649" s="455"/>
      <c r="H649" s="557"/>
    </row>
    <row r="650" spans="1:8" s="269" customFormat="1" ht="12.75" x14ac:dyDescent="0.25">
      <c r="A650" s="269">
        <v>10112</v>
      </c>
      <c r="B650" s="475" t="s">
        <v>1617</v>
      </c>
      <c r="C650" s="271"/>
      <c r="D650" s="271" t="s">
        <v>1830</v>
      </c>
      <c r="E650" s="452" t="s">
        <v>292</v>
      </c>
      <c r="F650" s="453">
        <v>100</v>
      </c>
      <c r="G650" s="464"/>
      <c r="H650" s="557">
        <f>IF(E650 = CHAR(37), F650*G650/100,F650*G650)</f>
        <v>0</v>
      </c>
    </row>
    <row r="651" spans="1:8" s="269" customFormat="1" ht="12.75" x14ac:dyDescent="0.25">
      <c r="B651" s="476"/>
      <c r="C651" s="272"/>
      <c r="D651" s="272"/>
      <c r="E651" s="451"/>
      <c r="F651" s="451"/>
      <c r="G651" s="455"/>
      <c r="H651" s="557"/>
    </row>
    <row r="652" spans="1:8" s="269" customFormat="1" ht="12.75" x14ac:dyDescent="0.25">
      <c r="A652" s="269">
        <v>10113</v>
      </c>
      <c r="B652" s="475" t="s">
        <v>1619</v>
      </c>
      <c r="C652" s="271"/>
      <c r="D652" s="271" t="s">
        <v>1831</v>
      </c>
      <c r="E652" s="452" t="s">
        <v>292</v>
      </c>
      <c r="F652" s="453">
        <v>680</v>
      </c>
      <c r="G652" s="464"/>
      <c r="H652" s="557">
        <f>IF(E652 = CHAR(37), F652*G652/100,F652*G652)</f>
        <v>0</v>
      </c>
    </row>
    <row r="653" spans="1:8" s="269" customFormat="1" ht="12.75" x14ac:dyDescent="0.25">
      <c r="B653" s="476"/>
      <c r="C653" s="272"/>
      <c r="D653" s="272"/>
      <c r="E653" s="451"/>
      <c r="F653" s="451"/>
      <c r="G653" s="455"/>
      <c r="H653" s="557"/>
    </row>
    <row r="654" spans="1:8" s="269" customFormat="1" ht="12.75" x14ac:dyDescent="0.25">
      <c r="A654" s="269">
        <v>10114</v>
      </c>
      <c r="B654" s="475" t="s">
        <v>1040</v>
      </c>
      <c r="C654" s="271"/>
      <c r="D654" s="271" t="s">
        <v>1095</v>
      </c>
      <c r="E654" s="452"/>
      <c r="F654" s="453"/>
      <c r="G654" s="455"/>
      <c r="H654" s="557"/>
    </row>
    <row r="655" spans="1:8" s="269" customFormat="1" ht="12.75" x14ac:dyDescent="0.25">
      <c r="B655" s="476"/>
      <c r="C655" s="272"/>
      <c r="D655" s="272"/>
      <c r="E655" s="451"/>
      <c r="F655" s="451"/>
      <c r="G655" s="455"/>
      <c r="H655" s="557"/>
    </row>
    <row r="656" spans="1:8" s="269" customFormat="1" ht="38.25" x14ac:dyDescent="0.25">
      <c r="A656" s="269">
        <v>10115</v>
      </c>
      <c r="B656" s="475"/>
      <c r="C656" s="271" t="s">
        <v>1047</v>
      </c>
      <c r="D656" s="271" t="s">
        <v>1096</v>
      </c>
      <c r="E656" s="452"/>
      <c r="F656" s="453"/>
      <c r="G656" s="455"/>
      <c r="H656" s="557"/>
    </row>
    <row r="657" spans="1:8" s="269" customFormat="1" ht="12.75" x14ac:dyDescent="0.25">
      <c r="B657" s="476"/>
      <c r="C657" s="272"/>
      <c r="D657" s="272"/>
      <c r="E657" s="451"/>
      <c r="F657" s="451"/>
      <c r="G657" s="455"/>
      <c r="H657" s="557"/>
    </row>
    <row r="658" spans="1:8" s="269" customFormat="1" ht="12.75" x14ac:dyDescent="0.25">
      <c r="A658" s="269">
        <v>10116</v>
      </c>
      <c r="B658" s="475"/>
      <c r="C658" s="271"/>
      <c r="D658" s="271" t="s">
        <v>1832</v>
      </c>
      <c r="E658" s="452"/>
      <c r="F658" s="453"/>
      <c r="G658" s="455"/>
      <c r="H658" s="557"/>
    </row>
    <row r="659" spans="1:8" s="269" customFormat="1" ht="12.75" x14ac:dyDescent="0.25">
      <c r="B659" s="476"/>
      <c r="C659" s="272"/>
      <c r="D659" s="272"/>
      <c r="E659" s="451"/>
      <c r="F659" s="451"/>
      <c r="G659" s="455"/>
      <c r="H659" s="557"/>
    </row>
    <row r="660" spans="1:8" s="269" customFormat="1" ht="12.75" x14ac:dyDescent="0.25">
      <c r="A660" s="269">
        <v>10117</v>
      </c>
      <c r="B660" s="475" t="s">
        <v>1043</v>
      </c>
      <c r="C660" s="271"/>
      <c r="D660" s="271" t="s">
        <v>1833</v>
      </c>
      <c r="E660" s="452" t="s">
        <v>242</v>
      </c>
      <c r="F660" s="453">
        <v>2</v>
      </c>
      <c r="G660" s="464"/>
      <c r="H660" s="557">
        <f>IF(E660 = CHAR(37), F660*G660/100,F660*G660)</f>
        <v>0</v>
      </c>
    </row>
    <row r="661" spans="1:8" s="269" customFormat="1" ht="12.75" x14ac:dyDescent="0.25">
      <c r="B661" s="476"/>
      <c r="C661" s="272"/>
      <c r="D661" s="272"/>
      <c r="E661" s="451"/>
      <c r="F661" s="451"/>
      <c r="G661" s="455"/>
      <c r="H661" s="557"/>
    </row>
    <row r="662" spans="1:8" s="269" customFormat="1" ht="12.75" x14ac:dyDescent="0.25">
      <c r="A662" s="269">
        <v>10118</v>
      </c>
      <c r="B662" s="475" t="s">
        <v>1045</v>
      </c>
      <c r="C662" s="271"/>
      <c r="D662" s="271" t="s">
        <v>1834</v>
      </c>
      <c r="E662" s="452" t="s">
        <v>242</v>
      </c>
      <c r="F662" s="453">
        <v>5</v>
      </c>
      <c r="G662" s="464"/>
      <c r="H662" s="557">
        <f>IF(E662 = CHAR(37), F662*G662/100,F662*G662)</f>
        <v>0</v>
      </c>
    </row>
    <row r="663" spans="1:8" s="269" customFormat="1" ht="12.75" x14ac:dyDescent="0.25">
      <c r="B663" s="476"/>
      <c r="C663" s="272"/>
      <c r="D663" s="272"/>
      <c r="E663" s="451"/>
      <c r="F663" s="451"/>
      <c r="G663" s="455"/>
      <c r="H663" s="557"/>
    </row>
    <row r="664" spans="1:8" s="269" customFormat="1" ht="12.75" x14ac:dyDescent="0.25">
      <c r="A664" s="269">
        <v>10119</v>
      </c>
      <c r="B664" s="475" t="s">
        <v>1049</v>
      </c>
      <c r="C664" s="271"/>
      <c r="D664" s="271" t="s">
        <v>1835</v>
      </c>
      <c r="E664" s="452" t="s">
        <v>287</v>
      </c>
      <c r="F664" s="453">
        <v>30</v>
      </c>
      <c r="G664" s="464"/>
      <c r="H664" s="557">
        <f>IF(E664 = CHAR(37), F664*G664/100,F664*G664)</f>
        <v>0</v>
      </c>
    </row>
    <row r="665" spans="1:8" s="269" customFormat="1" ht="12.75" x14ac:dyDescent="0.25">
      <c r="B665" s="476"/>
      <c r="C665" s="272"/>
      <c r="D665" s="272"/>
      <c r="E665" s="451"/>
      <c r="F665" s="451"/>
      <c r="G665" s="455"/>
      <c r="H665" s="557"/>
    </row>
    <row r="666" spans="1:8" s="269" customFormat="1" ht="12.75" x14ac:dyDescent="0.25">
      <c r="A666" s="269">
        <v>10120</v>
      </c>
      <c r="B666" s="475" t="s">
        <v>1051</v>
      </c>
      <c r="C666" s="271"/>
      <c r="D666" s="271" t="s">
        <v>1836</v>
      </c>
      <c r="E666" s="452" t="s">
        <v>287</v>
      </c>
      <c r="F666" s="453">
        <v>15</v>
      </c>
      <c r="G666" s="464"/>
      <c r="H666" s="557">
        <f>IF(E666 = CHAR(37), F666*G666/100,F666*G666)</f>
        <v>0</v>
      </c>
    </row>
    <row r="667" spans="1:8" s="269" customFormat="1" ht="12.75" x14ac:dyDescent="0.25">
      <c r="B667" s="476"/>
      <c r="C667" s="272"/>
      <c r="D667" s="272"/>
      <c r="E667" s="451"/>
      <c r="F667" s="451"/>
      <c r="G667" s="455"/>
      <c r="H667" s="557"/>
    </row>
    <row r="668" spans="1:8" s="269" customFormat="1" ht="12.75" x14ac:dyDescent="0.25">
      <c r="A668" s="269">
        <v>10121</v>
      </c>
      <c r="B668" s="475" t="s">
        <v>1054</v>
      </c>
      <c r="C668" s="271"/>
      <c r="D668" s="271" t="s">
        <v>1837</v>
      </c>
      <c r="E668" s="452" t="s">
        <v>287</v>
      </c>
      <c r="F668" s="453">
        <v>1</v>
      </c>
      <c r="G668" s="464"/>
      <c r="H668" s="557">
        <f>IF(E668 = CHAR(37), F668*G668/100,F668*G668)</f>
        <v>0</v>
      </c>
    </row>
    <row r="669" spans="1:8" s="269" customFormat="1" ht="12.75" x14ac:dyDescent="0.25">
      <c r="B669" s="476"/>
      <c r="C669" s="272"/>
      <c r="D669" s="272"/>
      <c r="E669" s="451"/>
      <c r="F669" s="451"/>
      <c r="G669" s="455"/>
      <c r="H669" s="557"/>
    </row>
    <row r="670" spans="1:8" s="269" customFormat="1" ht="12.75" x14ac:dyDescent="0.25">
      <c r="A670" s="269">
        <v>10181</v>
      </c>
      <c r="B670" s="475" t="s">
        <v>1056</v>
      </c>
      <c r="C670" s="271"/>
      <c r="D670" s="271" t="s">
        <v>1838</v>
      </c>
      <c r="E670" s="452" t="s">
        <v>287</v>
      </c>
      <c r="F670" s="453">
        <v>4</v>
      </c>
      <c r="G670" s="464"/>
      <c r="H670" s="557">
        <f>IF(E670 = CHAR(37), F670*G670/100,F670*G670)</f>
        <v>0</v>
      </c>
    </row>
    <row r="671" spans="1:8" s="269" customFormat="1" ht="12.75" x14ac:dyDescent="0.25">
      <c r="B671" s="476"/>
      <c r="C671" s="272"/>
      <c r="D671" s="272"/>
      <c r="E671" s="451"/>
      <c r="F671" s="451"/>
      <c r="G671" s="455"/>
      <c r="H671" s="557"/>
    </row>
    <row r="672" spans="1:8" s="269" customFormat="1" ht="12.75" x14ac:dyDescent="0.25">
      <c r="A672" s="269">
        <v>10182</v>
      </c>
      <c r="B672" s="475" t="s">
        <v>1058</v>
      </c>
      <c r="C672" s="271"/>
      <c r="D672" s="271" t="s">
        <v>1839</v>
      </c>
      <c r="E672" s="452" t="s">
        <v>287</v>
      </c>
      <c r="F672" s="453">
        <v>3</v>
      </c>
      <c r="G672" s="464"/>
      <c r="H672" s="557">
        <f>IF(E672 = CHAR(37), F672*G672/100,F672*G672)</f>
        <v>0</v>
      </c>
    </row>
    <row r="673" spans="1:8" s="269" customFormat="1" ht="12.75" x14ac:dyDescent="0.25">
      <c r="B673" s="476"/>
      <c r="C673" s="272"/>
      <c r="D673" s="272"/>
      <c r="E673" s="451"/>
      <c r="F673" s="451"/>
      <c r="G673" s="455"/>
      <c r="H673" s="557"/>
    </row>
    <row r="674" spans="1:8" s="269" customFormat="1" ht="12.75" x14ac:dyDescent="0.25">
      <c r="A674" s="269">
        <v>10122</v>
      </c>
      <c r="B674" s="475" t="s">
        <v>1060</v>
      </c>
      <c r="C674" s="271"/>
      <c r="D674" s="271" t="s">
        <v>1840</v>
      </c>
      <c r="E674" s="452" t="s">
        <v>242</v>
      </c>
      <c r="F674" s="453">
        <v>5</v>
      </c>
      <c r="G674" s="464"/>
      <c r="H674" s="557">
        <f>IF(E674 = CHAR(37), F674*G674/100,F674*G674)</f>
        <v>0</v>
      </c>
    </row>
    <row r="675" spans="1:8" s="269" customFormat="1" ht="12.75" x14ac:dyDescent="0.25">
      <c r="B675" s="476"/>
      <c r="C675" s="272"/>
      <c r="D675" s="272"/>
      <c r="E675" s="451"/>
      <c r="F675" s="451"/>
      <c r="G675" s="455"/>
      <c r="H675" s="557"/>
    </row>
    <row r="676" spans="1:8" s="269" customFormat="1" ht="12.75" x14ac:dyDescent="0.25">
      <c r="A676" s="269">
        <v>10123</v>
      </c>
      <c r="B676" s="475" t="s">
        <v>1063</v>
      </c>
      <c r="C676" s="271"/>
      <c r="D676" s="271" t="s">
        <v>1841</v>
      </c>
      <c r="E676" s="452" t="s">
        <v>242</v>
      </c>
      <c r="F676" s="453">
        <v>10</v>
      </c>
      <c r="G676" s="464"/>
      <c r="H676" s="557">
        <f>IF(E676 = CHAR(37), F676*G676/100,F676*G676)</f>
        <v>0</v>
      </c>
    </row>
    <row r="677" spans="1:8" s="269" customFormat="1" ht="12.75" x14ac:dyDescent="0.25">
      <c r="B677" s="476"/>
      <c r="C677" s="272"/>
      <c r="D677" s="272"/>
      <c r="E677" s="451"/>
      <c r="F677" s="451"/>
      <c r="G677" s="455"/>
      <c r="H677" s="557"/>
    </row>
    <row r="678" spans="1:8" s="269" customFormat="1" ht="12.75" x14ac:dyDescent="0.25">
      <c r="A678" s="269">
        <v>10124</v>
      </c>
      <c r="B678" s="475" t="s">
        <v>1065</v>
      </c>
      <c r="C678" s="271"/>
      <c r="D678" s="271" t="s">
        <v>1842</v>
      </c>
      <c r="E678" s="452" t="s">
        <v>242</v>
      </c>
      <c r="F678" s="453">
        <v>13</v>
      </c>
      <c r="G678" s="464"/>
      <c r="H678" s="557">
        <f>IF(E678 = CHAR(37), F678*G678/100,F678*G678)</f>
        <v>0</v>
      </c>
    </row>
    <row r="679" spans="1:8" s="269" customFormat="1" ht="12.75" x14ac:dyDescent="0.25">
      <c r="B679" s="476"/>
      <c r="C679" s="272"/>
      <c r="D679" s="272"/>
      <c r="E679" s="451"/>
      <c r="F679" s="451"/>
      <c r="G679" s="455"/>
      <c r="H679" s="557"/>
    </row>
    <row r="680" spans="1:8" s="269" customFormat="1" ht="12.75" x14ac:dyDescent="0.25">
      <c r="A680" s="269">
        <v>10125</v>
      </c>
      <c r="B680" s="475" t="s">
        <v>1067</v>
      </c>
      <c r="C680" s="271"/>
      <c r="D680" s="271" t="s">
        <v>1843</v>
      </c>
      <c r="E680" s="452" t="s">
        <v>242</v>
      </c>
      <c r="F680" s="453">
        <v>30</v>
      </c>
      <c r="G680" s="464"/>
      <c r="H680" s="557">
        <f>IF(E680 = CHAR(37), F680*G680/100,F680*G680)</f>
        <v>0</v>
      </c>
    </row>
    <row r="681" spans="1:8" s="269" customFormat="1" ht="12.75" x14ac:dyDescent="0.25">
      <c r="B681" s="476"/>
      <c r="C681" s="272"/>
      <c r="D681" s="272"/>
      <c r="E681" s="451"/>
      <c r="F681" s="451"/>
      <c r="G681" s="455"/>
      <c r="H681" s="557"/>
    </row>
    <row r="682" spans="1:8" s="269" customFormat="1" ht="12.75" x14ac:dyDescent="0.25">
      <c r="A682" s="269">
        <v>10126</v>
      </c>
      <c r="B682" s="475"/>
      <c r="C682" s="271"/>
      <c r="D682" s="271" t="s">
        <v>1844</v>
      </c>
      <c r="E682" s="452"/>
      <c r="F682" s="453"/>
      <c r="G682" s="455"/>
      <c r="H682" s="557"/>
    </row>
    <row r="683" spans="1:8" s="269" customFormat="1" ht="12.75" x14ac:dyDescent="0.25">
      <c r="B683" s="476"/>
      <c r="C683" s="272"/>
      <c r="D683" s="272"/>
      <c r="E683" s="451"/>
      <c r="F683" s="451"/>
      <c r="G683" s="455"/>
      <c r="H683" s="557"/>
    </row>
    <row r="684" spans="1:8" s="269" customFormat="1" ht="12.75" x14ac:dyDescent="0.25">
      <c r="A684" s="269">
        <v>10127</v>
      </c>
      <c r="B684" s="475" t="s">
        <v>1069</v>
      </c>
      <c r="C684" s="271"/>
      <c r="D684" s="271" t="s">
        <v>1845</v>
      </c>
      <c r="E684" s="452" t="s">
        <v>242</v>
      </c>
      <c r="F684" s="453">
        <v>3</v>
      </c>
      <c r="G684" s="464"/>
      <c r="H684" s="557">
        <f>IF(E684 = CHAR(37), F684*G684/100,F684*G684)</f>
        <v>0</v>
      </c>
    </row>
    <row r="685" spans="1:8" s="269" customFormat="1" ht="12.75" x14ac:dyDescent="0.25">
      <c r="B685" s="476"/>
      <c r="C685" s="272"/>
      <c r="D685" s="272"/>
      <c r="E685" s="451"/>
      <c r="F685" s="451"/>
      <c r="G685" s="455"/>
      <c r="H685" s="557"/>
    </row>
    <row r="686" spans="1:8" s="269" customFormat="1" ht="12.75" x14ac:dyDescent="0.25">
      <c r="A686" s="269">
        <v>10128</v>
      </c>
      <c r="B686" s="475"/>
      <c r="C686" s="271"/>
      <c r="D686" s="271" t="s">
        <v>1846</v>
      </c>
      <c r="E686" s="452"/>
      <c r="F686" s="453"/>
      <c r="G686" s="455"/>
      <c r="H686" s="557"/>
    </row>
    <row r="687" spans="1:8" s="269" customFormat="1" ht="12.75" x14ac:dyDescent="0.25">
      <c r="B687" s="476"/>
      <c r="C687" s="272"/>
      <c r="D687" s="272"/>
      <c r="E687" s="451"/>
      <c r="F687" s="451"/>
      <c r="G687" s="455"/>
      <c r="H687" s="557"/>
    </row>
    <row r="688" spans="1:8" s="269" customFormat="1" ht="12.75" x14ac:dyDescent="0.25">
      <c r="A688" s="269">
        <v>10129</v>
      </c>
      <c r="B688" s="475" t="s">
        <v>4759</v>
      </c>
      <c r="C688" s="271"/>
      <c r="D688" s="271" t="s">
        <v>1847</v>
      </c>
      <c r="E688" s="452" t="s">
        <v>242</v>
      </c>
      <c r="F688" s="453">
        <v>2</v>
      </c>
      <c r="G688" s="464"/>
      <c r="H688" s="557">
        <f>IF(E688 = CHAR(37), F688*G688/100,F688*G688)</f>
        <v>0</v>
      </c>
    </row>
    <row r="689" spans="1:8" s="269" customFormat="1" ht="12.75" x14ac:dyDescent="0.25">
      <c r="B689" s="476"/>
      <c r="C689" s="272"/>
      <c r="D689" s="272"/>
      <c r="E689" s="451"/>
      <c r="F689" s="451"/>
      <c r="G689" s="455"/>
      <c r="H689" s="557"/>
    </row>
    <row r="690" spans="1:8" s="269" customFormat="1" ht="12.75" x14ac:dyDescent="0.25">
      <c r="A690" s="269">
        <v>10130</v>
      </c>
      <c r="B690" s="475" t="s">
        <v>4760</v>
      </c>
      <c r="C690" s="271"/>
      <c r="D690" s="271" t="s">
        <v>1848</v>
      </c>
      <c r="E690" s="452" t="s">
        <v>242</v>
      </c>
      <c r="F690" s="453">
        <v>2</v>
      </c>
      <c r="G690" s="464"/>
      <c r="H690" s="557">
        <f>IF(E690 = CHAR(37), F690*G690/100,F690*G690)</f>
        <v>0</v>
      </c>
    </row>
    <row r="691" spans="1:8" s="269" customFormat="1" ht="12.75" x14ac:dyDescent="0.25">
      <c r="B691" s="476"/>
      <c r="C691" s="272"/>
      <c r="D691" s="272"/>
      <c r="E691" s="451"/>
      <c r="F691" s="451"/>
      <c r="G691" s="455"/>
      <c r="H691" s="557"/>
    </row>
    <row r="692" spans="1:8" s="269" customFormat="1" ht="12.75" x14ac:dyDescent="0.25">
      <c r="A692" s="269">
        <v>10183</v>
      </c>
      <c r="B692" s="475" t="s">
        <v>4761</v>
      </c>
      <c r="C692" s="271"/>
      <c r="D692" s="271" t="s">
        <v>1849</v>
      </c>
      <c r="E692" s="452" t="s">
        <v>287</v>
      </c>
      <c r="F692" s="453">
        <v>2</v>
      </c>
      <c r="G692" s="464"/>
      <c r="H692" s="557">
        <f>IF(E692 = CHAR(37), F692*G692/100,F692*G692)</f>
        <v>0</v>
      </c>
    </row>
    <row r="693" spans="1:8" s="269" customFormat="1" ht="12.75" x14ac:dyDescent="0.25">
      <c r="B693" s="476"/>
      <c r="C693" s="272"/>
      <c r="D693" s="272"/>
      <c r="E693" s="451"/>
      <c r="F693" s="451"/>
      <c r="G693" s="455"/>
      <c r="H693" s="557"/>
    </row>
    <row r="694" spans="1:8" s="269" customFormat="1" ht="12.75" x14ac:dyDescent="0.25">
      <c r="A694" s="269">
        <v>10131</v>
      </c>
      <c r="B694" s="475" t="s">
        <v>4762</v>
      </c>
      <c r="C694" s="271"/>
      <c r="D694" s="271" t="s">
        <v>1851</v>
      </c>
      <c r="E694" s="452" t="s">
        <v>242</v>
      </c>
      <c r="F694" s="453">
        <v>2</v>
      </c>
      <c r="G694" s="464"/>
      <c r="H694" s="557">
        <f>IF(E694 = CHAR(37), F694*G694/100,F694*G694)</f>
        <v>0</v>
      </c>
    </row>
    <row r="695" spans="1:8" s="269" customFormat="1" ht="12.75" x14ac:dyDescent="0.25">
      <c r="B695" s="476"/>
      <c r="C695" s="272"/>
      <c r="D695" s="272"/>
      <c r="E695" s="451"/>
      <c r="F695" s="451"/>
      <c r="G695" s="455"/>
      <c r="H695" s="557"/>
    </row>
    <row r="696" spans="1:8" s="269" customFormat="1" ht="12.75" x14ac:dyDescent="0.25">
      <c r="A696" s="269">
        <v>10132</v>
      </c>
      <c r="B696" s="475"/>
      <c r="C696" s="271"/>
      <c r="D696" s="271" t="s">
        <v>1852</v>
      </c>
      <c r="E696" s="452"/>
      <c r="F696" s="453"/>
      <c r="G696" s="455"/>
      <c r="H696" s="557"/>
    </row>
    <row r="697" spans="1:8" s="269" customFormat="1" ht="12.75" x14ac:dyDescent="0.25">
      <c r="B697" s="476"/>
      <c r="C697" s="272"/>
      <c r="D697" s="272"/>
      <c r="E697" s="451"/>
      <c r="F697" s="451"/>
      <c r="G697" s="455"/>
      <c r="H697" s="557"/>
    </row>
    <row r="698" spans="1:8" s="269" customFormat="1" ht="12.75" x14ac:dyDescent="0.25">
      <c r="A698" s="269">
        <v>10133</v>
      </c>
      <c r="B698" s="475" t="s">
        <v>4763</v>
      </c>
      <c r="C698" s="271"/>
      <c r="D698" s="271" t="s">
        <v>1854</v>
      </c>
      <c r="E698" s="452" t="s">
        <v>242</v>
      </c>
      <c r="F698" s="453">
        <v>2</v>
      </c>
      <c r="G698" s="464"/>
      <c r="H698" s="557">
        <f>IF(E698 = CHAR(37), F698*G698/100,F698*G698)</f>
        <v>0</v>
      </c>
    </row>
    <row r="699" spans="1:8" s="269" customFormat="1" ht="12.75" x14ac:dyDescent="0.25">
      <c r="B699" s="476"/>
      <c r="C699" s="272"/>
      <c r="D699" s="272"/>
      <c r="E699" s="451"/>
      <c r="F699" s="451"/>
      <c r="G699" s="455"/>
      <c r="H699" s="557"/>
    </row>
    <row r="700" spans="1:8" s="269" customFormat="1" ht="12.75" x14ac:dyDescent="0.25">
      <c r="A700" s="269">
        <v>10134</v>
      </c>
      <c r="B700" s="475"/>
      <c r="C700" s="271"/>
      <c r="D700" s="271" t="s">
        <v>1855</v>
      </c>
      <c r="E700" s="452"/>
      <c r="F700" s="453"/>
      <c r="G700" s="455"/>
      <c r="H700" s="557"/>
    </row>
    <row r="701" spans="1:8" s="269" customFormat="1" ht="12.75" x14ac:dyDescent="0.25">
      <c r="B701" s="476"/>
      <c r="C701" s="272"/>
      <c r="D701" s="272"/>
      <c r="E701" s="451"/>
      <c r="F701" s="451"/>
      <c r="G701" s="455"/>
      <c r="H701" s="557"/>
    </row>
    <row r="702" spans="1:8" s="269" customFormat="1" ht="12.75" x14ac:dyDescent="0.25">
      <c r="A702" s="269">
        <v>10135</v>
      </c>
      <c r="B702" s="475" t="s">
        <v>4764</v>
      </c>
      <c r="C702" s="271"/>
      <c r="D702" s="271" t="s">
        <v>1856</v>
      </c>
      <c r="E702" s="452" t="s">
        <v>242</v>
      </c>
      <c r="F702" s="453">
        <v>2</v>
      </c>
      <c r="G702" s="464"/>
      <c r="H702" s="557">
        <f>IF(E702 = CHAR(37), F702*G702/100,F702*G702)</f>
        <v>0</v>
      </c>
    </row>
    <row r="703" spans="1:8" s="273" customFormat="1" ht="21.95" customHeight="1" x14ac:dyDescent="0.25">
      <c r="B703" s="274" t="s">
        <v>44</v>
      </c>
      <c r="C703" s="274"/>
      <c r="D703" s="275"/>
      <c r="E703" s="454"/>
      <c r="F703" s="454"/>
      <c r="G703" s="456"/>
      <c r="H703" s="558">
        <f>SUM(H642:H702)</f>
        <v>0</v>
      </c>
    </row>
    <row r="704" spans="1:8" s="268" customFormat="1" ht="12.75" x14ac:dyDescent="0.2">
      <c r="B704" s="303"/>
      <c r="F704" s="303"/>
      <c r="H704" s="554" t="s">
        <v>2023</v>
      </c>
    </row>
    <row r="705" spans="1:8" s="268" customFormat="1" ht="12.75" x14ac:dyDescent="0.2">
      <c r="B705" s="303"/>
      <c r="F705" s="303"/>
      <c r="H705" s="555"/>
    </row>
    <row r="706" spans="1:8" s="269" customFormat="1" ht="25.5" x14ac:dyDescent="0.25">
      <c r="B706" s="270" t="s">
        <v>3</v>
      </c>
      <c r="C706" s="270" t="s">
        <v>4</v>
      </c>
      <c r="D706" s="270" t="s">
        <v>5</v>
      </c>
      <c r="E706" s="270" t="s">
        <v>6</v>
      </c>
      <c r="F706" s="295" t="s">
        <v>7</v>
      </c>
      <c r="G706" s="270" t="s">
        <v>8</v>
      </c>
      <c r="H706" s="556" t="s">
        <v>9</v>
      </c>
    </row>
    <row r="707" spans="1:8" s="273" customFormat="1" ht="21.95" customHeight="1" x14ac:dyDescent="0.25">
      <c r="B707" s="274" t="s">
        <v>45</v>
      </c>
      <c r="C707" s="274"/>
      <c r="D707" s="275"/>
      <c r="E707" s="454"/>
      <c r="F707" s="454"/>
      <c r="G707" s="456"/>
      <c r="H707" s="558">
        <f>H703</f>
        <v>0</v>
      </c>
    </row>
    <row r="708" spans="1:8" s="269" customFormat="1" ht="12.75" x14ac:dyDescent="0.25">
      <c r="A708" s="269">
        <v>10136</v>
      </c>
      <c r="B708" s="475"/>
      <c r="C708" s="271"/>
      <c r="D708" s="271" t="s">
        <v>1857</v>
      </c>
      <c r="E708" s="452"/>
      <c r="F708" s="453"/>
      <c r="G708" s="455"/>
      <c r="H708" s="557"/>
    </row>
    <row r="709" spans="1:8" s="269" customFormat="1" ht="12.75" x14ac:dyDescent="0.25">
      <c r="B709" s="476"/>
      <c r="C709" s="272"/>
      <c r="D709" s="272"/>
      <c r="E709" s="451"/>
      <c r="F709" s="451"/>
      <c r="G709" s="455"/>
      <c r="H709" s="557"/>
    </row>
    <row r="710" spans="1:8" s="269" customFormat="1" ht="12.75" x14ac:dyDescent="0.25">
      <c r="A710" s="269">
        <v>10137</v>
      </c>
      <c r="B710" s="475" t="s">
        <v>4765</v>
      </c>
      <c r="C710" s="271"/>
      <c r="D710" s="271" t="s">
        <v>1856</v>
      </c>
      <c r="E710" s="452" t="s">
        <v>242</v>
      </c>
      <c r="F710" s="457">
        <v>1</v>
      </c>
      <c r="G710" s="464"/>
      <c r="H710" s="557">
        <f>IF(E710 = CHAR(37), F710*G710/100,F710*G710)</f>
        <v>0</v>
      </c>
    </row>
    <row r="711" spans="1:8" s="269" customFormat="1" ht="12.75" x14ac:dyDescent="0.25">
      <c r="B711" s="476"/>
      <c r="C711" s="272"/>
      <c r="D711" s="272"/>
      <c r="E711" s="451"/>
      <c r="F711" s="451"/>
      <c r="G711" s="455"/>
      <c r="H711" s="557"/>
    </row>
    <row r="712" spans="1:8" s="269" customFormat="1" ht="12.75" x14ac:dyDescent="0.25">
      <c r="A712" s="269">
        <v>10138</v>
      </c>
      <c r="B712" s="475"/>
      <c r="C712" s="271"/>
      <c r="D712" s="271" t="s">
        <v>1858</v>
      </c>
      <c r="E712" s="452"/>
      <c r="F712" s="457"/>
      <c r="G712" s="455"/>
      <c r="H712" s="557"/>
    </row>
    <row r="713" spans="1:8" s="269" customFormat="1" ht="12.75" x14ac:dyDescent="0.25">
      <c r="B713" s="476"/>
      <c r="C713" s="272"/>
      <c r="D713" s="272"/>
      <c r="E713" s="451"/>
      <c r="F713" s="451"/>
      <c r="G713" s="455"/>
      <c r="H713" s="557"/>
    </row>
    <row r="714" spans="1:8" s="269" customFormat="1" ht="12.75" x14ac:dyDescent="0.25">
      <c r="A714" s="269">
        <v>10139</v>
      </c>
      <c r="B714" s="475" t="s">
        <v>4766</v>
      </c>
      <c r="C714" s="271"/>
      <c r="D714" s="271" t="s">
        <v>1859</v>
      </c>
      <c r="E714" s="452" t="s">
        <v>242</v>
      </c>
      <c r="F714" s="453">
        <v>1</v>
      </c>
      <c r="G714" s="464"/>
      <c r="H714" s="557">
        <f>IF(E714 = CHAR(37), F714*G714/100,F714*G714)</f>
        <v>0</v>
      </c>
    </row>
    <row r="715" spans="1:8" s="269" customFormat="1" ht="12.75" x14ac:dyDescent="0.25">
      <c r="B715" s="476"/>
      <c r="C715" s="272"/>
      <c r="D715" s="272"/>
      <c r="E715" s="451"/>
      <c r="F715" s="451"/>
      <c r="G715" s="455"/>
      <c r="H715" s="557"/>
    </row>
    <row r="716" spans="1:8" s="269" customFormat="1" ht="12.75" x14ac:dyDescent="0.25">
      <c r="A716" s="269">
        <v>10140</v>
      </c>
      <c r="B716" s="475" t="s">
        <v>1617</v>
      </c>
      <c r="C716" s="271"/>
      <c r="D716" s="271" t="s">
        <v>1135</v>
      </c>
      <c r="E716" s="452"/>
      <c r="F716" s="453"/>
      <c r="G716" s="455"/>
      <c r="H716" s="557"/>
    </row>
    <row r="717" spans="1:8" s="269" customFormat="1" ht="12.75" x14ac:dyDescent="0.25">
      <c r="B717" s="476"/>
      <c r="C717" s="272"/>
      <c r="D717" s="272"/>
      <c r="E717" s="451"/>
      <c r="F717" s="451"/>
      <c r="G717" s="455"/>
      <c r="H717" s="557"/>
    </row>
    <row r="718" spans="1:8" s="269" customFormat="1" ht="25.5" x14ac:dyDescent="0.25">
      <c r="A718" s="269">
        <v>10141</v>
      </c>
      <c r="B718" s="475"/>
      <c r="C718" s="271" t="s">
        <v>1860</v>
      </c>
      <c r="D718" s="271" t="s">
        <v>1861</v>
      </c>
      <c r="E718" s="452"/>
      <c r="F718" s="453"/>
      <c r="G718" s="455"/>
      <c r="H718" s="557"/>
    </row>
    <row r="719" spans="1:8" s="269" customFormat="1" ht="12.75" x14ac:dyDescent="0.25">
      <c r="B719" s="476"/>
      <c r="C719" s="272"/>
      <c r="D719" s="272"/>
      <c r="E719" s="451"/>
      <c r="F719" s="451"/>
      <c r="G719" s="455"/>
      <c r="H719" s="557"/>
    </row>
    <row r="720" spans="1:8" s="269" customFormat="1" ht="51" x14ac:dyDescent="0.25">
      <c r="A720" s="269">
        <v>10142</v>
      </c>
      <c r="B720" s="475"/>
      <c r="C720" s="271"/>
      <c r="D720" s="271" t="s">
        <v>1862</v>
      </c>
      <c r="E720" s="452"/>
      <c r="F720" s="453"/>
      <c r="G720" s="455"/>
      <c r="H720" s="557"/>
    </row>
    <row r="721" spans="1:8" s="269" customFormat="1" ht="12.75" x14ac:dyDescent="0.25">
      <c r="B721" s="476"/>
      <c r="C721" s="272"/>
      <c r="D721" s="272"/>
      <c r="E721" s="451"/>
      <c r="F721" s="451"/>
      <c r="G721" s="455"/>
      <c r="H721" s="557"/>
    </row>
    <row r="722" spans="1:8" s="269" customFormat="1" ht="12.75" x14ac:dyDescent="0.25">
      <c r="A722" s="269">
        <v>10143</v>
      </c>
      <c r="B722" s="475" t="s">
        <v>4548</v>
      </c>
      <c r="C722" s="271"/>
      <c r="D722" s="271" t="s">
        <v>1863</v>
      </c>
      <c r="E722" s="452" t="s">
        <v>242</v>
      </c>
      <c r="F722" s="453">
        <v>3</v>
      </c>
      <c r="G722" s="464"/>
      <c r="H722" s="557">
        <f>IF(E722 = CHAR(37), F722*G722/100,F722*G722)</f>
        <v>0</v>
      </c>
    </row>
    <row r="723" spans="1:8" s="269" customFormat="1" ht="12.75" x14ac:dyDescent="0.25">
      <c r="B723" s="476"/>
      <c r="C723" s="272"/>
      <c r="D723" s="272"/>
      <c r="E723" s="451"/>
      <c r="F723" s="451"/>
      <c r="G723" s="455"/>
      <c r="H723" s="557"/>
    </row>
    <row r="724" spans="1:8" s="269" customFormat="1" ht="12.75" x14ac:dyDescent="0.25">
      <c r="A724" s="269">
        <v>10184</v>
      </c>
      <c r="B724" s="475" t="s">
        <v>4549</v>
      </c>
      <c r="C724" s="271"/>
      <c r="D724" s="271" t="s">
        <v>1864</v>
      </c>
      <c r="E724" s="452" t="s">
        <v>287</v>
      </c>
      <c r="F724" s="453">
        <v>4</v>
      </c>
      <c r="G724" s="464"/>
      <c r="H724" s="557">
        <f>IF(E724 = CHAR(37), F724*G724/100,F724*G724)</f>
        <v>0</v>
      </c>
    </row>
    <row r="725" spans="1:8" s="269" customFormat="1" ht="12.75" x14ac:dyDescent="0.25">
      <c r="B725" s="476"/>
      <c r="C725" s="272"/>
      <c r="D725" s="272"/>
      <c r="E725" s="451"/>
      <c r="F725" s="451"/>
      <c r="G725" s="455"/>
      <c r="H725" s="557"/>
    </row>
    <row r="726" spans="1:8" s="269" customFormat="1" ht="12.75" x14ac:dyDescent="0.25">
      <c r="A726" s="269">
        <v>10144</v>
      </c>
      <c r="B726" s="475" t="s">
        <v>4550</v>
      </c>
      <c r="C726" s="271"/>
      <c r="D726" s="271" t="s">
        <v>1865</v>
      </c>
      <c r="E726" s="452" t="s">
        <v>242</v>
      </c>
      <c r="F726" s="453">
        <v>18</v>
      </c>
      <c r="G726" s="464"/>
      <c r="H726" s="557">
        <f>IF(E726 = CHAR(37), F726*G726/100,F726*G726)</f>
        <v>0</v>
      </c>
    </row>
    <row r="727" spans="1:8" s="269" customFormat="1" ht="12.75" x14ac:dyDescent="0.25">
      <c r="B727" s="476"/>
      <c r="C727" s="272"/>
      <c r="D727" s="272"/>
      <c r="E727" s="451"/>
      <c r="F727" s="451"/>
      <c r="G727" s="455"/>
      <c r="H727" s="557"/>
    </row>
    <row r="728" spans="1:8" s="269" customFormat="1" ht="12.75" x14ac:dyDescent="0.25">
      <c r="A728" s="269">
        <v>10145</v>
      </c>
      <c r="B728" s="475" t="s">
        <v>4767</v>
      </c>
      <c r="C728" s="271" t="s">
        <v>1147</v>
      </c>
      <c r="D728" s="271" t="s">
        <v>1866</v>
      </c>
      <c r="E728" s="452" t="s">
        <v>190</v>
      </c>
      <c r="F728" s="453">
        <v>3</v>
      </c>
      <c r="G728" s="464"/>
      <c r="H728" s="557">
        <f>IF(E728 = CHAR(37), F728*G728/100,F728*G728)</f>
        <v>0</v>
      </c>
    </row>
    <row r="729" spans="1:8" s="269" customFormat="1" ht="12.75" x14ac:dyDescent="0.25">
      <c r="B729" s="476"/>
      <c r="C729" s="272"/>
      <c r="D729" s="272"/>
      <c r="E729" s="451"/>
      <c r="F729" s="451"/>
      <c r="G729" s="455"/>
      <c r="H729" s="557"/>
    </row>
    <row r="730" spans="1:8" s="269" customFormat="1" ht="25.5" x14ac:dyDescent="0.25">
      <c r="A730" s="269">
        <v>10146</v>
      </c>
      <c r="B730" s="475"/>
      <c r="C730" s="271" t="s">
        <v>1151</v>
      </c>
      <c r="D730" s="271" t="s">
        <v>1867</v>
      </c>
      <c r="E730" s="452"/>
      <c r="F730" s="453"/>
      <c r="G730" s="455"/>
      <c r="H730" s="557"/>
    </row>
    <row r="731" spans="1:8" s="269" customFormat="1" ht="12.75" x14ac:dyDescent="0.25">
      <c r="B731" s="476"/>
      <c r="C731" s="272"/>
      <c r="D731" s="272"/>
      <c r="E731" s="451"/>
      <c r="F731" s="451"/>
      <c r="G731" s="455"/>
      <c r="H731" s="557"/>
    </row>
    <row r="732" spans="1:8" s="269" customFormat="1" ht="12.75" x14ac:dyDescent="0.25">
      <c r="A732" s="269">
        <v>10147</v>
      </c>
      <c r="B732" s="475" t="s">
        <v>4768</v>
      </c>
      <c r="C732" s="271"/>
      <c r="D732" s="271" t="s">
        <v>1868</v>
      </c>
      <c r="E732" s="452" t="s">
        <v>242</v>
      </c>
      <c r="F732" s="453">
        <v>4</v>
      </c>
      <c r="G732" s="464"/>
      <c r="H732" s="557">
        <f>IF(E732 = CHAR(37), F732*G732/100,F732*G732)</f>
        <v>0</v>
      </c>
    </row>
    <row r="733" spans="1:8" s="269" customFormat="1" ht="12.75" x14ac:dyDescent="0.25">
      <c r="B733" s="476"/>
      <c r="C733" s="272"/>
      <c r="D733" s="272"/>
      <c r="E733" s="451"/>
      <c r="F733" s="451"/>
      <c r="G733" s="455"/>
      <c r="H733" s="557"/>
    </row>
    <row r="734" spans="1:8" s="269" customFormat="1" ht="12.75" x14ac:dyDescent="0.25">
      <c r="A734" s="269">
        <v>10148</v>
      </c>
      <c r="B734" s="475" t="s">
        <v>4769</v>
      </c>
      <c r="C734" s="271"/>
      <c r="D734" s="271" t="s">
        <v>1869</v>
      </c>
      <c r="E734" s="452" t="s">
        <v>242</v>
      </c>
      <c r="F734" s="453">
        <v>2</v>
      </c>
      <c r="G734" s="464"/>
      <c r="H734" s="557">
        <f>IF(E734 = CHAR(37), F734*G734/100,F734*G734)</f>
        <v>0</v>
      </c>
    </row>
    <row r="735" spans="1:8" s="269" customFormat="1" ht="12.75" x14ac:dyDescent="0.25">
      <c r="B735" s="476"/>
      <c r="C735" s="272"/>
      <c r="D735" s="272"/>
      <c r="E735" s="451"/>
      <c r="F735" s="451"/>
      <c r="G735" s="455"/>
      <c r="H735" s="557"/>
    </row>
    <row r="736" spans="1:8" s="269" customFormat="1" ht="12.75" x14ac:dyDescent="0.25">
      <c r="A736" s="269">
        <v>10149</v>
      </c>
      <c r="B736" s="475" t="s">
        <v>1619</v>
      </c>
      <c r="C736" s="271"/>
      <c r="D736" s="271" t="s">
        <v>1870</v>
      </c>
      <c r="E736" s="452"/>
      <c r="F736" s="453"/>
      <c r="G736" s="455"/>
      <c r="H736" s="557"/>
    </row>
    <row r="737" spans="1:8" s="269" customFormat="1" ht="12.75" x14ac:dyDescent="0.25">
      <c r="B737" s="476"/>
      <c r="C737" s="272"/>
      <c r="D737" s="272"/>
      <c r="E737" s="451"/>
      <c r="F737" s="451"/>
      <c r="G737" s="455"/>
      <c r="H737" s="557"/>
    </row>
    <row r="738" spans="1:8" s="269" customFormat="1" ht="25.5" x14ac:dyDescent="0.25">
      <c r="A738" s="269">
        <v>10150</v>
      </c>
      <c r="B738" s="475"/>
      <c r="C738" s="271"/>
      <c r="D738" s="271" t="s">
        <v>1871</v>
      </c>
      <c r="E738" s="452"/>
      <c r="F738" s="453"/>
      <c r="G738" s="455"/>
      <c r="H738" s="557"/>
    </row>
    <row r="739" spans="1:8" s="269" customFormat="1" ht="12.75" x14ac:dyDescent="0.25">
      <c r="B739" s="476"/>
      <c r="C739" s="272"/>
      <c r="D739" s="272"/>
      <c r="E739" s="451"/>
      <c r="F739" s="451"/>
      <c r="G739" s="455"/>
      <c r="H739" s="557"/>
    </row>
    <row r="740" spans="1:8" s="269" customFormat="1" ht="12.75" x14ac:dyDescent="0.25">
      <c r="A740" s="269">
        <v>10151</v>
      </c>
      <c r="B740" s="475" t="s">
        <v>4770</v>
      </c>
      <c r="C740" s="271"/>
      <c r="D740" s="271" t="s">
        <v>1872</v>
      </c>
      <c r="E740" s="452" t="s">
        <v>242</v>
      </c>
      <c r="F740" s="453">
        <v>2</v>
      </c>
      <c r="G740" s="464"/>
      <c r="H740" s="557">
        <f>IF(E740 = CHAR(37), F740*G740/100,F740*G740)</f>
        <v>0</v>
      </c>
    </row>
    <row r="741" spans="1:8" s="269" customFormat="1" ht="12.75" x14ac:dyDescent="0.25">
      <c r="B741" s="476"/>
      <c r="C741" s="272"/>
      <c r="D741" s="272"/>
      <c r="E741" s="451"/>
      <c r="F741" s="451"/>
      <c r="G741" s="455"/>
      <c r="H741" s="557"/>
    </row>
    <row r="742" spans="1:8" s="269" customFormat="1" ht="12.75" x14ac:dyDescent="0.25">
      <c r="A742" s="269">
        <v>10152</v>
      </c>
      <c r="B742" s="475" t="s">
        <v>4771</v>
      </c>
      <c r="C742" s="271"/>
      <c r="D742" s="271" t="s">
        <v>1873</v>
      </c>
      <c r="E742" s="452" t="s">
        <v>242</v>
      </c>
      <c r="F742" s="453">
        <v>2</v>
      </c>
      <c r="G742" s="464"/>
      <c r="H742" s="557">
        <f>IF(E742 = CHAR(37), F742*G742/100,F742*G742)</f>
        <v>0</v>
      </c>
    </row>
    <row r="743" spans="1:8" s="269" customFormat="1" ht="12.75" x14ac:dyDescent="0.25">
      <c r="B743" s="476"/>
      <c r="C743" s="272"/>
      <c r="D743" s="272"/>
      <c r="E743" s="451"/>
      <c r="F743" s="451"/>
      <c r="G743" s="455"/>
      <c r="H743" s="557"/>
    </row>
    <row r="744" spans="1:8" s="269" customFormat="1" ht="12.75" x14ac:dyDescent="0.25">
      <c r="A744" s="269">
        <v>10153</v>
      </c>
      <c r="B744" s="475" t="s">
        <v>4772</v>
      </c>
      <c r="C744" s="271"/>
      <c r="D744" s="271" t="s">
        <v>1874</v>
      </c>
      <c r="E744" s="452" t="s">
        <v>242</v>
      </c>
      <c r="F744" s="453">
        <v>2</v>
      </c>
      <c r="G744" s="464"/>
      <c r="H744" s="557">
        <f>IF(E744 = CHAR(37), F744*G744/100,F744*G744)</f>
        <v>0</v>
      </c>
    </row>
    <row r="745" spans="1:8" s="269" customFormat="1" ht="12.75" x14ac:dyDescent="0.25">
      <c r="B745" s="476"/>
      <c r="C745" s="272"/>
      <c r="D745" s="272"/>
      <c r="E745" s="451"/>
      <c r="F745" s="451"/>
      <c r="G745" s="455"/>
      <c r="H745" s="557"/>
    </row>
    <row r="746" spans="1:8" s="269" customFormat="1" ht="25.5" x14ac:dyDescent="0.25">
      <c r="A746" s="269">
        <v>10154</v>
      </c>
      <c r="B746" s="475" t="s">
        <v>4773</v>
      </c>
      <c r="C746" s="271"/>
      <c r="D746" s="271" t="s">
        <v>1875</v>
      </c>
      <c r="E746" s="452" t="s">
        <v>242</v>
      </c>
      <c r="F746" s="453">
        <v>2</v>
      </c>
      <c r="G746" s="464"/>
      <c r="H746" s="557">
        <f>IF(E746 = CHAR(37), F746*G746/100,F746*G746)</f>
        <v>0</v>
      </c>
    </row>
    <row r="747" spans="1:8" s="269" customFormat="1" ht="12.75" x14ac:dyDescent="0.25">
      <c r="B747" s="476"/>
      <c r="C747" s="272"/>
      <c r="D747" s="272"/>
      <c r="E747" s="451"/>
      <c r="F747" s="451"/>
      <c r="G747" s="455"/>
      <c r="H747" s="557"/>
    </row>
    <row r="748" spans="1:8" s="269" customFormat="1" ht="12.75" x14ac:dyDescent="0.25">
      <c r="A748" s="269">
        <v>10994</v>
      </c>
      <c r="B748" s="475"/>
      <c r="C748" s="271" t="s">
        <v>1169</v>
      </c>
      <c r="D748" s="271" t="s">
        <v>1876</v>
      </c>
      <c r="E748" s="452"/>
      <c r="F748" s="453"/>
      <c r="G748" s="455"/>
      <c r="H748" s="557"/>
    </row>
    <row r="749" spans="1:8" s="269" customFormat="1" ht="12.75" x14ac:dyDescent="0.25">
      <c r="B749" s="476"/>
      <c r="C749" s="272"/>
      <c r="D749" s="272"/>
      <c r="E749" s="451"/>
      <c r="F749" s="451"/>
      <c r="G749" s="455"/>
      <c r="H749" s="557"/>
    </row>
    <row r="750" spans="1:8" s="269" customFormat="1" ht="12.75" x14ac:dyDescent="0.25">
      <c r="A750" s="269">
        <v>10995</v>
      </c>
      <c r="B750" s="475" t="s">
        <v>4774</v>
      </c>
      <c r="C750" s="271"/>
      <c r="D750" s="271" t="s">
        <v>1170</v>
      </c>
      <c r="E750" s="452" t="s">
        <v>242</v>
      </c>
      <c r="F750" s="453">
        <v>20</v>
      </c>
      <c r="G750" s="464"/>
      <c r="H750" s="557">
        <f>IF(E750 = CHAR(37), F750*G750/100,F750*G750)</f>
        <v>0</v>
      </c>
    </row>
    <row r="751" spans="1:8" s="269" customFormat="1" ht="12.75" x14ac:dyDescent="0.25">
      <c r="B751" s="476"/>
      <c r="C751" s="272"/>
      <c r="D751" s="272"/>
      <c r="E751" s="451"/>
      <c r="F751" s="451"/>
      <c r="G751" s="455"/>
      <c r="H751" s="557"/>
    </row>
    <row r="752" spans="1:8" s="269" customFormat="1" ht="12.75" x14ac:dyDescent="0.25">
      <c r="B752" s="476"/>
      <c r="C752" s="272"/>
      <c r="D752" s="272"/>
      <c r="E752" s="451"/>
      <c r="F752" s="451"/>
      <c r="G752" s="455"/>
      <c r="H752" s="557"/>
    </row>
    <row r="753" spans="2:8" s="269" customFormat="1" ht="12.75" x14ac:dyDescent="0.25">
      <c r="B753" s="476"/>
      <c r="C753" s="272"/>
      <c r="D753" s="272"/>
      <c r="E753" s="451"/>
      <c r="F753" s="451"/>
      <c r="G753" s="455"/>
      <c r="H753" s="557"/>
    </row>
    <row r="754" spans="2:8" s="269" customFormat="1" ht="12.75" x14ac:dyDescent="0.25">
      <c r="B754" s="476"/>
      <c r="C754" s="272"/>
      <c r="D754" s="272"/>
      <c r="E754" s="451"/>
      <c r="F754" s="451"/>
      <c r="G754" s="455"/>
      <c r="H754" s="557"/>
    </row>
    <row r="755" spans="2:8" s="269" customFormat="1" ht="12.75" x14ac:dyDescent="0.25">
      <c r="B755" s="476"/>
      <c r="C755" s="272"/>
      <c r="D755" s="272"/>
      <c r="E755" s="451"/>
      <c r="F755" s="451"/>
      <c r="G755" s="455"/>
      <c r="H755" s="557"/>
    </row>
    <row r="756" spans="2:8" s="269" customFormat="1" ht="12.75" x14ac:dyDescent="0.25">
      <c r="B756" s="476"/>
      <c r="C756" s="272"/>
      <c r="D756" s="272"/>
      <c r="E756" s="451"/>
      <c r="F756" s="451"/>
      <c r="G756" s="455"/>
      <c r="H756" s="557"/>
    </row>
    <row r="757" spans="2:8" s="269" customFormat="1" ht="12.75" x14ac:dyDescent="0.25">
      <c r="B757" s="476"/>
      <c r="C757" s="272"/>
      <c r="D757" s="272"/>
      <c r="E757" s="451"/>
      <c r="F757" s="451"/>
      <c r="G757" s="455"/>
      <c r="H757" s="557"/>
    </row>
    <row r="758" spans="2:8" s="269" customFormat="1" ht="12.75" x14ac:dyDescent="0.25">
      <c r="B758" s="476"/>
      <c r="C758" s="272"/>
      <c r="D758" s="272"/>
      <c r="E758" s="451"/>
      <c r="F758" s="451"/>
      <c r="G758" s="455"/>
      <c r="H758" s="557"/>
    </row>
    <row r="759" spans="2:8" s="269" customFormat="1" ht="12.75" x14ac:dyDescent="0.25">
      <c r="B759" s="476"/>
      <c r="C759" s="272"/>
      <c r="D759" s="272"/>
      <c r="E759" s="451"/>
      <c r="F759" s="451"/>
      <c r="G759" s="455"/>
      <c r="H759" s="557"/>
    </row>
    <row r="760" spans="2:8" s="269" customFormat="1" ht="12.75" x14ac:dyDescent="0.25">
      <c r="B760" s="476"/>
      <c r="C760" s="272"/>
      <c r="D760" s="272"/>
      <c r="E760" s="451"/>
      <c r="F760" s="451"/>
      <c r="G760" s="455"/>
      <c r="H760" s="557"/>
    </row>
    <row r="761" spans="2:8" s="269" customFormat="1" ht="12.75" x14ac:dyDescent="0.25">
      <c r="B761" s="476"/>
      <c r="C761" s="272"/>
      <c r="D761" s="272"/>
      <c r="E761" s="451"/>
      <c r="F761" s="451"/>
      <c r="G761" s="455"/>
      <c r="H761" s="557"/>
    </row>
    <row r="762" spans="2:8" s="269" customFormat="1" ht="12.75" x14ac:dyDescent="0.25">
      <c r="B762" s="476"/>
      <c r="C762" s="272"/>
      <c r="D762" s="272"/>
      <c r="E762" s="451"/>
      <c r="F762" s="451"/>
      <c r="G762" s="455"/>
      <c r="H762" s="557"/>
    </row>
    <row r="763" spans="2:8" s="269" customFormat="1" ht="12.75" x14ac:dyDescent="0.25">
      <c r="B763" s="476"/>
      <c r="C763" s="272"/>
      <c r="D763" s="272"/>
      <c r="E763" s="451"/>
      <c r="F763" s="451"/>
      <c r="G763" s="455"/>
      <c r="H763" s="557"/>
    </row>
    <row r="764" spans="2:8" s="269" customFormat="1" ht="12.75" x14ac:dyDescent="0.25">
      <c r="B764" s="476"/>
      <c r="C764" s="272"/>
      <c r="D764" s="272"/>
      <c r="E764" s="451"/>
      <c r="F764" s="451"/>
      <c r="G764" s="455"/>
      <c r="H764" s="557"/>
    </row>
    <row r="765" spans="2:8" s="273" customFormat="1" ht="21.95" customHeight="1" x14ac:dyDescent="0.25">
      <c r="B765" s="274" t="s">
        <v>230</v>
      </c>
      <c r="C765" s="274"/>
      <c r="D765" s="275"/>
      <c r="E765" s="454"/>
      <c r="F765" s="454"/>
      <c r="G765" s="456"/>
      <c r="H765" s="558">
        <f>SUM(H707:H764)</f>
        <v>0</v>
      </c>
    </row>
    <row r="766" spans="2:8" s="268" customFormat="1" ht="12.75" x14ac:dyDescent="0.2">
      <c r="B766" s="303"/>
      <c r="F766" s="303"/>
      <c r="H766" s="554" t="s">
        <v>2023</v>
      </c>
    </row>
    <row r="767" spans="2:8" s="268" customFormat="1" ht="12.75" x14ac:dyDescent="0.2">
      <c r="B767" s="303"/>
      <c r="F767" s="303"/>
      <c r="H767" s="555"/>
    </row>
    <row r="768" spans="2:8" s="269" customFormat="1" ht="25.5" x14ac:dyDescent="0.25">
      <c r="B768" s="270" t="s">
        <v>3</v>
      </c>
      <c r="C768" s="270" t="s">
        <v>4</v>
      </c>
      <c r="D768" s="270" t="s">
        <v>5</v>
      </c>
      <c r="E768" s="270" t="s">
        <v>6</v>
      </c>
      <c r="F768" s="295" t="s">
        <v>7</v>
      </c>
      <c r="G768" s="270" t="s">
        <v>8</v>
      </c>
      <c r="H768" s="556" t="s">
        <v>9</v>
      </c>
    </row>
    <row r="769" spans="1:8" s="269" customFormat="1" ht="25.5" x14ac:dyDescent="0.25">
      <c r="A769" s="269">
        <v>10158</v>
      </c>
      <c r="B769" s="748" t="s">
        <v>1072</v>
      </c>
      <c r="C769" s="749" t="s">
        <v>1878</v>
      </c>
      <c r="D769" s="749" t="s">
        <v>1877</v>
      </c>
      <c r="E769" s="753"/>
      <c r="F769" s="754"/>
      <c r="G769" s="751"/>
      <c r="H769" s="752"/>
    </row>
    <row r="770" spans="1:8" s="269" customFormat="1" ht="12.75" x14ac:dyDescent="0.25">
      <c r="B770" s="476"/>
      <c r="C770" s="272"/>
      <c r="D770" s="272"/>
      <c r="E770" s="451"/>
      <c r="F770" s="451"/>
      <c r="G770" s="455"/>
      <c r="H770" s="557"/>
    </row>
    <row r="771" spans="1:8" s="269" customFormat="1" ht="25.5" x14ac:dyDescent="0.25">
      <c r="A771" s="269">
        <v>10159</v>
      </c>
      <c r="B771" s="475"/>
      <c r="C771" s="271" t="s">
        <v>276</v>
      </c>
      <c r="D771" s="271" t="s">
        <v>1176</v>
      </c>
      <c r="E771" s="452"/>
      <c r="F771" s="453"/>
      <c r="G771" s="455"/>
      <c r="H771" s="557"/>
    </row>
    <row r="772" spans="1:8" s="269" customFormat="1" ht="12.75" x14ac:dyDescent="0.25">
      <c r="B772" s="476"/>
      <c r="C772" s="272"/>
      <c r="D772" s="272"/>
      <c r="E772" s="451"/>
      <c r="F772" s="451"/>
      <c r="G772" s="455"/>
      <c r="H772" s="557"/>
    </row>
    <row r="773" spans="1:8" s="269" customFormat="1" ht="12.75" x14ac:dyDescent="0.25">
      <c r="A773" s="269">
        <v>10160</v>
      </c>
      <c r="B773" s="475" t="s">
        <v>1074</v>
      </c>
      <c r="C773" s="271"/>
      <c r="D773" s="271" t="s">
        <v>1879</v>
      </c>
      <c r="E773" s="452" t="s">
        <v>190</v>
      </c>
      <c r="F773" s="453">
        <v>32</v>
      </c>
      <c r="G773" s="464"/>
      <c r="H773" s="557">
        <f>IF(E773 = CHAR(37), F773*G773/100,F773*G773)</f>
        <v>0</v>
      </c>
    </row>
    <row r="774" spans="1:8" s="269" customFormat="1" ht="12.75" x14ac:dyDescent="0.25">
      <c r="B774" s="476"/>
      <c r="C774" s="272"/>
      <c r="D774" s="272"/>
      <c r="E774" s="451"/>
      <c r="F774" s="451"/>
      <c r="G774" s="455"/>
      <c r="H774" s="557"/>
    </row>
    <row r="775" spans="1:8" s="269" customFormat="1" ht="12.75" x14ac:dyDescent="0.25">
      <c r="A775" s="269">
        <v>10161</v>
      </c>
      <c r="B775" s="475" t="s">
        <v>1077</v>
      </c>
      <c r="C775" s="271"/>
      <c r="D775" s="271" t="s">
        <v>1880</v>
      </c>
      <c r="E775" s="452" t="s">
        <v>190</v>
      </c>
      <c r="F775" s="453">
        <v>128</v>
      </c>
      <c r="G775" s="464"/>
      <c r="H775" s="557">
        <f>IF(E775 = CHAR(37), F775*G775/100,F775*G775)</f>
        <v>0</v>
      </c>
    </row>
    <row r="776" spans="1:8" s="269" customFormat="1" ht="12.75" x14ac:dyDescent="0.25">
      <c r="B776" s="476"/>
      <c r="C776" s="272"/>
      <c r="D776" s="272"/>
      <c r="E776" s="451"/>
      <c r="F776" s="451"/>
      <c r="G776" s="455"/>
      <c r="H776" s="557"/>
    </row>
    <row r="777" spans="1:8" s="269" customFormat="1" ht="25.5" x14ac:dyDescent="0.25">
      <c r="A777" s="269">
        <v>10162</v>
      </c>
      <c r="B777" s="475"/>
      <c r="C777" s="271" t="s">
        <v>1181</v>
      </c>
      <c r="D777" s="271" t="s">
        <v>1182</v>
      </c>
      <c r="E777" s="452"/>
      <c r="F777" s="453"/>
      <c r="G777" s="455"/>
      <c r="H777" s="557"/>
    </row>
    <row r="778" spans="1:8" s="269" customFormat="1" ht="12.75" x14ac:dyDescent="0.25">
      <c r="B778" s="476"/>
      <c r="C778" s="272"/>
      <c r="D778" s="272"/>
      <c r="E778" s="451"/>
      <c r="F778" s="451"/>
      <c r="G778" s="455"/>
      <c r="H778" s="557"/>
    </row>
    <row r="779" spans="1:8" s="269" customFormat="1" ht="12.75" x14ac:dyDescent="0.25">
      <c r="A779" s="269">
        <v>10163</v>
      </c>
      <c r="B779" s="475" t="s">
        <v>1641</v>
      </c>
      <c r="C779" s="271"/>
      <c r="D779" s="271" t="s">
        <v>1879</v>
      </c>
      <c r="E779" s="452" t="s">
        <v>190</v>
      </c>
      <c r="F779" s="453">
        <v>128</v>
      </c>
      <c r="G779" s="464"/>
      <c r="H779" s="557">
        <f>IF(E779 = CHAR(37), F779*G779/100,F779*G779)</f>
        <v>0</v>
      </c>
    </row>
    <row r="780" spans="1:8" s="269" customFormat="1" ht="12.75" x14ac:dyDescent="0.25">
      <c r="B780" s="476"/>
      <c r="C780" s="272"/>
      <c r="D780" s="272"/>
      <c r="E780" s="451"/>
      <c r="F780" s="451"/>
      <c r="G780" s="455"/>
      <c r="H780" s="557"/>
    </row>
    <row r="781" spans="1:8" s="269" customFormat="1" ht="12.75" x14ac:dyDescent="0.25">
      <c r="A781" s="269">
        <v>10164</v>
      </c>
      <c r="B781" s="475" t="s">
        <v>1643</v>
      </c>
      <c r="C781" s="271"/>
      <c r="D781" s="271" t="s">
        <v>1880</v>
      </c>
      <c r="E781" s="452" t="s">
        <v>190</v>
      </c>
      <c r="F781" s="453">
        <v>32</v>
      </c>
      <c r="G781" s="464"/>
      <c r="H781" s="557">
        <f>IF(E781 = CHAR(37), F781*G781/100,F781*G781)</f>
        <v>0</v>
      </c>
    </row>
    <row r="782" spans="1:8" s="269" customFormat="1" ht="12.75" x14ac:dyDescent="0.25">
      <c r="B782" s="476"/>
      <c r="C782" s="272"/>
      <c r="D782" s="272"/>
      <c r="E782" s="451"/>
      <c r="F782" s="451"/>
      <c r="G782" s="455"/>
      <c r="H782" s="557"/>
    </row>
    <row r="783" spans="1:8" s="269" customFormat="1" ht="25.5" x14ac:dyDescent="0.25">
      <c r="A783" s="269">
        <v>10165</v>
      </c>
      <c r="B783" s="475"/>
      <c r="C783" s="271" t="s">
        <v>1192</v>
      </c>
      <c r="D783" s="271" t="s">
        <v>1193</v>
      </c>
      <c r="E783" s="452"/>
      <c r="F783" s="453"/>
      <c r="G783" s="455"/>
      <c r="H783" s="557"/>
    </row>
    <row r="784" spans="1:8" s="269" customFormat="1" ht="12.75" x14ac:dyDescent="0.25">
      <c r="B784" s="476"/>
      <c r="C784" s="272"/>
      <c r="D784" s="272"/>
      <c r="E784" s="451"/>
      <c r="F784" s="451"/>
      <c r="G784" s="455"/>
      <c r="H784" s="557"/>
    </row>
    <row r="785" spans="1:8" s="269" customFormat="1" ht="12.75" x14ac:dyDescent="0.25">
      <c r="A785" s="269">
        <v>10166</v>
      </c>
      <c r="B785" s="475" t="s">
        <v>1645</v>
      </c>
      <c r="C785" s="271"/>
      <c r="D785" s="271" t="s">
        <v>1881</v>
      </c>
      <c r="E785" s="452" t="s">
        <v>190</v>
      </c>
      <c r="F785" s="453">
        <v>5</v>
      </c>
      <c r="G785" s="464"/>
      <c r="H785" s="557">
        <f>IF(E785 = CHAR(37), F785*G785/100,F785*G785)</f>
        <v>0</v>
      </c>
    </row>
    <row r="786" spans="1:8" s="269" customFormat="1" ht="12.75" x14ac:dyDescent="0.25">
      <c r="B786" s="476"/>
      <c r="C786" s="272"/>
      <c r="D786" s="272"/>
      <c r="E786" s="451"/>
      <c r="F786" s="451"/>
      <c r="G786" s="455"/>
      <c r="H786" s="557"/>
    </row>
    <row r="787" spans="1:8" s="269" customFormat="1" ht="12.75" x14ac:dyDescent="0.25">
      <c r="A787" s="269">
        <v>10167</v>
      </c>
      <c r="B787" s="475" t="s">
        <v>1648</v>
      </c>
      <c r="C787" s="271"/>
      <c r="D787" s="271" t="s">
        <v>1882</v>
      </c>
      <c r="E787" s="452" t="s">
        <v>279</v>
      </c>
      <c r="F787" s="453">
        <v>10</v>
      </c>
      <c r="G787" s="464"/>
      <c r="H787" s="557">
        <f>IF(E787 = CHAR(37), F787*G787/100,F787*G787)</f>
        <v>0</v>
      </c>
    </row>
    <row r="788" spans="1:8" s="269" customFormat="1" ht="12.75" x14ac:dyDescent="0.25">
      <c r="B788" s="476"/>
      <c r="C788" s="272"/>
      <c r="D788" s="272"/>
      <c r="E788" s="451"/>
      <c r="F788" s="451"/>
      <c r="G788" s="455"/>
      <c r="H788" s="557"/>
    </row>
    <row r="789" spans="1:8" s="269" customFormat="1" ht="12.75" x14ac:dyDescent="0.25">
      <c r="B789" s="476"/>
      <c r="C789" s="272"/>
      <c r="D789" s="272"/>
      <c r="E789" s="451"/>
      <c r="F789" s="451"/>
      <c r="G789" s="455"/>
      <c r="H789" s="557"/>
    </row>
    <row r="790" spans="1:8" s="269" customFormat="1" ht="12.75" x14ac:dyDescent="0.25">
      <c r="B790" s="476"/>
      <c r="C790" s="272"/>
      <c r="D790" s="272"/>
      <c r="E790" s="451"/>
      <c r="F790" s="451"/>
      <c r="G790" s="455"/>
      <c r="H790" s="557"/>
    </row>
    <row r="791" spans="1:8" s="269" customFormat="1" ht="12.75" x14ac:dyDescent="0.25">
      <c r="B791" s="476"/>
      <c r="C791" s="272"/>
      <c r="D791" s="272"/>
      <c r="E791" s="451"/>
      <c r="F791" s="451"/>
      <c r="G791" s="455"/>
      <c r="H791" s="557"/>
    </row>
    <row r="792" spans="1:8" s="269" customFormat="1" ht="12.75" x14ac:dyDescent="0.25">
      <c r="B792" s="476"/>
      <c r="C792" s="272"/>
      <c r="D792" s="272"/>
      <c r="E792" s="451"/>
      <c r="F792" s="451"/>
      <c r="G792" s="455"/>
      <c r="H792" s="557"/>
    </row>
    <row r="793" spans="1:8" s="269" customFormat="1" ht="12.75" x14ac:dyDescent="0.25">
      <c r="B793" s="476"/>
      <c r="C793" s="272"/>
      <c r="D793" s="272"/>
      <c r="E793" s="451"/>
      <c r="F793" s="451"/>
      <c r="G793" s="455"/>
      <c r="H793" s="557"/>
    </row>
    <row r="794" spans="1:8" s="269" customFormat="1" ht="12.75" x14ac:dyDescent="0.25">
      <c r="B794" s="476"/>
      <c r="C794" s="272"/>
      <c r="D794" s="272"/>
      <c r="E794" s="451"/>
      <c r="F794" s="451"/>
      <c r="G794" s="455"/>
      <c r="H794" s="557"/>
    </row>
    <row r="795" spans="1:8" s="269" customFormat="1" ht="12.75" x14ac:dyDescent="0.25">
      <c r="B795" s="476"/>
      <c r="C795" s="272"/>
      <c r="D795" s="272"/>
      <c r="E795" s="451"/>
      <c r="F795" s="451"/>
      <c r="G795" s="455"/>
      <c r="H795" s="557"/>
    </row>
    <row r="796" spans="1:8" s="269" customFormat="1" ht="12.75" x14ac:dyDescent="0.25">
      <c r="B796" s="476"/>
      <c r="C796" s="272"/>
      <c r="D796" s="272"/>
      <c r="E796" s="451"/>
      <c r="F796" s="451"/>
      <c r="G796" s="455"/>
      <c r="H796" s="557"/>
    </row>
    <row r="797" spans="1:8" s="269" customFormat="1" ht="12.75" x14ac:dyDescent="0.25">
      <c r="B797" s="476"/>
      <c r="C797" s="272"/>
      <c r="D797" s="272"/>
      <c r="E797" s="451"/>
      <c r="F797" s="451"/>
      <c r="G797" s="455"/>
      <c r="H797" s="557"/>
    </row>
    <row r="798" spans="1:8" s="269" customFormat="1" ht="12.75" x14ac:dyDescent="0.25">
      <c r="B798" s="476"/>
      <c r="C798" s="272"/>
      <c r="D798" s="272"/>
      <c r="E798" s="451"/>
      <c r="F798" s="451"/>
      <c r="G798" s="455"/>
      <c r="H798" s="557"/>
    </row>
    <row r="799" spans="1:8" s="269" customFormat="1" ht="12.75" x14ac:dyDescent="0.25">
      <c r="B799" s="476"/>
      <c r="C799" s="272"/>
      <c r="D799" s="272"/>
      <c r="E799" s="451"/>
      <c r="F799" s="451"/>
      <c r="G799" s="455"/>
      <c r="H799" s="557"/>
    </row>
    <row r="800" spans="1:8" s="269" customFormat="1" ht="12.75" x14ac:dyDescent="0.25">
      <c r="B800" s="476"/>
      <c r="C800" s="272"/>
      <c r="D800" s="272"/>
      <c r="E800" s="451"/>
      <c r="F800" s="451"/>
      <c r="G800" s="455"/>
      <c r="H800" s="557"/>
    </row>
    <row r="801" spans="2:8" s="269" customFormat="1" ht="12.75" x14ac:dyDescent="0.25">
      <c r="B801" s="476"/>
      <c r="C801" s="272"/>
      <c r="D801" s="272"/>
      <c r="E801" s="451"/>
      <c r="F801" s="451"/>
      <c r="G801" s="455"/>
      <c r="H801" s="557"/>
    </row>
    <row r="802" spans="2:8" s="269" customFormat="1" ht="12.75" x14ac:dyDescent="0.25">
      <c r="B802" s="476"/>
      <c r="C802" s="272"/>
      <c r="D802" s="272"/>
      <c r="E802" s="451"/>
      <c r="F802" s="451"/>
      <c r="G802" s="455"/>
      <c r="H802" s="557"/>
    </row>
    <row r="803" spans="2:8" s="269" customFormat="1" ht="12.75" x14ac:dyDescent="0.25">
      <c r="B803" s="476"/>
      <c r="C803" s="272"/>
      <c r="D803" s="272"/>
      <c r="E803" s="451"/>
      <c r="F803" s="451"/>
      <c r="G803" s="455"/>
      <c r="H803" s="557"/>
    </row>
    <row r="804" spans="2:8" s="269" customFormat="1" ht="12.75" x14ac:dyDescent="0.25">
      <c r="B804" s="476"/>
      <c r="C804" s="272"/>
      <c r="D804" s="272"/>
      <c r="E804" s="451"/>
      <c r="F804" s="451"/>
      <c r="G804" s="455"/>
      <c r="H804" s="557"/>
    </row>
    <row r="805" spans="2:8" s="269" customFormat="1" ht="12.75" x14ac:dyDescent="0.25">
      <c r="B805" s="476"/>
      <c r="C805" s="272"/>
      <c r="D805" s="272"/>
      <c r="E805" s="451"/>
      <c r="F805" s="451"/>
      <c r="G805" s="455"/>
      <c r="H805" s="557"/>
    </row>
    <row r="806" spans="2:8" s="269" customFormat="1" ht="12.75" x14ac:dyDescent="0.25">
      <c r="B806" s="476"/>
      <c r="C806" s="272"/>
      <c r="D806" s="272"/>
      <c r="E806" s="451"/>
      <c r="F806" s="451"/>
      <c r="G806" s="455"/>
      <c r="H806" s="557"/>
    </row>
    <row r="807" spans="2:8" s="269" customFormat="1" ht="12.75" x14ac:dyDescent="0.25">
      <c r="B807" s="476"/>
      <c r="C807" s="272"/>
      <c r="D807" s="272"/>
      <c r="E807" s="451"/>
      <c r="F807" s="451"/>
      <c r="G807" s="455"/>
      <c r="H807" s="557"/>
    </row>
    <row r="808" spans="2:8" s="269" customFormat="1" ht="12.75" x14ac:dyDescent="0.25">
      <c r="B808" s="476"/>
      <c r="C808" s="272"/>
      <c r="D808" s="272"/>
      <c r="E808" s="451"/>
      <c r="F808" s="451"/>
      <c r="G808" s="455"/>
      <c r="H808" s="557"/>
    </row>
    <row r="809" spans="2:8" s="269" customFormat="1" ht="12.75" x14ac:dyDescent="0.25">
      <c r="B809" s="476"/>
      <c r="C809" s="272"/>
      <c r="D809" s="272"/>
      <c r="E809" s="451"/>
      <c r="F809" s="451"/>
      <c r="G809" s="455"/>
      <c r="H809" s="557"/>
    </row>
    <row r="810" spans="2:8" s="269" customFormat="1" ht="12.75" x14ac:dyDescent="0.25">
      <c r="B810" s="476"/>
      <c r="C810" s="272"/>
      <c r="D810" s="272"/>
      <c r="E810" s="451"/>
      <c r="F810" s="451"/>
      <c r="G810" s="455"/>
      <c r="H810" s="557"/>
    </row>
    <row r="811" spans="2:8" s="269" customFormat="1" ht="12.75" x14ac:dyDescent="0.25">
      <c r="B811" s="476"/>
      <c r="C811" s="272"/>
      <c r="D811" s="272"/>
      <c r="E811" s="451"/>
      <c r="F811" s="451"/>
      <c r="G811" s="455"/>
      <c r="H811" s="557"/>
    </row>
    <row r="812" spans="2:8" s="269" customFormat="1" ht="12.75" x14ac:dyDescent="0.25">
      <c r="B812" s="476"/>
      <c r="C812" s="272"/>
      <c r="D812" s="272"/>
      <c r="E812" s="451"/>
      <c r="F812" s="451"/>
      <c r="G812" s="455"/>
      <c r="H812" s="557"/>
    </row>
    <row r="813" spans="2:8" s="269" customFormat="1" ht="12.75" x14ac:dyDescent="0.25">
      <c r="B813" s="476"/>
      <c r="C813" s="272"/>
      <c r="D813" s="272"/>
      <c r="E813" s="451"/>
      <c r="F813" s="451"/>
      <c r="G813" s="455"/>
      <c r="H813" s="557"/>
    </row>
    <row r="814" spans="2:8" s="269" customFormat="1" ht="12.75" x14ac:dyDescent="0.25">
      <c r="B814" s="476"/>
      <c r="C814" s="272"/>
      <c r="D814" s="272"/>
      <c r="E814" s="451"/>
      <c r="F814" s="451"/>
      <c r="G814" s="455"/>
      <c r="H814" s="557"/>
    </row>
    <row r="815" spans="2:8" s="269" customFormat="1" ht="12.75" x14ac:dyDescent="0.25">
      <c r="B815" s="476"/>
      <c r="C815" s="272"/>
      <c r="D815" s="272"/>
      <c r="E815" s="451"/>
      <c r="F815" s="451"/>
      <c r="G815" s="455"/>
      <c r="H815" s="557"/>
    </row>
    <row r="816" spans="2:8" s="269" customFormat="1" ht="12.75" x14ac:dyDescent="0.25">
      <c r="B816" s="476"/>
      <c r="C816" s="272"/>
      <c r="D816" s="272"/>
      <c r="E816" s="451"/>
      <c r="F816" s="451"/>
      <c r="G816" s="455"/>
      <c r="H816" s="557"/>
    </row>
    <row r="817" spans="2:8" s="269" customFormat="1" ht="12.75" x14ac:dyDescent="0.25">
      <c r="B817" s="476"/>
      <c r="C817" s="272"/>
      <c r="D817" s="272"/>
      <c r="E817" s="451"/>
      <c r="F817" s="451"/>
      <c r="G817" s="455"/>
      <c r="H817" s="557"/>
    </row>
    <row r="818" spans="2:8" s="269" customFormat="1" ht="12.75" x14ac:dyDescent="0.25">
      <c r="B818" s="476"/>
      <c r="C818" s="272"/>
      <c r="D818" s="272"/>
      <c r="E818" s="451"/>
      <c r="F818" s="451"/>
      <c r="G818" s="455"/>
      <c r="H818" s="557"/>
    </row>
    <row r="819" spans="2:8" s="269" customFormat="1" ht="12.75" x14ac:dyDescent="0.25">
      <c r="B819" s="476"/>
      <c r="C819" s="272"/>
      <c r="D819" s="272"/>
      <c r="E819" s="451"/>
      <c r="F819" s="451"/>
      <c r="G819" s="455"/>
      <c r="H819" s="557"/>
    </row>
    <row r="820" spans="2:8" s="269" customFormat="1" ht="12.75" x14ac:dyDescent="0.25">
      <c r="B820" s="476"/>
      <c r="C820" s="272"/>
      <c r="D820" s="272"/>
      <c r="E820" s="451"/>
      <c r="F820" s="451"/>
      <c r="G820" s="455"/>
      <c r="H820" s="557"/>
    </row>
    <row r="821" spans="2:8" s="269" customFormat="1" ht="12.75" x14ac:dyDescent="0.25">
      <c r="B821" s="476"/>
      <c r="C821" s="272"/>
      <c r="D821" s="272"/>
      <c r="E821" s="451"/>
      <c r="F821" s="451"/>
      <c r="G821" s="455"/>
      <c r="H821" s="557"/>
    </row>
    <row r="822" spans="2:8" s="269" customFormat="1" ht="12.75" x14ac:dyDescent="0.25">
      <c r="B822" s="476"/>
      <c r="C822" s="272"/>
      <c r="D822" s="272"/>
      <c r="E822" s="451"/>
      <c r="F822" s="451"/>
      <c r="G822" s="455"/>
      <c r="H822" s="557"/>
    </row>
    <row r="823" spans="2:8" s="269" customFormat="1" ht="12.75" x14ac:dyDescent="0.25">
      <c r="B823" s="476"/>
      <c r="C823" s="272"/>
      <c r="D823" s="272"/>
      <c r="E823" s="451"/>
      <c r="F823" s="451"/>
      <c r="G823" s="455"/>
      <c r="H823" s="557"/>
    </row>
    <row r="824" spans="2:8" s="269" customFormat="1" ht="12.75" x14ac:dyDescent="0.25">
      <c r="B824" s="476"/>
      <c r="C824" s="272"/>
      <c r="D824" s="272"/>
      <c r="E824" s="451"/>
      <c r="F824" s="451"/>
      <c r="G824" s="455"/>
      <c r="H824" s="557"/>
    </row>
    <row r="825" spans="2:8" s="269" customFormat="1" ht="12.75" x14ac:dyDescent="0.25">
      <c r="B825" s="476"/>
      <c r="C825" s="272"/>
      <c r="D825" s="272"/>
      <c r="E825" s="451"/>
      <c r="F825" s="451"/>
      <c r="G825" s="455"/>
      <c r="H825" s="557"/>
    </row>
    <row r="826" spans="2:8" s="269" customFormat="1" ht="12.75" x14ac:dyDescent="0.25">
      <c r="B826" s="476"/>
      <c r="C826" s="272"/>
      <c r="D826" s="272"/>
      <c r="E826" s="451"/>
      <c r="F826" s="451"/>
      <c r="G826" s="455"/>
      <c r="H826" s="557"/>
    </row>
    <row r="827" spans="2:8" s="269" customFormat="1" ht="12.75" x14ac:dyDescent="0.25">
      <c r="B827" s="476"/>
      <c r="C827" s="272"/>
      <c r="D827" s="272"/>
      <c r="E827" s="451"/>
      <c r="F827" s="451"/>
      <c r="G827" s="455"/>
      <c r="H827" s="557"/>
    </row>
    <row r="828" spans="2:8" s="269" customFormat="1" ht="12.75" x14ac:dyDescent="0.25">
      <c r="B828" s="476"/>
      <c r="C828" s="272"/>
      <c r="D828" s="272"/>
      <c r="E828" s="451"/>
      <c r="F828" s="451"/>
      <c r="G828" s="455"/>
      <c r="H828" s="557"/>
    </row>
    <row r="829" spans="2:8" s="269" customFormat="1" ht="12.75" x14ac:dyDescent="0.25">
      <c r="B829" s="476"/>
      <c r="C829" s="272"/>
      <c r="D829" s="272"/>
      <c r="E829" s="451"/>
      <c r="F829" s="451"/>
      <c r="G829" s="455"/>
      <c r="H829" s="557"/>
    </row>
    <row r="830" spans="2:8" s="269" customFormat="1" ht="12.75" x14ac:dyDescent="0.25">
      <c r="B830" s="476"/>
      <c r="C830" s="272"/>
      <c r="D830" s="272"/>
      <c r="E830" s="451"/>
      <c r="F830" s="451"/>
      <c r="G830" s="455"/>
      <c r="H830" s="557"/>
    </row>
    <row r="831" spans="2:8" s="273" customFormat="1" ht="21.95" customHeight="1" x14ac:dyDescent="0.25">
      <c r="B831" s="274" t="s">
        <v>230</v>
      </c>
      <c r="C831" s="274"/>
      <c r="D831" s="275"/>
      <c r="E831" s="454"/>
      <c r="F831" s="454"/>
      <c r="G831" s="456"/>
      <c r="H831" s="558">
        <f>SUM(H769:H830)</f>
        <v>0</v>
      </c>
    </row>
    <row r="832" spans="2:8" s="268" customFormat="1" ht="12.75" x14ac:dyDescent="0.2">
      <c r="B832" s="303"/>
      <c r="F832" s="303"/>
      <c r="H832" s="554" t="s">
        <v>2023</v>
      </c>
    </row>
    <row r="833" spans="1:8" s="268" customFormat="1" ht="12.75" x14ac:dyDescent="0.2">
      <c r="B833" s="303"/>
      <c r="F833" s="303"/>
      <c r="H833" s="555"/>
    </row>
    <row r="834" spans="1:8" s="269" customFormat="1" ht="25.5" x14ac:dyDescent="0.25">
      <c r="B834" s="270" t="s">
        <v>3</v>
      </c>
      <c r="C834" s="270" t="s">
        <v>4</v>
      </c>
      <c r="D834" s="270" t="s">
        <v>5</v>
      </c>
      <c r="E834" s="270" t="s">
        <v>6</v>
      </c>
      <c r="F834" s="295" t="s">
        <v>7</v>
      </c>
      <c r="G834" s="270" t="s">
        <v>8</v>
      </c>
      <c r="H834" s="556" t="s">
        <v>9</v>
      </c>
    </row>
    <row r="835" spans="1:8" s="269" customFormat="1" ht="25.5" x14ac:dyDescent="0.25">
      <c r="A835" s="269">
        <v>10168</v>
      </c>
      <c r="B835" s="748" t="s">
        <v>1080</v>
      </c>
      <c r="C835" s="749" t="s">
        <v>1883</v>
      </c>
      <c r="D835" s="749" t="s">
        <v>1347</v>
      </c>
      <c r="E835" s="753"/>
      <c r="F835" s="754"/>
      <c r="G835" s="751"/>
      <c r="H835" s="752"/>
    </row>
    <row r="836" spans="1:8" s="269" customFormat="1" ht="12.75" x14ac:dyDescent="0.25">
      <c r="B836" s="476"/>
      <c r="C836" s="272"/>
      <c r="D836" s="272"/>
      <c r="E836" s="451"/>
      <c r="F836" s="451"/>
      <c r="G836" s="455"/>
      <c r="H836" s="557"/>
    </row>
    <row r="837" spans="1:8" s="269" customFormat="1" ht="12.75" x14ac:dyDescent="0.25">
      <c r="A837" s="269">
        <v>10169</v>
      </c>
      <c r="B837" s="475"/>
      <c r="C837" s="271" t="s">
        <v>276</v>
      </c>
      <c r="D837" s="271" t="s">
        <v>1884</v>
      </c>
      <c r="E837" s="452"/>
      <c r="F837" s="453"/>
      <c r="G837" s="455"/>
      <c r="H837" s="557"/>
    </row>
    <row r="838" spans="1:8" s="269" customFormat="1" ht="12.75" x14ac:dyDescent="0.25">
      <c r="B838" s="476"/>
      <c r="C838" s="272"/>
      <c r="D838" s="272"/>
      <c r="E838" s="451"/>
      <c r="F838" s="451"/>
      <c r="G838" s="455"/>
      <c r="H838" s="557"/>
    </row>
    <row r="839" spans="1:8" s="269" customFormat="1" ht="12.75" x14ac:dyDescent="0.25">
      <c r="A839" s="269">
        <v>10170</v>
      </c>
      <c r="B839" s="475"/>
      <c r="C839" s="271"/>
      <c r="D839" s="271" t="s">
        <v>1885</v>
      </c>
      <c r="E839" s="452"/>
      <c r="F839" s="453"/>
      <c r="G839" s="455"/>
      <c r="H839" s="557"/>
    </row>
    <row r="840" spans="1:8" s="269" customFormat="1" ht="12.75" x14ac:dyDescent="0.25">
      <c r="B840" s="476"/>
      <c r="C840" s="272"/>
      <c r="D840" s="272"/>
      <c r="E840" s="451"/>
      <c r="F840" s="451"/>
      <c r="G840" s="455"/>
      <c r="H840" s="557"/>
    </row>
    <row r="841" spans="1:8" s="269" customFormat="1" ht="12.75" x14ac:dyDescent="0.25">
      <c r="A841" s="269">
        <v>10171</v>
      </c>
      <c r="B841" s="475" t="s">
        <v>1082</v>
      </c>
      <c r="C841" s="271"/>
      <c r="D841" s="271" t="s">
        <v>1886</v>
      </c>
      <c r="E841" s="452" t="s">
        <v>292</v>
      </c>
      <c r="F841" s="453">
        <v>150</v>
      </c>
      <c r="G841" s="464"/>
      <c r="H841" s="557">
        <f>IF(E841 = CHAR(37), F841*G841/100,F841*G841)</f>
        <v>0</v>
      </c>
    </row>
    <row r="842" spans="1:8" s="269" customFormat="1" ht="12.75" x14ac:dyDescent="0.25">
      <c r="B842" s="476"/>
      <c r="C842" s="272"/>
      <c r="D842" s="272"/>
      <c r="E842" s="451"/>
      <c r="F842" s="451"/>
      <c r="G842" s="455"/>
      <c r="H842" s="557"/>
    </row>
    <row r="843" spans="1:8" s="269" customFormat="1" ht="12.75" x14ac:dyDescent="0.25">
      <c r="A843" s="269">
        <v>10172</v>
      </c>
      <c r="B843" s="475" t="s">
        <v>1094</v>
      </c>
      <c r="C843" s="271"/>
      <c r="D843" s="271" t="s">
        <v>1887</v>
      </c>
      <c r="E843" s="452" t="s">
        <v>292</v>
      </c>
      <c r="F843" s="453">
        <v>5</v>
      </c>
      <c r="G843" s="464"/>
      <c r="H843" s="557">
        <f>IF(E843 = CHAR(37), F843*G843/100,F843*G843)</f>
        <v>0</v>
      </c>
    </row>
    <row r="844" spans="1:8" s="269" customFormat="1" ht="12.75" x14ac:dyDescent="0.25">
      <c r="B844" s="476"/>
      <c r="C844" s="272"/>
      <c r="D844" s="272"/>
      <c r="E844" s="451"/>
      <c r="F844" s="451"/>
      <c r="G844" s="455"/>
      <c r="H844" s="557"/>
    </row>
    <row r="845" spans="1:8" s="269" customFormat="1" ht="12.75" x14ac:dyDescent="0.25">
      <c r="A845" s="269">
        <v>10173</v>
      </c>
      <c r="B845" s="475" t="s">
        <v>1134</v>
      </c>
      <c r="C845" s="271"/>
      <c r="D845" s="271" t="s">
        <v>1888</v>
      </c>
      <c r="E845" s="452" t="s">
        <v>292</v>
      </c>
      <c r="F845" s="453">
        <v>5</v>
      </c>
      <c r="G845" s="464"/>
      <c r="H845" s="557">
        <f>IF(E845 = CHAR(37), F845*G845/100,F845*G845)</f>
        <v>0</v>
      </c>
    </row>
    <row r="846" spans="1:8" s="269" customFormat="1" ht="12.75" x14ac:dyDescent="0.25">
      <c r="B846" s="476"/>
      <c r="C846" s="272"/>
      <c r="D846" s="272"/>
      <c r="E846" s="451"/>
      <c r="F846" s="451"/>
      <c r="G846" s="455"/>
      <c r="H846" s="557"/>
    </row>
    <row r="847" spans="1:8" s="269" customFormat="1" ht="12.75" x14ac:dyDescent="0.25">
      <c r="A847" s="269">
        <v>10185</v>
      </c>
      <c r="B847" s="475" t="s">
        <v>1663</v>
      </c>
      <c r="C847" s="271"/>
      <c r="D847" s="271" t="s">
        <v>1889</v>
      </c>
      <c r="E847" s="452" t="s">
        <v>292</v>
      </c>
      <c r="F847" s="457">
        <v>10</v>
      </c>
      <c r="G847" s="464"/>
      <c r="H847" s="557">
        <f>IF(E847 = CHAR(37), F847*G847/100,F847*G847)</f>
        <v>0</v>
      </c>
    </row>
    <row r="848" spans="1:8" s="269" customFormat="1" ht="12.75" x14ac:dyDescent="0.25">
      <c r="B848" s="476"/>
      <c r="C848" s="272"/>
      <c r="D848" s="272"/>
      <c r="E848" s="451"/>
      <c r="F848" s="451"/>
      <c r="G848" s="455"/>
      <c r="H848" s="557"/>
    </row>
    <row r="849" spans="1:8" s="269" customFormat="1" ht="12.75" x14ac:dyDescent="0.25">
      <c r="A849" s="269">
        <v>10174</v>
      </c>
      <c r="B849" s="475"/>
      <c r="C849" s="271"/>
      <c r="D849" s="271" t="s">
        <v>1371</v>
      </c>
      <c r="E849" s="452"/>
      <c r="F849" s="457"/>
      <c r="G849" s="455"/>
      <c r="H849" s="557"/>
    </row>
    <row r="850" spans="1:8" s="269" customFormat="1" ht="12.75" x14ac:dyDescent="0.25">
      <c r="B850" s="476"/>
      <c r="C850" s="272"/>
      <c r="D850" s="272"/>
      <c r="E850" s="451"/>
      <c r="F850" s="451"/>
      <c r="G850" s="455"/>
      <c r="H850" s="557"/>
    </row>
    <row r="851" spans="1:8" s="269" customFormat="1" ht="12.75" x14ac:dyDescent="0.25">
      <c r="A851" s="269">
        <v>10175</v>
      </c>
      <c r="B851" s="475" t="s">
        <v>1665</v>
      </c>
      <c r="C851" s="271"/>
      <c r="D851" s="271" t="s">
        <v>1373</v>
      </c>
      <c r="E851" s="452" t="s">
        <v>292</v>
      </c>
      <c r="F851" s="453">
        <v>300</v>
      </c>
      <c r="G851" s="464"/>
      <c r="H851" s="557">
        <f>IF(E851 = CHAR(37), F851*G851/100,F851*G851)</f>
        <v>0</v>
      </c>
    </row>
    <row r="852" spans="1:8" s="269" customFormat="1" ht="12.75" x14ac:dyDescent="0.25">
      <c r="B852" s="476"/>
      <c r="C852" s="272"/>
      <c r="D852" s="272"/>
      <c r="E852" s="451"/>
      <c r="F852" s="451"/>
      <c r="G852" s="455"/>
      <c r="H852" s="557"/>
    </row>
    <row r="853" spans="1:8" s="269" customFormat="1" ht="12.75" x14ac:dyDescent="0.25">
      <c r="A853" s="269">
        <v>10176</v>
      </c>
      <c r="B853" s="475" t="s">
        <v>4775</v>
      </c>
      <c r="C853" s="271"/>
      <c r="D853" s="271" t="s">
        <v>1375</v>
      </c>
      <c r="E853" s="452" t="s">
        <v>292</v>
      </c>
      <c r="F853" s="453">
        <v>10</v>
      </c>
      <c r="G853" s="464"/>
      <c r="H853" s="557">
        <f>IF(E853 = CHAR(37), F853*G853/100,F853*G853)</f>
        <v>0</v>
      </c>
    </row>
    <row r="854" spans="1:8" s="269" customFormat="1" ht="12.75" x14ac:dyDescent="0.25">
      <c r="B854" s="476"/>
      <c r="C854" s="272"/>
      <c r="D854" s="272"/>
      <c r="E854" s="451"/>
      <c r="F854" s="451"/>
      <c r="G854" s="455"/>
      <c r="H854" s="557"/>
    </row>
    <row r="855" spans="1:8" s="269" customFormat="1" ht="12.75" x14ac:dyDescent="0.25">
      <c r="A855" s="269">
        <v>10177</v>
      </c>
      <c r="B855" s="475"/>
      <c r="C855" s="271" t="s">
        <v>1380</v>
      </c>
      <c r="D855" s="271" t="s">
        <v>1381</v>
      </c>
      <c r="E855" s="452"/>
      <c r="F855" s="453"/>
      <c r="G855" s="455"/>
      <c r="H855" s="557"/>
    </row>
    <row r="856" spans="1:8" s="269" customFormat="1" ht="12.75" x14ac:dyDescent="0.25">
      <c r="B856" s="476"/>
      <c r="C856" s="272"/>
      <c r="D856" s="272"/>
      <c r="E856" s="451"/>
      <c r="F856" s="451"/>
      <c r="G856" s="455"/>
      <c r="H856" s="557"/>
    </row>
    <row r="857" spans="1:8" s="269" customFormat="1" ht="12.75" x14ac:dyDescent="0.25">
      <c r="A857" s="269">
        <v>10178</v>
      </c>
      <c r="B857" s="475"/>
      <c r="C857" s="271"/>
      <c r="D857" s="271" t="s">
        <v>1890</v>
      </c>
      <c r="E857" s="452"/>
      <c r="F857" s="453"/>
      <c r="G857" s="455"/>
      <c r="H857" s="557"/>
    </row>
    <row r="858" spans="1:8" s="269" customFormat="1" ht="12.75" x14ac:dyDescent="0.25">
      <c r="B858" s="476"/>
      <c r="C858" s="272"/>
      <c r="D858" s="272"/>
      <c r="E858" s="451"/>
      <c r="F858" s="451"/>
      <c r="G858" s="455"/>
      <c r="H858" s="557"/>
    </row>
    <row r="859" spans="1:8" s="269" customFormat="1" ht="12.75" x14ac:dyDescent="0.25">
      <c r="A859" s="269">
        <v>10179</v>
      </c>
      <c r="B859" s="475" t="s">
        <v>4776</v>
      </c>
      <c r="C859" s="271"/>
      <c r="D859" s="271" t="s">
        <v>1384</v>
      </c>
      <c r="E859" s="452" t="s">
        <v>242</v>
      </c>
      <c r="F859" s="453">
        <v>20</v>
      </c>
      <c r="G859" s="464"/>
      <c r="H859" s="557">
        <f>IF(E859 = CHAR(37), F859*G859/100,F859*G859)</f>
        <v>0</v>
      </c>
    </row>
    <row r="860" spans="1:8" s="269" customFormat="1" ht="12.75" x14ac:dyDescent="0.25">
      <c r="B860" s="476"/>
      <c r="C860" s="272"/>
      <c r="D860" s="272"/>
      <c r="E860" s="451"/>
      <c r="F860" s="451"/>
      <c r="G860" s="455"/>
      <c r="H860" s="557"/>
    </row>
    <row r="861" spans="1:8" s="269" customFormat="1" ht="12.75" x14ac:dyDescent="0.25">
      <c r="B861" s="476"/>
      <c r="C861" s="272"/>
      <c r="D861" s="272"/>
      <c r="E861" s="451"/>
      <c r="F861" s="451"/>
      <c r="G861" s="455"/>
      <c r="H861" s="557"/>
    </row>
    <row r="862" spans="1:8" s="269" customFormat="1" ht="12.75" x14ac:dyDescent="0.25">
      <c r="B862" s="476"/>
      <c r="C862" s="272"/>
      <c r="D862" s="272"/>
      <c r="E862" s="451"/>
      <c r="F862" s="451"/>
      <c r="G862" s="455"/>
      <c r="H862" s="557"/>
    </row>
    <row r="863" spans="1:8" s="269" customFormat="1" ht="12.75" x14ac:dyDescent="0.25">
      <c r="B863" s="476"/>
      <c r="C863" s="272"/>
      <c r="D863" s="272"/>
      <c r="E863" s="451"/>
      <c r="F863" s="451"/>
      <c r="G863" s="455"/>
      <c r="H863" s="557"/>
    </row>
    <row r="864" spans="1:8" s="269" customFormat="1" ht="12.75" x14ac:dyDescent="0.25">
      <c r="B864" s="476"/>
      <c r="C864" s="272"/>
      <c r="D864" s="272"/>
      <c r="E864" s="451"/>
      <c r="F864" s="451"/>
      <c r="G864" s="455"/>
      <c r="H864" s="557"/>
    </row>
    <row r="865" spans="2:8" s="269" customFormat="1" ht="12.75" x14ac:dyDescent="0.25">
      <c r="B865" s="476"/>
      <c r="C865" s="272"/>
      <c r="D865" s="272"/>
      <c r="E865" s="451"/>
      <c r="F865" s="451"/>
      <c r="G865" s="455"/>
      <c r="H865" s="557"/>
    </row>
    <row r="866" spans="2:8" s="269" customFormat="1" ht="12.75" x14ac:dyDescent="0.25">
      <c r="B866" s="476"/>
      <c r="C866" s="272"/>
      <c r="D866" s="272"/>
      <c r="E866" s="451"/>
      <c r="F866" s="451"/>
      <c r="G866" s="455"/>
      <c r="H866" s="557"/>
    </row>
    <row r="867" spans="2:8" s="269" customFormat="1" ht="12.75" x14ac:dyDescent="0.25">
      <c r="B867" s="476"/>
      <c r="C867" s="272"/>
      <c r="D867" s="272"/>
      <c r="E867" s="451"/>
      <c r="F867" s="451"/>
      <c r="G867" s="455"/>
      <c r="H867" s="557"/>
    </row>
    <row r="868" spans="2:8" s="269" customFormat="1" ht="12.75" x14ac:dyDescent="0.25">
      <c r="B868" s="476"/>
      <c r="C868" s="272"/>
      <c r="D868" s="272"/>
      <c r="E868" s="451"/>
      <c r="F868" s="451"/>
      <c r="G868" s="455"/>
      <c r="H868" s="557"/>
    </row>
    <row r="869" spans="2:8" s="269" customFormat="1" ht="12.75" x14ac:dyDescent="0.25">
      <c r="B869" s="476"/>
      <c r="C869" s="272"/>
      <c r="D869" s="272"/>
      <c r="E869" s="451"/>
      <c r="F869" s="451"/>
      <c r="G869" s="455"/>
      <c r="H869" s="557"/>
    </row>
    <row r="870" spans="2:8" s="269" customFormat="1" ht="12.75" x14ac:dyDescent="0.25">
      <c r="B870" s="476"/>
      <c r="C870" s="272"/>
      <c r="D870" s="272"/>
      <c r="E870" s="451"/>
      <c r="F870" s="451"/>
      <c r="G870" s="455"/>
      <c r="H870" s="557"/>
    </row>
    <row r="871" spans="2:8" s="269" customFormat="1" ht="12.75" x14ac:dyDescent="0.25">
      <c r="B871" s="476"/>
      <c r="C871" s="272"/>
      <c r="D871" s="272"/>
      <c r="E871" s="451"/>
      <c r="F871" s="451"/>
      <c r="G871" s="455"/>
      <c r="H871" s="557"/>
    </row>
    <row r="872" spans="2:8" s="269" customFormat="1" ht="12.75" x14ac:dyDescent="0.25">
      <c r="B872" s="476"/>
      <c r="C872" s="272"/>
      <c r="D872" s="272"/>
      <c r="E872" s="451"/>
      <c r="F872" s="451"/>
      <c r="G872" s="455"/>
      <c r="H872" s="557"/>
    </row>
    <row r="873" spans="2:8" s="269" customFormat="1" ht="12.75" x14ac:dyDescent="0.25">
      <c r="B873" s="476"/>
      <c r="C873" s="272"/>
      <c r="D873" s="272"/>
      <c r="E873" s="451"/>
      <c r="F873" s="451"/>
      <c r="G873" s="455"/>
      <c r="H873" s="557"/>
    </row>
    <row r="874" spans="2:8" s="269" customFormat="1" ht="12.75" x14ac:dyDescent="0.25">
      <c r="B874" s="476"/>
      <c r="C874" s="272"/>
      <c r="D874" s="272"/>
      <c r="E874" s="451"/>
      <c r="F874" s="451"/>
      <c r="G874" s="455"/>
      <c r="H874" s="557"/>
    </row>
    <row r="875" spans="2:8" s="269" customFormat="1" ht="12.75" x14ac:dyDescent="0.25">
      <c r="B875" s="476"/>
      <c r="C875" s="272"/>
      <c r="D875" s="272"/>
      <c r="E875" s="451"/>
      <c r="F875" s="451"/>
      <c r="G875" s="455"/>
      <c r="H875" s="557"/>
    </row>
    <row r="876" spans="2:8" s="269" customFormat="1" ht="12.75" x14ac:dyDescent="0.25">
      <c r="B876" s="476"/>
      <c r="C876" s="272"/>
      <c r="D876" s="272"/>
      <c r="E876" s="451"/>
      <c r="F876" s="451"/>
      <c r="G876" s="455"/>
      <c r="H876" s="557"/>
    </row>
    <row r="877" spans="2:8" s="269" customFormat="1" ht="12.75" x14ac:dyDescent="0.25">
      <c r="B877" s="476"/>
      <c r="C877" s="272"/>
      <c r="D877" s="272"/>
      <c r="E877" s="451"/>
      <c r="F877" s="451"/>
      <c r="G877" s="455"/>
      <c r="H877" s="557"/>
    </row>
    <row r="878" spans="2:8" s="269" customFormat="1" ht="12.75" x14ac:dyDescent="0.25">
      <c r="B878" s="476"/>
      <c r="C878" s="272"/>
      <c r="D878" s="272"/>
      <c r="E878" s="451"/>
      <c r="F878" s="451"/>
      <c r="G878" s="455"/>
      <c r="H878" s="557"/>
    </row>
    <row r="879" spans="2:8" s="269" customFormat="1" ht="12.75" x14ac:dyDescent="0.25">
      <c r="B879" s="476"/>
      <c r="C879" s="272"/>
      <c r="D879" s="272"/>
      <c r="E879" s="451"/>
      <c r="F879" s="451"/>
      <c r="G879" s="455"/>
      <c r="H879" s="557"/>
    </row>
    <row r="880" spans="2:8" s="269" customFormat="1" ht="12.75" x14ac:dyDescent="0.25">
      <c r="B880" s="476"/>
      <c r="C880" s="272"/>
      <c r="D880" s="272"/>
      <c r="E880" s="451"/>
      <c r="F880" s="451"/>
      <c r="G880" s="455"/>
      <c r="H880" s="557"/>
    </row>
    <row r="881" spans="2:8" s="269" customFormat="1" ht="12.75" x14ac:dyDescent="0.25">
      <c r="B881" s="476"/>
      <c r="C881" s="272"/>
      <c r="D881" s="272"/>
      <c r="E881" s="451"/>
      <c r="F881" s="451"/>
      <c r="G881" s="455"/>
      <c r="H881" s="557"/>
    </row>
    <row r="882" spans="2:8" s="269" customFormat="1" ht="12.75" x14ac:dyDescent="0.25">
      <c r="B882" s="476"/>
      <c r="C882" s="272"/>
      <c r="D882" s="272"/>
      <c r="E882" s="451"/>
      <c r="F882" s="451"/>
      <c r="G882" s="455"/>
      <c r="H882" s="557"/>
    </row>
    <row r="883" spans="2:8" s="269" customFormat="1" ht="12.75" x14ac:dyDescent="0.25">
      <c r="B883" s="476"/>
      <c r="C883" s="272"/>
      <c r="D883" s="272"/>
      <c r="E883" s="451"/>
      <c r="F883" s="451"/>
      <c r="G883" s="455"/>
      <c r="H883" s="557"/>
    </row>
    <row r="884" spans="2:8" s="269" customFormat="1" ht="12.75" x14ac:dyDescent="0.25">
      <c r="B884" s="476"/>
      <c r="C884" s="272"/>
      <c r="D884" s="272"/>
      <c r="E884" s="451"/>
      <c r="F884" s="451"/>
      <c r="G884" s="455"/>
      <c r="H884" s="557"/>
    </row>
    <row r="885" spans="2:8" s="269" customFormat="1" ht="12.75" x14ac:dyDescent="0.25">
      <c r="B885" s="476"/>
      <c r="C885" s="272"/>
      <c r="D885" s="272"/>
      <c r="E885" s="451"/>
      <c r="F885" s="451"/>
      <c r="G885" s="455"/>
      <c r="H885" s="557"/>
    </row>
    <row r="886" spans="2:8" s="269" customFormat="1" ht="12.75" x14ac:dyDescent="0.25">
      <c r="B886" s="476"/>
      <c r="C886" s="272"/>
      <c r="D886" s="272"/>
      <c r="E886" s="451"/>
      <c r="F886" s="451"/>
      <c r="G886" s="455"/>
      <c r="H886" s="557"/>
    </row>
    <row r="887" spans="2:8" s="269" customFormat="1" ht="12.75" x14ac:dyDescent="0.25">
      <c r="B887" s="476"/>
      <c r="C887" s="272"/>
      <c r="D887" s="272"/>
      <c r="E887" s="451"/>
      <c r="F887" s="451"/>
      <c r="G887" s="455"/>
      <c r="H887" s="557"/>
    </row>
    <row r="888" spans="2:8" s="269" customFormat="1" ht="12.75" x14ac:dyDescent="0.25">
      <c r="B888" s="476"/>
      <c r="C888" s="272"/>
      <c r="D888" s="272"/>
      <c r="E888" s="451"/>
      <c r="F888" s="451"/>
      <c r="G888" s="455"/>
      <c r="H888" s="557"/>
    </row>
    <row r="889" spans="2:8" s="269" customFormat="1" ht="12.75" x14ac:dyDescent="0.25">
      <c r="B889" s="476"/>
      <c r="C889" s="272"/>
      <c r="D889" s="272"/>
      <c r="E889" s="451"/>
      <c r="F889" s="451"/>
      <c r="G889" s="455"/>
      <c r="H889" s="557"/>
    </row>
    <row r="890" spans="2:8" s="269" customFormat="1" ht="12.75" x14ac:dyDescent="0.25">
      <c r="B890" s="476"/>
      <c r="C890" s="272"/>
      <c r="D890" s="272"/>
      <c r="E890" s="451"/>
      <c r="F890" s="451"/>
      <c r="G890" s="455"/>
      <c r="H890" s="557"/>
    </row>
    <row r="891" spans="2:8" s="269" customFormat="1" ht="12.75" x14ac:dyDescent="0.25">
      <c r="B891" s="476"/>
      <c r="C891" s="272"/>
      <c r="D891" s="272"/>
      <c r="E891" s="451"/>
      <c r="F891" s="451"/>
      <c r="G891" s="455"/>
      <c r="H891" s="557"/>
    </row>
    <row r="892" spans="2:8" s="269" customFormat="1" ht="12.75" x14ac:dyDescent="0.25">
      <c r="B892" s="476"/>
      <c r="C892" s="272"/>
      <c r="D892" s="272"/>
      <c r="E892" s="451"/>
      <c r="F892" s="451"/>
      <c r="G892" s="455"/>
      <c r="H892" s="557"/>
    </row>
    <row r="893" spans="2:8" s="269" customFormat="1" ht="12.75" x14ac:dyDescent="0.25">
      <c r="B893" s="476"/>
      <c r="C893" s="272"/>
      <c r="D893" s="272"/>
      <c r="E893" s="451"/>
      <c r="F893" s="451"/>
      <c r="G893" s="455"/>
      <c r="H893" s="557"/>
    </row>
    <row r="894" spans="2:8" s="269" customFormat="1" ht="12.75" x14ac:dyDescent="0.25">
      <c r="B894" s="476"/>
      <c r="C894" s="272"/>
      <c r="D894" s="272"/>
      <c r="E894" s="451"/>
      <c r="F894" s="451"/>
      <c r="G894" s="455"/>
      <c r="H894" s="557"/>
    </row>
    <row r="895" spans="2:8" s="269" customFormat="1" ht="12.75" x14ac:dyDescent="0.25">
      <c r="B895" s="476"/>
      <c r="C895" s="272"/>
      <c r="D895" s="272"/>
      <c r="E895" s="451"/>
      <c r="F895" s="451"/>
      <c r="G895" s="455"/>
      <c r="H895" s="557"/>
    </row>
    <row r="896" spans="2:8" s="269" customFormat="1" ht="12.75" x14ac:dyDescent="0.25">
      <c r="B896" s="476"/>
      <c r="C896" s="272"/>
      <c r="D896" s="272"/>
      <c r="E896" s="451"/>
      <c r="F896" s="451"/>
      <c r="G896" s="455"/>
      <c r="H896" s="557"/>
    </row>
    <row r="897" spans="2:8" s="269" customFormat="1" ht="12.75" x14ac:dyDescent="0.25">
      <c r="B897" s="476"/>
      <c r="C897" s="272"/>
      <c r="D897" s="272"/>
      <c r="E897" s="451"/>
      <c r="F897" s="451"/>
      <c r="G897" s="455"/>
      <c r="H897" s="557"/>
    </row>
    <row r="898" spans="2:8" s="273" customFormat="1" ht="21.95" customHeight="1" x14ac:dyDescent="0.25">
      <c r="B898" s="274" t="s">
        <v>230</v>
      </c>
      <c r="C898" s="274"/>
      <c r="D898" s="275"/>
      <c r="E898" s="454"/>
      <c r="F898" s="454"/>
      <c r="G898" s="456"/>
      <c r="H898" s="558">
        <f>SUM(H835:H897)</f>
        <v>0</v>
      </c>
    </row>
    <row r="899" spans="2:8" s="268" customFormat="1" ht="12.75" x14ac:dyDescent="0.2">
      <c r="B899" s="303"/>
      <c r="F899" s="303"/>
      <c r="H899" s="554" t="s">
        <v>2023</v>
      </c>
    </row>
    <row r="900" spans="2:8" s="268" customFormat="1" ht="12.75" x14ac:dyDescent="0.2">
      <c r="B900" s="303"/>
      <c r="D900" s="276" t="s">
        <v>271</v>
      </c>
      <c r="F900" s="303"/>
      <c r="H900" s="559"/>
    </row>
    <row r="901" spans="2:8" s="269" customFormat="1" ht="12.75" x14ac:dyDescent="0.25">
      <c r="B901" s="830" t="s">
        <v>273</v>
      </c>
      <c r="C901" s="831"/>
      <c r="D901" s="830" t="s">
        <v>5</v>
      </c>
      <c r="E901" s="831"/>
      <c r="F901" s="295" t="s">
        <v>272</v>
      </c>
      <c r="G901" s="270" t="s">
        <v>272</v>
      </c>
      <c r="H901" s="556" t="s">
        <v>9</v>
      </c>
    </row>
    <row r="902" spans="2:8" s="269" customFormat="1" ht="12.75" x14ac:dyDescent="0.25">
      <c r="B902" s="832" t="s">
        <v>10</v>
      </c>
      <c r="C902" s="833"/>
      <c r="D902" s="279" t="s">
        <v>1756</v>
      </c>
      <c r="E902" s="277"/>
      <c r="F902" s="296"/>
      <c r="G902" s="277"/>
      <c r="H902" s="557">
        <f>H60</f>
        <v>0</v>
      </c>
    </row>
    <row r="903" spans="2:8" s="269" customFormat="1" ht="12.75" x14ac:dyDescent="0.25">
      <c r="B903" s="834"/>
      <c r="C903" s="835"/>
      <c r="D903" s="280"/>
      <c r="E903" s="272"/>
      <c r="F903" s="296"/>
      <c r="G903" s="272"/>
      <c r="H903" s="557"/>
    </row>
    <row r="904" spans="2:8" s="269" customFormat="1" ht="12.75" x14ac:dyDescent="0.25">
      <c r="B904" s="828" t="s">
        <v>232</v>
      </c>
      <c r="C904" s="829"/>
      <c r="D904" s="281" t="s">
        <v>391</v>
      </c>
      <c r="E904" s="277"/>
      <c r="F904" s="296"/>
      <c r="G904" s="277"/>
      <c r="H904" s="557">
        <f>H161</f>
        <v>0</v>
      </c>
    </row>
    <row r="905" spans="2:8" s="269" customFormat="1" ht="12.75" x14ac:dyDescent="0.25">
      <c r="B905" s="834"/>
      <c r="C905" s="835"/>
      <c r="D905" s="280"/>
      <c r="E905" s="272"/>
      <c r="F905" s="296"/>
      <c r="G905" s="272"/>
      <c r="H905" s="557"/>
    </row>
    <row r="906" spans="2:8" s="269" customFormat="1" ht="25.5" x14ac:dyDescent="0.25">
      <c r="B906" s="828" t="s">
        <v>484</v>
      </c>
      <c r="C906" s="829"/>
      <c r="D906" s="281" t="s">
        <v>486</v>
      </c>
      <c r="E906" s="277"/>
      <c r="F906" s="296"/>
      <c r="G906" s="277"/>
      <c r="H906" s="557">
        <f>H271</f>
        <v>0</v>
      </c>
    </row>
    <row r="907" spans="2:8" s="269" customFormat="1" ht="12.75" x14ac:dyDescent="0.25">
      <c r="B907" s="834"/>
      <c r="C907" s="835"/>
      <c r="D907" s="280"/>
      <c r="E907" s="272"/>
      <c r="F907" s="296"/>
      <c r="G907" s="272"/>
      <c r="H907" s="557"/>
    </row>
    <row r="908" spans="2:8" s="269" customFormat="1" ht="12.75" x14ac:dyDescent="0.25">
      <c r="B908" s="828" t="s">
        <v>592</v>
      </c>
      <c r="C908" s="829"/>
      <c r="D908" s="281" t="s">
        <v>627</v>
      </c>
      <c r="E908" s="277"/>
      <c r="F908" s="296"/>
      <c r="G908" s="277"/>
      <c r="H908" s="557">
        <f>H400</f>
        <v>0</v>
      </c>
    </row>
    <row r="909" spans="2:8" s="269" customFormat="1" ht="12.75" x14ac:dyDescent="0.25">
      <c r="B909" s="834"/>
      <c r="C909" s="835"/>
      <c r="D909" s="280"/>
      <c r="E909" s="272"/>
      <c r="F909" s="296"/>
      <c r="G909" s="272"/>
      <c r="H909" s="557"/>
    </row>
    <row r="910" spans="2:8" s="269" customFormat="1" ht="12.75" x14ac:dyDescent="0.25">
      <c r="B910" s="828" t="s">
        <v>603</v>
      </c>
      <c r="C910" s="829"/>
      <c r="D910" s="281" t="s">
        <v>948</v>
      </c>
      <c r="E910" s="277"/>
      <c r="F910" s="296"/>
      <c r="G910" s="277"/>
      <c r="H910" s="557">
        <f>H456</f>
        <v>0</v>
      </c>
    </row>
    <row r="911" spans="2:8" s="269" customFormat="1" ht="12.75" x14ac:dyDescent="0.25">
      <c r="B911" s="834"/>
      <c r="C911" s="835"/>
      <c r="D911" s="280"/>
      <c r="E911" s="272"/>
      <c r="F911" s="296"/>
      <c r="G911" s="272"/>
      <c r="H911" s="557"/>
    </row>
    <row r="912" spans="2:8" s="269" customFormat="1" ht="25.5" x14ac:dyDescent="0.25">
      <c r="B912" s="828" t="s">
        <v>628</v>
      </c>
      <c r="C912" s="829"/>
      <c r="D912" s="281" t="s">
        <v>1018</v>
      </c>
      <c r="E912" s="277"/>
      <c r="F912" s="296"/>
      <c r="G912" s="277"/>
      <c r="H912" s="557">
        <f>H519</f>
        <v>0</v>
      </c>
    </row>
    <row r="913" spans="2:8" s="269" customFormat="1" ht="12.75" x14ac:dyDescent="0.25">
      <c r="B913" s="834"/>
      <c r="C913" s="835"/>
      <c r="D913" s="280"/>
      <c r="E913" s="272"/>
      <c r="F913" s="296"/>
      <c r="G913" s="272"/>
      <c r="H913" s="557"/>
    </row>
    <row r="914" spans="2:8" s="269" customFormat="1" ht="12.75" x14ac:dyDescent="0.25">
      <c r="B914" s="828" t="s">
        <v>949</v>
      </c>
      <c r="C914" s="829"/>
      <c r="D914" s="281" t="s">
        <v>1037</v>
      </c>
      <c r="E914" s="277"/>
      <c r="F914" s="296"/>
      <c r="G914" s="277"/>
      <c r="H914" s="557">
        <f>H573</f>
        <v>0</v>
      </c>
    </row>
    <row r="915" spans="2:8" s="269" customFormat="1" ht="12.75" x14ac:dyDescent="0.25">
      <c r="B915" s="834"/>
      <c r="C915" s="835"/>
      <c r="D915" s="280"/>
      <c r="E915" s="272"/>
      <c r="F915" s="296"/>
      <c r="G915" s="272"/>
      <c r="H915" s="557"/>
    </row>
    <row r="916" spans="2:8" s="269" customFormat="1" ht="25.5" x14ac:dyDescent="0.25">
      <c r="B916" s="828" t="s">
        <v>1019</v>
      </c>
      <c r="C916" s="829"/>
      <c r="D916" s="281" t="s">
        <v>1071</v>
      </c>
      <c r="E916" s="277"/>
      <c r="F916" s="296"/>
      <c r="G916" s="277"/>
      <c r="H916" s="557">
        <f>H638</f>
        <v>0</v>
      </c>
    </row>
    <row r="917" spans="2:8" s="269" customFormat="1" ht="12.75" x14ac:dyDescent="0.25">
      <c r="B917" s="834"/>
      <c r="C917" s="835"/>
      <c r="D917" s="280"/>
      <c r="E917" s="272"/>
      <c r="F917" s="296"/>
      <c r="G917" s="272"/>
      <c r="H917" s="557"/>
    </row>
    <row r="918" spans="2:8" s="269" customFormat="1" ht="13.5" customHeight="1" x14ac:dyDescent="0.25">
      <c r="B918" s="828" t="s">
        <v>1038</v>
      </c>
      <c r="C918" s="829"/>
      <c r="D918" s="281" t="s">
        <v>1826</v>
      </c>
      <c r="E918" s="277"/>
      <c r="F918" s="296"/>
      <c r="G918" s="277"/>
      <c r="H918" s="557">
        <f>H765</f>
        <v>0</v>
      </c>
    </row>
    <row r="919" spans="2:8" s="269" customFormat="1" ht="12.75" x14ac:dyDescent="0.25">
      <c r="B919" s="834"/>
      <c r="C919" s="835"/>
      <c r="D919" s="280"/>
      <c r="E919" s="272"/>
      <c r="F919" s="296"/>
      <c r="G919" s="272"/>
      <c r="H919" s="557"/>
    </row>
    <row r="920" spans="2:8" s="269" customFormat="1" ht="12.75" x14ac:dyDescent="0.25">
      <c r="B920" s="828" t="s">
        <v>1072</v>
      </c>
      <c r="C920" s="829"/>
      <c r="D920" s="281" t="s">
        <v>1877</v>
      </c>
      <c r="E920" s="277"/>
      <c r="F920" s="296"/>
      <c r="G920" s="277"/>
      <c r="H920" s="557">
        <f>H831</f>
        <v>0</v>
      </c>
    </row>
    <row r="921" spans="2:8" s="269" customFormat="1" ht="12.75" x14ac:dyDescent="0.25">
      <c r="B921" s="834"/>
      <c r="C921" s="835"/>
      <c r="D921" s="280"/>
      <c r="E921" s="272"/>
      <c r="F921" s="296"/>
      <c r="G921" s="272"/>
      <c r="H921" s="557"/>
    </row>
    <row r="922" spans="2:8" s="269" customFormat="1" ht="15.75" customHeight="1" x14ac:dyDescent="0.25">
      <c r="B922" s="828" t="s">
        <v>1080</v>
      </c>
      <c r="C922" s="829"/>
      <c r="D922" s="281" t="s">
        <v>1347</v>
      </c>
      <c r="E922" s="277"/>
      <c r="F922" s="296"/>
      <c r="G922" s="277"/>
      <c r="H922" s="557">
        <f>H898</f>
        <v>0</v>
      </c>
    </row>
    <row r="923" spans="2:8" s="269" customFormat="1" ht="12.75" x14ac:dyDescent="0.25">
      <c r="B923" s="834"/>
      <c r="C923" s="835"/>
      <c r="D923" s="280"/>
      <c r="E923" s="272"/>
      <c r="F923" s="296"/>
      <c r="G923" s="272"/>
      <c r="H923" s="557"/>
    </row>
    <row r="924" spans="2:8" s="269" customFormat="1" ht="12.75" x14ac:dyDescent="0.25">
      <c r="B924" s="834"/>
      <c r="C924" s="835"/>
      <c r="D924" s="280"/>
      <c r="E924" s="272"/>
      <c r="F924" s="296"/>
      <c r="G924" s="272"/>
      <c r="H924" s="557"/>
    </row>
    <row r="925" spans="2:8" s="269" customFormat="1" ht="12.75" x14ac:dyDescent="0.25">
      <c r="B925" s="834"/>
      <c r="C925" s="835"/>
      <c r="D925" s="280"/>
      <c r="E925" s="272"/>
      <c r="F925" s="296"/>
      <c r="G925" s="272"/>
      <c r="H925" s="557"/>
    </row>
    <row r="926" spans="2:8" s="269" customFormat="1" ht="12.75" x14ac:dyDescent="0.25">
      <c r="B926" s="834"/>
      <c r="C926" s="835"/>
      <c r="D926" s="280"/>
      <c r="E926" s="272"/>
      <c r="F926" s="296"/>
      <c r="G926" s="272"/>
      <c r="H926" s="557"/>
    </row>
    <row r="927" spans="2:8" s="269" customFormat="1" ht="12.75" x14ac:dyDescent="0.25">
      <c r="B927" s="834"/>
      <c r="C927" s="835"/>
      <c r="D927" s="280"/>
      <c r="E927" s="272"/>
      <c r="F927" s="296"/>
      <c r="G927" s="272"/>
      <c r="H927" s="557"/>
    </row>
    <row r="928" spans="2:8" s="269" customFormat="1" ht="12.75" x14ac:dyDescent="0.25">
      <c r="B928" s="834"/>
      <c r="C928" s="835"/>
      <c r="D928" s="280"/>
      <c r="E928" s="272"/>
      <c r="F928" s="296"/>
      <c r="G928" s="272"/>
      <c r="H928" s="557"/>
    </row>
    <row r="929" spans="2:8" s="269" customFormat="1" ht="12.75" x14ac:dyDescent="0.25">
      <c r="B929" s="834"/>
      <c r="C929" s="835"/>
      <c r="D929" s="280"/>
      <c r="E929" s="272"/>
      <c r="F929" s="296"/>
      <c r="G929" s="272"/>
      <c r="H929" s="557"/>
    </row>
    <row r="930" spans="2:8" s="269" customFormat="1" ht="12.75" x14ac:dyDescent="0.25">
      <c r="B930" s="834"/>
      <c r="C930" s="835"/>
      <c r="D930" s="280"/>
      <c r="E930" s="272"/>
      <c r="F930" s="296"/>
      <c r="G930" s="272"/>
      <c r="H930" s="557"/>
    </row>
    <row r="931" spans="2:8" s="269" customFormat="1" ht="12.75" x14ac:dyDescent="0.25">
      <c r="B931" s="834"/>
      <c r="C931" s="835"/>
      <c r="D931" s="280"/>
      <c r="E931" s="272"/>
      <c r="F931" s="296"/>
      <c r="G931" s="272"/>
      <c r="H931" s="557"/>
    </row>
    <row r="932" spans="2:8" s="269" customFormat="1" ht="12.75" x14ac:dyDescent="0.25">
      <c r="B932" s="834"/>
      <c r="C932" s="835"/>
      <c r="D932" s="280"/>
      <c r="E932" s="272"/>
      <c r="F932" s="296"/>
      <c r="G932" s="272"/>
      <c r="H932" s="557"/>
    </row>
    <row r="933" spans="2:8" s="269" customFormat="1" ht="12.75" x14ac:dyDescent="0.25">
      <c r="B933" s="834"/>
      <c r="C933" s="835"/>
      <c r="D933" s="280"/>
      <c r="E933" s="272"/>
      <c r="F933" s="296"/>
      <c r="G933" s="272"/>
      <c r="H933" s="557"/>
    </row>
    <row r="934" spans="2:8" s="269" customFormat="1" ht="12.75" x14ac:dyDescent="0.25">
      <c r="B934" s="834"/>
      <c r="C934" s="835"/>
      <c r="D934" s="280"/>
      <c r="E934" s="272"/>
      <c r="F934" s="296"/>
      <c r="G934" s="272"/>
      <c r="H934" s="557"/>
    </row>
    <row r="935" spans="2:8" s="269" customFormat="1" ht="12.75" x14ac:dyDescent="0.25">
      <c r="B935" s="834"/>
      <c r="C935" s="835"/>
      <c r="D935" s="280"/>
      <c r="E935" s="272"/>
      <c r="F935" s="296"/>
      <c r="G935" s="272"/>
      <c r="H935" s="557"/>
    </row>
    <row r="936" spans="2:8" s="269" customFormat="1" ht="12.75" x14ac:dyDescent="0.25">
      <c r="B936" s="834"/>
      <c r="C936" s="835"/>
      <c r="D936" s="280"/>
      <c r="E936" s="272"/>
      <c r="F936" s="296"/>
      <c r="G936" s="272"/>
      <c r="H936" s="557"/>
    </row>
    <row r="937" spans="2:8" s="269" customFormat="1" ht="12.75" x14ac:dyDescent="0.25">
      <c r="B937" s="834"/>
      <c r="C937" s="835"/>
      <c r="D937" s="280"/>
      <c r="E937" s="272"/>
      <c r="F937" s="296"/>
      <c r="G937" s="272"/>
      <c r="H937" s="557"/>
    </row>
    <row r="938" spans="2:8" s="269" customFormat="1" ht="12.75" x14ac:dyDescent="0.25">
      <c r="B938" s="834"/>
      <c r="C938" s="835"/>
      <c r="D938" s="280"/>
      <c r="E938" s="272"/>
      <c r="F938" s="296"/>
      <c r="G938" s="272"/>
      <c r="H938" s="557"/>
    </row>
    <row r="939" spans="2:8" s="269" customFormat="1" ht="12.75" x14ac:dyDescent="0.25">
      <c r="B939" s="834"/>
      <c r="C939" s="835"/>
      <c r="D939" s="280"/>
      <c r="E939" s="272"/>
      <c r="F939" s="296"/>
      <c r="G939" s="272"/>
      <c r="H939" s="557"/>
    </row>
    <row r="940" spans="2:8" s="269" customFormat="1" ht="12.75" x14ac:dyDescent="0.25">
      <c r="B940" s="834"/>
      <c r="C940" s="835"/>
      <c r="D940" s="280"/>
      <c r="E940" s="272"/>
      <c r="F940" s="296"/>
      <c r="G940" s="272"/>
      <c r="H940" s="557"/>
    </row>
    <row r="941" spans="2:8" s="269" customFormat="1" ht="12.75" x14ac:dyDescent="0.25">
      <c r="B941" s="834"/>
      <c r="C941" s="835"/>
      <c r="D941" s="280"/>
      <c r="E941" s="272"/>
      <c r="F941" s="296"/>
      <c r="G941" s="272"/>
      <c r="H941" s="557"/>
    </row>
    <row r="942" spans="2:8" s="269" customFormat="1" ht="12.75" x14ac:dyDescent="0.25">
      <c r="B942" s="834"/>
      <c r="C942" s="835"/>
      <c r="D942" s="280"/>
      <c r="E942" s="272"/>
      <c r="F942" s="296"/>
      <c r="G942" s="272"/>
      <c r="H942" s="557"/>
    </row>
    <row r="943" spans="2:8" s="269" customFormat="1" ht="12.75" x14ac:dyDescent="0.25">
      <c r="B943" s="834"/>
      <c r="C943" s="835"/>
      <c r="D943" s="280"/>
      <c r="E943" s="272"/>
      <c r="F943" s="296"/>
      <c r="G943" s="272"/>
      <c r="H943" s="557"/>
    </row>
    <row r="944" spans="2:8" s="269" customFormat="1" ht="12.75" x14ac:dyDescent="0.25">
      <c r="B944" s="834"/>
      <c r="C944" s="835"/>
      <c r="D944" s="280"/>
      <c r="E944" s="272"/>
      <c r="F944" s="296"/>
      <c r="G944" s="272"/>
      <c r="H944" s="557"/>
    </row>
    <row r="945" spans="2:8" s="269" customFormat="1" ht="12.75" x14ac:dyDescent="0.25">
      <c r="B945" s="834"/>
      <c r="C945" s="835"/>
      <c r="D945" s="280"/>
      <c r="E945" s="272"/>
      <c r="F945" s="296"/>
      <c r="G945" s="272"/>
      <c r="H945" s="557"/>
    </row>
    <row r="946" spans="2:8" s="269" customFormat="1" ht="12.75" x14ac:dyDescent="0.25">
      <c r="B946" s="834"/>
      <c r="C946" s="835"/>
      <c r="D946" s="280"/>
      <c r="E946" s="272"/>
      <c r="F946" s="296"/>
      <c r="G946" s="272"/>
      <c r="H946" s="557"/>
    </row>
    <row r="947" spans="2:8" s="269" customFormat="1" ht="12.75" x14ac:dyDescent="0.25">
      <c r="B947" s="834"/>
      <c r="C947" s="835"/>
      <c r="D947" s="280"/>
      <c r="E947" s="272"/>
      <c r="F947" s="296"/>
      <c r="G947" s="272"/>
      <c r="H947" s="557"/>
    </row>
    <row r="948" spans="2:8" s="269" customFormat="1" ht="12.75" x14ac:dyDescent="0.25">
      <c r="B948" s="834"/>
      <c r="C948" s="835"/>
      <c r="D948" s="280"/>
      <c r="E948" s="272"/>
      <c r="F948" s="296"/>
      <c r="G948" s="272"/>
      <c r="H948" s="557"/>
    </row>
    <row r="949" spans="2:8" s="269" customFormat="1" ht="12.75" x14ac:dyDescent="0.25">
      <c r="B949" s="834"/>
      <c r="C949" s="835"/>
      <c r="D949" s="280"/>
      <c r="E949" s="272"/>
      <c r="F949" s="296"/>
      <c r="G949" s="272"/>
      <c r="H949" s="557"/>
    </row>
    <row r="950" spans="2:8" s="269" customFormat="1" ht="12.75" x14ac:dyDescent="0.25">
      <c r="B950" s="834"/>
      <c r="C950" s="835"/>
      <c r="D950" s="280"/>
      <c r="E950" s="272"/>
      <c r="F950" s="296"/>
      <c r="G950" s="272"/>
      <c r="H950" s="557"/>
    </row>
    <row r="951" spans="2:8" s="269" customFormat="1" ht="12.75" x14ac:dyDescent="0.25">
      <c r="B951" s="834"/>
      <c r="C951" s="835"/>
      <c r="D951" s="280"/>
      <c r="E951" s="272"/>
      <c r="F951" s="296"/>
      <c r="G951" s="272"/>
      <c r="H951" s="557"/>
    </row>
    <row r="952" spans="2:8" s="269" customFormat="1" ht="12.75" x14ac:dyDescent="0.25">
      <c r="B952" s="834"/>
      <c r="C952" s="835"/>
      <c r="D952" s="280"/>
      <c r="E952" s="272"/>
      <c r="F952" s="296"/>
      <c r="G952" s="272"/>
      <c r="H952" s="557"/>
    </row>
    <row r="953" spans="2:8" s="269" customFormat="1" ht="12.75" x14ac:dyDescent="0.25">
      <c r="B953" s="834"/>
      <c r="C953" s="835"/>
      <c r="D953" s="280"/>
      <c r="E953" s="272"/>
      <c r="F953" s="296"/>
      <c r="G953" s="272"/>
      <c r="H953" s="557"/>
    </row>
    <row r="954" spans="2:8" s="269" customFormat="1" ht="12.75" x14ac:dyDescent="0.25">
      <c r="B954" s="834"/>
      <c r="C954" s="835"/>
      <c r="D954" s="280"/>
      <c r="E954" s="272"/>
      <c r="F954" s="296"/>
      <c r="G954" s="272"/>
      <c r="H954" s="557"/>
    </row>
    <row r="955" spans="2:8" s="269" customFormat="1" ht="12.75" x14ac:dyDescent="0.25">
      <c r="B955" s="834"/>
      <c r="C955" s="835"/>
      <c r="D955" s="280"/>
      <c r="E955" s="272"/>
      <c r="F955" s="296"/>
      <c r="G955" s="272"/>
      <c r="H955" s="557"/>
    </row>
    <row r="956" spans="2:8" s="269" customFormat="1" ht="12.75" x14ac:dyDescent="0.25">
      <c r="B956" s="834"/>
      <c r="C956" s="835"/>
      <c r="D956" s="280"/>
      <c r="E956" s="272"/>
      <c r="F956" s="296"/>
      <c r="G956" s="272"/>
      <c r="H956" s="557"/>
    </row>
    <row r="957" spans="2:8" s="269" customFormat="1" ht="12.75" x14ac:dyDescent="0.25">
      <c r="B957" s="834"/>
      <c r="C957" s="835"/>
      <c r="D957" s="280"/>
      <c r="E957" s="272"/>
      <c r="F957" s="296"/>
      <c r="G957" s="272"/>
      <c r="H957" s="557"/>
    </row>
    <row r="958" spans="2:8" s="269" customFormat="1" ht="12.75" x14ac:dyDescent="0.25">
      <c r="B958" s="834"/>
      <c r="C958" s="835"/>
      <c r="D958" s="280"/>
      <c r="E958" s="272"/>
      <c r="F958" s="296"/>
      <c r="G958" s="272"/>
      <c r="H958" s="557"/>
    </row>
    <row r="959" spans="2:8" s="269" customFormat="1" ht="12.75" x14ac:dyDescent="0.25">
      <c r="B959" s="834"/>
      <c r="C959" s="835"/>
      <c r="D959" s="280"/>
      <c r="E959" s="272"/>
      <c r="F959" s="296"/>
      <c r="G959" s="272"/>
      <c r="H959" s="557"/>
    </row>
    <row r="960" spans="2:8" s="269" customFormat="1" ht="12.75" x14ac:dyDescent="0.25">
      <c r="B960" s="834"/>
      <c r="C960" s="835"/>
      <c r="D960" s="280"/>
      <c r="E960" s="272"/>
      <c r="F960" s="296"/>
      <c r="G960" s="272"/>
      <c r="H960" s="557"/>
    </row>
    <row r="961" spans="2:8" s="269" customFormat="1" ht="12.75" x14ac:dyDescent="0.25">
      <c r="B961" s="834"/>
      <c r="C961" s="835"/>
      <c r="D961" s="280"/>
      <c r="E961" s="272"/>
      <c r="F961" s="296"/>
      <c r="G961" s="272"/>
      <c r="H961" s="557"/>
    </row>
    <row r="962" spans="2:8" s="269" customFormat="1" ht="12.75" x14ac:dyDescent="0.25">
      <c r="B962" s="836"/>
      <c r="C962" s="837"/>
      <c r="D962" s="280"/>
      <c r="E962" s="272"/>
      <c r="F962" s="296"/>
      <c r="G962" s="272"/>
      <c r="H962" s="557"/>
    </row>
    <row r="963" spans="2:8" s="4" customFormat="1" ht="21.95" customHeight="1" x14ac:dyDescent="0.25">
      <c r="B963" s="285" t="s">
        <v>4566</v>
      </c>
      <c r="C963" s="297"/>
      <c r="D963" s="5"/>
      <c r="E963" s="11"/>
      <c r="F963" s="292"/>
      <c r="G963" s="11"/>
      <c r="H963" s="494">
        <f>SUM(H902:H962)</f>
        <v>0</v>
      </c>
    </row>
  </sheetData>
  <sheetProtection algorithmName="SHA-512" hashValue="nBN66wdBsEaKIW99+b7VPcW3EB4ca4JtChTDduPpMwLJY0+EUyRdDoJmrHuqr8roUaQ1ruwX9OfjUwqvkeqVmw==" saltValue="cMpceD597uwq05U3A8rO2w==" spinCount="100000" sheet="1" objects="1" scenarios="1"/>
  <autoFilter ref="B1:H967" xr:uid="{00000000-0009-0000-0000-000004000000}"/>
  <mergeCells count="63">
    <mergeCell ref="B961:C961"/>
    <mergeCell ref="B962:C962"/>
    <mergeCell ref="D901:E901"/>
    <mergeCell ref="B955:C955"/>
    <mergeCell ref="B956:C956"/>
    <mergeCell ref="B957:C957"/>
    <mergeCell ref="B958:C958"/>
    <mergeCell ref="B959:C959"/>
    <mergeCell ref="B960:C960"/>
    <mergeCell ref="B949:C949"/>
    <mergeCell ref="B950:C950"/>
    <mergeCell ref="B951:C951"/>
    <mergeCell ref="B952:C952"/>
    <mergeCell ref="B953:C953"/>
    <mergeCell ref="B954:C954"/>
    <mergeCell ref="B943:C943"/>
    <mergeCell ref="B944:C944"/>
    <mergeCell ref="B945:C945"/>
    <mergeCell ref="B946:C946"/>
    <mergeCell ref="B947:C947"/>
    <mergeCell ref="B948:C948"/>
    <mergeCell ref="B942:C942"/>
    <mergeCell ref="B931:C931"/>
    <mergeCell ref="B932:C932"/>
    <mergeCell ref="B933:C933"/>
    <mergeCell ref="B934:C934"/>
    <mergeCell ref="B935:C935"/>
    <mergeCell ref="B936:C936"/>
    <mergeCell ref="B937:C937"/>
    <mergeCell ref="B938:C938"/>
    <mergeCell ref="B939:C939"/>
    <mergeCell ref="B940:C940"/>
    <mergeCell ref="B941:C941"/>
    <mergeCell ref="B930:C930"/>
    <mergeCell ref="B919:C919"/>
    <mergeCell ref="B920:C920"/>
    <mergeCell ref="B921:C921"/>
    <mergeCell ref="B922:C922"/>
    <mergeCell ref="B923:C923"/>
    <mergeCell ref="B924:C924"/>
    <mergeCell ref="B925:C925"/>
    <mergeCell ref="B926:C926"/>
    <mergeCell ref="B927:C927"/>
    <mergeCell ref="B928:C928"/>
    <mergeCell ref="B929:C929"/>
    <mergeCell ref="B918:C918"/>
    <mergeCell ref="B907:C907"/>
    <mergeCell ref="B908:C908"/>
    <mergeCell ref="B909:C909"/>
    <mergeCell ref="B910:C910"/>
    <mergeCell ref="B911:C911"/>
    <mergeCell ref="B912:C912"/>
    <mergeCell ref="B913:C913"/>
    <mergeCell ref="B914:C914"/>
    <mergeCell ref="B915:C915"/>
    <mergeCell ref="B916:C916"/>
    <mergeCell ref="B917:C917"/>
    <mergeCell ref="B906:C906"/>
    <mergeCell ref="B901:C901"/>
    <mergeCell ref="B902:C902"/>
    <mergeCell ref="B903:C903"/>
    <mergeCell ref="B904:C904"/>
    <mergeCell ref="B905:C905"/>
  </mergeCells>
  <conditionalFormatting sqref="I963:M963">
    <cfRule type="cellIs" dxfId="2" priority="2" operator="equal">
      <formula>FALSE</formula>
    </cfRule>
  </conditionalFormatting>
  <pageMargins left="0.70866141732283472" right="0.70866141732283472" top="0.74803149606299213" bottom="0.74803149606299213" header="0.31496062992125984" footer="0.31496062992125984"/>
  <pageSetup paperSize="9" scale="77" firstPageNumber="65" fitToHeight="0" orientation="portrait" blackAndWhite="1" r:id="rId1"/>
  <headerFooter>
    <oddHeader>&amp;LHAMMARSDALE WWTW IMPROVEMENTS TO LIQUID AND SOLIDS TREATMENT FACILITIES&amp;RContract No:  WS 7342</oddHeader>
    <oddFooter>&amp;LC2: Pricing Data - Revision B&amp;CPage C2.2-&amp;P</oddFooter>
  </headerFooter>
  <rowBreaks count="16" manualBreakCount="16">
    <brk id="60" man="1"/>
    <brk id="102" man="1"/>
    <brk id="161" man="1"/>
    <brk id="217" man="1"/>
    <brk id="271" man="1"/>
    <brk id="334" man="1"/>
    <brk id="400" man="1"/>
    <brk id="456" man="1"/>
    <brk id="519" man="1"/>
    <brk id="573" man="1"/>
    <brk id="638" man="1"/>
    <brk id="703" man="1"/>
    <brk id="765" man="1"/>
    <brk id="831" man="1"/>
    <brk id="898" man="1"/>
    <brk id="963" man="1"/>
  </rowBreaks>
  <legacy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804FD547-F921-41A2-A5D2-E62613ADF632}">
            <xm:f>NOT(ISERROR(SEARCH($J$8,J8)))</xm:f>
            <xm:f>$J$8</xm:f>
            <x14:dxf>
              <font>
                <color rgb="FF9C0006"/>
              </font>
              <fill>
                <patternFill>
                  <bgColor rgb="FFFFC7CE"/>
                </patternFill>
              </fill>
            </x14:dxf>
          </x14:cfRule>
          <xm:sqref>J8:J859</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H442"/>
  <sheetViews>
    <sheetView view="pageBreakPreview" topLeftCell="B358" zoomScaleNormal="100" zoomScaleSheetLayoutView="100" workbookViewId="0">
      <selection activeCell="F251" sqref="F251"/>
    </sheetView>
  </sheetViews>
  <sheetFormatPr defaultColWidth="9.140625" defaultRowHeight="15" x14ac:dyDescent="0.25"/>
  <cols>
    <col min="1" max="1" width="5.42578125" style="14" hidden="1" customWidth="1"/>
    <col min="2" max="2" width="8.5703125" style="16" customWidth="1"/>
    <col min="3" max="3" width="12.5703125" style="14" customWidth="1"/>
    <col min="4" max="4" width="35.5703125" style="14" customWidth="1"/>
    <col min="5" max="5" width="9.7109375" style="14" customWidth="1"/>
    <col min="6" max="6" width="10.28515625" style="16" customWidth="1"/>
    <col min="7" max="7" width="15.7109375" style="14" customWidth="1"/>
    <col min="8" max="8" width="17.85546875" style="553" customWidth="1"/>
    <col min="9" max="16384" width="9.140625" style="14"/>
  </cols>
  <sheetData>
    <row r="1" spans="1:8" s="2" customFormat="1" ht="12.75" x14ac:dyDescent="0.2">
      <c r="A1" s="1" t="s">
        <v>0</v>
      </c>
      <c r="B1" s="15"/>
      <c r="F1" s="15"/>
      <c r="H1" s="542" t="s">
        <v>2024</v>
      </c>
    </row>
    <row r="2" spans="1:8" s="2" customFormat="1" ht="12.75" x14ac:dyDescent="0.2">
      <c r="B2" s="15"/>
      <c r="F2" s="15"/>
      <c r="H2" s="543"/>
    </row>
    <row r="3" spans="1:8" s="3" customFormat="1" ht="25.5" x14ac:dyDescent="0.25">
      <c r="B3" s="253" t="s">
        <v>3</v>
      </c>
      <c r="C3" s="253" t="s">
        <v>4</v>
      </c>
      <c r="D3" s="253" t="s">
        <v>5</v>
      </c>
      <c r="E3" s="253" t="s">
        <v>6</v>
      </c>
      <c r="F3" s="293" t="s">
        <v>7</v>
      </c>
      <c r="G3" s="253" t="s">
        <v>8</v>
      </c>
      <c r="H3" s="489" t="s">
        <v>9</v>
      </c>
    </row>
    <row r="4" spans="1:8" s="3" customFormat="1" ht="25.5" x14ac:dyDescent="0.25">
      <c r="A4" s="3">
        <v>9716</v>
      </c>
      <c r="B4" s="701" t="s">
        <v>10</v>
      </c>
      <c r="C4" s="246" t="s">
        <v>1892</v>
      </c>
      <c r="D4" s="246" t="s">
        <v>1891</v>
      </c>
      <c r="E4" s="738"/>
      <c r="F4" s="738"/>
      <c r="G4" s="739"/>
      <c r="H4" s="747"/>
    </row>
    <row r="5" spans="1:8" s="3" customFormat="1" ht="12.75" x14ac:dyDescent="0.25">
      <c r="B5" s="473"/>
      <c r="C5" s="252"/>
      <c r="D5" s="252"/>
      <c r="E5" s="427"/>
      <c r="F5" s="427"/>
      <c r="G5" s="432"/>
      <c r="H5" s="537"/>
    </row>
    <row r="6" spans="1:8" s="3" customFormat="1" ht="12.75" x14ac:dyDescent="0.25">
      <c r="A6" s="3">
        <v>9717</v>
      </c>
      <c r="B6" s="474"/>
      <c r="C6" s="254" t="s">
        <v>685</v>
      </c>
      <c r="D6" s="254" t="s">
        <v>1201</v>
      </c>
      <c r="E6" s="427"/>
      <c r="F6" s="427"/>
      <c r="G6" s="432"/>
      <c r="H6" s="537"/>
    </row>
    <row r="7" spans="1:8" s="3" customFormat="1" ht="12.75" x14ac:dyDescent="0.25">
      <c r="B7" s="473"/>
      <c r="C7" s="252"/>
      <c r="D7" s="252"/>
      <c r="E7" s="427"/>
      <c r="F7" s="427"/>
      <c r="G7" s="432"/>
      <c r="H7" s="537"/>
    </row>
    <row r="8" spans="1:8" s="3" customFormat="1" ht="38.25" x14ac:dyDescent="0.25">
      <c r="A8" s="3">
        <v>9718</v>
      </c>
      <c r="B8" s="474"/>
      <c r="C8" s="254"/>
      <c r="D8" s="254" t="s">
        <v>1893</v>
      </c>
      <c r="E8" s="427"/>
      <c r="F8" s="427"/>
      <c r="G8" s="432"/>
      <c r="H8" s="537"/>
    </row>
    <row r="9" spans="1:8" s="3" customFormat="1" ht="12.75" x14ac:dyDescent="0.25">
      <c r="B9" s="473"/>
      <c r="C9" s="252"/>
      <c r="D9" s="252"/>
      <c r="E9" s="427"/>
      <c r="F9" s="427"/>
      <c r="G9" s="432"/>
      <c r="H9" s="537"/>
    </row>
    <row r="10" spans="1:8" s="3" customFormat="1" ht="12.75" x14ac:dyDescent="0.25">
      <c r="A10" s="3">
        <v>9719</v>
      </c>
      <c r="B10" s="474" t="s">
        <v>12</v>
      </c>
      <c r="C10" s="254"/>
      <c r="D10" s="254" t="s">
        <v>1894</v>
      </c>
      <c r="E10" s="428" t="s">
        <v>190</v>
      </c>
      <c r="F10" s="429">
        <v>40</v>
      </c>
      <c r="G10" s="461"/>
      <c r="H10" s="537">
        <f>IF(E10 = CHAR(37), F10*G10/100,F10*G10)</f>
        <v>0</v>
      </c>
    </row>
    <row r="11" spans="1:8" s="3" customFormat="1" ht="12.75" x14ac:dyDescent="0.25">
      <c r="B11" s="473"/>
      <c r="C11" s="252"/>
      <c r="D11" s="252"/>
      <c r="E11" s="427"/>
      <c r="F11" s="427"/>
      <c r="G11" s="432"/>
      <c r="H11" s="537"/>
    </row>
    <row r="12" spans="1:8" s="3" customFormat="1" ht="12.75" x14ac:dyDescent="0.25">
      <c r="B12" s="473"/>
      <c r="C12" s="252"/>
      <c r="D12" s="252"/>
      <c r="E12" s="427"/>
      <c r="F12" s="427"/>
      <c r="G12" s="432"/>
      <c r="H12" s="537"/>
    </row>
    <row r="13" spans="1:8" s="3" customFormat="1" ht="12.75" x14ac:dyDescent="0.25">
      <c r="B13" s="473"/>
      <c r="C13" s="252"/>
      <c r="D13" s="252"/>
      <c r="E13" s="427"/>
      <c r="F13" s="427"/>
      <c r="G13" s="432"/>
      <c r="H13" s="537"/>
    </row>
    <row r="14" spans="1:8" s="3" customFormat="1" ht="12.75" x14ac:dyDescent="0.25">
      <c r="B14" s="473"/>
      <c r="C14" s="252"/>
      <c r="D14" s="252"/>
      <c r="E14" s="427"/>
      <c r="F14" s="427"/>
      <c r="G14" s="432"/>
      <c r="H14" s="537"/>
    </row>
    <row r="15" spans="1:8" s="3" customFormat="1" ht="12.75" x14ac:dyDescent="0.25">
      <c r="B15" s="473"/>
      <c r="C15" s="252"/>
      <c r="D15" s="252"/>
      <c r="E15" s="427"/>
      <c r="F15" s="427"/>
      <c r="G15" s="432"/>
      <c r="H15" s="537"/>
    </row>
    <row r="16" spans="1:8" s="3" customFormat="1" ht="12.75" x14ac:dyDescent="0.25">
      <c r="B16" s="473"/>
      <c r="C16" s="252"/>
      <c r="D16" s="252"/>
      <c r="E16" s="427"/>
      <c r="F16" s="427"/>
      <c r="G16" s="432"/>
      <c r="H16" s="537"/>
    </row>
    <row r="17" spans="2:8" s="3" customFormat="1" ht="12.75" x14ac:dyDescent="0.25">
      <c r="B17" s="473"/>
      <c r="C17" s="252"/>
      <c r="D17" s="252"/>
      <c r="E17" s="427"/>
      <c r="F17" s="427"/>
      <c r="G17" s="432"/>
      <c r="H17" s="537"/>
    </row>
    <row r="18" spans="2:8" s="3" customFormat="1" ht="12.75" x14ac:dyDescent="0.25">
      <c r="B18" s="473"/>
      <c r="C18" s="252"/>
      <c r="D18" s="252"/>
      <c r="E18" s="427"/>
      <c r="F18" s="427"/>
      <c r="G18" s="432"/>
      <c r="H18" s="537"/>
    </row>
    <row r="19" spans="2:8" s="3" customFormat="1" ht="12.75" x14ac:dyDescent="0.25">
      <c r="B19" s="473"/>
      <c r="C19" s="252"/>
      <c r="D19" s="252"/>
      <c r="E19" s="427"/>
      <c r="F19" s="427"/>
      <c r="G19" s="432"/>
      <c r="H19" s="537"/>
    </row>
    <row r="20" spans="2:8" s="3" customFormat="1" ht="12.75" x14ac:dyDescent="0.25">
      <c r="B20" s="473"/>
      <c r="C20" s="252"/>
      <c r="D20" s="252"/>
      <c r="E20" s="427"/>
      <c r="F20" s="427"/>
      <c r="G20" s="432"/>
      <c r="H20" s="537"/>
    </row>
    <row r="21" spans="2:8" s="3" customFormat="1" ht="12.75" x14ac:dyDescent="0.25">
      <c r="B21" s="473"/>
      <c r="C21" s="252"/>
      <c r="D21" s="252"/>
      <c r="E21" s="427"/>
      <c r="F21" s="427"/>
      <c r="G21" s="432"/>
      <c r="H21" s="537"/>
    </row>
    <row r="22" spans="2:8" s="3" customFormat="1" ht="12.75" x14ac:dyDescent="0.25">
      <c r="B22" s="473"/>
      <c r="C22" s="252"/>
      <c r="D22" s="252"/>
      <c r="E22" s="427"/>
      <c r="F22" s="427"/>
      <c r="G22" s="432"/>
      <c r="H22" s="537"/>
    </row>
    <row r="23" spans="2:8" s="3" customFormat="1" ht="12.75" x14ac:dyDescent="0.25">
      <c r="B23" s="473"/>
      <c r="C23" s="252"/>
      <c r="D23" s="252"/>
      <c r="E23" s="427"/>
      <c r="F23" s="427"/>
      <c r="G23" s="432"/>
      <c r="H23" s="537"/>
    </row>
    <row r="24" spans="2:8" s="3" customFormat="1" ht="12.75" x14ac:dyDescent="0.25">
      <c r="B24" s="473"/>
      <c r="C24" s="252"/>
      <c r="D24" s="252"/>
      <c r="E24" s="427"/>
      <c r="F24" s="427"/>
      <c r="G24" s="432"/>
      <c r="H24" s="537"/>
    </row>
    <row r="25" spans="2:8" s="3" customFormat="1" ht="12.75" x14ac:dyDescent="0.25">
      <c r="B25" s="473"/>
      <c r="C25" s="252"/>
      <c r="D25" s="252"/>
      <c r="E25" s="427"/>
      <c r="F25" s="427"/>
      <c r="G25" s="432"/>
      <c r="H25" s="537"/>
    </row>
    <row r="26" spans="2:8" s="3" customFormat="1" ht="12.75" x14ac:dyDescent="0.25">
      <c r="B26" s="473"/>
      <c r="C26" s="252"/>
      <c r="D26" s="252"/>
      <c r="E26" s="427"/>
      <c r="F26" s="427"/>
      <c r="G26" s="432"/>
      <c r="H26" s="537"/>
    </row>
    <row r="27" spans="2:8" s="3" customFormat="1" ht="12.75" x14ac:dyDescent="0.25">
      <c r="B27" s="473"/>
      <c r="C27" s="252"/>
      <c r="D27" s="252"/>
      <c r="E27" s="427"/>
      <c r="F27" s="427"/>
      <c r="G27" s="432"/>
      <c r="H27" s="537"/>
    </row>
    <row r="28" spans="2:8" s="3" customFormat="1" ht="12.75" x14ac:dyDescent="0.25">
      <c r="B28" s="473"/>
      <c r="C28" s="252"/>
      <c r="D28" s="252"/>
      <c r="E28" s="427"/>
      <c r="F28" s="427"/>
      <c r="G28" s="432"/>
      <c r="H28" s="537"/>
    </row>
    <row r="29" spans="2:8" s="3" customFormat="1" ht="12.75" x14ac:dyDescent="0.25">
      <c r="B29" s="473"/>
      <c r="C29" s="252"/>
      <c r="D29" s="252"/>
      <c r="E29" s="427"/>
      <c r="F29" s="427"/>
      <c r="G29" s="432"/>
      <c r="H29" s="537"/>
    </row>
    <row r="30" spans="2:8" s="3" customFormat="1" ht="12.75" x14ac:dyDescent="0.25">
      <c r="B30" s="473"/>
      <c r="C30" s="252"/>
      <c r="D30" s="252"/>
      <c r="E30" s="427"/>
      <c r="F30" s="427"/>
      <c r="G30" s="432"/>
      <c r="H30" s="537"/>
    </row>
    <row r="31" spans="2:8" s="3" customFormat="1" ht="12.75" x14ac:dyDescent="0.25">
      <c r="B31" s="473"/>
      <c r="C31" s="252"/>
      <c r="D31" s="252"/>
      <c r="E31" s="427"/>
      <c r="F31" s="427"/>
      <c r="G31" s="432"/>
      <c r="H31" s="537"/>
    </row>
    <row r="32" spans="2:8" s="3" customFormat="1" ht="12.75" x14ac:dyDescent="0.25">
      <c r="B32" s="473"/>
      <c r="C32" s="252"/>
      <c r="D32" s="252"/>
      <c r="E32" s="427"/>
      <c r="F32" s="427"/>
      <c r="G32" s="432"/>
      <c r="H32" s="537"/>
    </row>
    <row r="33" spans="2:8" s="3" customFormat="1" ht="12.75" x14ac:dyDescent="0.25">
      <c r="B33" s="473"/>
      <c r="C33" s="252"/>
      <c r="D33" s="252"/>
      <c r="E33" s="427"/>
      <c r="F33" s="427"/>
      <c r="G33" s="432"/>
      <c r="H33" s="537"/>
    </row>
    <row r="34" spans="2:8" s="3" customFormat="1" ht="12.75" x14ac:dyDescent="0.25">
      <c r="B34" s="473"/>
      <c r="C34" s="252"/>
      <c r="D34" s="252"/>
      <c r="E34" s="427"/>
      <c r="F34" s="427"/>
      <c r="G34" s="432"/>
      <c r="H34" s="537"/>
    </row>
    <row r="35" spans="2:8" s="3" customFormat="1" ht="12.75" x14ac:dyDescent="0.25">
      <c r="B35" s="473"/>
      <c r="C35" s="252"/>
      <c r="D35" s="252"/>
      <c r="E35" s="427"/>
      <c r="F35" s="427"/>
      <c r="G35" s="432"/>
      <c r="H35" s="537"/>
    </row>
    <row r="36" spans="2:8" s="3" customFormat="1" ht="12.75" x14ac:dyDescent="0.25">
      <c r="B36" s="473"/>
      <c r="C36" s="252"/>
      <c r="D36" s="252"/>
      <c r="E36" s="427"/>
      <c r="F36" s="427"/>
      <c r="G36" s="432"/>
      <c r="H36" s="537"/>
    </row>
    <row r="37" spans="2:8" s="3" customFormat="1" ht="12.75" x14ac:dyDescent="0.25">
      <c r="B37" s="473"/>
      <c r="C37" s="252"/>
      <c r="D37" s="252"/>
      <c r="E37" s="427"/>
      <c r="F37" s="427"/>
      <c r="G37" s="432"/>
      <c r="H37" s="537"/>
    </row>
    <row r="38" spans="2:8" s="3" customFormat="1" ht="12.75" x14ac:dyDescent="0.25">
      <c r="B38" s="473"/>
      <c r="C38" s="252"/>
      <c r="D38" s="252"/>
      <c r="E38" s="427"/>
      <c r="F38" s="427"/>
      <c r="G38" s="432"/>
      <c r="H38" s="537"/>
    </row>
    <row r="39" spans="2:8" s="3" customFormat="1" ht="12.75" x14ac:dyDescent="0.25">
      <c r="B39" s="473"/>
      <c r="C39" s="252"/>
      <c r="D39" s="252"/>
      <c r="E39" s="427"/>
      <c r="F39" s="427"/>
      <c r="G39" s="432"/>
      <c r="H39" s="537"/>
    </row>
    <row r="40" spans="2:8" s="3" customFormat="1" ht="12.75" x14ac:dyDescent="0.25">
      <c r="B40" s="473"/>
      <c r="C40" s="252"/>
      <c r="D40" s="252"/>
      <c r="E40" s="427"/>
      <c r="F40" s="427"/>
      <c r="G40" s="432"/>
      <c r="H40" s="537"/>
    </row>
    <row r="41" spans="2:8" s="3" customFormat="1" ht="12.75" x14ac:dyDescent="0.25">
      <c r="B41" s="473"/>
      <c r="C41" s="252"/>
      <c r="D41" s="252"/>
      <c r="E41" s="427"/>
      <c r="F41" s="427"/>
      <c r="G41" s="432"/>
      <c r="H41" s="537"/>
    </row>
    <row r="42" spans="2:8" s="3" customFormat="1" ht="12.75" x14ac:dyDescent="0.25">
      <c r="B42" s="473"/>
      <c r="C42" s="252"/>
      <c r="D42" s="252"/>
      <c r="E42" s="427"/>
      <c r="F42" s="427"/>
      <c r="G42" s="432"/>
      <c r="H42" s="537"/>
    </row>
    <row r="43" spans="2:8" s="3" customFormat="1" ht="12.75" x14ac:dyDescent="0.25">
      <c r="B43" s="473"/>
      <c r="C43" s="252"/>
      <c r="D43" s="252"/>
      <c r="E43" s="427"/>
      <c r="F43" s="427"/>
      <c r="G43" s="432"/>
      <c r="H43" s="537"/>
    </row>
    <row r="44" spans="2:8" s="3" customFormat="1" ht="12.75" x14ac:dyDescent="0.25">
      <c r="B44" s="473"/>
      <c r="C44" s="252"/>
      <c r="D44" s="252"/>
      <c r="E44" s="427"/>
      <c r="F44" s="427"/>
      <c r="G44" s="432"/>
      <c r="H44" s="537"/>
    </row>
    <row r="45" spans="2:8" s="3" customFormat="1" ht="12.75" x14ac:dyDescent="0.25">
      <c r="B45" s="473"/>
      <c r="C45" s="252"/>
      <c r="D45" s="252"/>
      <c r="E45" s="427"/>
      <c r="F45" s="427"/>
      <c r="G45" s="432"/>
      <c r="H45" s="537"/>
    </row>
    <row r="46" spans="2:8" s="3" customFormat="1" ht="12.75" x14ac:dyDescent="0.25">
      <c r="B46" s="473"/>
      <c r="C46" s="252"/>
      <c r="D46" s="252"/>
      <c r="E46" s="427"/>
      <c r="F46" s="427"/>
      <c r="G46" s="432"/>
      <c r="H46" s="537"/>
    </row>
    <row r="47" spans="2:8" s="3" customFormat="1" ht="12.75" x14ac:dyDescent="0.25">
      <c r="B47" s="473"/>
      <c r="C47" s="252"/>
      <c r="D47" s="252"/>
      <c r="E47" s="427"/>
      <c r="F47" s="427"/>
      <c r="G47" s="432"/>
      <c r="H47" s="537"/>
    </row>
    <row r="48" spans="2:8" s="3" customFormat="1" ht="12.75" x14ac:dyDescent="0.25">
      <c r="B48" s="473"/>
      <c r="C48" s="252"/>
      <c r="D48" s="252"/>
      <c r="E48" s="427"/>
      <c r="F48" s="427"/>
      <c r="G48" s="432"/>
      <c r="H48" s="537"/>
    </row>
    <row r="49" spans="2:8" s="3" customFormat="1" ht="12.75" x14ac:dyDescent="0.25">
      <c r="B49" s="473"/>
      <c r="C49" s="252"/>
      <c r="D49" s="252"/>
      <c r="E49" s="427"/>
      <c r="F49" s="427"/>
      <c r="G49" s="432"/>
      <c r="H49" s="537"/>
    </row>
    <row r="50" spans="2:8" s="3" customFormat="1" ht="12.75" x14ac:dyDescent="0.25">
      <c r="B50" s="473"/>
      <c r="C50" s="252"/>
      <c r="D50" s="252"/>
      <c r="E50" s="427"/>
      <c r="F50" s="427"/>
      <c r="G50" s="432"/>
      <c r="H50" s="537"/>
    </row>
    <row r="51" spans="2:8" s="3" customFormat="1" ht="12.75" x14ac:dyDescent="0.25">
      <c r="B51" s="473"/>
      <c r="C51" s="252"/>
      <c r="D51" s="252"/>
      <c r="E51" s="427"/>
      <c r="F51" s="427"/>
      <c r="G51" s="432"/>
      <c r="H51" s="537"/>
    </row>
    <row r="52" spans="2:8" s="3" customFormat="1" ht="12.75" x14ac:dyDescent="0.25">
      <c r="B52" s="473"/>
      <c r="C52" s="252"/>
      <c r="D52" s="252"/>
      <c r="E52" s="427"/>
      <c r="F52" s="427"/>
      <c r="G52" s="432"/>
      <c r="H52" s="537"/>
    </row>
    <row r="53" spans="2:8" s="3" customFormat="1" ht="12.75" x14ac:dyDescent="0.25">
      <c r="B53" s="473"/>
      <c r="C53" s="252"/>
      <c r="D53" s="252"/>
      <c r="E53" s="427"/>
      <c r="F53" s="427"/>
      <c r="G53" s="432"/>
      <c r="H53" s="537"/>
    </row>
    <row r="54" spans="2:8" s="3" customFormat="1" ht="12.75" x14ac:dyDescent="0.25">
      <c r="B54" s="473"/>
      <c r="C54" s="252"/>
      <c r="D54" s="252"/>
      <c r="E54" s="427"/>
      <c r="F54" s="427"/>
      <c r="G54" s="432"/>
      <c r="H54" s="537"/>
    </row>
    <row r="55" spans="2:8" s="3" customFormat="1" ht="12.75" x14ac:dyDescent="0.25">
      <c r="B55" s="473"/>
      <c r="C55" s="252"/>
      <c r="D55" s="252"/>
      <c r="E55" s="427"/>
      <c r="F55" s="427"/>
      <c r="G55" s="432"/>
      <c r="H55" s="537"/>
    </row>
    <row r="56" spans="2:8" s="3" customFormat="1" ht="12.75" x14ac:dyDescent="0.25">
      <c r="B56" s="473"/>
      <c r="C56" s="252"/>
      <c r="D56" s="252"/>
      <c r="E56" s="427"/>
      <c r="F56" s="427"/>
      <c r="G56" s="432"/>
      <c r="H56" s="537"/>
    </row>
    <row r="57" spans="2:8" s="3" customFormat="1" ht="12.75" x14ac:dyDescent="0.25">
      <c r="B57" s="473"/>
      <c r="C57" s="252"/>
      <c r="D57" s="252"/>
      <c r="E57" s="427"/>
      <c r="F57" s="427"/>
      <c r="G57" s="432"/>
      <c r="H57" s="537"/>
    </row>
    <row r="58" spans="2:8" s="3" customFormat="1" ht="12.75" x14ac:dyDescent="0.25">
      <c r="B58" s="473"/>
      <c r="C58" s="252"/>
      <c r="D58" s="252"/>
      <c r="E58" s="427"/>
      <c r="F58" s="427"/>
      <c r="G58" s="432"/>
      <c r="H58" s="537"/>
    </row>
    <row r="59" spans="2:8" s="3" customFormat="1" ht="12.75" x14ac:dyDescent="0.25">
      <c r="B59" s="473"/>
      <c r="C59" s="252"/>
      <c r="D59" s="252"/>
      <c r="E59" s="427"/>
      <c r="F59" s="427"/>
      <c r="G59" s="432"/>
      <c r="H59" s="537"/>
    </row>
    <row r="60" spans="2:8" s="3" customFormat="1" ht="12.75" x14ac:dyDescent="0.25">
      <c r="B60" s="473"/>
      <c r="C60" s="252"/>
      <c r="D60" s="252"/>
      <c r="E60" s="427"/>
      <c r="F60" s="427"/>
      <c r="G60" s="432"/>
      <c r="H60" s="537"/>
    </row>
    <row r="61" spans="2:8" s="3" customFormat="1" ht="12.75" x14ac:dyDescent="0.25">
      <c r="B61" s="473"/>
      <c r="C61" s="252"/>
      <c r="D61" s="252"/>
      <c r="E61" s="427"/>
      <c r="F61" s="427"/>
      <c r="G61" s="432"/>
      <c r="H61" s="537"/>
    </row>
    <row r="62" spans="2:8" s="3" customFormat="1" ht="12.75" x14ac:dyDescent="0.25">
      <c r="B62" s="473"/>
      <c r="C62" s="252"/>
      <c r="D62" s="252"/>
      <c r="E62" s="427"/>
      <c r="F62" s="427"/>
      <c r="G62" s="432"/>
      <c r="H62" s="537"/>
    </row>
    <row r="63" spans="2:8" s="3" customFormat="1" ht="12.75" x14ac:dyDescent="0.25">
      <c r="B63" s="473"/>
      <c r="C63" s="252"/>
      <c r="D63" s="252"/>
      <c r="E63" s="427"/>
      <c r="F63" s="427"/>
      <c r="G63" s="432"/>
      <c r="H63" s="537"/>
    </row>
    <row r="64" spans="2:8" s="3" customFormat="1" ht="12.75" x14ac:dyDescent="0.25">
      <c r="B64" s="473"/>
      <c r="C64" s="252"/>
      <c r="D64" s="252"/>
      <c r="E64" s="427"/>
      <c r="F64" s="427"/>
      <c r="G64" s="432"/>
      <c r="H64" s="537"/>
    </row>
    <row r="65" spans="1:8" s="3" customFormat="1" ht="12.75" x14ac:dyDescent="0.25">
      <c r="B65" s="473"/>
      <c r="C65" s="252"/>
      <c r="D65" s="252"/>
      <c r="E65" s="427"/>
      <c r="F65" s="427"/>
      <c r="G65" s="432"/>
      <c r="H65" s="537"/>
    </row>
    <row r="66" spans="1:8" s="4" customFormat="1" ht="21.95" customHeight="1" x14ac:dyDescent="0.25">
      <c r="B66" s="257" t="s">
        <v>230</v>
      </c>
      <c r="C66" s="257"/>
      <c r="D66" s="5"/>
      <c r="E66" s="431"/>
      <c r="F66" s="431"/>
      <c r="G66" s="433"/>
      <c r="H66" s="494">
        <f>SUM(H4:H65)</f>
        <v>0</v>
      </c>
    </row>
    <row r="67" spans="1:8" s="2" customFormat="1" ht="12.75" x14ac:dyDescent="0.2">
      <c r="B67" s="15"/>
      <c r="F67" s="15"/>
      <c r="H67" s="542" t="s">
        <v>2024</v>
      </c>
    </row>
    <row r="68" spans="1:8" s="2" customFormat="1" ht="12.75" x14ac:dyDescent="0.2">
      <c r="B68" s="15"/>
      <c r="F68" s="15"/>
      <c r="H68" s="543"/>
    </row>
    <row r="69" spans="1:8" s="3" customFormat="1" ht="25.5" x14ac:dyDescent="0.25">
      <c r="B69" s="253" t="s">
        <v>3</v>
      </c>
      <c r="C69" s="253" t="s">
        <v>4</v>
      </c>
      <c r="D69" s="253" t="s">
        <v>5</v>
      </c>
      <c r="E69" s="253" t="s">
        <v>6</v>
      </c>
      <c r="F69" s="293" t="s">
        <v>7</v>
      </c>
      <c r="G69" s="253" t="s">
        <v>8</v>
      </c>
      <c r="H69" s="489" t="s">
        <v>9</v>
      </c>
    </row>
    <row r="70" spans="1:8" s="3" customFormat="1" ht="25.5" x14ac:dyDescent="0.25">
      <c r="A70" s="3">
        <v>9720</v>
      </c>
      <c r="B70" s="701" t="s">
        <v>232</v>
      </c>
      <c r="C70" s="246" t="s">
        <v>1896</v>
      </c>
      <c r="D70" s="246" t="s">
        <v>1895</v>
      </c>
      <c r="E70" s="741"/>
      <c r="F70" s="742"/>
      <c r="G70" s="739"/>
      <c r="H70" s="747"/>
    </row>
    <row r="71" spans="1:8" s="3" customFormat="1" ht="12.75" x14ac:dyDescent="0.25">
      <c r="B71" s="473"/>
      <c r="C71" s="252"/>
      <c r="D71" s="252"/>
      <c r="E71" s="427"/>
      <c r="F71" s="427"/>
      <c r="G71" s="432"/>
      <c r="H71" s="537"/>
    </row>
    <row r="72" spans="1:8" s="3" customFormat="1" ht="12.75" x14ac:dyDescent="0.25">
      <c r="A72" s="3">
        <v>9721</v>
      </c>
      <c r="B72" s="474" t="s">
        <v>234</v>
      </c>
      <c r="C72" s="254"/>
      <c r="D72" s="254" t="s">
        <v>1897</v>
      </c>
      <c r="E72" s="428"/>
      <c r="F72" s="429"/>
      <c r="G72" s="432"/>
      <c r="H72" s="537"/>
    </row>
    <row r="73" spans="1:8" s="3" customFormat="1" ht="12.75" x14ac:dyDescent="0.25">
      <c r="B73" s="473"/>
      <c r="C73" s="252"/>
      <c r="D73" s="252"/>
      <c r="E73" s="427"/>
      <c r="F73" s="427"/>
      <c r="G73" s="432"/>
      <c r="H73" s="537"/>
    </row>
    <row r="74" spans="1:8" s="3" customFormat="1" ht="12.75" x14ac:dyDescent="0.25">
      <c r="A74" s="3">
        <v>9860</v>
      </c>
      <c r="B74" s="474" t="s">
        <v>264</v>
      </c>
      <c r="C74" s="254" t="s">
        <v>632</v>
      </c>
      <c r="D74" s="254" t="s">
        <v>1898</v>
      </c>
      <c r="E74" s="428"/>
      <c r="F74" s="429"/>
      <c r="G74" s="432"/>
      <c r="H74" s="537"/>
    </row>
    <row r="75" spans="1:8" s="3" customFormat="1" ht="12.75" x14ac:dyDescent="0.25">
      <c r="B75" s="473"/>
      <c r="C75" s="252"/>
      <c r="D75" s="252"/>
      <c r="E75" s="427"/>
      <c r="F75" s="427"/>
      <c r="G75" s="432"/>
      <c r="H75" s="537"/>
    </row>
    <row r="76" spans="1:8" s="3" customFormat="1" ht="12.75" x14ac:dyDescent="0.25">
      <c r="A76" s="3">
        <v>9722</v>
      </c>
      <c r="B76" s="474"/>
      <c r="C76" s="254" t="s">
        <v>276</v>
      </c>
      <c r="D76" s="254" t="s">
        <v>874</v>
      </c>
      <c r="E76" s="428"/>
      <c r="F76" s="429"/>
      <c r="G76" s="432"/>
      <c r="H76" s="537"/>
    </row>
    <row r="77" spans="1:8" s="3" customFormat="1" ht="12.75" x14ac:dyDescent="0.25">
      <c r="B77" s="473"/>
      <c r="C77" s="252"/>
      <c r="D77" s="252"/>
      <c r="E77" s="427"/>
      <c r="F77" s="427"/>
      <c r="G77" s="432"/>
      <c r="H77" s="537"/>
    </row>
    <row r="78" spans="1:8" s="3" customFormat="1" ht="12.75" x14ac:dyDescent="0.25">
      <c r="A78" s="3">
        <v>9723</v>
      </c>
      <c r="B78" s="474"/>
      <c r="C78" s="254"/>
      <c r="D78" s="254" t="s">
        <v>1899</v>
      </c>
      <c r="E78" s="428"/>
      <c r="F78" s="429"/>
      <c r="G78" s="432"/>
      <c r="H78" s="537"/>
    </row>
    <row r="79" spans="1:8" s="3" customFormat="1" ht="12.75" x14ac:dyDescent="0.25">
      <c r="B79" s="473"/>
      <c r="C79" s="252"/>
      <c r="D79" s="252"/>
      <c r="E79" s="427"/>
      <c r="F79" s="427"/>
      <c r="G79" s="432"/>
      <c r="H79" s="537"/>
    </row>
    <row r="80" spans="1:8" s="3" customFormat="1" ht="12.75" x14ac:dyDescent="0.25">
      <c r="A80" s="3">
        <v>9724</v>
      </c>
      <c r="B80" s="474" t="s">
        <v>268</v>
      </c>
      <c r="C80" s="254"/>
      <c r="D80" s="254" t="s">
        <v>1900</v>
      </c>
      <c r="E80" s="428" t="s">
        <v>279</v>
      </c>
      <c r="F80" s="429">
        <v>34</v>
      </c>
      <c r="G80" s="461"/>
      <c r="H80" s="537">
        <f>IF(E80 = CHAR(37), F80*G80/100,F80*G80)</f>
        <v>0</v>
      </c>
    </row>
    <row r="81" spans="1:8" s="3" customFormat="1" ht="12.75" x14ac:dyDescent="0.25">
      <c r="B81" s="473"/>
      <c r="C81" s="252"/>
      <c r="D81" s="252"/>
      <c r="E81" s="427"/>
      <c r="F81" s="427"/>
      <c r="G81" s="432"/>
      <c r="H81" s="537"/>
    </row>
    <row r="82" spans="1:8" s="3" customFormat="1" ht="12.75" x14ac:dyDescent="0.25">
      <c r="A82" s="3">
        <v>9725</v>
      </c>
      <c r="B82" s="474" t="s">
        <v>1785</v>
      </c>
      <c r="C82" s="254" t="s">
        <v>683</v>
      </c>
      <c r="D82" s="254" t="s">
        <v>1901</v>
      </c>
      <c r="E82" s="428"/>
      <c r="F82" s="429"/>
      <c r="G82" s="432"/>
      <c r="H82" s="537"/>
    </row>
    <row r="83" spans="1:8" s="3" customFormat="1" ht="12.75" x14ac:dyDescent="0.25">
      <c r="B83" s="473"/>
      <c r="C83" s="252"/>
      <c r="D83" s="252"/>
      <c r="E83" s="427"/>
      <c r="F83" s="427"/>
      <c r="G83" s="432"/>
      <c r="H83" s="537"/>
    </row>
    <row r="84" spans="1:8" s="3" customFormat="1" ht="12.75" x14ac:dyDescent="0.25">
      <c r="A84" s="3">
        <v>9726</v>
      </c>
      <c r="B84" s="474" t="s">
        <v>1787</v>
      </c>
      <c r="C84" s="254" t="s">
        <v>685</v>
      </c>
      <c r="D84" s="254" t="s">
        <v>1902</v>
      </c>
      <c r="E84" s="428" t="s">
        <v>1903</v>
      </c>
      <c r="F84" s="429">
        <v>410</v>
      </c>
      <c r="G84" s="461"/>
      <c r="H84" s="537">
        <f>IF(E84 = CHAR(37), F84*G84/100,F84*G84)</f>
        <v>0</v>
      </c>
    </row>
    <row r="85" spans="1:8" s="3" customFormat="1" ht="12.75" x14ac:dyDescent="0.25">
      <c r="B85" s="473"/>
      <c r="C85" s="252"/>
      <c r="D85" s="252"/>
      <c r="E85" s="427"/>
      <c r="F85" s="427"/>
      <c r="G85" s="432"/>
      <c r="H85" s="537"/>
    </row>
    <row r="86" spans="1:8" s="3" customFormat="1" ht="12.75" x14ac:dyDescent="0.25">
      <c r="A86" s="3">
        <v>9727</v>
      </c>
      <c r="B86" s="474" t="s">
        <v>1816</v>
      </c>
      <c r="C86" s="254" t="s">
        <v>1543</v>
      </c>
      <c r="D86" s="254" t="s">
        <v>1904</v>
      </c>
      <c r="E86" s="428"/>
      <c r="F86" s="429"/>
      <c r="G86" s="432"/>
      <c r="H86" s="537"/>
    </row>
    <row r="87" spans="1:8" s="3" customFormat="1" ht="12.75" x14ac:dyDescent="0.25">
      <c r="B87" s="473"/>
      <c r="C87" s="252"/>
      <c r="D87" s="252"/>
      <c r="E87" s="427"/>
      <c r="F87" s="427"/>
      <c r="G87" s="432"/>
      <c r="H87" s="537"/>
    </row>
    <row r="88" spans="1:8" s="3" customFormat="1" ht="12.75" x14ac:dyDescent="0.25">
      <c r="A88" s="3">
        <v>9728</v>
      </c>
      <c r="B88" s="474" t="s">
        <v>1818</v>
      </c>
      <c r="C88" s="254" t="s">
        <v>1905</v>
      </c>
      <c r="D88" s="254" t="s">
        <v>1906</v>
      </c>
      <c r="E88" s="428" t="s">
        <v>190</v>
      </c>
      <c r="F88" s="429">
        <v>6</v>
      </c>
      <c r="G88" s="461"/>
      <c r="H88" s="537">
        <f>IF(E88 = CHAR(37), F88*G88/100,F88*G88)</f>
        <v>0</v>
      </c>
    </row>
    <row r="89" spans="1:8" s="3" customFormat="1" ht="12.75" x14ac:dyDescent="0.25">
      <c r="B89" s="473"/>
      <c r="C89" s="252"/>
      <c r="D89" s="252"/>
      <c r="E89" s="427"/>
      <c r="F89" s="427"/>
      <c r="G89" s="432"/>
      <c r="H89" s="537"/>
    </row>
    <row r="90" spans="1:8" s="3" customFormat="1" ht="12.75" x14ac:dyDescent="0.25">
      <c r="A90" s="3">
        <v>9729</v>
      </c>
      <c r="B90" s="474"/>
      <c r="C90" s="254" t="s">
        <v>714</v>
      </c>
      <c r="D90" s="254" t="s">
        <v>1907</v>
      </c>
      <c r="E90" s="428"/>
      <c r="F90" s="429"/>
      <c r="G90" s="432"/>
      <c r="H90" s="537"/>
    </row>
    <row r="91" spans="1:8" s="3" customFormat="1" ht="12.75" x14ac:dyDescent="0.25">
      <c r="B91" s="473"/>
      <c r="C91" s="252"/>
      <c r="D91" s="252"/>
      <c r="E91" s="427"/>
      <c r="F91" s="427"/>
      <c r="G91" s="432"/>
      <c r="H91" s="537"/>
    </row>
    <row r="92" spans="1:8" s="3" customFormat="1" ht="12.75" x14ac:dyDescent="0.25">
      <c r="A92" s="3">
        <v>9730</v>
      </c>
      <c r="B92" s="474" t="s">
        <v>1820</v>
      </c>
      <c r="C92" s="254"/>
      <c r="D92" s="254" t="s">
        <v>1908</v>
      </c>
      <c r="E92" s="428" t="s">
        <v>279</v>
      </c>
      <c r="F92" s="429">
        <v>27</v>
      </c>
      <c r="G92" s="461"/>
      <c r="H92" s="537">
        <f>IF(E92 = CHAR(37), F92*G92/100,F92*G92)</f>
        <v>0</v>
      </c>
    </row>
    <row r="93" spans="1:8" s="3" customFormat="1" ht="12.75" x14ac:dyDescent="0.25">
      <c r="B93" s="473"/>
      <c r="C93" s="252"/>
      <c r="D93" s="252"/>
      <c r="E93" s="427"/>
      <c r="F93" s="427"/>
      <c r="G93" s="432"/>
      <c r="H93" s="537"/>
    </row>
    <row r="94" spans="1:8" s="3" customFormat="1" ht="12.75" x14ac:dyDescent="0.25">
      <c r="A94" s="3">
        <v>9861</v>
      </c>
      <c r="B94" s="474" t="s">
        <v>1909</v>
      </c>
      <c r="C94" s="254"/>
      <c r="D94" s="254" t="s">
        <v>1910</v>
      </c>
      <c r="E94" s="428"/>
      <c r="F94" s="429"/>
      <c r="G94" s="432"/>
      <c r="H94" s="537"/>
    </row>
    <row r="95" spans="1:8" s="3" customFormat="1" ht="12.75" x14ac:dyDescent="0.25">
      <c r="B95" s="473"/>
      <c r="C95" s="252"/>
      <c r="D95" s="252"/>
      <c r="E95" s="427"/>
      <c r="F95" s="427"/>
      <c r="G95" s="432"/>
      <c r="H95" s="537"/>
    </row>
    <row r="96" spans="1:8" s="3" customFormat="1" ht="12.75" x14ac:dyDescent="0.25">
      <c r="A96" s="3">
        <v>9862</v>
      </c>
      <c r="B96" s="474" t="s">
        <v>1911</v>
      </c>
      <c r="C96" s="254" t="s">
        <v>632</v>
      </c>
      <c r="D96" s="254" t="s">
        <v>1898</v>
      </c>
      <c r="E96" s="428"/>
      <c r="F96" s="429"/>
      <c r="G96" s="432"/>
      <c r="H96" s="537"/>
    </row>
    <row r="97" spans="1:8" s="3" customFormat="1" ht="12.75" x14ac:dyDescent="0.25">
      <c r="B97" s="473"/>
      <c r="C97" s="252"/>
      <c r="D97" s="252"/>
      <c r="E97" s="427"/>
      <c r="F97" s="427"/>
      <c r="G97" s="432"/>
      <c r="H97" s="537"/>
    </row>
    <row r="98" spans="1:8" s="3" customFormat="1" ht="12.75" x14ac:dyDescent="0.25">
      <c r="A98" s="3">
        <v>9878</v>
      </c>
      <c r="B98" s="474"/>
      <c r="C98" s="254" t="s">
        <v>651</v>
      </c>
      <c r="D98" s="254" t="s">
        <v>1535</v>
      </c>
      <c r="E98" s="428"/>
      <c r="F98" s="429"/>
      <c r="G98" s="432"/>
      <c r="H98" s="537"/>
    </row>
    <row r="99" spans="1:8" s="3" customFormat="1" ht="12.75" x14ac:dyDescent="0.25">
      <c r="B99" s="473"/>
      <c r="C99" s="252"/>
      <c r="D99" s="252"/>
      <c r="E99" s="427"/>
      <c r="F99" s="427"/>
      <c r="G99" s="432"/>
      <c r="H99" s="537"/>
    </row>
    <row r="100" spans="1:8" s="3" customFormat="1" ht="12.75" x14ac:dyDescent="0.25">
      <c r="A100" s="3">
        <v>9879</v>
      </c>
      <c r="B100" s="474"/>
      <c r="C100" s="254"/>
      <c r="D100" s="254" t="s">
        <v>1899</v>
      </c>
      <c r="E100" s="428"/>
      <c r="F100" s="429"/>
      <c r="G100" s="432"/>
      <c r="H100" s="537"/>
    </row>
    <row r="101" spans="1:8" s="3" customFormat="1" ht="12.75" x14ac:dyDescent="0.25">
      <c r="B101" s="473"/>
      <c r="C101" s="252"/>
      <c r="D101" s="252"/>
      <c r="E101" s="427"/>
      <c r="F101" s="427"/>
      <c r="G101" s="432"/>
      <c r="H101" s="537"/>
    </row>
    <row r="102" spans="1:8" s="3" customFormat="1" ht="12.75" x14ac:dyDescent="0.25">
      <c r="A102" s="3">
        <v>9875</v>
      </c>
      <c r="B102" s="474" t="s">
        <v>1912</v>
      </c>
      <c r="C102" s="254"/>
      <c r="D102" s="254" t="s">
        <v>1913</v>
      </c>
      <c r="E102" s="428" t="s">
        <v>279</v>
      </c>
      <c r="F102" s="429">
        <v>6</v>
      </c>
      <c r="G102" s="461"/>
      <c r="H102" s="537">
        <f>IF(E102 = CHAR(37), F102*G102/100,F102*G102)</f>
        <v>0</v>
      </c>
    </row>
    <row r="103" spans="1:8" s="3" customFormat="1" ht="12.75" x14ac:dyDescent="0.25">
      <c r="B103" s="473"/>
      <c r="C103" s="252"/>
      <c r="D103" s="252"/>
      <c r="E103" s="427"/>
      <c r="F103" s="427"/>
      <c r="G103" s="432"/>
      <c r="H103" s="537"/>
    </row>
    <row r="104" spans="1:8" s="3" customFormat="1" ht="12.75" x14ac:dyDescent="0.25">
      <c r="A104" s="3">
        <v>9876</v>
      </c>
      <c r="B104" s="474" t="s">
        <v>1914</v>
      </c>
      <c r="C104" s="254"/>
      <c r="D104" s="254" t="s">
        <v>1915</v>
      </c>
      <c r="E104" s="428" t="s">
        <v>279</v>
      </c>
      <c r="F104" s="429">
        <v>40</v>
      </c>
      <c r="G104" s="461"/>
      <c r="H104" s="537">
        <f>IF(E104 = CHAR(37), F104*G104/100,F104*G104)</f>
        <v>0</v>
      </c>
    </row>
    <row r="105" spans="1:8" s="3" customFormat="1" ht="12.75" x14ac:dyDescent="0.25">
      <c r="B105" s="473"/>
      <c r="C105" s="252"/>
      <c r="D105" s="252"/>
      <c r="E105" s="427"/>
      <c r="F105" s="427"/>
      <c r="G105" s="432"/>
      <c r="H105" s="537"/>
    </row>
    <row r="106" spans="1:8" s="3" customFormat="1" ht="12.75" x14ac:dyDescent="0.25">
      <c r="A106" s="3">
        <v>9877</v>
      </c>
      <c r="B106" s="474" t="s">
        <v>1916</v>
      </c>
      <c r="C106" s="254"/>
      <c r="D106" s="254" t="s">
        <v>1917</v>
      </c>
      <c r="E106" s="428" t="s">
        <v>279</v>
      </c>
      <c r="F106" s="429">
        <v>15</v>
      </c>
      <c r="G106" s="461"/>
      <c r="H106" s="537">
        <f>IF(E106 = CHAR(37), F106*G106/100,F106*G106)</f>
        <v>0</v>
      </c>
    </row>
    <row r="107" spans="1:8" s="3" customFormat="1" ht="12.75" x14ac:dyDescent="0.25">
      <c r="B107" s="473"/>
      <c r="C107" s="252"/>
      <c r="D107" s="252"/>
      <c r="E107" s="427"/>
      <c r="F107" s="427"/>
      <c r="G107" s="432"/>
      <c r="H107" s="537"/>
    </row>
    <row r="108" spans="1:8" s="3" customFormat="1" ht="12.75" x14ac:dyDescent="0.25">
      <c r="A108" s="3">
        <v>9863</v>
      </c>
      <c r="B108" s="474" t="s">
        <v>1918</v>
      </c>
      <c r="C108" s="254"/>
      <c r="D108" s="254" t="s">
        <v>1919</v>
      </c>
      <c r="E108" s="428" t="s">
        <v>279</v>
      </c>
      <c r="F108" s="429">
        <v>32</v>
      </c>
      <c r="G108" s="461"/>
      <c r="H108" s="537">
        <f>IF(E108 = CHAR(37), F108*G108/100,F108*G108)</f>
        <v>0</v>
      </c>
    </row>
    <row r="109" spans="1:8" s="3" customFormat="1" ht="12.75" x14ac:dyDescent="0.25">
      <c r="B109" s="473"/>
      <c r="C109" s="252"/>
      <c r="D109" s="252"/>
      <c r="E109" s="427"/>
      <c r="F109" s="427"/>
      <c r="G109" s="432"/>
      <c r="H109" s="537"/>
    </row>
    <row r="110" spans="1:8" s="3" customFormat="1" ht="12.75" x14ac:dyDescent="0.25">
      <c r="A110" s="3">
        <v>9864</v>
      </c>
      <c r="B110" s="474" t="s">
        <v>1920</v>
      </c>
      <c r="C110" s="254"/>
      <c r="D110" s="254" t="s">
        <v>1921</v>
      </c>
      <c r="E110" s="428" t="s">
        <v>279</v>
      </c>
      <c r="F110" s="429">
        <v>2</v>
      </c>
      <c r="G110" s="461"/>
      <c r="H110" s="537">
        <f>IF(E110 = CHAR(37), F110*G110/100,F110*G110)</f>
        <v>0</v>
      </c>
    </row>
    <row r="111" spans="1:8" s="3" customFormat="1" ht="12.75" x14ac:dyDescent="0.25">
      <c r="B111" s="473"/>
      <c r="C111" s="252"/>
      <c r="D111" s="252"/>
      <c r="E111" s="427"/>
      <c r="F111" s="427"/>
      <c r="G111" s="432"/>
      <c r="H111" s="537"/>
    </row>
    <row r="112" spans="1:8" s="3" customFormat="1" ht="12.75" x14ac:dyDescent="0.25">
      <c r="A112" s="3">
        <v>9865</v>
      </c>
      <c r="B112" s="474"/>
      <c r="C112" s="254"/>
      <c r="D112" s="254" t="s">
        <v>1922</v>
      </c>
      <c r="E112" s="428"/>
      <c r="F112" s="429"/>
      <c r="G112" s="432"/>
      <c r="H112" s="537"/>
    </row>
    <row r="113" spans="1:8" s="3" customFormat="1" ht="12.75" x14ac:dyDescent="0.25">
      <c r="B113" s="473"/>
      <c r="C113" s="252"/>
      <c r="D113" s="252"/>
      <c r="E113" s="427"/>
      <c r="F113" s="427"/>
      <c r="G113" s="432"/>
      <c r="H113" s="537"/>
    </row>
    <row r="114" spans="1:8" s="3" customFormat="1" ht="12.75" x14ac:dyDescent="0.25">
      <c r="A114" s="3">
        <v>9881</v>
      </c>
      <c r="B114" s="474" t="s">
        <v>1923</v>
      </c>
      <c r="C114" s="254"/>
      <c r="D114" s="254" t="s">
        <v>1924</v>
      </c>
      <c r="E114" s="428" t="s">
        <v>279</v>
      </c>
      <c r="F114" s="429">
        <v>15</v>
      </c>
      <c r="G114" s="461"/>
      <c r="H114" s="537">
        <f>IF(E114 = CHAR(37), F114*G114/100,F114*G114)</f>
        <v>0</v>
      </c>
    </row>
    <row r="115" spans="1:8" s="3" customFormat="1" ht="12.75" x14ac:dyDescent="0.25">
      <c r="B115" s="473"/>
      <c r="C115" s="252"/>
      <c r="D115" s="252"/>
      <c r="E115" s="427"/>
      <c r="F115" s="427"/>
      <c r="G115" s="432"/>
      <c r="H115" s="537"/>
    </row>
    <row r="116" spans="1:8" s="3" customFormat="1" ht="12.75" x14ac:dyDescent="0.25">
      <c r="A116" s="3">
        <v>9882</v>
      </c>
      <c r="B116" s="474" t="s">
        <v>1925</v>
      </c>
      <c r="C116" s="254"/>
      <c r="D116" s="254" t="s">
        <v>802</v>
      </c>
      <c r="E116" s="428" t="s">
        <v>279</v>
      </c>
      <c r="F116" s="429">
        <v>15</v>
      </c>
      <c r="G116" s="461"/>
      <c r="H116" s="537">
        <f>IF(E116 = CHAR(37), F116*G116/100,F116*G116)</f>
        <v>0</v>
      </c>
    </row>
    <row r="117" spans="1:8" s="3" customFormat="1" ht="12.75" x14ac:dyDescent="0.25">
      <c r="B117" s="473"/>
      <c r="C117" s="252"/>
      <c r="D117" s="252"/>
      <c r="E117" s="427"/>
      <c r="F117" s="427"/>
      <c r="G117" s="432"/>
      <c r="H117" s="537"/>
    </row>
    <row r="118" spans="1:8" s="3" customFormat="1" ht="12.75" x14ac:dyDescent="0.25">
      <c r="A118" s="3">
        <v>9883</v>
      </c>
      <c r="B118" s="474" t="s">
        <v>1926</v>
      </c>
      <c r="C118" s="254"/>
      <c r="D118" s="254" t="s">
        <v>1927</v>
      </c>
      <c r="E118" s="428" t="s">
        <v>279</v>
      </c>
      <c r="F118" s="429">
        <v>6</v>
      </c>
      <c r="G118" s="461"/>
      <c r="H118" s="537">
        <f>IF(E118 = CHAR(37), F118*G118/100,F118*G118)</f>
        <v>0</v>
      </c>
    </row>
    <row r="119" spans="1:8" s="3" customFormat="1" ht="12.75" x14ac:dyDescent="0.25">
      <c r="B119" s="473"/>
      <c r="C119" s="252"/>
      <c r="D119" s="252"/>
      <c r="E119" s="427"/>
      <c r="F119" s="427"/>
      <c r="G119" s="432"/>
      <c r="H119" s="537"/>
    </row>
    <row r="120" spans="1:8" s="3" customFormat="1" ht="12.75" x14ac:dyDescent="0.25">
      <c r="A120" s="3">
        <v>9884</v>
      </c>
      <c r="B120" s="474" t="s">
        <v>1928</v>
      </c>
      <c r="C120" s="254" t="s">
        <v>683</v>
      </c>
      <c r="D120" s="254" t="s">
        <v>1901</v>
      </c>
      <c r="E120" s="428"/>
      <c r="F120" s="429"/>
      <c r="G120" s="432"/>
      <c r="H120" s="537"/>
    </row>
    <row r="121" spans="1:8" s="3" customFormat="1" ht="12.75" x14ac:dyDescent="0.25">
      <c r="B121" s="473"/>
      <c r="C121" s="252"/>
      <c r="D121" s="252"/>
      <c r="E121" s="427"/>
      <c r="F121" s="427"/>
      <c r="G121" s="432"/>
      <c r="H121" s="537"/>
    </row>
    <row r="122" spans="1:8" s="3" customFormat="1" ht="12.75" x14ac:dyDescent="0.25">
      <c r="A122" s="3">
        <v>9885</v>
      </c>
      <c r="B122" s="474"/>
      <c r="C122" s="254" t="s">
        <v>685</v>
      </c>
      <c r="D122" s="254" t="s">
        <v>1902</v>
      </c>
      <c r="E122" s="428"/>
      <c r="F122" s="429"/>
      <c r="G122" s="432"/>
      <c r="H122" s="537"/>
    </row>
    <row r="123" spans="1:8" s="3" customFormat="1" ht="12.75" x14ac:dyDescent="0.25">
      <c r="B123" s="473"/>
      <c r="C123" s="252"/>
      <c r="D123" s="252"/>
      <c r="E123" s="427"/>
      <c r="F123" s="427"/>
      <c r="G123" s="432"/>
      <c r="H123" s="537"/>
    </row>
    <row r="124" spans="1:8" s="3" customFormat="1" ht="12.75" x14ac:dyDescent="0.25">
      <c r="A124" s="3">
        <v>9886</v>
      </c>
      <c r="B124" s="474" t="s">
        <v>1929</v>
      </c>
      <c r="C124" s="254"/>
      <c r="D124" s="254" t="s">
        <v>1913</v>
      </c>
      <c r="E124" s="428" t="s">
        <v>1903</v>
      </c>
      <c r="F124" s="429">
        <v>290</v>
      </c>
      <c r="G124" s="461"/>
      <c r="H124" s="537">
        <f>IF(E124 = CHAR(37), F124*G124/100,F124*G124)</f>
        <v>0</v>
      </c>
    </row>
    <row r="125" spans="1:8" s="3" customFormat="1" ht="12.75" x14ac:dyDescent="0.25">
      <c r="B125" s="473"/>
      <c r="C125" s="252"/>
      <c r="D125" s="252"/>
      <c r="E125" s="427"/>
      <c r="F125" s="427"/>
      <c r="G125" s="432"/>
      <c r="H125" s="537"/>
    </row>
    <row r="126" spans="1:8" s="3" customFormat="1" ht="12.75" x14ac:dyDescent="0.25">
      <c r="A126" s="3">
        <v>9887</v>
      </c>
      <c r="B126" s="474" t="s">
        <v>1930</v>
      </c>
      <c r="C126" s="254"/>
      <c r="D126" s="254" t="s">
        <v>1915</v>
      </c>
      <c r="E126" s="428" t="s">
        <v>1903</v>
      </c>
      <c r="F126" s="429">
        <v>670</v>
      </c>
      <c r="G126" s="461"/>
      <c r="H126" s="537">
        <f>IF(E126 = CHAR(37), F126*G126/100,F126*G126)</f>
        <v>0</v>
      </c>
    </row>
    <row r="127" spans="1:8" s="3" customFormat="1" ht="12.75" x14ac:dyDescent="0.25">
      <c r="B127" s="473"/>
      <c r="C127" s="252"/>
      <c r="D127" s="252"/>
      <c r="E127" s="427"/>
      <c r="F127" s="427"/>
      <c r="G127" s="432"/>
      <c r="H127" s="537"/>
    </row>
    <row r="128" spans="1:8" s="3" customFormat="1" ht="12.75" x14ac:dyDescent="0.25">
      <c r="A128" s="3">
        <v>9888</v>
      </c>
      <c r="B128" s="474" t="s">
        <v>1931</v>
      </c>
      <c r="C128" s="254"/>
      <c r="D128" s="254" t="s">
        <v>1917</v>
      </c>
      <c r="E128" s="428" t="s">
        <v>1903</v>
      </c>
      <c r="F128" s="429">
        <v>720</v>
      </c>
      <c r="G128" s="461"/>
      <c r="H128" s="537">
        <f>IF(E128 = CHAR(37), F128*G128/100,F128*G128)</f>
        <v>0</v>
      </c>
    </row>
    <row r="129" spans="1:8" s="3" customFormat="1" ht="12.75" x14ac:dyDescent="0.25">
      <c r="B129" s="473"/>
      <c r="C129" s="252"/>
      <c r="D129" s="252"/>
      <c r="E129" s="427"/>
      <c r="F129" s="427"/>
      <c r="G129" s="432"/>
      <c r="H129" s="537"/>
    </row>
    <row r="130" spans="1:8" s="3" customFormat="1" ht="12.75" x14ac:dyDescent="0.25">
      <c r="A130" s="3">
        <v>9889</v>
      </c>
      <c r="B130" s="474" t="s">
        <v>1932</v>
      </c>
      <c r="C130" s="254"/>
      <c r="D130" s="254" t="s">
        <v>1933</v>
      </c>
      <c r="E130" s="428" t="s">
        <v>1903</v>
      </c>
      <c r="F130" s="429">
        <v>630</v>
      </c>
      <c r="G130" s="461"/>
      <c r="H130" s="537">
        <f>IF(E130 = CHAR(37), F130*G130/100,F130*G130)</f>
        <v>0</v>
      </c>
    </row>
    <row r="131" spans="1:8" s="3" customFormat="1" ht="12.75" x14ac:dyDescent="0.25">
      <c r="B131" s="473"/>
      <c r="C131" s="252"/>
      <c r="D131" s="252"/>
      <c r="E131" s="427"/>
      <c r="F131" s="427"/>
      <c r="G131" s="432"/>
      <c r="H131" s="537"/>
    </row>
    <row r="132" spans="1:8" s="3" customFormat="1" ht="12.75" x14ac:dyDescent="0.25">
      <c r="A132" s="3">
        <v>9890</v>
      </c>
      <c r="B132" s="474" t="s">
        <v>1934</v>
      </c>
      <c r="C132" s="254"/>
      <c r="D132" s="254" t="s">
        <v>1935</v>
      </c>
      <c r="E132" s="428" t="s">
        <v>1903</v>
      </c>
      <c r="F132" s="429">
        <v>550</v>
      </c>
      <c r="G132" s="461"/>
      <c r="H132" s="537">
        <f>IF(E132 = CHAR(37), F132*G132/100,F132*G132)</f>
        <v>0</v>
      </c>
    </row>
    <row r="133" spans="1:8" s="3" customFormat="1" ht="12.75" x14ac:dyDescent="0.25">
      <c r="B133" s="473"/>
      <c r="C133" s="252"/>
      <c r="D133" s="252"/>
      <c r="E133" s="427"/>
      <c r="F133" s="427"/>
      <c r="G133" s="432"/>
      <c r="H133" s="537"/>
    </row>
    <row r="134" spans="1:8" s="4" customFormat="1" ht="21.95" customHeight="1" x14ac:dyDescent="0.25">
      <c r="B134" s="257" t="s">
        <v>44</v>
      </c>
      <c r="C134" s="257"/>
      <c r="D134" s="5"/>
      <c r="E134" s="431"/>
      <c r="F134" s="431"/>
      <c r="G134" s="433"/>
      <c r="H134" s="494">
        <f>SUM(H70:H133)</f>
        <v>0</v>
      </c>
    </row>
    <row r="135" spans="1:8" s="2" customFormat="1" ht="12.75" x14ac:dyDescent="0.2">
      <c r="B135" s="15"/>
      <c r="F135" s="15"/>
      <c r="H135" s="542" t="s">
        <v>2024</v>
      </c>
    </row>
    <row r="136" spans="1:8" s="2" customFormat="1" ht="12.75" x14ac:dyDescent="0.2">
      <c r="B136" s="15"/>
      <c r="F136" s="15"/>
      <c r="H136" s="543"/>
    </row>
    <row r="137" spans="1:8" s="3" customFormat="1" ht="25.5" x14ac:dyDescent="0.25">
      <c r="B137" s="253" t="s">
        <v>3</v>
      </c>
      <c r="C137" s="253" t="s">
        <v>4</v>
      </c>
      <c r="D137" s="253" t="s">
        <v>5</v>
      </c>
      <c r="E137" s="253" t="s">
        <v>6</v>
      </c>
      <c r="F137" s="293" t="s">
        <v>7</v>
      </c>
      <c r="G137" s="253" t="s">
        <v>8</v>
      </c>
      <c r="H137" s="489" t="s">
        <v>9</v>
      </c>
    </row>
    <row r="138" spans="1:8" s="4" customFormat="1" ht="21.95" customHeight="1" x14ac:dyDescent="0.25">
      <c r="B138" s="257" t="s">
        <v>45</v>
      </c>
      <c r="C138" s="257"/>
      <c r="D138" s="5"/>
      <c r="E138" s="431"/>
      <c r="F138" s="431"/>
      <c r="G138" s="433"/>
      <c r="H138" s="494">
        <f>H134</f>
        <v>0</v>
      </c>
    </row>
    <row r="139" spans="1:8" s="3" customFormat="1" ht="12.75" x14ac:dyDescent="0.25">
      <c r="A139" s="3">
        <v>9891</v>
      </c>
      <c r="B139" s="474" t="s">
        <v>1936</v>
      </c>
      <c r="C139" s="254"/>
      <c r="D139" s="254" t="s">
        <v>1937</v>
      </c>
      <c r="E139" s="428" t="s">
        <v>1903</v>
      </c>
      <c r="F139" s="429">
        <v>200</v>
      </c>
      <c r="G139" s="461"/>
      <c r="H139" s="537">
        <f>IF(E139 = CHAR(37), F139*G139/100,F139*G139)</f>
        <v>0</v>
      </c>
    </row>
    <row r="140" spans="1:8" s="3" customFormat="1" ht="12.75" x14ac:dyDescent="0.25">
      <c r="B140" s="473"/>
      <c r="C140" s="252"/>
      <c r="D140" s="252"/>
      <c r="E140" s="427"/>
      <c r="F140" s="427"/>
      <c r="G140" s="432"/>
      <c r="H140" s="537"/>
    </row>
    <row r="141" spans="1:8" s="3" customFormat="1" ht="12.75" x14ac:dyDescent="0.25">
      <c r="A141" s="3">
        <v>9892</v>
      </c>
      <c r="B141" s="474" t="s">
        <v>1938</v>
      </c>
      <c r="C141" s="254" t="s">
        <v>1543</v>
      </c>
      <c r="D141" s="254" t="s">
        <v>1904</v>
      </c>
      <c r="E141" s="428"/>
      <c r="F141" s="429"/>
      <c r="G141" s="432"/>
      <c r="H141" s="537"/>
    </row>
    <row r="142" spans="1:8" s="3" customFormat="1" ht="12.75" x14ac:dyDescent="0.25">
      <c r="B142" s="473"/>
      <c r="C142" s="252"/>
      <c r="D142" s="252"/>
      <c r="E142" s="427"/>
      <c r="F142" s="427"/>
      <c r="G142" s="432"/>
      <c r="H142" s="537"/>
    </row>
    <row r="143" spans="1:8" s="3" customFormat="1" ht="12.75" x14ac:dyDescent="0.25">
      <c r="A143" s="3">
        <v>9893</v>
      </c>
      <c r="B143" s="474"/>
      <c r="C143" s="254" t="s">
        <v>1905</v>
      </c>
      <c r="D143" s="254" t="s">
        <v>1939</v>
      </c>
      <c r="E143" s="428"/>
      <c r="F143" s="429"/>
      <c r="G143" s="432"/>
      <c r="H143" s="537"/>
    </row>
    <row r="144" spans="1:8" s="3" customFormat="1" ht="12.75" x14ac:dyDescent="0.25">
      <c r="B144" s="473"/>
      <c r="C144" s="252"/>
      <c r="D144" s="252"/>
      <c r="E144" s="427"/>
      <c r="F144" s="427"/>
      <c r="G144" s="432"/>
      <c r="H144" s="537"/>
    </row>
    <row r="145" spans="1:8" s="3" customFormat="1" ht="12.75" x14ac:dyDescent="0.25">
      <c r="A145" s="3">
        <v>9894</v>
      </c>
      <c r="B145" s="474" t="s">
        <v>1940</v>
      </c>
      <c r="C145" s="254"/>
      <c r="D145" s="254" t="s">
        <v>1913</v>
      </c>
      <c r="E145" s="428" t="s">
        <v>190</v>
      </c>
      <c r="F145" s="438">
        <v>2</v>
      </c>
      <c r="G145" s="461"/>
      <c r="H145" s="537">
        <f>IF(E145 = CHAR(37), F145*G145/100,F145*G145)</f>
        <v>0</v>
      </c>
    </row>
    <row r="146" spans="1:8" s="3" customFormat="1" ht="12.75" x14ac:dyDescent="0.25">
      <c r="B146" s="473"/>
      <c r="C146" s="252"/>
      <c r="D146" s="252"/>
      <c r="E146" s="427"/>
      <c r="F146" s="427"/>
      <c r="G146" s="432"/>
      <c r="H146" s="537"/>
    </row>
    <row r="147" spans="1:8" s="3" customFormat="1" ht="12.75" x14ac:dyDescent="0.25">
      <c r="A147" s="3">
        <v>9895</v>
      </c>
      <c r="B147" s="474" t="s">
        <v>1941</v>
      </c>
      <c r="C147" s="254"/>
      <c r="D147" s="254" t="s">
        <v>1915</v>
      </c>
      <c r="E147" s="428" t="s">
        <v>190</v>
      </c>
      <c r="F147" s="438">
        <v>4</v>
      </c>
      <c r="G147" s="461"/>
      <c r="H147" s="537">
        <f>IF(E147 = CHAR(37), F147*G147/100,F147*G147)</f>
        <v>0</v>
      </c>
    </row>
    <row r="148" spans="1:8" s="3" customFormat="1" ht="12.75" x14ac:dyDescent="0.25">
      <c r="B148" s="473"/>
      <c r="C148" s="252"/>
      <c r="D148" s="252"/>
      <c r="E148" s="427"/>
      <c r="F148" s="427"/>
      <c r="G148" s="432"/>
      <c r="H148" s="537"/>
    </row>
    <row r="149" spans="1:8" s="3" customFormat="1" ht="12.75" x14ac:dyDescent="0.25">
      <c r="A149" s="3">
        <v>9896</v>
      </c>
      <c r="B149" s="474" t="s">
        <v>1942</v>
      </c>
      <c r="C149" s="254"/>
      <c r="D149" s="254" t="s">
        <v>1917</v>
      </c>
      <c r="E149" s="428" t="s">
        <v>190</v>
      </c>
      <c r="F149" s="438">
        <v>5</v>
      </c>
      <c r="G149" s="461"/>
      <c r="H149" s="537">
        <f>IF(E149 = CHAR(37), F149*G149/100,F149*G149)</f>
        <v>0</v>
      </c>
    </row>
    <row r="150" spans="1:8" s="3" customFormat="1" ht="12.75" x14ac:dyDescent="0.25">
      <c r="B150" s="473"/>
      <c r="C150" s="252"/>
      <c r="D150" s="252"/>
      <c r="E150" s="427"/>
      <c r="F150" s="427"/>
      <c r="G150" s="432"/>
      <c r="H150" s="537"/>
    </row>
    <row r="151" spans="1:8" s="3" customFormat="1" ht="12.75" x14ac:dyDescent="0.25">
      <c r="A151" s="3">
        <v>9866</v>
      </c>
      <c r="B151" s="474" t="s">
        <v>1943</v>
      </c>
      <c r="C151" s="254"/>
      <c r="D151" s="254" t="s">
        <v>1933</v>
      </c>
      <c r="E151" s="428" t="s">
        <v>190</v>
      </c>
      <c r="F151" s="438">
        <v>4</v>
      </c>
      <c r="G151" s="461"/>
      <c r="H151" s="537">
        <f>IF(E151 = CHAR(37), F151*G151/100,F151*G151)</f>
        <v>0</v>
      </c>
    </row>
    <row r="152" spans="1:8" s="3" customFormat="1" ht="12.75" x14ac:dyDescent="0.25">
      <c r="B152" s="473"/>
      <c r="C152" s="252"/>
      <c r="D152" s="252"/>
      <c r="E152" s="427"/>
      <c r="F152" s="427"/>
      <c r="G152" s="432"/>
      <c r="H152" s="537"/>
    </row>
    <row r="153" spans="1:8" s="3" customFormat="1" ht="12.75" x14ac:dyDescent="0.25">
      <c r="A153" s="3">
        <v>9867</v>
      </c>
      <c r="B153" s="474" t="s">
        <v>1944</v>
      </c>
      <c r="C153" s="254"/>
      <c r="D153" s="254" t="s">
        <v>1935</v>
      </c>
      <c r="E153" s="428" t="s">
        <v>190</v>
      </c>
      <c r="F153" s="438">
        <v>3</v>
      </c>
      <c r="G153" s="461"/>
      <c r="H153" s="537">
        <f>IF(E153 = CHAR(37), F153*G153/100,F153*G153)</f>
        <v>0</v>
      </c>
    </row>
    <row r="154" spans="1:8" s="3" customFormat="1" ht="12.75" x14ac:dyDescent="0.25">
      <c r="B154" s="473"/>
      <c r="C154" s="252"/>
      <c r="D154" s="252"/>
      <c r="E154" s="427"/>
      <c r="F154" s="427"/>
      <c r="G154" s="432"/>
      <c r="H154" s="537"/>
    </row>
    <row r="155" spans="1:8" s="3" customFormat="1" ht="12.75" x14ac:dyDescent="0.25">
      <c r="A155" s="3">
        <v>9868</v>
      </c>
      <c r="B155" s="474" t="s">
        <v>1945</v>
      </c>
      <c r="C155" s="254"/>
      <c r="D155" s="254" t="s">
        <v>1937</v>
      </c>
      <c r="E155" s="428" t="s">
        <v>190</v>
      </c>
      <c r="F155" s="438">
        <v>1</v>
      </c>
      <c r="G155" s="461"/>
      <c r="H155" s="537">
        <f>IF(E155 = CHAR(37), F155*G155/100,F155*G155)</f>
        <v>0</v>
      </c>
    </row>
    <row r="156" spans="1:8" s="3" customFormat="1" ht="12.75" x14ac:dyDescent="0.25">
      <c r="B156" s="473"/>
      <c r="C156" s="252"/>
      <c r="D156" s="252"/>
      <c r="E156" s="427"/>
      <c r="F156" s="427"/>
      <c r="G156" s="432"/>
      <c r="H156" s="537"/>
    </row>
    <row r="157" spans="1:8" s="3" customFormat="1" ht="12.75" x14ac:dyDescent="0.25">
      <c r="A157" s="3">
        <v>9880</v>
      </c>
      <c r="B157" s="474"/>
      <c r="C157" s="254" t="s">
        <v>714</v>
      </c>
      <c r="D157" s="254" t="s">
        <v>1907</v>
      </c>
      <c r="E157" s="428"/>
      <c r="F157" s="438"/>
      <c r="G157" s="432"/>
      <c r="H157" s="537"/>
    </row>
    <row r="158" spans="1:8" s="3" customFormat="1" ht="12.75" x14ac:dyDescent="0.25">
      <c r="B158" s="473"/>
      <c r="C158" s="252"/>
      <c r="D158" s="252"/>
      <c r="E158" s="427"/>
      <c r="F158" s="427"/>
      <c r="G158" s="432"/>
      <c r="H158" s="537"/>
    </row>
    <row r="159" spans="1:8" s="3" customFormat="1" ht="25.5" x14ac:dyDescent="0.25">
      <c r="A159" s="3">
        <v>9897</v>
      </c>
      <c r="B159" s="474" t="s">
        <v>1946</v>
      </c>
      <c r="C159" s="254"/>
      <c r="D159" s="254" t="s">
        <v>1947</v>
      </c>
      <c r="E159" s="428" t="s">
        <v>279</v>
      </c>
      <c r="F159" s="429">
        <v>6</v>
      </c>
      <c r="G159" s="461"/>
      <c r="H159" s="537">
        <f>IF(E159 = CHAR(37), F159*G159/100,F159*G159)</f>
        <v>0</v>
      </c>
    </row>
    <row r="160" spans="1:8" s="3" customFormat="1" ht="12.75" x14ac:dyDescent="0.25">
      <c r="B160" s="473"/>
      <c r="C160" s="252"/>
      <c r="D160" s="252"/>
      <c r="E160" s="427"/>
      <c r="F160" s="427"/>
      <c r="G160" s="432"/>
      <c r="H160" s="537"/>
    </row>
    <row r="161" spans="1:8" s="3" customFormat="1" ht="12.75" x14ac:dyDescent="0.25">
      <c r="A161" s="3">
        <v>9898</v>
      </c>
      <c r="B161" s="474" t="s">
        <v>1948</v>
      </c>
      <c r="C161" s="254"/>
      <c r="D161" s="254" t="s">
        <v>1949</v>
      </c>
      <c r="E161" s="428" t="s">
        <v>279</v>
      </c>
      <c r="F161" s="429">
        <v>30</v>
      </c>
      <c r="G161" s="461"/>
      <c r="H161" s="537">
        <f>IF(E161 = CHAR(37), F161*G161/100,F161*G161)</f>
        <v>0</v>
      </c>
    </row>
    <row r="162" spans="1:8" s="3" customFormat="1" ht="12.75" x14ac:dyDescent="0.25">
      <c r="B162" s="473"/>
      <c r="C162" s="252"/>
      <c r="D162" s="252"/>
      <c r="E162" s="427"/>
      <c r="F162" s="427"/>
      <c r="G162" s="432"/>
      <c r="H162" s="537"/>
    </row>
    <row r="163" spans="1:8" s="3" customFormat="1" ht="12.75" x14ac:dyDescent="0.25">
      <c r="A163" s="3">
        <v>9899</v>
      </c>
      <c r="B163" s="474" t="s">
        <v>1950</v>
      </c>
      <c r="C163" s="254"/>
      <c r="D163" s="254" t="s">
        <v>1951</v>
      </c>
      <c r="E163" s="428" t="s">
        <v>279</v>
      </c>
      <c r="F163" s="429">
        <v>2</v>
      </c>
      <c r="G163" s="461"/>
      <c r="H163" s="537">
        <f>IF(E163 = CHAR(37), F163*G163/100,F163*G163)</f>
        <v>0</v>
      </c>
    </row>
    <row r="164" spans="1:8" s="3" customFormat="1" ht="12.75" x14ac:dyDescent="0.25">
      <c r="B164" s="473"/>
      <c r="C164" s="252"/>
      <c r="D164" s="252"/>
      <c r="E164" s="427"/>
      <c r="F164" s="427"/>
      <c r="G164" s="432"/>
      <c r="H164" s="537"/>
    </row>
    <row r="165" spans="1:8" s="3" customFormat="1" ht="25.5" x14ac:dyDescent="0.25">
      <c r="A165" s="3">
        <v>9900</v>
      </c>
      <c r="B165" s="474" t="s">
        <v>1952</v>
      </c>
      <c r="C165" s="254" t="s">
        <v>1953</v>
      </c>
      <c r="D165" s="254" t="s">
        <v>1954</v>
      </c>
      <c r="E165" s="428"/>
      <c r="F165" s="429"/>
      <c r="G165" s="432"/>
      <c r="H165" s="537"/>
    </row>
    <row r="166" spans="1:8" s="3" customFormat="1" ht="12.75" x14ac:dyDescent="0.25">
      <c r="B166" s="473"/>
      <c r="C166" s="252"/>
      <c r="D166" s="252"/>
      <c r="E166" s="427"/>
      <c r="F166" s="427"/>
      <c r="G166" s="432"/>
      <c r="H166" s="537"/>
    </row>
    <row r="167" spans="1:8" s="3" customFormat="1" ht="12.75" x14ac:dyDescent="0.25">
      <c r="A167" s="3">
        <v>9901</v>
      </c>
      <c r="B167" s="474" t="s">
        <v>1955</v>
      </c>
      <c r="C167" s="254" t="s">
        <v>1956</v>
      </c>
      <c r="D167" s="254" t="s">
        <v>3744</v>
      </c>
      <c r="E167" s="428" t="s">
        <v>190</v>
      </c>
      <c r="F167" s="429">
        <v>85</v>
      </c>
      <c r="G167" s="461"/>
      <c r="H167" s="537">
        <f>IF(E167 = CHAR(37), F167*G167/100,F167*G167)</f>
        <v>0</v>
      </c>
    </row>
    <row r="168" spans="1:8" s="3" customFormat="1" ht="12.75" x14ac:dyDescent="0.25">
      <c r="B168" s="473"/>
      <c r="C168" s="252"/>
      <c r="D168" s="252"/>
      <c r="E168" s="427"/>
      <c r="F168" s="427"/>
      <c r="G168" s="432"/>
      <c r="H168" s="537"/>
    </row>
    <row r="169" spans="1:8" s="3" customFormat="1" ht="25.5" x14ac:dyDescent="0.25">
      <c r="A169" s="3">
        <v>9902</v>
      </c>
      <c r="B169" s="474" t="s">
        <v>1957</v>
      </c>
      <c r="C169" s="254" t="s">
        <v>1958</v>
      </c>
      <c r="D169" s="254" t="s">
        <v>1959</v>
      </c>
      <c r="E169" s="428"/>
      <c r="F169" s="429"/>
      <c r="G169" s="432"/>
      <c r="H169" s="537"/>
    </row>
    <row r="170" spans="1:8" s="3" customFormat="1" ht="12.75" x14ac:dyDescent="0.25">
      <c r="B170" s="473"/>
      <c r="C170" s="252"/>
      <c r="D170" s="252"/>
      <c r="E170" s="427"/>
      <c r="F170" s="427"/>
      <c r="G170" s="432"/>
      <c r="H170" s="537"/>
    </row>
    <row r="171" spans="1:8" s="3" customFormat="1" ht="12.75" x14ac:dyDescent="0.25">
      <c r="A171" s="3">
        <v>9903</v>
      </c>
      <c r="B171" s="474"/>
      <c r="C171" s="254" t="s">
        <v>1960</v>
      </c>
      <c r="D171" s="254" t="s">
        <v>1961</v>
      </c>
      <c r="E171" s="428"/>
      <c r="F171" s="429"/>
      <c r="G171" s="432"/>
      <c r="H171" s="537"/>
    </row>
    <row r="172" spans="1:8" s="3" customFormat="1" ht="12.75" x14ac:dyDescent="0.25">
      <c r="B172" s="473"/>
      <c r="C172" s="252"/>
      <c r="D172" s="252"/>
      <c r="E172" s="427"/>
      <c r="F172" s="427"/>
      <c r="G172" s="432"/>
      <c r="H172" s="537"/>
    </row>
    <row r="173" spans="1:8" s="3" customFormat="1" ht="12.75" x14ac:dyDescent="0.25">
      <c r="A173" s="3">
        <v>9904</v>
      </c>
      <c r="B173" s="474" t="s">
        <v>1962</v>
      </c>
      <c r="C173" s="254"/>
      <c r="D173" s="254" t="s">
        <v>1963</v>
      </c>
      <c r="E173" s="428" t="s">
        <v>279</v>
      </c>
      <c r="F173" s="429">
        <v>10</v>
      </c>
      <c r="G173" s="461"/>
      <c r="H173" s="537">
        <f>IF(E173 = CHAR(37), F173*G173/100,F173*G173)</f>
        <v>0</v>
      </c>
    </row>
    <row r="174" spans="1:8" s="3" customFormat="1" ht="12.75" x14ac:dyDescent="0.25">
      <c r="B174" s="473"/>
      <c r="C174" s="252"/>
      <c r="D174" s="252"/>
      <c r="E174" s="427"/>
      <c r="F174" s="427"/>
      <c r="G174" s="432"/>
      <c r="H174" s="537"/>
    </row>
    <row r="175" spans="1:8" s="3" customFormat="1" ht="38.25" x14ac:dyDescent="0.25">
      <c r="A175" s="3">
        <v>9905</v>
      </c>
      <c r="B175" s="474"/>
      <c r="C175" s="254" t="s">
        <v>1964</v>
      </c>
      <c r="D175" s="254" t="s">
        <v>1965</v>
      </c>
      <c r="E175" s="428"/>
      <c r="F175" s="429"/>
      <c r="G175" s="432"/>
      <c r="H175" s="537"/>
    </row>
    <row r="176" spans="1:8" s="3" customFormat="1" ht="12.75" x14ac:dyDescent="0.25">
      <c r="B176" s="473"/>
      <c r="C176" s="252"/>
      <c r="D176" s="252"/>
      <c r="E176" s="427"/>
      <c r="F176" s="427"/>
      <c r="G176" s="432"/>
      <c r="H176" s="537"/>
    </row>
    <row r="177" spans="1:8" s="3" customFormat="1" ht="12.75" x14ac:dyDescent="0.25">
      <c r="A177" s="3">
        <v>9906</v>
      </c>
      <c r="B177" s="474" t="s">
        <v>1966</v>
      </c>
      <c r="C177" s="254"/>
      <c r="D177" s="254" t="s">
        <v>1967</v>
      </c>
      <c r="E177" s="428" t="s">
        <v>279</v>
      </c>
      <c r="F177" s="429">
        <v>10</v>
      </c>
      <c r="G177" s="461"/>
      <c r="H177" s="537">
        <f>IF(E177 = CHAR(37), F177*G177/100,F177*G177)</f>
        <v>0</v>
      </c>
    </row>
    <row r="178" spans="1:8" s="3" customFormat="1" ht="12.75" x14ac:dyDescent="0.25">
      <c r="B178" s="473"/>
      <c r="C178" s="252"/>
      <c r="D178" s="252"/>
      <c r="E178" s="427"/>
      <c r="F178" s="427"/>
      <c r="G178" s="432"/>
      <c r="H178" s="537"/>
    </row>
    <row r="179" spans="1:8" s="3" customFormat="1" ht="25.5" x14ac:dyDescent="0.25">
      <c r="A179" s="3">
        <v>9907</v>
      </c>
      <c r="B179" s="474"/>
      <c r="C179" s="254" t="s">
        <v>1968</v>
      </c>
      <c r="D179" s="254" t="s">
        <v>1969</v>
      </c>
      <c r="E179" s="428"/>
      <c r="F179" s="429"/>
      <c r="G179" s="432"/>
      <c r="H179" s="537"/>
    </row>
    <row r="180" spans="1:8" s="3" customFormat="1" ht="12.75" x14ac:dyDescent="0.25">
      <c r="B180" s="473"/>
      <c r="C180" s="252"/>
      <c r="D180" s="252"/>
      <c r="E180" s="427"/>
      <c r="F180" s="427"/>
      <c r="G180" s="432"/>
      <c r="H180" s="537"/>
    </row>
    <row r="181" spans="1:8" s="3" customFormat="1" ht="12.75" x14ac:dyDescent="0.25">
      <c r="A181" s="3">
        <v>9908</v>
      </c>
      <c r="B181" s="474" t="s">
        <v>1970</v>
      </c>
      <c r="C181" s="254"/>
      <c r="D181" s="254" t="s">
        <v>1963</v>
      </c>
      <c r="E181" s="428" t="s">
        <v>279</v>
      </c>
      <c r="F181" s="429">
        <v>10</v>
      </c>
      <c r="G181" s="461"/>
      <c r="H181" s="537">
        <f>IF(E181 = CHAR(37), F181*G181/100,F181*G181)</f>
        <v>0</v>
      </c>
    </row>
    <row r="182" spans="1:8" s="3" customFormat="1" ht="12.75" x14ac:dyDescent="0.25">
      <c r="B182" s="473"/>
      <c r="C182" s="252"/>
      <c r="D182" s="252"/>
      <c r="E182" s="427"/>
      <c r="F182" s="427"/>
      <c r="G182" s="432"/>
      <c r="H182" s="537"/>
    </row>
    <row r="183" spans="1:8" s="3" customFormat="1" ht="25.5" x14ac:dyDescent="0.25">
      <c r="A183" s="3">
        <v>9909</v>
      </c>
      <c r="B183" s="474"/>
      <c r="C183" s="254" t="s">
        <v>1971</v>
      </c>
      <c r="D183" s="254" t="s">
        <v>1972</v>
      </c>
      <c r="E183" s="428"/>
      <c r="F183" s="429"/>
      <c r="G183" s="432"/>
      <c r="H183" s="537"/>
    </row>
    <row r="184" spans="1:8" s="3" customFormat="1" ht="12.75" x14ac:dyDescent="0.25">
      <c r="B184" s="473"/>
      <c r="C184" s="252"/>
      <c r="D184" s="252"/>
      <c r="E184" s="427"/>
      <c r="F184" s="427"/>
      <c r="G184" s="432"/>
      <c r="H184" s="537"/>
    </row>
    <row r="185" spans="1:8" s="3" customFormat="1" ht="12.75" x14ac:dyDescent="0.25">
      <c r="A185" s="3">
        <v>9910</v>
      </c>
      <c r="B185" s="474" t="s">
        <v>1973</v>
      </c>
      <c r="C185" s="254"/>
      <c r="D185" s="254" t="s">
        <v>1963</v>
      </c>
      <c r="E185" s="428" t="s">
        <v>279</v>
      </c>
      <c r="F185" s="429">
        <v>10</v>
      </c>
      <c r="G185" s="461"/>
      <c r="H185" s="537">
        <f>IF(E185 = CHAR(37), F185*G185/100,F185*G185)</f>
        <v>0</v>
      </c>
    </row>
    <row r="186" spans="1:8" s="3" customFormat="1" ht="12.75" x14ac:dyDescent="0.25">
      <c r="B186" s="473"/>
      <c r="C186" s="252"/>
      <c r="D186" s="252"/>
      <c r="E186" s="427"/>
      <c r="F186" s="427"/>
      <c r="G186" s="432"/>
      <c r="H186" s="537"/>
    </row>
    <row r="187" spans="1:8" s="3" customFormat="1" ht="25.5" x14ac:dyDescent="0.25">
      <c r="A187" s="3">
        <v>9911</v>
      </c>
      <c r="B187" s="474"/>
      <c r="C187" s="254" t="s">
        <v>1974</v>
      </c>
      <c r="D187" s="254" t="s">
        <v>1975</v>
      </c>
      <c r="E187" s="428"/>
      <c r="F187" s="429"/>
      <c r="G187" s="432"/>
      <c r="H187" s="537"/>
    </row>
    <row r="188" spans="1:8" s="3" customFormat="1" ht="12.75" x14ac:dyDescent="0.25">
      <c r="B188" s="473"/>
      <c r="C188" s="252"/>
      <c r="D188" s="252"/>
      <c r="E188" s="427"/>
      <c r="F188" s="427"/>
      <c r="G188" s="432"/>
      <c r="H188" s="537"/>
    </row>
    <row r="189" spans="1:8" s="3" customFormat="1" ht="12.75" x14ac:dyDescent="0.25">
      <c r="A189" s="3">
        <v>9912</v>
      </c>
      <c r="B189" s="474" t="s">
        <v>1976</v>
      </c>
      <c r="C189" s="254"/>
      <c r="D189" s="254" t="s">
        <v>1963</v>
      </c>
      <c r="E189" s="428" t="s">
        <v>292</v>
      </c>
      <c r="F189" s="429">
        <v>20</v>
      </c>
      <c r="G189" s="461"/>
      <c r="H189" s="537">
        <f>IF(E189 = CHAR(37), F189*G189/100,F189*G189)</f>
        <v>0</v>
      </c>
    </row>
    <row r="190" spans="1:8" s="3" customFormat="1" ht="12.75" x14ac:dyDescent="0.25">
      <c r="B190" s="473"/>
      <c r="C190" s="252"/>
      <c r="D190" s="252"/>
      <c r="E190" s="427"/>
      <c r="F190" s="427"/>
      <c r="G190" s="432"/>
      <c r="H190" s="537"/>
    </row>
    <row r="191" spans="1:8" s="3" customFormat="1" ht="25.5" x14ac:dyDescent="0.25">
      <c r="A191" s="3">
        <v>9913</v>
      </c>
      <c r="B191" s="474"/>
      <c r="C191" s="254" t="s">
        <v>1977</v>
      </c>
      <c r="D191" s="254" t="s">
        <v>1978</v>
      </c>
      <c r="E191" s="428"/>
      <c r="F191" s="429"/>
      <c r="G191" s="432"/>
      <c r="H191" s="537"/>
    </row>
    <row r="192" spans="1:8" s="3" customFormat="1" ht="12.75" x14ac:dyDescent="0.25">
      <c r="B192" s="473"/>
      <c r="C192" s="252"/>
      <c r="D192" s="252"/>
      <c r="E192" s="427"/>
      <c r="F192" s="427"/>
      <c r="G192" s="432"/>
      <c r="H192" s="537"/>
    </row>
    <row r="193" spans="1:8" s="4" customFormat="1" ht="21.95" customHeight="1" x14ac:dyDescent="0.25">
      <c r="B193" s="257" t="s">
        <v>44</v>
      </c>
      <c r="C193" s="257"/>
      <c r="D193" s="5"/>
      <c r="E193" s="431"/>
      <c r="F193" s="431"/>
      <c r="G193" s="433"/>
      <c r="H193" s="494">
        <f>SUM(H138:H192)</f>
        <v>0</v>
      </c>
    </row>
    <row r="194" spans="1:8" s="2" customFormat="1" ht="12.75" x14ac:dyDescent="0.2">
      <c r="B194" s="15"/>
      <c r="F194" s="15"/>
      <c r="H194" s="542" t="s">
        <v>2024</v>
      </c>
    </row>
    <row r="195" spans="1:8" s="2" customFormat="1" ht="12.75" x14ac:dyDescent="0.2">
      <c r="B195" s="15"/>
      <c r="F195" s="15"/>
      <c r="H195" s="543"/>
    </row>
    <row r="196" spans="1:8" s="3" customFormat="1" ht="25.5" x14ac:dyDescent="0.25">
      <c r="B196" s="253" t="s">
        <v>3</v>
      </c>
      <c r="C196" s="253" t="s">
        <v>4</v>
      </c>
      <c r="D196" s="253" t="s">
        <v>5</v>
      </c>
      <c r="E196" s="253" t="s">
        <v>6</v>
      </c>
      <c r="F196" s="293" t="s">
        <v>7</v>
      </c>
      <c r="G196" s="253" t="s">
        <v>8</v>
      </c>
      <c r="H196" s="489" t="s">
        <v>9</v>
      </c>
    </row>
    <row r="197" spans="1:8" s="4" customFormat="1" ht="21.95" customHeight="1" x14ac:dyDescent="0.25">
      <c r="B197" s="257" t="s">
        <v>45</v>
      </c>
      <c r="C197" s="257"/>
      <c r="D197" s="5"/>
      <c r="E197" s="431"/>
      <c r="F197" s="431"/>
      <c r="G197" s="433"/>
      <c r="H197" s="494">
        <f>H193</f>
        <v>0</v>
      </c>
    </row>
    <row r="198" spans="1:8" s="3" customFormat="1" ht="12.75" x14ac:dyDescent="0.25">
      <c r="A198" s="3">
        <v>9914</v>
      </c>
      <c r="B198" s="474" t="s">
        <v>1979</v>
      </c>
      <c r="C198" s="254"/>
      <c r="D198" s="254" t="s">
        <v>1980</v>
      </c>
      <c r="E198" s="428" t="s">
        <v>292</v>
      </c>
      <c r="F198" s="429">
        <v>380</v>
      </c>
      <c r="G198" s="461"/>
      <c r="H198" s="537">
        <f>IF(E198 = CHAR(37), F198*G198/100,F198*G198)</f>
        <v>0</v>
      </c>
    </row>
    <row r="199" spans="1:8" s="3" customFormat="1" ht="12.75" x14ac:dyDescent="0.25">
      <c r="B199" s="473"/>
      <c r="C199" s="252"/>
      <c r="D199" s="252"/>
      <c r="E199" s="427"/>
      <c r="F199" s="427"/>
      <c r="G199" s="432"/>
      <c r="H199" s="537"/>
    </row>
    <row r="200" spans="1:8" s="3" customFormat="1" ht="25.5" x14ac:dyDescent="0.25">
      <c r="A200" s="3">
        <v>9915</v>
      </c>
      <c r="B200" s="474" t="s">
        <v>1981</v>
      </c>
      <c r="C200" s="254" t="s">
        <v>743</v>
      </c>
      <c r="D200" s="254" t="s">
        <v>1982</v>
      </c>
      <c r="E200" s="428"/>
      <c r="F200" s="429"/>
      <c r="G200" s="432"/>
      <c r="H200" s="537"/>
    </row>
    <row r="201" spans="1:8" s="3" customFormat="1" ht="12.75" x14ac:dyDescent="0.25">
      <c r="B201" s="473"/>
      <c r="C201" s="252"/>
      <c r="D201" s="252"/>
      <c r="E201" s="427"/>
      <c r="F201" s="427"/>
      <c r="G201" s="432"/>
      <c r="H201" s="537"/>
    </row>
    <row r="202" spans="1:8" s="3" customFormat="1" ht="25.5" x14ac:dyDescent="0.25">
      <c r="A202" s="3">
        <v>9916</v>
      </c>
      <c r="B202" s="474" t="s">
        <v>1983</v>
      </c>
      <c r="C202" s="254" t="s">
        <v>1984</v>
      </c>
      <c r="D202" s="254" t="s">
        <v>1985</v>
      </c>
      <c r="E202" s="428" t="s">
        <v>279</v>
      </c>
      <c r="F202" s="429">
        <v>650</v>
      </c>
      <c r="G202" s="461"/>
      <c r="H202" s="537">
        <f>IF(E202 = CHAR(37), F202*G202/100,F202*G202)</f>
        <v>0</v>
      </c>
    </row>
    <row r="203" spans="1:8" s="3" customFormat="1" ht="12.75" x14ac:dyDescent="0.25">
      <c r="B203" s="473"/>
      <c r="C203" s="252"/>
      <c r="D203" s="252"/>
      <c r="E203" s="427"/>
      <c r="F203" s="427"/>
      <c r="G203" s="432"/>
      <c r="H203" s="537"/>
    </row>
    <row r="204" spans="1:8" s="3" customFormat="1" ht="12.75" x14ac:dyDescent="0.25">
      <c r="A204" s="3">
        <v>9917</v>
      </c>
      <c r="B204" s="474"/>
      <c r="C204" s="254" t="s">
        <v>1986</v>
      </c>
      <c r="D204" s="254" t="s">
        <v>1987</v>
      </c>
      <c r="E204" s="428"/>
      <c r="F204" s="429"/>
      <c r="G204" s="432"/>
      <c r="H204" s="537"/>
    </row>
    <row r="205" spans="1:8" s="3" customFormat="1" ht="12.75" x14ac:dyDescent="0.25">
      <c r="B205" s="473"/>
      <c r="C205" s="252"/>
      <c r="D205" s="252"/>
      <c r="E205" s="427"/>
      <c r="F205" s="427"/>
      <c r="G205" s="432"/>
      <c r="H205" s="537"/>
    </row>
    <row r="206" spans="1:8" s="3" customFormat="1" ht="25.5" x14ac:dyDescent="0.25">
      <c r="A206" s="3">
        <v>9918</v>
      </c>
      <c r="B206" s="474"/>
      <c r="C206" s="254"/>
      <c r="D206" s="254" t="s">
        <v>1988</v>
      </c>
      <c r="E206" s="428"/>
      <c r="F206" s="429"/>
      <c r="G206" s="432"/>
      <c r="H206" s="537"/>
    </row>
    <row r="207" spans="1:8" s="3" customFormat="1" ht="12.75" x14ac:dyDescent="0.25">
      <c r="B207" s="473"/>
      <c r="C207" s="252"/>
      <c r="D207" s="252"/>
      <c r="E207" s="427"/>
      <c r="F207" s="427"/>
      <c r="G207" s="432"/>
      <c r="H207" s="537"/>
    </row>
    <row r="208" spans="1:8" s="3" customFormat="1" ht="12.75" x14ac:dyDescent="0.25">
      <c r="A208" s="3">
        <v>9869</v>
      </c>
      <c r="B208" s="474" t="s">
        <v>1989</v>
      </c>
      <c r="C208" s="254"/>
      <c r="D208" s="254" t="s">
        <v>1990</v>
      </c>
      <c r="E208" s="428" t="s">
        <v>279</v>
      </c>
      <c r="F208" s="429">
        <v>650</v>
      </c>
      <c r="G208" s="461"/>
      <c r="H208" s="537">
        <f>IF(E208 = CHAR(37), F208*G208/100,F208*G208)</f>
        <v>0</v>
      </c>
    </row>
    <row r="209" spans="1:8" s="3" customFormat="1" ht="12.75" x14ac:dyDescent="0.25">
      <c r="B209" s="473"/>
      <c r="C209" s="252"/>
      <c r="D209" s="252"/>
      <c r="E209" s="427"/>
      <c r="F209" s="427"/>
      <c r="G209" s="432"/>
      <c r="H209" s="537"/>
    </row>
    <row r="210" spans="1:8" s="3" customFormat="1" ht="12.75" x14ac:dyDescent="0.25">
      <c r="A210" s="3">
        <v>9919</v>
      </c>
      <c r="B210" s="474" t="s">
        <v>1991</v>
      </c>
      <c r="C210" s="254"/>
      <c r="D210" s="254" t="s">
        <v>1992</v>
      </c>
      <c r="E210" s="428" t="s">
        <v>279</v>
      </c>
      <c r="F210" s="429">
        <v>10</v>
      </c>
      <c r="G210" s="461"/>
      <c r="H210" s="537">
        <f>IF(E210 = CHAR(37), F210*G210/100,F210*G210)</f>
        <v>0</v>
      </c>
    </row>
    <row r="211" spans="1:8" s="3" customFormat="1" ht="12.75" x14ac:dyDescent="0.25">
      <c r="B211" s="473"/>
      <c r="C211" s="252"/>
      <c r="D211" s="252"/>
      <c r="E211" s="427"/>
      <c r="F211" s="427"/>
      <c r="G211" s="432"/>
      <c r="H211" s="537"/>
    </row>
    <row r="212" spans="1:8" s="3" customFormat="1" ht="12.75" x14ac:dyDescent="0.25">
      <c r="B212" s="473"/>
      <c r="C212" s="252"/>
      <c r="D212" s="252"/>
      <c r="E212" s="427"/>
      <c r="F212" s="427"/>
      <c r="G212" s="432"/>
      <c r="H212" s="537"/>
    </row>
    <row r="213" spans="1:8" s="3" customFormat="1" ht="12.75" x14ac:dyDescent="0.25">
      <c r="B213" s="473"/>
      <c r="C213" s="252"/>
      <c r="D213" s="252"/>
      <c r="E213" s="427"/>
      <c r="F213" s="427"/>
      <c r="G213" s="432"/>
      <c r="H213" s="537"/>
    </row>
    <row r="214" spans="1:8" s="3" customFormat="1" ht="12.75" x14ac:dyDescent="0.25">
      <c r="B214" s="473"/>
      <c r="C214" s="252"/>
      <c r="D214" s="252"/>
      <c r="E214" s="427"/>
      <c r="F214" s="427"/>
      <c r="G214" s="432"/>
      <c r="H214" s="537"/>
    </row>
    <row r="215" spans="1:8" s="3" customFormat="1" ht="12.75" x14ac:dyDescent="0.25">
      <c r="B215" s="473"/>
      <c r="C215" s="252"/>
      <c r="D215" s="252"/>
      <c r="E215" s="427"/>
      <c r="F215" s="427"/>
      <c r="G215" s="432"/>
      <c r="H215" s="537"/>
    </row>
    <row r="216" spans="1:8" s="3" customFormat="1" ht="12.75" x14ac:dyDescent="0.25">
      <c r="B216" s="473"/>
      <c r="C216" s="252"/>
      <c r="D216" s="252"/>
      <c r="E216" s="427"/>
      <c r="F216" s="427"/>
      <c r="G216" s="432"/>
      <c r="H216" s="537"/>
    </row>
    <row r="217" spans="1:8" s="3" customFormat="1" ht="12.75" x14ac:dyDescent="0.25">
      <c r="B217" s="473"/>
      <c r="C217" s="252"/>
      <c r="D217" s="252"/>
      <c r="E217" s="427"/>
      <c r="F217" s="427"/>
      <c r="G217" s="432"/>
      <c r="H217" s="537"/>
    </row>
    <row r="218" spans="1:8" s="3" customFormat="1" ht="12.75" x14ac:dyDescent="0.25">
      <c r="B218" s="473"/>
      <c r="C218" s="252"/>
      <c r="D218" s="252"/>
      <c r="E218" s="427"/>
      <c r="F218" s="427"/>
      <c r="G218" s="432"/>
      <c r="H218" s="537"/>
    </row>
    <row r="219" spans="1:8" s="3" customFormat="1" ht="12.75" x14ac:dyDescent="0.25">
      <c r="B219" s="473"/>
      <c r="C219" s="252"/>
      <c r="D219" s="252"/>
      <c r="E219" s="427"/>
      <c r="F219" s="427"/>
      <c r="G219" s="432"/>
      <c r="H219" s="537"/>
    </row>
    <row r="220" spans="1:8" s="3" customFormat="1" ht="12.75" x14ac:dyDescent="0.25">
      <c r="B220" s="473"/>
      <c r="C220" s="252"/>
      <c r="D220" s="252"/>
      <c r="E220" s="427"/>
      <c r="F220" s="427"/>
      <c r="G220" s="432"/>
      <c r="H220" s="537"/>
    </row>
    <row r="221" spans="1:8" s="3" customFormat="1" ht="12.75" x14ac:dyDescent="0.25">
      <c r="B221" s="473"/>
      <c r="C221" s="252"/>
      <c r="D221" s="252"/>
      <c r="E221" s="427"/>
      <c r="F221" s="427"/>
      <c r="G221" s="432"/>
      <c r="H221" s="537"/>
    </row>
    <row r="222" spans="1:8" s="3" customFormat="1" ht="12.75" x14ac:dyDescent="0.25">
      <c r="B222" s="473"/>
      <c r="C222" s="252"/>
      <c r="D222" s="252"/>
      <c r="E222" s="427"/>
      <c r="F222" s="427"/>
      <c r="G222" s="432"/>
      <c r="H222" s="537"/>
    </row>
    <row r="223" spans="1:8" s="3" customFormat="1" ht="12.75" x14ac:dyDescent="0.25">
      <c r="B223" s="473"/>
      <c r="C223" s="252"/>
      <c r="D223" s="252"/>
      <c r="E223" s="427"/>
      <c r="F223" s="427"/>
      <c r="G223" s="432"/>
      <c r="H223" s="537"/>
    </row>
    <row r="224" spans="1:8" s="3" customFormat="1" ht="12.75" x14ac:dyDescent="0.25">
      <c r="B224" s="473"/>
      <c r="C224" s="252"/>
      <c r="D224" s="252"/>
      <c r="E224" s="427"/>
      <c r="F224" s="427"/>
      <c r="G224" s="432"/>
      <c r="H224" s="537"/>
    </row>
    <row r="225" spans="2:8" s="3" customFormat="1" ht="12.75" x14ac:dyDescent="0.25">
      <c r="B225" s="473"/>
      <c r="C225" s="252"/>
      <c r="D225" s="252"/>
      <c r="E225" s="427"/>
      <c r="F225" s="427"/>
      <c r="G225" s="432"/>
      <c r="H225" s="537"/>
    </row>
    <row r="226" spans="2:8" s="3" customFormat="1" ht="12.75" x14ac:dyDescent="0.25">
      <c r="B226" s="473"/>
      <c r="C226" s="252"/>
      <c r="D226" s="252"/>
      <c r="E226" s="427"/>
      <c r="F226" s="427"/>
      <c r="G226" s="432"/>
      <c r="H226" s="537"/>
    </row>
    <row r="227" spans="2:8" s="3" customFormat="1" ht="12.75" x14ac:dyDescent="0.25">
      <c r="B227" s="473"/>
      <c r="C227" s="252"/>
      <c r="D227" s="252"/>
      <c r="E227" s="427"/>
      <c r="F227" s="427"/>
      <c r="G227" s="432"/>
      <c r="H227" s="537"/>
    </row>
    <row r="228" spans="2:8" s="3" customFormat="1" ht="12.75" x14ac:dyDescent="0.25">
      <c r="B228" s="473"/>
      <c r="C228" s="252"/>
      <c r="D228" s="252"/>
      <c r="E228" s="427"/>
      <c r="F228" s="427"/>
      <c r="G228" s="432"/>
      <c r="H228" s="537"/>
    </row>
    <row r="229" spans="2:8" s="3" customFormat="1" ht="12.75" x14ac:dyDescent="0.25">
      <c r="B229" s="473"/>
      <c r="C229" s="252"/>
      <c r="D229" s="252"/>
      <c r="E229" s="427"/>
      <c r="F229" s="427"/>
      <c r="G229" s="432"/>
      <c r="H229" s="537"/>
    </row>
    <row r="230" spans="2:8" s="3" customFormat="1" ht="12.75" x14ac:dyDescent="0.25">
      <c r="B230" s="473"/>
      <c r="C230" s="252"/>
      <c r="D230" s="252"/>
      <c r="E230" s="427"/>
      <c r="F230" s="427"/>
      <c r="G230" s="432"/>
      <c r="H230" s="537"/>
    </row>
    <row r="231" spans="2:8" s="3" customFormat="1" ht="12.75" x14ac:dyDescent="0.25">
      <c r="B231" s="473"/>
      <c r="C231" s="252"/>
      <c r="D231" s="252"/>
      <c r="E231" s="427"/>
      <c r="F231" s="427"/>
      <c r="G231" s="432"/>
      <c r="H231" s="537"/>
    </row>
    <row r="232" spans="2:8" s="3" customFormat="1" ht="12.75" x14ac:dyDescent="0.25">
      <c r="B232" s="473"/>
      <c r="C232" s="252"/>
      <c r="D232" s="252"/>
      <c r="E232" s="427"/>
      <c r="F232" s="427"/>
      <c r="G232" s="432"/>
      <c r="H232" s="537"/>
    </row>
    <row r="233" spans="2:8" s="3" customFormat="1" ht="12.75" x14ac:dyDescent="0.25">
      <c r="B233" s="473"/>
      <c r="C233" s="252"/>
      <c r="D233" s="252"/>
      <c r="E233" s="427"/>
      <c r="F233" s="427"/>
      <c r="G233" s="432"/>
      <c r="H233" s="537"/>
    </row>
    <row r="234" spans="2:8" s="3" customFormat="1" ht="12.75" x14ac:dyDescent="0.25">
      <c r="B234" s="473"/>
      <c r="C234" s="252"/>
      <c r="D234" s="252"/>
      <c r="E234" s="427"/>
      <c r="F234" s="427"/>
      <c r="G234" s="432"/>
      <c r="H234" s="537"/>
    </row>
    <row r="235" spans="2:8" s="3" customFormat="1" ht="12.75" x14ac:dyDescent="0.25">
      <c r="B235" s="473"/>
      <c r="C235" s="252"/>
      <c r="D235" s="252"/>
      <c r="E235" s="427"/>
      <c r="F235" s="427"/>
      <c r="G235" s="432"/>
      <c r="H235" s="537"/>
    </row>
    <row r="236" spans="2:8" s="3" customFormat="1" ht="12.75" x14ac:dyDescent="0.25">
      <c r="B236" s="473"/>
      <c r="C236" s="252"/>
      <c r="D236" s="252"/>
      <c r="E236" s="427"/>
      <c r="F236" s="427"/>
      <c r="G236" s="432"/>
      <c r="H236" s="537"/>
    </row>
    <row r="237" spans="2:8" s="3" customFormat="1" ht="12.75" x14ac:dyDescent="0.25">
      <c r="B237" s="473"/>
      <c r="C237" s="252"/>
      <c r="D237" s="252"/>
      <c r="E237" s="427"/>
      <c r="F237" s="427"/>
      <c r="G237" s="432"/>
      <c r="H237" s="537"/>
    </row>
    <row r="238" spans="2:8" s="3" customFormat="1" ht="12.75" x14ac:dyDescent="0.25">
      <c r="B238" s="473"/>
      <c r="C238" s="252"/>
      <c r="D238" s="252"/>
      <c r="E238" s="427"/>
      <c r="F238" s="427"/>
      <c r="G238" s="432"/>
      <c r="H238" s="537"/>
    </row>
    <row r="239" spans="2:8" s="3" customFormat="1" ht="12.75" x14ac:dyDescent="0.25">
      <c r="B239" s="473"/>
      <c r="C239" s="252"/>
      <c r="D239" s="252"/>
      <c r="E239" s="427"/>
      <c r="F239" s="427"/>
      <c r="G239" s="432"/>
      <c r="H239" s="537"/>
    </row>
    <row r="240" spans="2:8" s="3" customFormat="1" ht="12.75" x14ac:dyDescent="0.25">
      <c r="B240" s="473"/>
      <c r="C240" s="252"/>
      <c r="D240" s="252"/>
      <c r="E240" s="427"/>
      <c r="F240" s="427"/>
      <c r="G240" s="432"/>
      <c r="H240" s="537"/>
    </row>
    <row r="241" spans="2:8" s="3" customFormat="1" ht="12.75" x14ac:dyDescent="0.25">
      <c r="B241" s="473"/>
      <c r="C241" s="252"/>
      <c r="D241" s="252"/>
      <c r="E241" s="427"/>
      <c r="F241" s="427"/>
      <c r="G241" s="432"/>
      <c r="H241" s="537"/>
    </row>
    <row r="242" spans="2:8" s="3" customFormat="1" ht="12.75" x14ac:dyDescent="0.25">
      <c r="B242" s="473"/>
      <c r="C242" s="252"/>
      <c r="D242" s="252"/>
      <c r="E242" s="427"/>
      <c r="F242" s="427"/>
      <c r="G242" s="432"/>
      <c r="H242" s="537"/>
    </row>
    <row r="243" spans="2:8" s="3" customFormat="1" ht="12.75" x14ac:dyDescent="0.25">
      <c r="B243" s="473"/>
      <c r="C243" s="252"/>
      <c r="D243" s="252"/>
      <c r="E243" s="427"/>
      <c r="F243" s="427"/>
      <c r="G243" s="432"/>
      <c r="H243" s="537"/>
    </row>
    <row r="244" spans="2:8" s="3" customFormat="1" ht="12.75" x14ac:dyDescent="0.25">
      <c r="B244" s="473"/>
      <c r="C244" s="252"/>
      <c r="D244" s="252"/>
      <c r="E244" s="427"/>
      <c r="F244" s="427"/>
      <c r="G244" s="432"/>
      <c r="H244" s="537"/>
    </row>
    <row r="245" spans="2:8" s="3" customFormat="1" ht="12.75" x14ac:dyDescent="0.25">
      <c r="B245" s="473"/>
      <c r="C245" s="252"/>
      <c r="D245" s="252"/>
      <c r="E245" s="427"/>
      <c r="F245" s="427"/>
      <c r="G245" s="432"/>
      <c r="H245" s="537"/>
    </row>
    <row r="246" spans="2:8" s="3" customFormat="1" ht="12.75" x14ac:dyDescent="0.25">
      <c r="B246" s="473"/>
      <c r="C246" s="252"/>
      <c r="D246" s="252"/>
      <c r="E246" s="427"/>
      <c r="F246" s="427"/>
      <c r="G246" s="432"/>
      <c r="H246" s="537"/>
    </row>
    <row r="247" spans="2:8" s="3" customFormat="1" ht="12.75" x14ac:dyDescent="0.25">
      <c r="B247" s="473"/>
      <c r="C247" s="252"/>
      <c r="D247" s="252"/>
      <c r="E247" s="427"/>
      <c r="F247" s="427"/>
      <c r="G247" s="432"/>
      <c r="H247" s="537"/>
    </row>
    <row r="248" spans="2:8" s="3" customFormat="1" ht="12.75" x14ac:dyDescent="0.25">
      <c r="B248" s="473"/>
      <c r="C248" s="252"/>
      <c r="D248" s="252"/>
      <c r="E248" s="427"/>
      <c r="F248" s="427"/>
      <c r="G248" s="432"/>
      <c r="H248" s="537"/>
    </row>
    <row r="249" spans="2:8" s="3" customFormat="1" ht="12.75" x14ac:dyDescent="0.25">
      <c r="B249" s="473"/>
      <c r="C249" s="252"/>
      <c r="D249" s="252"/>
      <c r="E249" s="427"/>
      <c r="F249" s="427"/>
      <c r="G249" s="432"/>
      <c r="H249" s="537"/>
    </row>
    <row r="250" spans="2:8" s="3" customFormat="1" ht="12.75" x14ac:dyDescent="0.25">
      <c r="B250" s="473"/>
      <c r="C250" s="252"/>
      <c r="D250" s="252"/>
      <c r="E250" s="427"/>
      <c r="F250" s="427"/>
      <c r="G250" s="432"/>
      <c r="H250" s="537"/>
    </row>
    <row r="251" spans="2:8" s="3" customFormat="1" ht="12.75" x14ac:dyDescent="0.25">
      <c r="B251" s="473"/>
      <c r="C251" s="252"/>
      <c r="D251" s="252"/>
      <c r="E251" s="427"/>
      <c r="F251" s="427"/>
      <c r="G251" s="432"/>
      <c r="H251" s="537"/>
    </row>
    <row r="252" spans="2:8" s="3" customFormat="1" ht="12.75" x14ac:dyDescent="0.25">
      <c r="B252" s="473"/>
      <c r="C252" s="252"/>
      <c r="D252" s="252"/>
      <c r="E252" s="427"/>
      <c r="F252" s="427"/>
      <c r="G252" s="432"/>
      <c r="H252" s="537"/>
    </row>
    <row r="253" spans="2:8" s="3" customFormat="1" ht="12.75" x14ac:dyDescent="0.25">
      <c r="B253" s="473"/>
      <c r="C253" s="252"/>
      <c r="D253" s="252"/>
      <c r="E253" s="427"/>
      <c r="F253" s="427"/>
      <c r="G253" s="432"/>
      <c r="H253" s="537"/>
    </row>
    <row r="254" spans="2:8" s="3" customFormat="1" ht="12.75" x14ac:dyDescent="0.25">
      <c r="B254" s="473"/>
      <c r="C254" s="252"/>
      <c r="D254" s="252"/>
      <c r="E254" s="427"/>
      <c r="F254" s="427"/>
      <c r="G254" s="432"/>
      <c r="H254" s="537"/>
    </row>
    <row r="255" spans="2:8" s="3" customFormat="1" ht="12.75" x14ac:dyDescent="0.25">
      <c r="B255" s="473"/>
      <c r="C255" s="252"/>
      <c r="D255" s="252"/>
      <c r="E255" s="427"/>
      <c r="F255" s="427"/>
      <c r="G255" s="432"/>
      <c r="H255" s="537"/>
    </row>
    <row r="256" spans="2:8" s="3" customFormat="1" ht="12.75" x14ac:dyDescent="0.25">
      <c r="B256" s="473"/>
      <c r="C256" s="252"/>
      <c r="D256" s="252"/>
      <c r="E256" s="427"/>
      <c r="F256" s="427"/>
      <c r="G256" s="432"/>
      <c r="H256" s="537"/>
    </row>
    <row r="257" spans="1:8" s="3" customFormat="1" ht="12.75" x14ac:dyDescent="0.25">
      <c r="B257" s="473"/>
      <c r="C257" s="252"/>
      <c r="D257" s="252"/>
      <c r="E257" s="427"/>
      <c r="F257" s="427"/>
      <c r="G257" s="432"/>
      <c r="H257" s="537"/>
    </row>
    <row r="258" spans="1:8" s="4" customFormat="1" ht="21.95" customHeight="1" x14ac:dyDescent="0.25">
      <c r="B258" s="257" t="s">
        <v>230</v>
      </c>
      <c r="C258" s="257"/>
      <c r="D258" s="5"/>
      <c r="E258" s="431"/>
      <c r="F258" s="431"/>
      <c r="G258" s="433"/>
      <c r="H258" s="494">
        <f>SUM(H197:H257)</f>
        <v>0</v>
      </c>
    </row>
    <row r="259" spans="1:8" s="2" customFormat="1" ht="12.75" x14ac:dyDescent="0.2">
      <c r="B259" s="15"/>
      <c r="F259" s="15"/>
      <c r="H259" s="542" t="s">
        <v>2024</v>
      </c>
    </row>
    <row r="260" spans="1:8" s="2" customFormat="1" ht="12.75" x14ac:dyDescent="0.2">
      <c r="B260" s="15"/>
      <c r="F260" s="15"/>
      <c r="H260" s="543"/>
    </row>
    <row r="261" spans="1:8" s="3" customFormat="1" ht="25.5" x14ac:dyDescent="0.25">
      <c r="B261" s="253" t="s">
        <v>3</v>
      </c>
      <c r="C261" s="253" t="s">
        <v>4</v>
      </c>
      <c r="D261" s="253" t="s">
        <v>5</v>
      </c>
      <c r="E261" s="253" t="s">
        <v>6</v>
      </c>
      <c r="F261" s="293" t="s">
        <v>7</v>
      </c>
      <c r="G261" s="253" t="s">
        <v>8</v>
      </c>
      <c r="H261" s="489" t="s">
        <v>9</v>
      </c>
    </row>
    <row r="262" spans="1:8" s="3" customFormat="1" ht="25.5" x14ac:dyDescent="0.25">
      <c r="A262" s="3">
        <v>9731</v>
      </c>
      <c r="B262" s="701" t="s">
        <v>484</v>
      </c>
      <c r="C262" s="246" t="s">
        <v>950</v>
      </c>
      <c r="D262" s="246" t="s">
        <v>948</v>
      </c>
      <c r="E262" s="741"/>
      <c r="F262" s="742"/>
      <c r="G262" s="739"/>
      <c r="H262" s="747"/>
    </row>
    <row r="263" spans="1:8" s="3" customFormat="1" ht="12.75" x14ac:dyDescent="0.25">
      <c r="B263" s="473"/>
      <c r="C263" s="252"/>
      <c r="D263" s="252"/>
      <c r="E263" s="427"/>
      <c r="F263" s="427"/>
      <c r="G263" s="432"/>
      <c r="H263" s="537"/>
    </row>
    <row r="264" spans="1:8" s="3" customFormat="1" ht="12.75" x14ac:dyDescent="0.25">
      <c r="A264" s="3">
        <v>9732</v>
      </c>
      <c r="B264" s="474" t="s">
        <v>487</v>
      </c>
      <c r="C264" s="254"/>
      <c r="D264" s="254" t="s">
        <v>1897</v>
      </c>
      <c r="E264" s="428"/>
      <c r="F264" s="429"/>
      <c r="G264" s="432"/>
      <c r="H264" s="537"/>
    </row>
    <row r="265" spans="1:8" s="3" customFormat="1" ht="12.75" x14ac:dyDescent="0.25">
      <c r="B265" s="473"/>
      <c r="C265" s="252"/>
      <c r="D265" s="252"/>
      <c r="E265" s="427"/>
      <c r="F265" s="427"/>
      <c r="G265" s="432"/>
      <c r="H265" s="537"/>
    </row>
    <row r="266" spans="1:8" s="3" customFormat="1" ht="25.5" x14ac:dyDescent="0.25">
      <c r="A266" s="3">
        <v>9920</v>
      </c>
      <c r="B266" s="474"/>
      <c r="C266" s="254" t="s">
        <v>977</v>
      </c>
      <c r="D266" s="254" t="s">
        <v>1993</v>
      </c>
      <c r="E266" s="428"/>
      <c r="F266" s="429"/>
      <c r="G266" s="432"/>
      <c r="H266" s="537"/>
    </row>
    <row r="267" spans="1:8" s="3" customFormat="1" ht="12.75" x14ac:dyDescent="0.25">
      <c r="B267" s="473"/>
      <c r="C267" s="252"/>
      <c r="D267" s="252"/>
      <c r="E267" s="427"/>
      <c r="F267" s="427"/>
      <c r="G267" s="432"/>
      <c r="H267" s="537"/>
    </row>
    <row r="268" spans="1:8" s="3" customFormat="1" ht="63.75" x14ac:dyDescent="0.25">
      <c r="A268" s="3">
        <v>9746</v>
      </c>
      <c r="B268" s="474" t="s">
        <v>494</v>
      </c>
      <c r="C268" s="254"/>
      <c r="D268" s="781" t="s">
        <v>4929</v>
      </c>
      <c r="E268" s="428" t="s">
        <v>242</v>
      </c>
      <c r="F268" s="429">
        <v>240</v>
      </c>
      <c r="G268" s="461"/>
      <c r="H268" s="537">
        <f>IF(E268 = CHAR(37), F268*G268/100,F268*G268)</f>
        <v>0</v>
      </c>
    </row>
    <row r="269" spans="1:8" s="3" customFormat="1" ht="12.75" x14ac:dyDescent="0.25">
      <c r="B269" s="473"/>
      <c r="C269" s="252"/>
      <c r="D269" s="252"/>
      <c r="E269" s="427"/>
      <c r="F269" s="427"/>
      <c r="G269" s="432"/>
      <c r="H269" s="537"/>
    </row>
    <row r="270" spans="1:8" s="3" customFormat="1" ht="38.25" x14ac:dyDescent="0.25">
      <c r="A270" s="3">
        <v>9747</v>
      </c>
      <c r="B270" s="474" t="s">
        <v>496</v>
      </c>
      <c r="C270" s="254"/>
      <c r="D270" s="781" t="s">
        <v>4930</v>
      </c>
      <c r="E270" s="428" t="s">
        <v>242</v>
      </c>
      <c r="F270" s="429">
        <v>6</v>
      </c>
      <c r="G270" s="461"/>
      <c r="H270" s="537">
        <f>IF(E270 = CHAR(37), F270*G270/100,F270*G270)</f>
        <v>0</v>
      </c>
    </row>
    <row r="271" spans="1:8" s="3" customFormat="1" ht="12.75" x14ac:dyDescent="0.25">
      <c r="B271" s="473"/>
      <c r="C271" s="252"/>
      <c r="D271" s="252"/>
      <c r="E271" s="427"/>
      <c r="F271" s="427"/>
      <c r="G271" s="432"/>
      <c r="H271" s="537"/>
    </row>
    <row r="272" spans="1:8" s="3" customFormat="1" ht="25.5" x14ac:dyDescent="0.25">
      <c r="A272" s="3">
        <v>9748</v>
      </c>
      <c r="B272" s="474" t="s">
        <v>498</v>
      </c>
      <c r="C272" s="254" t="s">
        <v>542</v>
      </c>
      <c r="D272" s="254" t="s">
        <v>1994</v>
      </c>
      <c r="E272" s="428" t="s">
        <v>292</v>
      </c>
      <c r="F272" s="429">
        <v>30</v>
      </c>
      <c r="G272" s="461"/>
      <c r="H272" s="537">
        <f>IF(E272 = CHAR(37), F272*G272/100,F272*G272)</f>
        <v>0</v>
      </c>
    </row>
    <row r="273" spans="1:8" s="3" customFormat="1" ht="12.75" x14ac:dyDescent="0.25">
      <c r="B273" s="473"/>
      <c r="C273" s="252"/>
      <c r="D273" s="252"/>
      <c r="E273" s="427"/>
      <c r="F273" s="427"/>
      <c r="G273" s="432"/>
      <c r="H273" s="537"/>
    </row>
    <row r="274" spans="1:8" s="3" customFormat="1" ht="25.5" x14ac:dyDescent="0.25">
      <c r="A274" s="3">
        <v>9749</v>
      </c>
      <c r="B274" s="474"/>
      <c r="C274" s="254"/>
      <c r="D274" s="254" t="s">
        <v>1995</v>
      </c>
      <c r="E274" s="428"/>
      <c r="F274" s="429"/>
      <c r="G274" s="432"/>
      <c r="H274" s="537"/>
    </row>
    <row r="275" spans="1:8" s="3" customFormat="1" ht="12.75" x14ac:dyDescent="0.25">
      <c r="B275" s="473"/>
      <c r="C275" s="252"/>
      <c r="D275" s="252"/>
      <c r="E275" s="427"/>
      <c r="F275" s="427"/>
      <c r="G275" s="432"/>
      <c r="H275" s="537"/>
    </row>
    <row r="276" spans="1:8" s="3" customFormat="1" ht="12.75" x14ac:dyDescent="0.25">
      <c r="A276" s="3">
        <v>9750</v>
      </c>
      <c r="B276" s="474"/>
      <c r="C276" s="254" t="s">
        <v>987</v>
      </c>
      <c r="D276" s="254" t="s">
        <v>988</v>
      </c>
      <c r="E276" s="428"/>
      <c r="F276" s="429"/>
      <c r="G276" s="432"/>
      <c r="H276" s="537"/>
    </row>
    <row r="277" spans="1:8" s="3" customFormat="1" ht="12.75" x14ac:dyDescent="0.25">
      <c r="B277" s="473"/>
      <c r="C277" s="252"/>
      <c r="D277" s="252"/>
      <c r="E277" s="427"/>
      <c r="F277" s="427"/>
      <c r="G277" s="432"/>
      <c r="H277" s="537"/>
    </row>
    <row r="278" spans="1:8" s="3" customFormat="1" ht="25.5" x14ac:dyDescent="0.25">
      <c r="A278" s="3">
        <v>9751</v>
      </c>
      <c r="B278" s="474" t="s">
        <v>501</v>
      </c>
      <c r="C278" s="254"/>
      <c r="D278" s="781" t="s">
        <v>4931</v>
      </c>
      <c r="E278" s="428" t="s">
        <v>292</v>
      </c>
      <c r="F278" s="429">
        <v>95</v>
      </c>
      <c r="G278" s="461"/>
      <c r="H278" s="537">
        <f>IF(E278 = CHAR(37), F278*G278/100,F278*G278)</f>
        <v>0</v>
      </c>
    </row>
    <row r="279" spans="1:8" s="3" customFormat="1" ht="12.75" x14ac:dyDescent="0.25">
      <c r="B279" s="473"/>
      <c r="C279" s="252"/>
      <c r="D279" s="252"/>
      <c r="E279" s="427"/>
      <c r="F279" s="427"/>
      <c r="G279" s="432"/>
      <c r="H279" s="537"/>
    </row>
    <row r="280" spans="1:8" s="3" customFormat="1" ht="12.75" x14ac:dyDescent="0.25">
      <c r="A280" s="3">
        <v>9752</v>
      </c>
      <c r="B280" s="474"/>
      <c r="C280" s="254"/>
      <c r="D280" s="254" t="s">
        <v>1996</v>
      </c>
      <c r="E280" s="428"/>
      <c r="F280" s="429"/>
      <c r="G280" s="432"/>
      <c r="H280" s="537"/>
    </row>
    <row r="281" spans="1:8" s="3" customFormat="1" ht="12.75" x14ac:dyDescent="0.25">
      <c r="B281" s="473"/>
      <c r="C281" s="252"/>
      <c r="D281" s="252"/>
      <c r="E281" s="427"/>
      <c r="F281" s="427"/>
      <c r="G281" s="432"/>
      <c r="H281" s="537"/>
    </row>
    <row r="282" spans="1:8" s="3" customFormat="1" ht="12.75" x14ac:dyDescent="0.25">
      <c r="A282" s="3">
        <v>9733</v>
      </c>
      <c r="B282" s="474"/>
      <c r="C282" s="254" t="s">
        <v>685</v>
      </c>
      <c r="D282" s="254" t="s">
        <v>1997</v>
      </c>
      <c r="E282" s="428"/>
      <c r="F282" s="429"/>
      <c r="G282" s="432"/>
      <c r="H282" s="537"/>
    </row>
    <row r="283" spans="1:8" s="3" customFormat="1" ht="12.75" x14ac:dyDescent="0.25">
      <c r="B283" s="473"/>
      <c r="C283" s="252"/>
      <c r="D283" s="252"/>
      <c r="E283" s="427"/>
      <c r="F283" s="427"/>
      <c r="G283" s="432"/>
      <c r="H283" s="537"/>
    </row>
    <row r="284" spans="1:8" s="3" customFormat="1" ht="12.75" x14ac:dyDescent="0.25">
      <c r="A284" s="3">
        <v>9734</v>
      </c>
      <c r="B284" s="474" t="s">
        <v>502</v>
      </c>
      <c r="C284" s="254" t="s">
        <v>956</v>
      </c>
      <c r="D284" s="254" t="s">
        <v>957</v>
      </c>
      <c r="E284" s="428" t="s">
        <v>242</v>
      </c>
      <c r="F284" s="429">
        <v>10</v>
      </c>
      <c r="G284" s="461"/>
      <c r="H284" s="537">
        <f>IF(E284 = CHAR(37), F284*G284/100,F284*G284)</f>
        <v>0</v>
      </c>
    </row>
    <row r="285" spans="1:8" s="3" customFormat="1" ht="12.75" x14ac:dyDescent="0.25">
      <c r="B285" s="473"/>
      <c r="C285" s="252"/>
      <c r="D285" s="252"/>
      <c r="E285" s="427"/>
      <c r="F285" s="427"/>
      <c r="G285" s="432"/>
      <c r="H285" s="537"/>
    </row>
    <row r="286" spans="1:8" s="3" customFormat="1" ht="25.5" x14ac:dyDescent="0.25">
      <c r="A286" s="3">
        <v>9735</v>
      </c>
      <c r="B286" s="474"/>
      <c r="C286" s="254" t="s">
        <v>959</v>
      </c>
      <c r="D286" s="254" t="s">
        <v>1998</v>
      </c>
      <c r="E286" s="428"/>
      <c r="F286" s="429"/>
      <c r="G286" s="432"/>
      <c r="H286" s="537"/>
    </row>
    <row r="287" spans="1:8" s="3" customFormat="1" ht="12.75" x14ac:dyDescent="0.25">
      <c r="B287" s="473"/>
      <c r="C287" s="252"/>
      <c r="D287" s="252"/>
      <c r="E287" s="427"/>
      <c r="F287" s="427"/>
      <c r="G287" s="432"/>
      <c r="H287" s="537"/>
    </row>
    <row r="288" spans="1:8" s="3" customFormat="1" ht="12.75" x14ac:dyDescent="0.25">
      <c r="A288" s="3">
        <v>9736</v>
      </c>
      <c r="B288" s="474" t="s">
        <v>503</v>
      </c>
      <c r="C288" s="254"/>
      <c r="D288" s="254" t="s">
        <v>1999</v>
      </c>
      <c r="E288" s="428" t="s">
        <v>690</v>
      </c>
      <c r="F288" s="438">
        <v>3.9</v>
      </c>
      <c r="G288" s="461"/>
      <c r="H288" s="537">
        <f>IF(E288 = CHAR(37), F288*G288/100,F288*G288)</f>
        <v>0</v>
      </c>
    </row>
    <row r="289" spans="1:8" s="3" customFormat="1" ht="12.75" x14ac:dyDescent="0.25">
      <c r="B289" s="473"/>
      <c r="C289" s="252"/>
      <c r="D289" s="252"/>
      <c r="E289" s="427"/>
      <c r="F289" s="427"/>
      <c r="G289" s="432"/>
      <c r="H289" s="537"/>
    </row>
    <row r="290" spans="1:8" s="3" customFormat="1" ht="25.5" x14ac:dyDescent="0.25">
      <c r="A290" s="3">
        <v>9737</v>
      </c>
      <c r="B290" s="474" t="s">
        <v>505</v>
      </c>
      <c r="C290" s="254"/>
      <c r="D290" s="254" t="s">
        <v>2000</v>
      </c>
      <c r="E290" s="428" t="s">
        <v>690</v>
      </c>
      <c r="F290" s="438">
        <v>1.1000000000000001</v>
      </c>
      <c r="G290" s="461"/>
      <c r="H290" s="537">
        <f>IF(E290 = CHAR(37), F290*G290/100,F290*G290)</f>
        <v>0</v>
      </c>
    </row>
    <row r="291" spans="1:8" s="3" customFormat="1" ht="12.75" x14ac:dyDescent="0.25">
      <c r="B291" s="473"/>
      <c r="C291" s="252"/>
      <c r="D291" s="252"/>
      <c r="E291" s="427"/>
      <c r="F291" s="427"/>
      <c r="G291" s="432"/>
      <c r="H291" s="537"/>
    </row>
    <row r="292" spans="1:8" s="3" customFormat="1" ht="12.75" x14ac:dyDescent="0.25">
      <c r="A292" s="3">
        <v>9738</v>
      </c>
      <c r="B292" s="474" t="s">
        <v>506</v>
      </c>
      <c r="C292" s="254"/>
      <c r="D292" s="254" t="s">
        <v>2001</v>
      </c>
      <c r="E292" s="428" t="s">
        <v>690</v>
      </c>
      <c r="F292" s="438">
        <v>1.1000000000000001</v>
      </c>
      <c r="G292" s="461"/>
      <c r="H292" s="537">
        <f>IF(E292 = CHAR(37), F292*G292/100,F292*G292)</f>
        <v>0</v>
      </c>
    </row>
    <row r="293" spans="1:8" s="3" customFormat="1" ht="12.75" x14ac:dyDescent="0.25">
      <c r="B293" s="473"/>
      <c r="C293" s="252"/>
      <c r="D293" s="252"/>
      <c r="E293" s="427"/>
      <c r="F293" s="427"/>
      <c r="G293" s="432"/>
      <c r="H293" s="537"/>
    </row>
    <row r="294" spans="1:8" s="3" customFormat="1" ht="25.5" x14ac:dyDescent="0.25">
      <c r="A294" s="3">
        <v>9739</v>
      </c>
      <c r="B294" s="474" t="s">
        <v>508</v>
      </c>
      <c r="C294" s="254"/>
      <c r="D294" s="254" t="s">
        <v>2002</v>
      </c>
      <c r="E294" s="428" t="s">
        <v>690</v>
      </c>
      <c r="F294" s="438">
        <v>0.3</v>
      </c>
      <c r="G294" s="461"/>
      <c r="H294" s="537">
        <f>IF(E294 = CHAR(37), F294*G294/100,F294*G294)</f>
        <v>0</v>
      </c>
    </row>
    <row r="295" spans="1:8" s="3" customFormat="1" ht="12.75" x14ac:dyDescent="0.25">
      <c r="B295" s="473"/>
      <c r="C295" s="252"/>
      <c r="D295" s="252"/>
      <c r="E295" s="427"/>
      <c r="F295" s="427"/>
      <c r="G295" s="432"/>
      <c r="H295" s="537"/>
    </row>
    <row r="296" spans="1:8" s="3" customFormat="1" ht="25.5" x14ac:dyDescent="0.25">
      <c r="A296" s="3">
        <v>9740</v>
      </c>
      <c r="B296" s="474" t="s">
        <v>512</v>
      </c>
      <c r="C296" s="254"/>
      <c r="D296" s="254" t="s">
        <v>2003</v>
      </c>
      <c r="E296" s="428" t="s">
        <v>690</v>
      </c>
      <c r="F296" s="438">
        <v>0.1</v>
      </c>
      <c r="G296" s="461"/>
      <c r="H296" s="537">
        <f>IF(E296 = CHAR(37), F296*G296/100,F296*G296)</f>
        <v>0</v>
      </c>
    </row>
    <row r="297" spans="1:8" s="3" customFormat="1" ht="12.75" x14ac:dyDescent="0.25">
      <c r="B297" s="473"/>
      <c r="C297" s="252"/>
      <c r="D297" s="252"/>
      <c r="E297" s="427"/>
      <c r="F297" s="427"/>
      <c r="G297" s="432"/>
      <c r="H297" s="537"/>
    </row>
    <row r="298" spans="1:8" s="3" customFormat="1" ht="25.5" x14ac:dyDescent="0.25">
      <c r="A298" s="3">
        <v>9741</v>
      </c>
      <c r="B298" s="474" t="s">
        <v>514</v>
      </c>
      <c r="C298" s="254"/>
      <c r="D298" s="254" t="s">
        <v>2004</v>
      </c>
      <c r="E298" s="428" t="s">
        <v>690</v>
      </c>
      <c r="F298" s="438">
        <v>0.9</v>
      </c>
      <c r="G298" s="461"/>
      <c r="H298" s="537">
        <f>IF(E298 = CHAR(37), F298*G298/100,F298*G298)</f>
        <v>0</v>
      </c>
    </row>
    <row r="299" spans="1:8" s="3" customFormat="1" ht="12.75" x14ac:dyDescent="0.25">
      <c r="B299" s="473"/>
      <c r="C299" s="252"/>
      <c r="D299" s="252"/>
      <c r="E299" s="427"/>
      <c r="F299" s="427"/>
      <c r="G299" s="432"/>
      <c r="H299" s="537"/>
    </row>
    <row r="300" spans="1:8" s="3" customFormat="1" ht="12.75" x14ac:dyDescent="0.25">
      <c r="A300" s="3">
        <v>9742</v>
      </c>
      <c r="B300" s="474"/>
      <c r="C300" s="254" t="s">
        <v>2005</v>
      </c>
      <c r="D300" s="254" t="s">
        <v>2006</v>
      </c>
      <c r="E300" s="428"/>
      <c r="F300" s="438"/>
      <c r="G300" s="432"/>
      <c r="H300" s="537"/>
    </row>
    <row r="301" spans="1:8" s="3" customFormat="1" ht="12.75" x14ac:dyDescent="0.25">
      <c r="B301" s="473"/>
      <c r="C301" s="252"/>
      <c r="D301" s="252"/>
      <c r="E301" s="427"/>
      <c r="F301" s="427"/>
      <c r="G301" s="432"/>
      <c r="H301" s="537"/>
    </row>
    <row r="302" spans="1:8" s="3" customFormat="1" ht="12.75" x14ac:dyDescent="0.25">
      <c r="A302" s="3">
        <v>9743</v>
      </c>
      <c r="B302" s="474" t="s">
        <v>516</v>
      </c>
      <c r="C302" s="254"/>
      <c r="D302" s="254" t="s">
        <v>2007</v>
      </c>
      <c r="E302" s="428" t="s">
        <v>279</v>
      </c>
      <c r="F302" s="429">
        <v>74</v>
      </c>
      <c r="G302" s="461"/>
      <c r="H302" s="537">
        <f>IF(E302 = CHAR(37), F302*G302/100,F302*G302)</f>
        <v>0</v>
      </c>
    </row>
    <row r="303" spans="1:8" s="3" customFormat="1" ht="12.75" x14ac:dyDescent="0.25">
      <c r="B303" s="473"/>
      <c r="C303" s="252"/>
      <c r="D303" s="252"/>
      <c r="E303" s="427"/>
      <c r="F303" s="427"/>
      <c r="G303" s="432"/>
      <c r="H303" s="537"/>
    </row>
    <row r="304" spans="1:8" s="3" customFormat="1" ht="12.75" x14ac:dyDescent="0.25">
      <c r="A304" s="3">
        <v>9744</v>
      </c>
      <c r="B304" s="474"/>
      <c r="C304" s="254" t="s">
        <v>405</v>
      </c>
      <c r="D304" s="254" t="s">
        <v>2008</v>
      </c>
      <c r="E304" s="428"/>
      <c r="F304" s="429"/>
      <c r="G304" s="432"/>
      <c r="H304" s="537"/>
    </row>
    <row r="305" spans="1:8" s="3" customFormat="1" ht="12.75" x14ac:dyDescent="0.25">
      <c r="B305" s="473"/>
      <c r="C305" s="252"/>
      <c r="D305" s="252"/>
      <c r="E305" s="427"/>
      <c r="F305" s="427"/>
      <c r="G305" s="432"/>
      <c r="H305" s="537"/>
    </row>
    <row r="306" spans="1:8" s="3" customFormat="1" ht="12.75" x14ac:dyDescent="0.25">
      <c r="A306" s="3">
        <v>9745</v>
      </c>
      <c r="B306" s="474" t="s">
        <v>523</v>
      </c>
      <c r="C306" s="254"/>
      <c r="D306" s="254" t="s">
        <v>2009</v>
      </c>
      <c r="E306" s="428" t="s">
        <v>242</v>
      </c>
      <c r="F306" s="429">
        <v>1370</v>
      </c>
      <c r="G306" s="461"/>
      <c r="H306" s="537">
        <f>IF(E306 = CHAR(37), F306*G306/100,F306*G306)</f>
        <v>0</v>
      </c>
    </row>
    <row r="307" spans="1:8" s="3" customFormat="1" ht="12.75" x14ac:dyDescent="0.25">
      <c r="B307" s="473"/>
      <c r="C307" s="252"/>
      <c r="D307" s="252"/>
      <c r="E307" s="427"/>
      <c r="F307" s="427"/>
      <c r="G307" s="432"/>
      <c r="H307" s="537"/>
    </row>
    <row r="308" spans="1:8" s="3" customFormat="1" ht="12.75" x14ac:dyDescent="0.25">
      <c r="A308" s="3">
        <v>9753</v>
      </c>
      <c r="B308" s="474" t="s">
        <v>525</v>
      </c>
      <c r="C308" s="254"/>
      <c r="D308" s="254" t="s">
        <v>2010</v>
      </c>
      <c r="E308" s="428" t="s">
        <v>242</v>
      </c>
      <c r="F308" s="429">
        <v>100</v>
      </c>
      <c r="G308" s="461"/>
      <c r="H308" s="537">
        <f>IF(E308 = CHAR(37), F308*G308/100,F308*G308)</f>
        <v>0</v>
      </c>
    </row>
    <row r="309" spans="1:8" s="3" customFormat="1" ht="12.75" x14ac:dyDescent="0.25">
      <c r="B309" s="473"/>
      <c r="C309" s="252"/>
      <c r="D309" s="252"/>
      <c r="E309" s="427"/>
      <c r="F309" s="427"/>
      <c r="G309" s="432"/>
      <c r="H309" s="537"/>
    </row>
    <row r="310" spans="1:8" s="3" customFormat="1" ht="12.75" x14ac:dyDescent="0.25">
      <c r="B310" s="473"/>
      <c r="C310" s="252"/>
      <c r="D310" s="252"/>
      <c r="E310" s="427"/>
      <c r="F310" s="427"/>
      <c r="G310" s="432"/>
      <c r="H310" s="537"/>
    </row>
    <row r="311" spans="1:8" s="4" customFormat="1" ht="21.95" customHeight="1" x14ac:dyDescent="0.25">
      <c r="B311" s="257" t="s">
        <v>44</v>
      </c>
      <c r="C311" s="257"/>
      <c r="D311" s="5"/>
      <c r="E311" s="431"/>
      <c r="F311" s="431"/>
      <c r="G311" s="433"/>
      <c r="H311" s="494">
        <f>SUM(H262:H310)</f>
        <v>0</v>
      </c>
    </row>
    <row r="312" spans="1:8" s="2" customFormat="1" ht="12.75" x14ac:dyDescent="0.2">
      <c r="B312" s="15"/>
      <c r="F312" s="15"/>
      <c r="H312" s="542" t="s">
        <v>2024</v>
      </c>
    </row>
    <row r="313" spans="1:8" s="2" customFormat="1" ht="12.75" x14ac:dyDescent="0.2">
      <c r="B313" s="15"/>
      <c r="F313" s="15"/>
      <c r="H313" s="543"/>
    </row>
    <row r="314" spans="1:8" s="3" customFormat="1" ht="25.5" x14ac:dyDescent="0.25">
      <c r="B314" s="253" t="s">
        <v>3</v>
      </c>
      <c r="C314" s="253" t="s">
        <v>4</v>
      </c>
      <c r="D314" s="253" t="s">
        <v>5</v>
      </c>
      <c r="E314" s="253" t="s">
        <v>6</v>
      </c>
      <c r="F314" s="293" t="s">
        <v>7</v>
      </c>
      <c r="G314" s="253" t="s">
        <v>8</v>
      </c>
      <c r="H314" s="489" t="s">
        <v>9</v>
      </c>
    </row>
    <row r="315" spans="1:8" s="4" customFormat="1" ht="21.95" customHeight="1" x14ac:dyDescent="0.25">
      <c r="B315" s="257" t="s">
        <v>45</v>
      </c>
      <c r="C315" s="257"/>
      <c r="D315" s="5"/>
      <c r="E315" s="431"/>
      <c r="F315" s="431"/>
      <c r="G315" s="433"/>
      <c r="H315" s="494">
        <f>H311</f>
        <v>0</v>
      </c>
    </row>
    <row r="316" spans="1:8" s="3" customFormat="1" ht="38.25" x14ac:dyDescent="0.25">
      <c r="A316" s="3">
        <v>9754</v>
      </c>
      <c r="B316" s="474" t="s">
        <v>527</v>
      </c>
      <c r="C316" s="254" t="s">
        <v>542</v>
      </c>
      <c r="D316" s="254" t="s">
        <v>2011</v>
      </c>
      <c r="E316" s="428" t="s">
        <v>292</v>
      </c>
      <c r="F316" s="438">
        <v>175</v>
      </c>
      <c r="G316" s="461"/>
      <c r="H316" s="537">
        <f>IF(E316 = CHAR(37), F316*G316/100,F316*G316)</f>
        <v>0</v>
      </c>
    </row>
    <row r="317" spans="1:8" s="3" customFormat="1" ht="12.75" x14ac:dyDescent="0.25">
      <c r="B317" s="473"/>
      <c r="C317" s="252"/>
      <c r="D317" s="252"/>
      <c r="E317" s="427"/>
      <c r="F317" s="427"/>
      <c r="G317" s="432"/>
      <c r="H317" s="537"/>
    </row>
    <row r="318" spans="1:8" s="3" customFormat="1" ht="12.75" x14ac:dyDescent="0.25">
      <c r="A318" s="3">
        <v>9755</v>
      </c>
      <c r="B318" s="474"/>
      <c r="C318" s="254" t="s">
        <v>685</v>
      </c>
      <c r="D318" s="254" t="s">
        <v>2012</v>
      </c>
      <c r="E318" s="428"/>
      <c r="F318" s="438"/>
      <c r="G318" s="432"/>
      <c r="H318" s="537"/>
    </row>
    <row r="319" spans="1:8" s="3" customFormat="1" ht="12.75" x14ac:dyDescent="0.25">
      <c r="B319" s="473"/>
      <c r="C319" s="252"/>
      <c r="D319" s="252"/>
      <c r="E319" s="427"/>
      <c r="F319" s="427"/>
      <c r="G319" s="432"/>
      <c r="H319" s="537"/>
    </row>
    <row r="320" spans="1:8" s="3" customFormat="1" ht="12.75" x14ac:dyDescent="0.25">
      <c r="A320" s="3">
        <v>9756</v>
      </c>
      <c r="B320" s="474" t="s">
        <v>1850</v>
      </c>
      <c r="C320" s="254" t="s">
        <v>2013</v>
      </c>
      <c r="D320" s="254" t="s">
        <v>2014</v>
      </c>
      <c r="E320" s="428" t="s">
        <v>690</v>
      </c>
      <c r="F320" s="438">
        <v>7.3</v>
      </c>
      <c r="G320" s="461"/>
      <c r="H320" s="537">
        <f>IF(E320 = CHAR(37), F320*G320/100,F320*G320)</f>
        <v>0</v>
      </c>
    </row>
    <row r="321" spans="1:8" s="3" customFormat="1" ht="12.75" x14ac:dyDescent="0.25">
      <c r="B321" s="473"/>
      <c r="C321" s="252"/>
      <c r="D321" s="252"/>
      <c r="E321" s="427"/>
      <c r="F321" s="427"/>
      <c r="G321" s="432"/>
      <c r="H321" s="537"/>
    </row>
    <row r="322" spans="1:8" s="3" customFormat="1" ht="12.75" x14ac:dyDescent="0.25">
      <c r="A322" s="3">
        <v>9757</v>
      </c>
      <c r="B322" s="474" t="s">
        <v>1853</v>
      </c>
      <c r="C322" s="254" t="s">
        <v>519</v>
      </c>
      <c r="D322" s="254" t="s">
        <v>2015</v>
      </c>
      <c r="E322" s="428" t="s">
        <v>690</v>
      </c>
      <c r="F322" s="438">
        <v>7.3</v>
      </c>
      <c r="G322" s="461"/>
      <c r="H322" s="537">
        <f>IF(E322 = CHAR(37), F322*G322/100,F322*G322)</f>
        <v>0</v>
      </c>
    </row>
    <row r="323" spans="1:8" s="3" customFormat="1" ht="12.75" x14ac:dyDescent="0.25">
      <c r="B323" s="473"/>
      <c r="C323" s="252"/>
      <c r="D323" s="252"/>
      <c r="E323" s="427"/>
      <c r="F323" s="427"/>
      <c r="G323" s="432"/>
      <c r="H323" s="537"/>
    </row>
    <row r="324" spans="1:8" s="3" customFormat="1" ht="12.75" x14ac:dyDescent="0.25">
      <c r="A324" s="3">
        <v>9921</v>
      </c>
      <c r="B324" s="474" t="s">
        <v>530</v>
      </c>
      <c r="C324" s="254"/>
      <c r="D324" s="254" t="s">
        <v>1910</v>
      </c>
      <c r="E324" s="428"/>
      <c r="F324" s="438"/>
      <c r="G324" s="432"/>
      <c r="H324" s="537"/>
    </row>
    <row r="325" spans="1:8" s="3" customFormat="1" ht="12.75" x14ac:dyDescent="0.25">
      <c r="B325" s="473"/>
      <c r="C325" s="252"/>
      <c r="D325" s="252"/>
      <c r="E325" s="427"/>
      <c r="F325" s="427"/>
      <c r="G325" s="432"/>
      <c r="H325" s="537"/>
    </row>
    <row r="326" spans="1:8" s="3" customFormat="1" ht="12.75" x14ac:dyDescent="0.25">
      <c r="A326" s="3">
        <v>9922</v>
      </c>
      <c r="B326" s="474"/>
      <c r="C326" s="254" t="s">
        <v>987</v>
      </c>
      <c r="D326" s="254" t="s">
        <v>988</v>
      </c>
      <c r="E326" s="428"/>
      <c r="F326" s="438"/>
      <c r="G326" s="432"/>
      <c r="H326" s="537"/>
    </row>
    <row r="327" spans="1:8" s="3" customFormat="1" ht="12.75" x14ac:dyDescent="0.25">
      <c r="B327" s="473"/>
      <c r="C327" s="252"/>
      <c r="D327" s="252"/>
      <c r="E327" s="427"/>
      <c r="F327" s="427"/>
      <c r="G327" s="432"/>
      <c r="H327" s="537"/>
    </row>
    <row r="328" spans="1:8" s="3" customFormat="1" ht="12.75" x14ac:dyDescent="0.25">
      <c r="A328" s="3">
        <v>9923</v>
      </c>
      <c r="B328" s="474" t="s">
        <v>534</v>
      </c>
      <c r="C328" s="254"/>
      <c r="D328" s="254" t="s">
        <v>2016</v>
      </c>
      <c r="E328" s="428" t="s">
        <v>292</v>
      </c>
      <c r="F328" s="429">
        <v>240</v>
      </c>
      <c r="G328" s="461"/>
      <c r="H328" s="537">
        <f>IF(E328 = CHAR(37), F328*G328/100,F328*G328)</f>
        <v>0</v>
      </c>
    </row>
    <row r="329" spans="1:8" s="3" customFormat="1" ht="12.75" x14ac:dyDescent="0.25">
      <c r="B329" s="473"/>
      <c r="C329" s="252"/>
      <c r="D329" s="252"/>
      <c r="E329" s="427"/>
      <c r="F329" s="427"/>
      <c r="G329" s="432"/>
      <c r="H329" s="537"/>
    </row>
    <row r="330" spans="1:8" s="3" customFormat="1" ht="25.5" x14ac:dyDescent="0.25">
      <c r="A330" s="3">
        <v>9924</v>
      </c>
      <c r="B330" s="474" t="s">
        <v>536</v>
      </c>
      <c r="C330" s="254"/>
      <c r="D330" s="254" t="s">
        <v>2017</v>
      </c>
      <c r="E330" s="428" t="s">
        <v>292</v>
      </c>
      <c r="F330" s="429">
        <v>240</v>
      </c>
      <c r="G330" s="461"/>
      <c r="H330" s="537">
        <f>IF(E330 = CHAR(37), F330*G330/100,F330*G330)</f>
        <v>0</v>
      </c>
    </row>
    <row r="331" spans="1:8" s="3" customFormat="1" ht="12.75" x14ac:dyDescent="0.25">
      <c r="B331" s="473"/>
      <c r="C331" s="252"/>
      <c r="D331" s="252"/>
      <c r="E331" s="427"/>
      <c r="F331" s="427"/>
      <c r="G331" s="432"/>
      <c r="H331" s="537"/>
    </row>
    <row r="332" spans="1:8" s="3" customFormat="1" ht="38.25" x14ac:dyDescent="0.25">
      <c r="A332" s="3">
        <v>9925</v>
      </c>
      <c r="B332" s="474" t="s">
        <v>538</v>
      </c>
      <c r="C332" s="254"/>
      <c r="D332" s="254" t="s">
        <v>2018</v>
      </c>
      <c r="E332" s="428" t="s">
        <v>292</v>
      </c>
      <c r="F332" s="429">
        <v>240</v>
      </c>
      <c r="G332" s="461"/>
      <c r="H332" s="537">
        <f>IF(E332 = CHAR(37), F332*G332/100,F332*G332)</f>
        <v>0</v>
      </c>
    </row>
    <row r="333" spans="1:8" s="3" customFormat="1" ht="12.75" x14ac:dyDescent="0.25">
      <c r="B333" s="473"/>
      <c r="C333" s="252"/>
      <c r="D333" s="252"/>
      <c r="E333" s="427"/>
      <c r="F333" s="427"/>
      <c r="G333" s="432"/>
      <c r="H333" s="537"/>
    </row>
    <row r="334" spans="1:8" s="3" customFormat="1" ht="12.75" x14ac:dyDescent="0.25">
      <c r="B334" s="473"/>
      <c r="C334" s="252"/>
      <c r="D334" s="252"/>
      <c r="E334" s="427"/>
      <c r="F334" s="427"/>
      <c r="G334" s="432"/>
      <c r="H334" s="537"/>
    </row>
    <row r="335" spans="1:8" s="3" customFormat="1" ht="12.75" x14ac:dyDescent="0.25">
      <c r="B335" s="473"/>
      <c r="C335" s="252"/>
      <c r="D335" s="252"/>
      <c r="E335" s="427"/>
      <c r="F335" s="427"/>
      <c r="G335" s="432"/>
      <c r="H335" s="537"/>
    </row>
    <row r="336" spans="1:8" s="3" customFormat="1" ht="12.75" x14ac:dyDescent="0.25">
      <c r="B336" s="473"/>
      <c r="C336" s="252"/>
      <c r="D336" s="252"/>
      <c r="E336" s="427"/>
      <c r="F336" s="427"/>
      <c r="G336" s="432"/>
      <c r="H336" s="537"/>
    </row>
    <row r="337" spans="2:8" s="3" customFormat="1" ht="12.75" x14ac:dyDescent="0.25">
      <c r="B337" s="473"/>
      <c r="C337" s="252"/>
      <c r="D337" s="252"/>
      <c r="E337" s="427"/>
      <c r="F337" s="427"/>
      <c r="G337" s="432"/>
      <c r="H337" s="537"/>
    </row>
    <row r="338" spans="2:8" s="3" customFormat="1" ht="12.75" x14ac:dyDescent="0.25">
      <c r="B338" s="473"/>
      <c r="C338" s="252"/>
      <c r="D338" s="252"/>
      <c r="E338" s="427"/>
      <c r="F338" s="427"/>
      <c r="G338" s="432"/>
      <c r="H338" s="537"/>
    </row>
    <row r="339" spans="2:8" s="3" customFormat="1" ht="12.75" x14ac:dyDescent="0.25">
      <c r="B339" s="473"/>
      <c r="C339" s="252"/>
      <c r="D339" s="252"/>
      <c r="E339" s="427"/>
      <c r="F339" s="427"/>
      <c r="G339" s="432"/>
      <c r="H339" s="537"/>
    </row>
    <row r="340" spans="2:8" s="3" customFormat="1" ht="12.75" x14ac:dyDescent="0.25">
      <c r="B340" s="473"/>
      <c r="C340" s="252"/>
      <c r="D340" s="252"/>
      <c r="E340" s="427"/>
      <c r="F340" s="427"/>
      <c r="G340" s="432"/>
      <c r="H340" s="537"/>
    </row>
    <row r="341" spans="2:8" s="3" customFormat="1" ht="12.75" x14ac:dyDescent="0.25">
      <c r="B341" s="473"/>
      <c r="C341" s="252"/>
      <c r="D341" s="252"/>
      <c r="E341" s="427"/>
      <c r="F341" s="427"/>
      <c r="G341" s="432"/>
      <c r="H341" s="537"/>
    </row>
    <row r="342" spans="2:8" s="3" customFormat="1" ht="12.75" x14ac:dyDescent="0.25">
      <c r="B342" s="473"/>
      <c r="C342" s="252"/>
      <c r="D342" s="252"/>
      <c r="E342" s="427"/>
      <c r="F342" s="427"/>
      <c r="G342" s="432"/>
      <c r="H342" s="537"/>
    </row>
    <row r="343" spans="2:8" s="3" customFormat="1" ht="12.75" x14ac:dyDescent="0.25">
      <c r="B343" s="473"/>
      <c r="C343" s="252"/>
      <c r="D343" s="252"/>
      <c r="E343" s="427"/>
      <c r="F343" s="427"/>
      <c r="G343" s="432"/>
      <c r="H343" s="537"/>
    </row>
    <row r="344" spans="2:8" s="3" customFormat="1" ht="12.75" x14ac:dyDescent="0.25">
      <c r="B344" s="473"/>
      <c r="C344" s="252"/>
      <c r="D344" s="252"/>
      <c r="E344" s="427"/>
      <c r="F344" s="427"/>
      <c r="G344" s="432"/>
      <c r="H344" s="537"/>
    </row>
    <row r="345" spans="2:8" s="3" customFormat="1" ht="12.75" x14ac:dyDescent="0.25">
      <c r="B345" s="473"/>
      <c r="C345" s="252"/>
      <c r="D345" s="252"/>
      <c r="E345" s="427"/>
      <c r="F345" s="427"/>
      <c r="G345" s="432"/>
      <c r="H345" s="537"/>
    </row>
    <row r="346" spans="2:8" s="3" customFormat="1" ht="12.75" x14ac:dyDescent="0.25">
      <c r="B346" s="473"/>
      <c r="C346" s="252"/>
      <c r="D346" s="252"/>
      <c r="E346" s="427"/>
      <c r="F346" s="427"/>
      <c r="G346" s="432"/>
      <c r="H346" s="537"/>
    </row>
    <row r="347" spans="2:8" s="3" customFormat="1" ht="12.75" x14ac:dyDescent="0.25">
      <c r="B347" s="473"/>
      <c r="C347" s="252"/>
      <c r="D347" s="252"/>
      <c r="E347" s="427"/>
      <c r="F347" s="427"/>
      <c r="G347" s="432"/>
      <c r="H347" s="537"/>
    </row>
    <row r="348" spans="2:8" s="3" customFormat="1" ht="12.75" x14ac:dyDescent="0.25">
      <c r="B348" s="473"/>
      <c r="C348" s="252"/>
      <c r="D348" s="252"/>
      <c r="E348" s="427"/>
      <c r="F348" s="427"/>
      <c r="G348" s="432"/>
      <c r="H348" s="537"/>
    </row>
    <row r="349" spans="2:8" s="3" customFormat="1" ht="12.75" x14ac:dyDescent="0.25">
      <c r="B349" s="473"/>
      <c r="C349" s="252"/>
      <c r="D349" s="252"/>
      <c r="E349" s="427"/>
      <c r="F349" s="427"/>
      <c r="G349" s="432"/>
      <c r="H349" s="537"/>
    </row>
    <row r="350" spans="2:8" s="3" customFormat="1" ht="12.75" x14ac:dyDescent="0.25">
      <c r="B350" s="473"/>
      <c r="C350" s="252"/>
      <c r="D350" s="252"/>
      <c r="E350" s="427"/>
      <c r="F350" s="427"/>
      <c r="G350" s="432"/>
      <c r="H350" s="537"/>
    </row>
    <row r="351" spans="2:8" s="3" customFormat="1" ht="12.75" x14ac:dyDescent="0.25">
      <c r="B351" s="473"/>
      <c r="C351" s="252"/>
      <c r="D351" s="252"/>
      <c r="E351" s="427"/>
      <c r="F351" s="427"/>
      <c r="G351" s="432"/>
      <c r="H351" s="537"/>
    </row>
    <row r="352" spans="2:8" s="3" customFormat="1" ht="12.75" x14ac:dyDescent="0.25">
      <c r="B352" s="473"/>
      <c r="C352" s="252"/>
      <c r="D352" s="252"/>
      <c r="E352" s="427"/>
      <c r="F352" s="427"/>
      <c r="G352" s="432"/>
      <c r="H352" s="537"/>
    </row>
    <row r="353" spans="2:8" s="3" customFormat="1" ht="12.75" x14ac:dyDescent="0.25">
      <c r="B353" s="473"/>
      <c r="C353" s="252"/>
      <c r="D353" s="252"/>
      <c r="E353" s="427"/>
      <c r="F353" s="427"/>
      <c r="G353" s="432"/>
      <c r="H353" s="537"/>
    </row>
    <row r="354" spans="2:8" s="3" customFormat="1" ht="12.75" x14ac:dyDescent="0.25">
      <c r="B354" s="473"/>
      <c r="C354" s="252"/>
      <c r="D354" s="252"/>
      <c r="E354" s="427"/>
      <c r="F354" s="427"/>
      <c r="G354" s="432"/>
      <c r="H354" s="537"/>
    </row>
    <row r="355" spans="2:8" s="3" customFormat="1" ht="12.75" x14ac:dyDescent="0.25">
      <c r="B355" s="473"/>
      <c r="C355" s="252"/>
      <c r="D355" s="252"/>
      <c r="E355" s="427"/>
      <c r="F355" s="427"/>
      <c r="G355" s="432"/>
      <c r="H355" s="537"/>
    </row>
    <row r="356" spans="2:8" s="3" customFormat="1" ht="12.75" x14ac:dyDescent="0.25">
      <c r="B356" s="473"/>
      <c r="C356" s="252"/>
      <c r="D356" s="252"/>
      <c r="E356" s="427"/>
      <c r="F356" s="427"/>
      <c r="G356" s="432"/>
      <c r="H356" s="537"/>
    </row>
    <row r="357" spans="2:8" s="3" customFormat="1" ht="12.75" x14ac:dyDescent="0.25">
      <c r="B357" s="473"/>
      <c r="C357" s="252"/>
      <c r="D357" s="252"/>
      <c r="E357" s="427"/>
      <c r="F357" s="427"/>
      <c r="G357" s="432"/>
      <c r="H357" s="537"/>
    </row>
    <row r="358" spans="2:8" s="3" customFormat="1" ht="12.75" x14ac:dyDescent="0.25">
      <c r="B358" s="473"/>
      <c r="C358" s="252"/>
      <c r="D358" s="252"/>
      <c r="E358" s="427"/>
      <c r="F358" s="427"/>
      <c r="G358" s="432"/>
      <c r="H358" s="537"/>
    </row>
    <row r="359" spans="2:8" s="3" customFormat="1" ht="12.75" x14ac:dyDescent="0.25">
      <c r="B359" s="473"/>
      <c r="C359" s="252"/>
      <c r="D359" s="252"/>
      <c r="E359" s="427"/>
      <c r="F359" s="427"/>
      <c r="G359" s="432"/>
      <c r="H359" s="537"/>
    </row>
    <row r="360" spans="2:8" s="3" customFormat="1" ht="12.75" x14ac:dyDescent="0.25">
      <c r="B360" s="473"/>
      <c r="C360" s="252"/>
      <c r="D360" s="252"/>
      <c r="E360" s="427"/>
      <c r="F360" s="427"/>
      <c r="G360" s="432"/>
      <c r="H360" s="537"/>
    </row>
    <row r="361" spans="2:8" s="3" customFormat="1" ht="12.75" x14ac:dyDescent="0.25">
      <c r="B361" s="473"/>
      <c r="C361" s="252"/>
      <c r="D361" s="252"/>
      <c r="E361" s="427"/>
      <c r="F361" s="427"/>
      <c r="G361" s="432"/>
      <c r="H361" s="537"/>
    </row>
    <row r="362" spans="2:8" s="3" customFormat="1" ht="12.75" x14ac:dyDescent="0.25">
      <c r="B362" s="473"/>
      <c r="C362" s="252"/>
      <c r="D362" s="252"/>
      <c r="E362" s="427"/>
      <c r="F362" s="427"/>
      <c r="G362" s="432"/>
      <c r="H362" s="537"/>
    </row>
    <row r="363" spans="2:8" s="3" customFormat="1" ht="12.75" x14ac:dyDescent="0.25">
      <c r="B363" s="473"/>
      <c r="C363" s="252"/>
      <c r="D363" s="252"/>
      <c r="E363" s="427"/>
      <c r="F363" s="427"/>
      <c r="G363" s="432"/>
      <c r="H363" s="537"/>
    </row>
    <row r="364" spans="2:8" s="3" customFormat="1" ht="12.75" x14ac:dyDescent="0.25">
      <c r="B364" s="473"/>
      <c r="C364" s="252"/>
      <c r="D364" s="252"/>
      <c r="E364" s="427"/>
      <c r="F364" s="427"/>
      <c r="G364" s="432"/>
      <c r="H364" s="537"/>
    </row>
    <row r="365" spans="2:8" s="3" customFormat="1" ht="12.75" x14ac:dyDescent="0.25">
      <c r="B365" s="473"/>
      <c r="C365" s="252"/>
      <c r="D365" s="252"/>
      <c r="E365" s="427"/>
      <c r="F365" s="427"/>
      <c r="G365" s="432"/>
      <c r="H365" s="537"/>
    </row>
    <row r="366" spans="2:8" s="3" customFormat="1" ht="12.75" x14ac:dyDescent="0.25">
      <c r="B366" s="473"/>
      <c r="C366" s="252"/>
      <c r="D366" s="252"/>
      <c r="E366" s="427"/>
      <c r="F366" s="427"/>
      <c r="G366" s="432"/>
      <c r="H366" s="537"/>
    </row>
    <row r="367" spans="2:8" s="3" customFormat="1" ht="12.75" x14ac:dyDescent="0.25">
      <c r="B367" s="473"/>
      <c r="C367" s="252"/>
      <c r="D367" s="252"/>
      <c r="E367" s="427"/>
      <c r="F367" s="427"/>
      <c r="G367" s="432"/>
      <c r="H367" s="537"/>
    </row>
    <row r="368" spans="2:8" s="3" customFormat="1" ht="12.75" x14ac:dyDescent="0.25">
      <c r="B368" s="473"/>
      <c r="C368" s="252"/>
      <c r="D368" s="252"/>
      <c r="E368" s="427"/>
      <c r="F368" s="427"/>
      <c r="G368" s="432"/>
      <c r="H368" s="537"/>
    </row>
    <row r="369" spans="2:8" s="3" customFormat="1" ht="12.75" x14ac:dyDescent="0.25">
      <c r="B369" s="473"/>
      <c r="C369" s="252"/>
      <c r="D369" s="252"/>
      <c r="E369" s="427"/>
      <c r="F369" s="427"/>
      <c r="G369" s="432"/>
      <c r="H369" s="537"/>
    </row>
    <row r="370" spans="2:8" s="3" customFormat="1" ht="12.75" x14ac:dyDescent="0.25">
      <c r="B370" s="473"/>
      <c r="C370" s="252"/>
      <c r="D370" s="252"/>
      <c r="E370" s="427"/>
      <c r="F370" s="427"/>
      <c r="G370" s="432"/>
      <c r="H370" s="537"/>
    </row>
    <row r="371" spans="2:8" s="3" customFormat="1" ht="12.75" x14ac:dyDescent="0.25">
      <c r="B371" s="473"/>
      <c r="C371" s="252"/>
      <c r="D371" s="252"/>
      <c r="E371" s="427"/>
      <c r="F371" s="427"/>
      <c r="G371" s="432"/>
      <c r="H371" s="537"/>
    </row>
    <row r="372" spans="2:8" s="3" customFormat="1" ht="12.75" x14ac:dyDescent="0.25">
      <c r="B372" s="473"/>
      <c r="C372" s="252"/>
      <c r="D372" s="252"/>
      <c r="E372" s="427"/>
      <c r="F372" s="427"/>
      <c r="G372" s="432"/>
      <c r="H372" s="537"/>
    </row>
    <row r="373" spans="2:8" s="3" customFormat="1" ht="12.75" x14ac:dyDescent="0.25">
      <c r="B373" s="473"/>
      <c r="C373" s="252"/>
      <c r="D373" s="252"/>
      <c r="E373" s="427"/>
      <c r="F373" s="427"/>
      <c r="G373" s="432"/>
      <c r="H373" s="537"/>
    </row>
    <row r="374" spans="2:8" s="4" customFormat="1" ht="21.95" customHeight="1" x14ac:dyDescent="0.25">
      <c r="B374" s="257" t="s">
        <v>230</v>
      </c>
      <c r="C374" s="257"/>
      <c r="D374" s="5"/>
      <c r="E374" s="431"/>
      <c r="F374" s="431"/>
      <c r="G374" s="433"/>
      <c r="H374" s="494">
        <f>SUM(H315:H373)</f>
        <v>0</v>
      </c>
    </row>
    <row r="375" spans="2:8" s="2" customFormat="1" ht="12.75" x14ac:dyDescent="0.2">
      <c r="B375" s="15"/>
      <c r="F375" s="15"/>
      <c r="H375" s="542" t="s">
        <v>2024</v>
      </c>
    </row>
    <row r="376" spans="2:8" s="2" customFormat="1" ht="12.75" x14ac:dyDescent="0.2">
      <c r="B376" s="15"/>
      <c r="D376" s="9" t="s">
        <v>271</v>
      </c>
      <c r="F376" s="15"/>
      <c r="H376" s="552"/>
    </row>
    <row r="377" spans="2:8" s="3" customFormat="1" ht="12.75" x14ac:dyDescent="0.25">
      <c r="B377" s="814" t="s">
        <v>273</v>
      </c>
      <c r="C377" s="815"/>
      <c r="D377" s="814" t="s">
        <v>5</v>
      </c>
      <c r="E377" s="815"/>
      <c r="F377" s="293" t="s">
        <v>272</v>
      </c>
      <c r="G377" s="253" t="s">
        <v>272</v>
      </c>
      <c r="H377" s="489" t="s">
        <v>9</v>
      </c>
    </row>
    <row r="378" spans="2:8" s="3" customFormat="1" ht="12.75" x14ac:dyDescent="0.25">
      <c r="B378" s="822" t="s">
        <v>10</v>
      </c>
      <c r="C378" s="823"/>
      <c r="D378" s="816" t="s">
        <v>1891</v>
      </c>
      <c r="E378" s="817"/>
      <c r="F378" s="294"/>
      <c r="G378" s="10"/>
      <c r="H378" s="537">
        <f>H66</f>
        <v>0</v>
      </c>
    </row>
    <row r="379" spans="2:8" s="3" customFormat="1" ht="12.75" x14ac:dyDescent="0.25">
      <c r="B379" s="820"/>
      <c r="C379" s="821"/>
      <c r="D379" s="812"/>
      <c r="E379" s="813"/>
      <c r="F379" s="294"/>
      <c r="G379" s="252"/>
      <c r="H379" s="537"/>
    </row>
    <row r="380" spans="2:8" s="3" customFormat="1" ht="12.75" x14ac:dyDescent="0.25">
      <c r="B380" s="822" t="s">
        <v>232</v>
      </c>
      <c r="C380" s="823"/>
      <c r="D380" s="818" t="s">
        <v>1895</v>
      </c>
      <c r="E380" s="819"/>
      <c r="F380" s="294"/>
      <c r="G380" s="10"/>
      <c r="H380" s="537">
        <f>H258</f>
        <v>0</v>
      </c>
    </row>
    <row r="381" spans="2:8" s="3" customFormat="1" ht="12.75" x14ac:dyDescent="0.25">
      <c r="B381" s="820"/>
      <c r="C381" s="821"/>
      <c r="D381" s="812"/>
      <c r="E381" s="813"/>
      <c r="F381" s="294"/>
      <c r="G381" s="252"/>
      <c r="H381" s="537"/>
    </row>
    <row r="382" spans="2:8" s="3" customFormat="1" ht="12.75" x14ac:dyDescent="0.25">
      <c r="B382" s="822" t="s">
        <v>484</v>
      </c>
      <c r="C382" s="823"/>
      <c r="D382" s="818" t="s">
        <v>948</v>
      </c>
      <c r="E382" s="819"/>
      <c r="F382" s="294"/>
      <c r="G382" s="10"/>
      <c r="H382" s="537">
        <f>H374</f>
        <v>0</v>
      </c>
    </row>
    <row r="383" spans="2:8" s="3" customFormat="1" ht="12.75" x14ac:dyDescent="0.25">
      <c r="B383" s="820"/>
      <c r="C383" s="821"/>
      <c r="D383" s="812"/>
      <c r="E383" s="813"/>
      <c r="F383" s="294"/>
      <c r="G383" s="252"/>
      <c r="H383" s="537"/>
    </row>
    <row r="384" spans="2:8" s="3" customFormat="1" ht="12.75" x14ac:dyDescent="0.25">
      <c r="B384" s="820"/>
      <c r="C384" s="821"/>
      <c r="D384" s="812"/>
      <c r="E384" s="813"/>
      <c r="F384" s="294"/>
      <c r="G384" s="252"/>
      <c r="H384" s="537"/>
    </row>
    <row r="385" spans="2:8" s="3" customFormat="1" ht="12.75" x14ac:dyDescent="0.25">
      <c r="B385" s="820"/>
      <c r="C385" s="821"/>
      <c r="D385" s="812"/>
      <c r="E385" s="813"/>
      <c r="F385" s="294"/>
      <c r="G385" s="252"/>
      <c r="H385" s="537"/>
    </row>
    <row r="386" spans="2:8" s="3" customFormat="1" ht="12.75" x14ac:dyDescent="0.25">
      <c r="B386" s="820"/>
      <c r="C386" s="821"/>
      <c r="D386" s="812"/>
      <c r="E386" s="813"/>
      <c r="F386" s="294"/>
      <c r="G386" s="252"/>
      <c r="H386" s="537"/>
    </row>
    <row r="387" spans="2:8" s="3" customFormat="1" ht="12.75" x14ac:dyDescent="0.25">
      <c r="B387" s="820"/>
      <c r="C387" s="821"/>
      <c r="D387" s="812"/>
      <c r="E387" s="813"/>
      <c r="F387" s="294"/>
      <c r="G387" s="252"/>
      <c r="H387" s="537"/>
    </row>
    <row r="388" spans="2:8" s="3" customFormat="1" ht="12.75" x14ac:dyDescent="0.25">
      <c r="B388" s="820"/>
      <c r="C388" s="821"/>
      <c r="D388" s="812"/>
      <c r="E388" s="813"/>
      <c r="F388" s="294"/>
      <c r="G388" s="252"/>
      <c r="H388" s="537"/>
    </row>
    <row r="389" spans="2:8" s="3" customFormat="1" ht="12.75" x14ac:dyDescent="0.25">
      <c r="B389" s="820"/>
      <c r="C389" s="821"/>
      <c r="D389" s="812"/>
      <c r="E389" s="813"/>
      <c r="F389" s="294"/>
      <c r="G389" s="252"/>
      <c r="H389" s="537"/>
    </row>
    <row r="390" spans="2:8" s="3" customFormat="1" ht="12.75" x14ac:dyDescent="0.25">
      <c r="B390" s="820"/>
      <c r="C390" s="821"/>
      <c r="D390" s="812"/>
      <c r="E390" s="813"/>
      <c r="F390" s="294"/>
      <c r="G390" s="252"/>
      <c r="H390" s="537"/>
    </row>
    <row r="391" spans="2:8" s="3" customFormat="1" ht="12.75" x14ac:dyDescent="0.25">
      <c r="B391" s="820"/>
      <c r="C391" s="821"/>
      <c r="D391" s="812"/>
      <c r="E391" s="813"/>
      <c r="F391" s="294"/>
      <c r="G391" s="252"/>
      <c r="H391" s="537"/>
    </row>
    <row r="392" spans="2:8" s="3" customFormat="1" ht="12.75" x14ac:dyDescent="0.25">
      <c r="B392" s="820"/>
      <c r="C392" s="821"/>
      <c r="D392" s="812"/>
      <c r="E392" s="813"/>
      <c r="F392" s="294"/>
      <c r="G392" s="252"/>
      <c r="H392" s="537"/>
    </row>
    <row r="393" spans="2:8" s="3" customFormat="1" ht="12.75" x14ac:dyDescent="0.25">
      <c r="B393" s="820"/>
      <c r="C393" s="821"/>
      <c r="D393" s="812"/>
      <c r="E393" s="813"/>
      <c r="F393" s="294"/>
      <c r="G393" s="252"/>
      <c r="H393" s="537"/>
    </row>
    <row r="394" spans="2:8" s="3" customFormat="1" ht="12.75" x14ac:dyDescent="0.25">
      <c r="B394" s="820"/>
      <c r="C394" s="821"/>
      <c r="D394" s="812"/>
      <c r="E394" s="813"/>
      <c r="F394" s="294"/>
      <c r="G394" s="252"/>
      <c r="H394" s="537"/>
    </row>
    <row r="395" spans="2:8" s="3" customFormat="1" ht="12.75" x14ac:dyDescent="0.25">
      <c r="B395" s="820"/>
      <c r="C395" s="821"/>
      <c r="D395" s="812"/>
      <c r="E395" s="813"/>
      <c r="F395" s="294"/>
      <c r="G395" s="252"/>
      <c r="H395" s="537"/>
    </row>
    <row r="396" spans="2:8" s="3" customFormat="1" ht="12.75" x14ac:dyDescent="0.25">
      <c r="B396" s="820"/>
      <c r="C396" s="821"/>
      <c r="D396" s="812"/>
      <c r="E396" s="813"/>
      <c r="F396" s="294"/>
      <c r="G396" s="252"/>
      <c r="H396" s="537"/>
    </row>
    <row r="397" spans="2:8" s="3" customFormat="1" ht="12.75" x14ac:dyDescent="0.25">
      <c r="B397" s="820"/>
      <c r="C397" s="821"/>
      <c r="D397" s="812"/>
      <c r="E397" s="813"/>
      <c r="F397" s="294"/>
      <c r="G397" s="252"/>
      <c r="H397" s="537"/>
    </row>
    <row r="398" spans="2:8" s="3" customFormat="1" ht="12.75" x14ac:dyDescent="0.25">
      <c r="B398" s="820"/>
      <c r="C398" s="821"/>
      <c r="D398" s="812"/>
      <c r="E398" s="813"/>
      <c r="F398" s="294"/>
      <c r="G398" s="252"/>
      <c r="H398" s="537"/>
    </row>
    <row r="399" spans="2:8" s="3" customFormat="1" ht="12.75" x14ac:dyDescent="0.25">
      <c r="B399" s="820"/>
      <c r="C399" s="821"/>
      <c r="D399" s="812"/>
      <c r="E399" s="813"/>
      <c r="F399" s="294"/>
      <c r="G399" s="252"/>
      <c r="H399" s="537"/>
    </row>
    <row r="400" spans="2:8" s="3" customFormat="1" ht="12.75" x14ac:dyDescent="0.25">
      <c r="B400" s="820"/>
      <c r="C400" s="821"/>
      <c r="D400" s="812"/>
      <c r="E400" s="813"/>
      <c r="F400" s="294"/>
      <c r="G400" s="252"/>
      <c r="H400" s="537"/>
    </row>
    <row r="401" spans="2:8" s="3" customFormat="1" ht="12.75" x14ac:dyDescent="0.25">
      <c r="B401" s="820"/>
      <c r="C401" s="821"/>
      <c r="D401" s="812"/>
      <c r="E401" s="813"/>
      <c r="F401" s="294"/>
      <c r="G401" s="252"/>
      <c r="H401" s="537"/>
    </row>
    <row r="402" spans="2:8" s="3" customFormat="1" ht="12.75" x14ac:dyDescent="0.25">
      <c r="B402" s="820"/>
      <c r="C402" s="821"/>
      <c r="D402" s="812"/>
      <c r="E402" s="813"/>
      <c r="F402" s="294"/>
      <c r="G402" s="252"/>
      <c r="H402" s="537"/>
    </row>
    <row r="403" spans="2:8" s="3" customFormat="1" ht="12.75" x14ac:dyDescent="0.25">
      <c r="B403" s="820"/>
      <c r="C403" s="821"/>
      <c r="D403" s="812"/>
      <c r="E403" s="813"/>
      <c r="F403" s="294"/>
      <c r="G403" s="252"/>
      <c r="H403" s="537"/>
    </row>
    <row r="404" spans="2:8" s="3" customFormat="1" ht="12.75" x14ac:dyDescent="0.25">
      <c r="B404" s="820"/>
      <c r="C404" s="821"/>
      <c r="D404" s="812"/>
      <c r="E404" s="813"/>
      <c r="F404" s="294"/>
      <c r="G404" s="252"/>
      <c r="H404" s="537"/>
    </row>
    <row r="405" spans="2:8" s="3" customFormat="1" ht="12.75" x14ac:dyDescent="0.25">
      <c r="B405" s="820"/>
      <c r="C405" s="821"/>
      <c r="D405" s="812"/>
      <c r="E405" s="813"/>
      <c r="F405" s="294"/>
      <c r="G405" s="252"/>
      <c r="H405" s="537"/>
    </row>
    <row r="406" spans="2:8" s="3" customFormat="1" ht="12.75" x14ac:dyDescent="0.25">
      <c r="B406" s="820"/>
      <c r="C406" s="821"/>
      <c r="D406" s="812"/>
      <c r="E406" s="813"/>
      <c r="F406" s="294"/>
      <c r="G406" s="252"/>
      <c r="H406" s="537"/>
    </row>
    <row r="407" spans="2:8" s="3" customFormat="1" ht="12.75" x14ac:dyDescent="0.25">
      <c r="B407" s="820"/>
      <c r="C407" s="821"/>
      <c r="D407" s="812"/>
      <c r="E407" s="813"/>
      <c r="F407" s="294"/>
      <c r="G407" s="252"/>
      <c r="H407" s="537"/>
    </row>
    <row r="408" spans="2:8" s="3" customFormat="1" ht="12.75" x14ac:dyDescent="0.25">
      <c r="B408" s="820"/>
      <c r="C408" s="821"/>
      <c r="D408" s="812"/>
      <c r="E408" s="813"/>
      <c r="F408" s="294"/>
      <c r="G408" s="252"/>
      <c r="H408" s="537"/>
    </row>
    <row r="409" spans="2:8" s="3" customFormat="1" ht="12.75" x14ac:dyDescent="0.25">
      <c r="B409" s="820"/>
      <c r="C409" s="821"/>
      <c r="D409" s="812"/>
      <c r="E409" s="813"/>
      <c r="F409" s="294"/>
      <c r="G409" s="252"/>
      <c r="H409" s="537"/>
    </row>
    <row r="410" spans="2:8" s="3" customFormat="1" ht="12.75" x14ac:dyDescent="0.25">
      <c r="B410" s="820"/>
      <c r="C410" s="821"/>
      <c r="D410" s="812"/>
      <c r="E410" s="813"/>
      <c r="F410" s="294"/>
      <c r="G410" s="252"/>
      <c r="H410" s="537"/>
    </row>
    <row r="411" spans="2:8" s="3" customFormat="1" ht="12.75" x14ac:dyDescent="0.25">
      <c r="B411" s="820"/>
      <c r="C411" s="821"/>
      <c r="D411" s="812"/>
      <c r="E411" s="813"/>
      <c r="F411" s="294"/>
      <c r="G411" s="252"/>
      <c r="H411" s="537"/>
    </row>
    <row r="412" spans="2:8" s="3" customFormat="1" ht="12.75" x14ac:dyDescent="0.25">
      <c r="B412" s="820"/>
      <c r="C412" s="821"/>
      <c r="D412" s="812"/>
      <c r="E412" s="813"/>
      <c r="F412" s="294"/>
      <c r="G412" s="252"/>
      <c r="H412" s="537"/>
    </row>
    <row r="413" spans="2:8" s="3" customFormat="1" ht="12.75" x14ac:dyDescent="0.25">
      <c r="B413" s="820"/>
      <c r="C413" s="821"/>
      <c r="D413" s="812"/>
      <c r="E413" s="813"/>
      <c r="F413" s="294"/>
      <c r="G413" s="252"/>
      <c r="H413" s="537"/>
    </row>
    <row r="414" spans="2:8" s="3" customFormat="1" ht="12.75" x14ac:dyDescent="0.25">
      <c r="B414" s="820"/>
      <c r="C414" s="821"/>
      <c r="D414" s="812"/>
      <c r="E414" s="813"/>
      <c r="F414" s="294"/>
      <c r="G414" s="252"/>
      <c r="H414" s="537"/>
    </row>
    <row r="415" spans="2:8" s="3" customFormat="1" ht="12.75" x14ac:dyDescent="0.25">
      <c r="B415" s="820"/>
      <c r="C415" s="821"/>
      <c r="D415" s="812"/>
      <c r="E415" s="813"/>
      <c r="F415" s="294"/>
      <c r="G415" s="252"/>
      <c r="H415" s="537"/>
    </row>
    <row r="416" spans="2:8" s="3" customFormat="1" ht="12.75" x14ac:dyDescent="0.25">
      <c r="B416" s="820"/>
      <c r="C416" s="821"/>
      <c r="D416" s="812"/>
      <c r="E416" s="813"/>
      <c r="F416" s="294"/>
      <c r="G416" s="252"/>
      <c r="H416" s="537"/>
    </row>
    <row r="417" spans="2:8" s="3" customFormat="1" ht="12.75" x14ac:dyDescent="0.25">
      <c r="B417" s="820"/>
      <c r="C417" s="821"/>
      <c r="D417" s="812"/>
      <c r="E417" s="813"/>
      <c r="F417" s="294"/>
      <c r="G417" s="252"/>
      <c r="H417" s="537"/>
    </row>
    <row r="418" spans="2:8" s="3" customFormat="1" ht="12.75" x14ac:dyDescent="0.25">
      <c r="B418" s="820"/>
      <c r="C418" s="821"/>
      <c r="D418" s="812"/>
      <c r="E418" s="813"/>
      <c r="F418" s="294"/>
      <c r="G418" s="252"/>
      <c r="H418" s="537"/>
    </row>
    <row r="419" spans="2:8" s="3" customFormat="1" ht="12.75" x14ac:dyDescent="0.25">
      <c r="B419" s="820"/>
      <c r="C419" s="821"/>
      <c r="D419" s="812"/>
      <c r="E419" s="813"/>
      <c r="F419" s="294"/>
      <c r="G419" s="252"/>
      <c r="H419" s="537"/>
    </row>
    <row r="420" spans="2:8" s="3" customFormat="1" ht="12.75" x14ac:dyDescent="0.25">
      <c r="B420" s="820"/>
      <c r="C420" s="821"/>
      <c r="D420" s="812"/>
      <c r="E420" s="813"/>
      <c r="F420" s="294"/>
      <c r="G420" s="252"/>
      <c r="H420" s="537"/>
    </row>
    <row r="421" spans="2:8" s="3" customFormat="1" ht="12.75" x14ac:dyDescent="0.25">
      <c r="B421" s="820"/>
      <c r="C421" s="821"/>
      <c r="D421" s="812"/>
      <c r="E421" s="813"/>
      <c r="F421" s="294"/>
      <c r="G421" s="252"/>
      <c r="H421" s="537"/>
    </row>
    <row r="422" spans="2:8" s="3" customFormat="1" ht="12.75" x14ac:dyDescent="0.25">
      <c r="B422" s="820"/>
      <c r="C422" s="821"/>
      <c r="D422" s="812"/>
      <c r="E422" s="813"/>
      <c r="F422" s="294"/>
      <c r="G422" s="252"/>
      <c r="H422" s="537"/>
    </row>
    <row r="423" spans="2:8" s="3" customFormat="1" ht="12.75" x14ac:dyDescent="0.25">
      <c r="B423" s="820"/>
      <c r="C423" s="821"/>
      <c r="D423" s="812"/>
      <c r="E423" s="813"/>
      <c r="F423" s="294"/>
      <c r="G423" s="252"/>
      <c r="H423" s="537"/>
    </row>
    <row r="424" spans="2:8" s="3" customFormat="1" ht="12.75" x14ac:dyDescent="0.25">
      <c r="B424" s="820"/>
      <c r="C424" s="821"/>
      <c r="D424" s="812"/>
      <c r="E424" s="813"/>
      <c r="F424" s="294"/>
      <c r="G424" s="252"/>
      <c r="H424" s="537"/>
    </row>
    <row r="425" spans="2:8" s="3" customFormat="1" ht="12.75" x14ac:dyDescent="0.25">
      <c r="B425" s="820"/>
      <c r="C425" s="821"/>
      <c r="D425" s="812"/>
      <c r="E425" s="813"/>
      <c r="F425" s="294"/>
      <c r="G425" s="252"/>
      <c r="H425" s="537"/>
    </row>
    <row r="426" spans="2:8" s="3" customFormat="1" ht="12.75" x14ac:dyDescent="0.25">
      <c r="B426" s="820"/>
      <c r="C426" s="821"/>
      <c r="D426" s="812"/>
      <c r="E426" s="813"/>
      <c r="F426" s="294"/>
      <c r="G426" s="252"/>
      <c r="H426" s="537"/>
    </row>
    <row r="427" spans="2:8" s="3" customFormat="1" ht="12.75" x14ac:dyDescent="0.25">
      <c r="B427" s="820"/>
      <c r="C427" s="821"/>
      <c r="D427" s="812"/>
      <c r="E427" s="813"/>
      <c r="F427" s="294"/>
      <c r="G427" s="252"/>
      <c r="H427" s="537"/>
    </row>
    <row r="428" spans="2:8" s="3" customFormat="1" ht="12.75" x14ac:dyDescent="0.25">
      <c r="B428" s="820"/>
      <c r="C428" s="821"/>
      <c r="D428" s="812"/>
      <c r="E428" s="813"/>
      <c r="F428" s="294"/>
      <c r="G428" s="252"/>
      <c r="H428" s="537"/>
    </row>
    <row r="429" spans="2:8" s="3" customFormat="1" ht="12.75" x14ac:dyDescent="0.25">
      <c r="B429" s="820"/>
      <c r="C429" s="821"/>
      <c r="D429" s="812"/>
      <c r="E429" s="813"/>
      <c r="F429" s="294"/>
      <c r="G429" s="252"/>
      <c r="H429" s="537"/>
    </row>
    <row r="430" spans="2:8" s="3" customFormat="1" ht="12.75" x14ac:dyDescent="0.25">
      <c r="B430" s="820"/>
      <c r="C430" s="821"/>
      <c r="D430" s="812"/>
      <c r="E430" s="813"/>
      <c r="F430" s="294"/>
      <c r="G430" s="252"/>
      <c r="H430" s="537"/>
    </row>
    <row r="431" spans="2:8" s="3" customFormat="1" ht="12.75" x14ac:dyDescent="0.25">
      <c r="B431" s="820"/>
      <c r="C431" s="821"/>
      <c r="D431" s="812"/>
      <c r="E431" s="813"/>
      <c r="F431" s="294"/>
      <c r="G431" s="252"/>
      <c r="H431" s="537"/>
    </row>
    <row r="432" spans="2:8" s="3" customFormat="1" ht="12.75" x14ac:dyDescent="0.25">
      <c r="B432" s="820"/>
      <c r="C432" s="821"/>
      <c r="D432" s="812"/>
      <c r="E432" s="813"/>
      <c r="F432" s="294"/>
      <c r="G432" s="252"/>
      <c r="H432" s="537"/>
    </row>
    <row r="433" spans="2:8" s="3" customFormat="1" ht="12.75" x14ac:dyDescent="0.25">
      <c r="B433" s="820"/>
      <c r="C433" s="821"/>
      <c r="D433" s="812"/>
      <c r="E433" s="813"/>
      <c r="F433" s="294"/>
      <c r="G433" s="252"/>
      <c r="H433" s="537"/>
    </row>
    <row r="434" spans="2:8" s="3" customFormat="1" ht="12.75" x14ac:dyDescent="0.25">
      <c r="B434" s="820"/>
      <c r="C434" s="821"/>
      <c r="D434" s="812"/>
      <c r="E434" s="813"/>
      <c r="F434" s="294"/>
      <c r="G434" s="252"/>
      <c r="H434" s="537"/>
    </row>
    <row r="435" spans="2:8" s="3" customFormat="1" ht="12.75" x14ac:dyDescent="0.25">
      <c r="B435" s="820"/>
      <c r="C435" s="821"/>
      <c r="D435" s="812"/>
      <c r="E435" s="813"/>
      <c r="F435" s="294"/>
      <c r="G435" s="252"/>
      <c r="H435" s="537"/>
    </row>
    <row r="436" spans="2:8" s="3" customFormat="1" ht="12.75" x14ac:dyDescent="0.25">
      <c r="B436" s="820"/>
      <c r="C436" s="821"/>
      <c r="D436" s="812"/>
      <c r="E436" s="813"/>
      <c r="F436" s="294"/>
      <c r="G436" s="252"/>
      <c r="H436" s="537"/>
    </row>
    <row r="437" spans="2:8" s="3" customFormat="1" ht="12.75" x14ac:dyDescent="0.25">
      <c r="B437" s="820"/>
      <c r="C437" s="821"/>
      <c r="D437" s="812"/>
      <c r="E437" s="813"/>
      <c r="F437" s="294"/>
      <c r="G437" s="252"/>
      <c r="H437" s="537"/>
    </row>
    <row r="438" spans="2:8" s="3" customFormat="1" ht="12.75" x14ac:dyDescent="0.25">
      <c r="B438" s="820"/>
      <c r="C438" s="821"/>
      <c r="D438" s="812"/>
      <c r="E438" s="813"/>
      <c r="F438" s="294"/>
      <c r="G438" s="252"/>
      <c r="H438" s="537"/>
    </row>
    <row r="439" spans="2:8" s="3" customFormat="1" ht="12.75" x14ac:dyDescent="0.25">
      <c r="B439" s="820"/>
      <c r="C439" s="821"/>
      <c r="D439" s="812"/>
      <c r="E439" s="813"/>
      <c r="F439" s="294"/>
      <c r="G439" s="252"/>
      <c r="H439" s="537"/>
    </row>
    <row r="440" spans="2:8" s="3" customFormat="1" ht="12.75" x14ac:dyDescent="0.25">
      <c r="B440" s="820"/>
      <c r="C440" s="821"/>
      <c r="D440" s="812"/>
      <c r="E440" s="813"/>
      <c r="F440" s="294"/>
      <c r="G440" s="252"/>
      <c r="H440" s="537"/>
    </row>
    <row r="441" spans="2:8" s="3" customFormat="1" ht="12.75" x14ac:dyDescent="0.25">
      <c r="B441" s="824"/>
      <c r="C441" s="825"/>
      <c r="D441" s="826"/>
      <c r="E441" s="827"/>
      <c r="F441" s="294"/>
      <c r="G441" s="252"/>
      <c r="H441" s="537"/>
    </row>
    <row r="442" spans="2:8" s="4" customFormat="1" ht="21.95" customHeight="1" x14ac:dyDescent="0.25">
      <c r="B442" s="661" t="s">
        <v>4566</v>
      </c>
      <c r="C442" s="297"/>
      <c r="D442" s="5"/>
      <c r="E442" s="11"/>
      <c r="F442" s="660"/>
      <c r="G442" s="11"/>
      <c r="H442" s="494">
        <f>SUM(H378:H441)</f>
        <v>0</v>
      </c>
    </row>
  </sheetData>
  <sheetProtection algorithmName="SHA-512" hashValue="OsXXjg9rrOJJI9OwPiRidl7qYNwkTYJXXwnGYj91zEoJCc0oGxg7vbwkaHOEPyPqsQ9FfXfTU6mFSpagUEK7tg==" saltValue="Quqfj8BoQ8/NGXxyyBkjvw==" spinCount="100000" sheet="1" objects="1" scenarios="1"/>
  <autoFilter ref="A1:H442" xr:uid="{00000000-0009-0000-0000-000005000000}"/>
  <mergeCells count="130">
    <mergeCell ref="D436:E436"/>
    <mergeCell ref="D437:E437"/>
    <mergeCell ref="D438:E438"/>
    <mergeCell ref="D439:E439"/>
    <mergeCell ref="D440:E440"/>
    <mergeCell ref="D441:E441"/>
    <mergeCell ref="D430:E430"/>
    <mergeCell ref="D431:E431"/>
    <mergeCell ref="D432:E432"/>
    <mergeCell ref="D433:E433"/>
    <mergeCell ref="D434:E434"/>
    <mergeCell ref="D435:E435"/>
    <mergeCell ref="D424:E424"/>
    <mergeCell ref="D425:E425"/>
    <mergeCell ref="D426:E426"/>
    <mergeCell ref="D427:E427"/>
    <mergeCell ref="D428:E428"/>
    <mergeCell ref="D429:E429"/>
    <mergeCell ref="D418:E418"/>
    <mergeCell ref="D419:E419"/>
    <mergeCell ref="D420:E420"/>
    <mergeCell ref="D421:E421"/>
    <mergeCell ref="D422:E422"/>
    <mergeCell ref="D423:E423"/>
    <mergeCell ref="D412:E412"/>
    <mergeCell ref="D413:E413"/>
    <mergeCell ref="D414:E414"/>
    <mergeCell ref="D415:E415"/>
    <mergeCell ref="D416:E416"/>
    <mergeCell ref="D417:E417"/>
    <mergeCell ref="D406:E406"/>
    <mergeCell ref="D407:E407"/>
    <mergeCell ref="D408:E408"/>
    <mergeCell ref="D409:E409"/>
    <mergeCell ref="D410:E410"/>
    <mergeCell ref="D411:E411"/>
    <mergeCell ref="D400:E400"/>
    <mergeCell ref="D401:E401"/>
    <mergeCell ref="D402:E402"/>
    <mergeCell ref="D403:E403"/>
    <mergeCell ref="D404:E404"/>
    <mergeCell ref="D405:E405"/>
    <mergeCell ref="D394:E394"/>
    <mergeCell ref="D395:E395"/>
    <mergeCell ref="D396:E396"/>
    <mergeCell ref="D397:E397"/>
    <mergeCell ref="D398:E398"/>
    <mergeCell ref="D399:E399"/>
    <mergeCell ref="D388:E388"/>
    <mergeCell ref="D389:E389"/>
    <mergeCell ref="D390:E390"/>
    <mergeCell ref="D391:E391"/>
    <mergeCell ref="D392:E392"/>
    <mergeCell ref="D393:E393"/>
    <mergeCell ref="D382:E382"/>
    <mergeCell ref="D383:E383"/>
    <mergeCell ref="D384:E384"/>
    <mergeCell ref="D385:E385"/>
    <mergeCell ref="D386:E386"/>
    <mergeCell ref="D387:E387"/>
    <mergeCell ref="B437:C437"/>
    <mergeCell ref="B438:C438"/>
    <mergeCell ref="B439:C439"/>
    <mergeCell ref="B440:C440"/>
    <mergeCell ref="B441:C441"/>
    <mergeCell ref="D377:E377"/>
    <mergeCell ref="D378:E378"/>
    <mergeCell ref="D379:E379"/>
    <mergeCell ref="D380:E380"/>
    <mergeCell ref="D381:E381"/>
    <mergeCell ref="B431:C431"/>
    <mergeCell ref="B432:C432"/>
    <mergeCell ref="B433:C433"/>
    <mergeCell ref="B434:C434"/>
    <mergeCell ref="B435:C435"/>
    <mergeCell ref="B436:C436"/>
    <mergeCell ref="B425:C425"/>
    <mergeCell ref="B426:C426"/>
    <mergeCell ref="B427:C427"/>
    <mergeCell ref="B428:C428"/>
    <mergeCell ref="B429:C429"/>
    <mergeCell ref="B430:C430"/>
    <mergeCell ref="B419:C419"/>
    <mergeCell ref="B420:C420"/>
    <mergeCell ref="B421:C421"/>
    <mergeCell ref="B422:C422"/>
    <mergeCell ref="B423:C423"/>
    <mergeCell ref="B424:C424"/>
    <mergeCell ref="B413:C413"/>
    <mergeCell ref="B414:C414"/>
    <mergeCell ref="B415:C415"/>
    <mergeCell ref="B416:C416"/>
    <mergeCell ref="B417:C417"/>
    <mergeCell ref="B418:C418"/>
    <mergeCell ref="B407:C407"/>
    <mergeCell ref="B408:C408"/>
    <mergeCell ref="B409:C409"/>
    <mergeCell ref="B410:C410"/>
    <mergeCell ref="B411:C411"/>
    <mergeCell ref="B412:C412"/>
    <mergeCell ref="B401:C401"/>
    <mergeCell ref="B402:C402"/>
    <mergeCell ref="B403:C403"/>
    <mergeCell ref="B404:C404"/>
    <mergeCell ref="B405:C405"/>
    <mergeCell ref="B406:C406"/>
    <mergeCell ref="B395:C395"/>
    <mergeCell ref="B396:C396"/>
    <mergeCell ref="B397:C397"/>
    <mergeCell ref="B398:C398"/>
    <mergeCell ref="B399:C399"/>
    <mergeCell ref="B400:C400"/>
    <mergeCell ref="B389:C389"/>
    <mergeCell ref="B390:C390"/>
    <mergeCell ref="B391:C391"/>
    <mergeCell ref="B392:C392"/>
    <mergeCell ref="B393:C393"/>
    <mergeCell ref="B394:C394"/>
    <mergeCell ref="B383:C383"/>
    <mergeCell ref="B384:C384"/>
    <mergeCell ref="B385:C385"/>
    <mergeCell ref="B386:C386"/>
    <mergeCell ref="B387:C387"/>
    <mergeCell ref="B388:C388"/>
    <mergeCell ref="B377:C377"/>
    <mergeCell ref="B378:C378"/>
    <mergeCell ref="B379:C379"/>
    <mergeCell ref="B380:C380"/>
    <mergeCell ref="B381:C381"/>
    <mergeCell ref="B382:C382"/>
  </mergeCells>
  <pageMargins left="0.70866141732283472" right="0.70866141732283472" top="0.74803149606299213" bottom="0.74803149606299213" header="0.31496062992125984" footer="0.31496062992125984"/>
  <pageSetup paperSize="9" scale="79" firstPageNumber="65" fitToHeight="0" orientation="portrait" blackAndWhite="1" r:id="rId1"/>
  <headerFooter>
    <oddHeader>&amp;LHAMMARSDALE WWTW IMPROVEMENTS TO LIQUID AND SOLIDS TREATMENT FACILITIES&amp;RContract No:  WS 7342</oddHeader>
    <oddFooter>&amp;LC2: Pricing Data - Revision B&amp;CPage C2.2-&amp;P</oddFooter>
  </headerFooter>
  <rowBreaks count="13" manualBreakCount="13">
    <brk id="66" man="1"/>
    <brk id="66" min="1" max="7" man="1"/>
    <brk id="134" man="1"/>
    <brk id="134" min="1" max="7" man="1"/>
    <brk id="193" man="1"/>
    <brk id="193" min="1" max="7" man="1"/>
    <brk id="258" man="1"/>
    <brk id="258" min="1" max="7" man="1"/>
    <brk id="311" man="1"/>
    <brk id="311" min="1" max="7" man="1"/>
    <brk id="374" man="1"/>
    <brk id="374" min="1" max="7" man="1"/>
    <brk id="442" man="1"/>
  </rowBreaks>
  <legacy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C19E2CA4-6CF2-4AF2-AE46-D82285435896}">
            <xm:f>NOT(ISERROR(SEARCH($J$10,J10)))</xm:f>
            <xm:f>$J$10</xm:f>
            <x14:dxf>
              <font>
                <color rgb="FF9C0006"/>
              </font>
              <fill>
                <patternFill>
                  <bgColor rgb="FFFFC7CE"/>
                </patternFill>
              </fill>
            </x14:dxf>
          </x14:cfRule>
          <xm:sqref>J10:J332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G1126"/>
  <sheetViews>
    <sheetView view="pageBreakPreview" topLeftCell="A1050" zoomScale="98" zoomScaleNormal="100" zoomScaleSheetLayoutView="98" workbookViewId="0">
      <selection activeCell="F1078" sqref="F1078"/>
    </sheetView>
  </sheetViews>
  <sheetFormatPr defaultColWidth="9.140625" defaultRowHeight="12.75" x14ac:dyDescent="0.2"/>
  <cols>
    <col min="1" max="1" width="9.140625" style="222"/>
    <col min="2" max="2" width="9.140625" style="70"/>
    <col min="3" max="3" width="48.85546875" style="221" customWidth="1"/>
    <col min="4" max="4" width="9.140625" style="234"/>
    <col min="5" max="5" width="12.85546875" style="234" customWidth="1"/>
    <col min="6" max="6" width="15.7109375" style="469" customWidth="1"/>
    <col min="7" max="7" width="18.42578125" style="480" customWidth="1"/>
    <col min="8" max="16384" width="9.140625" style="70"/>
  </cols>
  <sheetData>
    <row r="1" spans="1:7" s="65" customFormat="1" ht="14.45" customHeight="1" x14ac:dyDescent="0.2">
      <c r="A1" s="63"/>
      <c r="B1" s="64"/>
      <c r="C1" s="64"/>
      <c r="D1" s="465"/>
      <c r="E1" s="465"/>
      <c r="F1" s="466"/>
      <c r="G1" s="478" t="s">
        <v>3820</v>
      </c>
    </row>
    <row r="2" spans="1:7" s="65" customFormat="1" x14ac:dyDescent="0.2">
      <c r="A2" s="63"/>
      <c r="B2" s="64"/>
      <c r="C2" s="64"/>
      <c r="D2" s="465"/>
      <c r="E2" s="465"/>
      <c r="F2" s="466"/>
      <c r="G2" s="481"/>
    </row>
    <row r="3" spans="1:7" s="65" customFormat="1" ht="25.5" x14ac:dyDescent="0.2">
      <c r="A3" s="66" t="s">
        <v>3</v>
      </c>
      <c r="B3" s="66" t="s">
        <v>4</v>
      </c>
      <c r="C3" s="66" t="s">
        <v>5</v>
      </c>
      <c r="D3" s="225" t="s">
        <v>6</v>
      </c>
      <c r="E3" s="225" t="s">
        <v>7</v>
      </c>
      <c r="F3" s="225" t="s">
        <v>8</v>
      </c>
      <c r="G3" s="482" t="s">
        <v>9</v>
      </c>
    </row>
    <row r="4" spans="1:7" x14ac:dyDescent="0.2">
      <c r="A4" s="67"/>
      <c r="B4" s="68"/>
      <c r="C4" s="69" t="s">
        <v>3760</v>
      </c>
      <c r="D4" s="312"/>
      <c r="E4" s="312"/>
      <c r="F4" s="313"/>
      <c r="G4" s="483"/>
    </row>
    <row r="5" spans="1:7" x14ac:dyDescent="0.2">
      <c r="A5" s="71"/>
      <c r="B5" s="72"/>
      <c r="C5" s="73"/>
      <c r="D5" s="229"/>
      <c r="E5" s="229"/>
      <c r="F5" s="314"/>
      <c r="G5" s="477"/>
    </row>
    <row r="6" spans="1:7" x14ac:dyDescent="0.2">
      <c r="A6" s="71"/>
      <c r="B6" s="72"/>
      <c r="C6" s="74" t="s">
        <v>2898</v>
      </c>
      <c r="D6" s="229"/>
      <c r="E6" s="229"/>
      <c r="F6" s="314"/>
      <c r="G6" s="477"/>
    </row>
    <row r="7" spans="1:7" x14ac:dyDescent="0.2">
      <c r="A7" s="71"/>
      <c r="B7" s="72"/>
      <c r="C7" s="73"/>
      <c r="D7" s="229"/>
      <c r="E7" s="229"/>
      <c r="F7" s="314"/>
      <c r="G7" s="477"/>
    </row>
    <row r="8" spans="1:7" ht="38.25" x14ac:dyDescent="0.2">
      <c r="A8" s="71"/>
      <c r="B8" s="72"/>
      <c r="C8" s="73" t="s">
        <v>2899</v>
      </c>
      <c r="D8" s="229"/>
      <c r="E8" s="229"/>
      <c r="F8" s="314"/>
      <c r="G8" s="477"/>
    </row>
    <row r="9" spans="1:7" x14ac:dyDescent="0.2">
      <c r="A9" s="71"/>
      <c r="B9" s="72"/>
      <c r="C9" s="73"/>
      <c r="D9" s="229"/>
      <c r="E9" s="229"/>
      <c r="F9" s="314"/>
      <c r="G9" s="477"/>
    </row>
    <row r="10" spans="1:7" x14ac:dyDescent="0.2">
      <c r="A10" s="71"/>
      <c r="B10" s="72"/>
      <c r="C10" s="73" t="s">
        <v>2900</v>
      </c>
      <c r="D10" s="229"/>
      <c r="E10" s="229"/>
      <c r="F10" s="314"/>
      <c r="G10" s="477"/>
    </row>
    <row r="11" spans="1:7" x14ac:dyDescent="0.2">
      <c r="A11" s="71"/>
      <c r="B11" s="72"/>
      <c r="C11" s="73"/>
      <c r="D11" s="229"/>
      <c r="E11" s="229"/>
      <c r="F11" s="314"/>
      <c r="G11" s="477"/>
    </row>
    <row r="12" spans="1:7" x14ac:dyDescent="0.2">
      <c r="A12" s="71">
        <v>1.1000000000000001</v>
      </c>
      <c r="B12" s="72"/>
      <c r="C12" s="73" t="s">
        <v>2901</v>
      </c>
      <c r="D12" s="229" t="s">
        <v>19</v>
      </c>
      <c r="E12" s="229">
        <v>1</v>
      </c>
      <c r="F12" s="708"/>
      <c r="G12" s="477">
        <f>E12*F12</f>
        <v>0</v>
      </c>
    </row>
    <row r="13" spans="1:7" x14ac:dyDescent="0.2">
      <c r="A13" s="71"/>
      <c r="B13" s="72"/>
      <c r="C13" s="73"/>
      <c r="D13" s="229"/>
      <c r="E13" s="229"/>
      <c r="F13" s="315"/>
      <c r="G13" s="477"/>
    </row>
    <row r="14" spans="1:7" x14ac:dyDescent="0.2">
      <c r="A14" s="71">
        <v>1.2</v>
      </c>
      <c r="B14" s="72"/>
      <c r="C14" s="73" t="s">
        <v>2902</v>
      </c>
      <c r="D14" s="229" t="s">
        <v>19</v>
      </c>
      <c r="E14" s="229">
        <v>1</v>
      </c>
      <c r="F14" s="708"/>
      <c r="G14" s="477">
        <f>E14*F14</f>
        <v>0</v>
      </c>
    </row>
    <row r="15" spans="1:7" x14ac:dyDescent="0.2">
      <c r="A15" s="71"/>
      <c r="B15" s="72"/>
      <c r="C15" s="73"/>
      <c r="D15" s="229"/>
      <c r="E15" s="229"/>
      <c r="F15" s="315"/>
      <c r="G15" s="477"/>
    </row>
    <row r="16" spans="1:7" x14ac:dyDescent="0.2">
      <c r="A16" s="71">
        <v>1.3</v>
      </c>
      <c r="B16" s="72"/>
      <c r="C16" s="73" t="s">
        <v>2903</v>
      </c>
      <c r="D16" s="229" t="s">
        <v>19</v>
      </c>
      <c r="E16" s="229">
        <v>1</v>
      </c>
      <c r="F16" s="708"/>
      <c r="G16" s="477">
        <f>E16*F16</f>
        <v>0</v>
      </c>
    </row>
    <row r="17" spans="1:7" x14ac:dyDescent="0.2">
      <c r="A17" s="71"/>
      <c r="B17" s="72"/>
      <c r="C17" s="73"/>
      <c r="D17" s="229"/>
      <c r="E17" s="229"/>
      <c r="F17" s="314"/>
      <c r="G17" s="477"/>
    </row>
    <row r="18" spans="1:7" ht="21.95" customHeight="1" x14ac:dyDescent="0.2">
      <c r="A18" s="75" t="s">
        <v>3774</v>
      </c>
      <c r="B18" s="75"/>
      <c r="C18" s="76"/>
      <c r="D18" s="77"/>
      <c r="E18" s="77"/>
      <c r="F18" s="78"/>
      <c r="G18" s="479">
        <f>SUM(G12:G17)</f>
        <v>0</v>
      </c>
    </row>
    <row r="19" spans="1:7" s="65" customFormat="1" ht="14.45" customHeight="1" x14ac:dyDescent="0.2">
      <c r="A19" s="63"/>
      <c r="B19" s="64"/>
      <c r="C19" s="64"/>
      <c r="D19" s="465"/>
      <c r="E19" s="465"/>
      <c r="F19" s="466"/>
      <c r="G19" s="478" t="s">
        <v>3820</v>
      </c>
    </row>
    <row r="20" spans="1:7" s="65" customFormat="1" x14ac:dyDescent="0.2">
      <c r="A20" s="63"/>
      <c r="B20" s="64"/>
      <c r="C20" s="64"/>
      <c r="D20" s="465"/>
      <c r="E20" s="465"/>
      <c r="F20" s="466"/>
      <c r="G20" s="481"/>
    </row>
    <row r="21" spans="1:7" s="65" customFormat="1" ht="25.5" x14ac:dyDescent="0.2">
      <c r="A21" s="66" t="s">
        <v>3</v>
      </c>
      <c r="B21" s="66" t="s">
        <v>4</v>
      </c>
      <c r="C21" s="66" t="s">
        <v>5</v>
      </c>
      <c r="D21" s="225" t="s">
        <v>6</v>
      </c>
      <c r="E21" s="225" t="s">
        <v>7</v>
      </c>
      <c r="F21" s="225" t="s">
        <v>8</v>
      </c>
      <c r="G21" s="482" t="s">
        <v>9</v>
      </c>
    </row>
    <row r="22" spans="1:7" x14ac:dyDescent="0.2">
      <c r="A22" s="71"/>
      <c r="B22" s="72"/>
      <c r="C22" s="73"/>
      <c r="D22" s="229"/>
      <c r="E22" s="229"/>
      <c r="F22" s="314"/>
      <c r="G22" s="484"/>
    </row>
    <row r="23" spans="1:7" x14ac:dyDescent="0.2">
      <c r="A23" s="71"/>
      <c r="B23" s="72"/>
      <c r="C23" s="74" t="s">
        <v>3745</v>
      </c>
      <c r="D23" s="229"/>
      <c r="E23" s="229"/>
      <c r="F23" s="314"/>
      <c r="G23" s="484"/>
    </row>
    <row r="24" spans="1:7" x14ac:dyDescent="0.2">
      <c r="A24" s="71"/>
      <c r="B24" s="72"/>
      <c r="C24" s="73"/>
      <c r="D24" s="229"/>
      <c r="E24" s="229"/>
      <c r="F24" s="314"/>
      <c r="G24" s="484"/>
    </row>
    <row r="25" spans="1:7" x14ac:dyDescent="0.2">
      <c r="A25" s="71"/>
      <c r="B25" s="72"/>
      <c r="C25" s="74" t="s">
        <v>2904</v>
      </c>
      <c r="D25" s="229"/>
      <c r="E25" s="229"/>
      <c r="F25" s="314"/>
      <c r="G25" s="484"/>
    </row>
    <row r="26" spans="1:7" x14ac:dyDescent="0.2">
      <c r="A26" s="71"/>
      <c r="B26" s="72"/>
      <c r="C26" s="73"/>
      <c r="D26" s="229"/>
      <c r="E26" s="229"/>
      <c r="F26" s="314"/>
      <c r="G26" s="484"/>
    </row>
    <row r="27" spans="1:7" ht="25.5" x14ac:dyDescent="0.2">
      <c r="A27" s="71"/>
      <c r="B27" s="72"/>
      <c r="C27" s="73" t="s">
        <v>2905</v>
      </c>
      <c r="D27" s="229"/>
      <c r="E27" s="229"/>
      <c r="F27" s="314"/>
      <c r="G27" s="484"/>
    </row>
    <row r="28" spans="1:7" x14ac:dyDescent="0.2">
      <c r="A28" s="71"/>
      <c r="B28" s="72"/>
      <c r="C28" s="73"/>
      <c r="D28" s="229"/>
      <c r="E28" s="229"/>
      <c r="F28" s="314"/>
      <c r="G28" s="484"/>
    </row>
    <row r="29" spans="1:7" ht="38.25" x14ac:dyDescent="0.2">
      <c r="A29" s="71"/>
      <c r="B29" s="72"/>
      <c r="C29" s="73" t="s">
        <v>2906</v>
      </c>
      <c r="D29" s="229"/>
      <c r="E29" s="229"/>
      <c r="F29" s="314"/>
      <c r="G29" s="484"/>
    </row>
    <row r="30" spans="1:7" x14ac:dyDescent="0.2">
      <c r="A30" s="71"/>
      <c r="B30" s="72"/>
      <c r="C30" s="73"/>
      <c r="D30" s="229"/>
      <c r="E30" s="229"/>
      <c r="F30" s="314"/>
      <c r="G30" s="484"/>
    </row>
    <row r="31" spans="1:7" x14ac:dyDescent="0.2">
      <c r="A31" s="71"/>
      <c r="B31" s="72"/>
      <c r="C31" s="213" t="s">
        <v>2907</v>
      </c>
      <c r="D31" s="229"/>
      <c r="E31" s="229"/>
      <c r="F31" s="314"/>
      <c r="G31" s="484"/>
    </row>
    <row r="32" spans="1:7" x14ac:dyDescent="0.2">
      <c r="A32" s="71"/>
      <c r="B32" s="72"/>
      <c r="C32" s="73"/>
      <c r="D32" s="229"/>
      <c r="E32" s="229"/>
      <c r="F32" s="314"/>
      <c r="G32" s="484"/>
    </row>
    <row r="33" spans="1:7" ht="25.5" x14ac:dyDescent="0.2">
      <c r="A33" s="71"/>
      <c r="B33" s="72"/>
      <c r="C33" s="73" t="s">
        <v>2908</v>
      </c>
      <c r="D33" s="229"/>
      <c r="E33" s="229"/>
      <c r="F33" s="314"/>
      <c r="G33" s="484"/>
    </row>
    <row r="34" spans="1:7" x14ac:dyDescent="0.2">
      <c r="A34" s="71"/>
      <c r="B34" s="72"/>
      <c r="C34" s="73"/>
      <c r="D34" s="229"/>
      <c r="E34" s="229"/>
      <c r="F34" s="314"/>
      <c r="G34" s="484"/>
    </row>
    <row r="35" spans="1:7" x14ac:dyDescent="0.2">
      <c r="A35" s="71"/>
      <c r="B35" s="72"/>
      <c r="C35" s="213" t="s">
        <v>2909</v>
      </c>
      <c r="D35" s="229"/>
      <c r="E35" s="229"/>
      <c r="F35" s="314"/>
      <c r="G35" s="484"/>
    </row>
    <row r="36" spans="1:7" x14ac:dyDescent="0.2">
      <c r="A36" s="71"/>
      <c r="B36" s="72"/>
      <c r="C36" s="73"/>
      <c r="D36" s="229"/>
      <c r="E36" s="229"/>
      <c r="F36" s="314"/>
      <c r="G36" s="484"/>
    </row>
    <row r="37" spans="1:7" x14ac:dyDescent="0.2">
      <c r="A37" s="71"/>
      <c r="B37" s="72"/>
      <c r="C37" s="212" t="s">
        <v>2910</v>
      </c>
      <c r="D37" s="229"/>
      <c r="E37" s="229"/>
      <c r="F37" s="314"/>
      <c r="G37" s="484"/>
    </row>
    <row r="38" spans="1:7" x14ac:dyDescent="0.2">
      <c r="A38" s="71"/>
      <c r="B38" s="72"/>
      <c r="C38" s="73"/>
      <c r="D38" s="229"/>
      <c r="E38" s="229"/>
      <c r="F38" s="314"/>
      <c r="G38" s="484"/>
    </row>
    <row r="39" spans="1:7" ht="25.5" x14ac:dyDescent="0.2">
      <c r="A39" s="71"/>
      <c r="B39" s="72"/>
      <c r="C39" s="73" t="s">
        <v>2911</v>
      </c>
      <c r="D39" s="229"/>
      <c r="E39" s="229"/>
      <c r="F39" s="314"/>
      <c r="G39" s="484"/>
    </row>
    <row r="40" spans="1:7" x14ac:dyDescent="0.2">
      <c r="A40" s="71"/>
      <c r="B40" s="72"/>
      <c r="C40" s="73"/>
      <c r="D40" s="229"/>
      <c r="E40" s="229"/>
      <c r="F40" s="318"/>
      <c r="G40" s="477"/>
    </row>
    <row r="41" spans="1:7" x14ac:dyDescent="0.2">
      <c r="A41" s="71">
        <v>2.1</v>
      </c>
      <c r="B41" s="72"/>
      <c r="C41" s="73" t="s">
        <v>2912</v>
      </c>
      <c r="D41" s="320" t="s">
        <v>4786</v>
      </c>
      <c r="E41" s="229">
        <v>69</v>
      </c>
      <c r="F41" s="708"/>
      <c r="G41" s="477">
        <f>E41*F41</f>
        <v>0</v>
      </c>
    </row>
    <row r="42" spans="1:7" x14ac:dyDescent="0.2">
      <c r="A42" s="71"/>
      <c r="B42" s="72"/>
      <c r="C42" s="73"/>
      <c r="D42" s="229"/>
      <c r="E42" s="229"/>
      <c r="F42" s="319"/>
      <c r="G42" s="477"/>
    </row>
    <row r="43" spans="1:7" x14ac:dyDescent="0.2">
      <c r="A43" s="71"/>
      <c r="B43" s="72"/>
      <c r="C43" s="212" t="s">
        <v>2914</v>
      </c>
      <c r="D43" s="229"/>
      <c r="E43" s="229"/>
      <c r="F43" s="319"/>
      <c r="G43" s="477"/>
    </row>
    <row r="44" spans="1:7" x14ac:dyDescent="0.2">
      <c r="A44" s="71"/>
      <c r="B44" s="72"/>
      <c r="C44" s="73"/>
      <c r="D44" s="229"/>
      <c r="E44" s="229"/>
      <c r="F44" s="319"/>
      <c r="G44" s="477"/>
    </row>
    <row r="45" spans="1:7" ht="25.5" x14ac:dyDescent="0.2">
      <c r="A45" s="71">
        <v>2.2000000000000002</v>
      </c>
      <c r="B45" s="72"/>
      <c r="C45" s="73" t="s">
        <v>2915</v>
      </c>
      <c r="D45" s="320" t="s">
        <v>4786</v>
      </c>
      <c r="E45" s="229">
        <v>236</v>
      </c>
      <c r="F45" s="708"/>
      <c r="G45" s="477">
        <f t="shared" ref="G45:G57" si="0">E45*F45</f>
        <v>0</v>
      </c>
    </row>
    <row r="46" spans="1:7" x14ac:dyDescent="0.2">
      <c r="A46" s="71"/>
      <c r="B46" s="72"/>
      <c r="C46" s="73"/>
      <c r="D46" s="229"/>
      <c r="E46" s="229"/>
      <c r="F46" s="319"/>
      <c r="G46" s="477"/>
    </row>
    <row r="47" spans="1:7" ht="25.5" x14ac:dyDescent="0.2">
      <c r="A47" s="71">
        <v>2.2999999999999998</v>
      </c>
      <c r="B47" s="72"/>
      <c r="C47" s="73" t="s">
        <v>2916</v>
      </c>
      <c r="D47" s="320" t="s">
        <v>4786</v>
      </c>
      <c r="E47" s="229">
        <v>16</v>
      </c>
      <c r="F47" s="708"/>
      <c r="G47" s="477">
        <f t="shared" si="0"/>
        <v>0</v>
      </c>
    </row>
    <row r="48" spans="1:7" x14ac:dyDescent="0.2">
      <c r="A48" s="71"/>
      <c r="B48" s="72"/>
      <c r="C48" s="73"/>
      <c r="D48" s="229"/>
      <c r="E48" s="229"/>
      <c r="F48" s="319"/>
      <c r="G48" s="477"/>
    </row>
    <row r="49" spans="1:7" ht="38.25" x14ac:dyDescent="0.2">
      <c r="A49" s="71">
        <v>2.4</v>
      </c>
      <c r="B49" s="72"/>
      <c r="C49" s="73" t="s">
        <v>2917</v>
      </c>
      <c r="D49" s="320" t="s">
        <v>4786</v>
      </c>
      <c r="E49" s="229">
        <v>135</v>
      </c>
      <c r="F49" s="708"/>
      <c r="G49" s="477">
        <f t="shared" si="0"/>
        <v>0</v>
      </c>
    </row>
    <row r="50" spans="1:7" x14ac:dyDescent="0.2">
      <c r="A50" s="71"/>
      <c r="B50" s="72"/>
      <c r="C50" s="73"/>
      <c r="D50" s="229"/>
      <c r="E50" s="229"/>
      <c r="F50" s="319"/>
      <c r="G50" s="477"/>
    </row>
    <row r="51" spans="1:7" ht="38.25" x14ac:dyDescent="0.2">
      <c r="A51" s="71">
        <v>2.5</v>
      </c>
      <c r="B51" s="72"/>
      <c r="C51" s="73" t="s">
        <v>2918</v>
      </c>
      <c r="D51" s="320" t="s">
        <v>4786</v>
      </c>
      <c r="E51" s="229">
        <v>61</v>
      </c>
      <c r="F51" s="708"/>
      <c r="G51" s="477">
        <f t="shared" si="0"/>
        <v>0</v>
      </c>
    </row>
    <row r="52" spans="1:7" x14ac:dyDescent="0.2">
      <c r="A52" s="71"/>
      <c r="B52" s="72"/>
      <c r="C52" s="73"/>
      <c r="D52" s="229"/>
      <c r="E52" s="229"/>
      <c r="F52" s="319"/>
      <c r="G52" s="477"/>
    </row>
    <row r="53" spans="1:7" ht="38.25" x14ac:dyDescent="0.2">
      <c r="A53" s="71">
        <v>2.6</v>
      </c>
      <c r="B53" s="72"/>
      <c r="C53" s="73" t="s">
        <v>2919</v>
      </c>
      <c r="D53" s="320" t="s">
        <v>4786</v>
      </c>
      <c r="E53" s="229">
        <v>236</v>
      </c>
      <c r="F53" s="708"/>
      <c r="G53" s="477">
        <f>E53*F53</f>
        <v>0</v>
      </c>
    </row>
    <row r="54" spans="1:7" x14ac:dyDescent="0.2">
      <c r="A54" s="71"/>
      <c r="B54" s="72"/>
      <c r="C54" s="73"/>
      <c r="D54" s="229"/>
      <c r="E54" s="229"/>
      <c r="F54" s="319"/>
      <c r="G54" s="477"/>
    </row>
    <row r="55" spans="1:7" ht="38.25" x14ac:dyDescent="0.2">
      <c r="A55" s="71">
        <v>2.7</v>
      </c>
      <c r="B55" s="72"/>
      <c r="C55" s="73" t="s">
        <v>2920</v>
      </c>
      <c r="D55" s="320" t="s">
        <v>4786</v>
      </c>
      <c r="E55" s="229">
        <v>15</v>
      </c>
      <c r="F55" s="708"/>
      <c r="G55" s="477">
        <f>E55*F55</f>
        <v>0</v>
      </c>
    </row>
    <row r="56" spans="1:7" x14ac:dyDescent="0.2">
      <c r="A56" s="71"/>
      <c r="B56" s="72"/>
      <c r="C56" s="73"/>
      <c r="D56" s="229"/>
      <c r="E56" s="229"/>
      <c r="F56" s="319"/>
      <c r="G56" s="477"/>
    </row>
    <row r="57" spans="1:7" ht="51" x14ac:dyDescent="0.2">
      <c r="A57" s="71">
        <v>2.8</v>
      </c>
      <c r="B57" s="72"/>
      <c r="C57" s="73" t="s">
        <v>2921</v>
      </c>
      <c r="D57" s="229" t="s">
        <v>19</v>
      </c>
      <c r="E57" s="229">
        <v>1</v>
      </c>
      <c r="F57" s="708"/>
      <c r="G57" s="477">
        <f t="shared" si="0"/>
        <v>0</v>
      </c>
    </row>
    <row r="58" spans="1:7" s="235" customFormat="1" ht="21.95" customHeight="1" x14ac:dyDescent="0.2">
      <c r="A58" s="75" t="s">
        <v>44</v>
      </c>
      <c r="B58" s="75"/>
      <c r="C58" s="76"/>
      <c r="D58" s="77"/>
      <c r="E58" s="77"/>
      <c r="F58" s="316"/>
      <c r="G58" s="479">
        <f>SUM(G41:G57)</f>
        <v>0</v>
      </c>
    </row>
    <row r="59" spans="1:7" s="235" customFormat="1" ht="15" customHeight="1" x14ac:dyDescent="0.2">
      <c r="A59" s="236"/>
      <c r="B59" s="236"/>
      <c r="C59" s="236"/>
      <c r="D59" s="322"/>
      <c r="E59" s="322"/>
      <c r="F59" s="323"/>
      <c r="G59" s="478" t="s">
        <v>3820</v>
      </c>
    </row>
    <row r="60" spans="1:7" s="235" customFormat="1" ht="15" customHeight="1" x14ac:dyDescent="0.2">
      <c r="A60" s="236"/>
      <c r="B60" s="236"/>
      <c r="C60" s="236"/>
      <c r="D60" s="322"/>
      <c r="E60" s="322"/>
      <c r="F60" s="323"/>
      <c r="G60" s="481"/>
    </row>
    <row r="61" spans="1:7" s="235" customFormat="1" ht="27.2" customHeight="1" x14ac:dyDescent="0.2">
      <c r="A61" s="231" t="s">
        <v>3</v>
      </c>
      <c r="B61" s="231" t="s">
        <v>4</v>
      </c>
      <c r="C61" s="231" t="s">
        <v>5</v>
      </c>
      <c r="D61" s="230" t="s">
        <v>6</v>
      </c>
      <c r="E61" s="230" t="s">
        <v>7</v>
      </c>
      <c r="F61" s="230" t="s">
        <v>8</v>
      </c>
      <c r="G61" s="482" t="s">
        <v>9</v>
      </c>
    </row>
    <row r="62" spans="1:7" s="235" customFormat="1" ht="21.95" customHeight="1" x14ac:dyDescent="0.2">
      <c r="A62" s="75" t="s">
        <v>45</v>
      </c>
      <c r="B62" s="75"/>
      <c r="C62" s="76"/>
      <c r="D62" s="77"/>
      <c r="E62" s="77"/>
      <c r="F62" s="316"/>
      <c r="G62" s="479">
        <f>G58</f>
        <v>0</v>
      </c>
    </row>
    <row r="63" spans="1:7" x14ac:dyDescent="0.2">
      <c r="A63" s="71"/>
      <c r="B63" s="72"/>
      <c r="C63" s="73"/>
      <c r="D63" s="229"/>
      <c r="E63" s="229"/>
      <c r="F63" s="318"/>
      <c r="G63" s="477"/>
    </row>
    <row r="64" spans="1:7" ht="51" x14ac:dyDescent="0.2">
      <c r="A64" s="71">
        <v>2.9</v>
      </c>
      <c r="B64" s="72"/>
      <c r="C64" s="73" t="s">
        <v>2922</v>
      </c>
      <c r="D64" s="229" t="s">
        <v>19</v>
      </c>
      <c r="E64" s="229">
        <v>1</v>
      </c>
      <c r="F64" s="708"/>
      <c r="G64" s="477">
        <f>E64*F64</f>
        <v>0</v>
      </c>
    </row>
    <row r="65" spans="1:7" x14ac:dyDescent="0.2">
      <c r="A65" s="71"/>
      <c r="B65" s="72"/>
      <c r="C65" s="73"/>
      <c r="D65" s="229"/>
      <c r="E65" s="229"/>
      <c r="F65" s="319"/>
      <c r="G65" s="477"/>
    </row>
    <row r="66" spans="1:7" ht="38.25" x14ac:dyDescent="0.2">
      <c r="A66" s="237" t="s">
        <v>1957</v>
      </c>
      <c r="B66" s="72"/>
      <c r="C66" s="73" t="s">
        <v>2923</v>
      </c>
      <c r="D66" s="229" t="s">
        <v>19</v>
      </c>
      <c r="E66" s="229">
        <v>1</v>
      </c>
      <c r="F66" s="708"/>
      <c r="G66" s="477">
        <f t="shared" ref="G66:G98" si="1">E66*F66</f>
        <v>0</v>
      </c>
    </row>
    <row r="67" spans="1:7" x14ac:dyDescent="0.2">
      <c r="A67" s="71"/>
      <c r="B67" s="72"/>
      <c r="C67" s="73"/>
      <c r="D67" s="229"/>
      <c r="E67" s="229"/>
      <c r="F67" s="319"/>
      <c r="G67" s="477"/>
    </row>
    <row r="68" spans="1:7" ht="25.5" x14ac:dyDescent="0.2">
      <c r="A68" s="71"/>
      <c r="B68" s="72"/>
      <c r="C68" s="212" t="s">
        <v>2924</v>
      </c>
      <c r="D68" s="229"/>
      <c r="E68" s="229"/>
      <c r="F68" s="319"/>
      <c r="G68" s="477"/>
    </row>
    <row r="69" spans="1:7" x14ac:dyDescent="0.2">
      <c r="A69" s="71"/>
      <c r="B69" s="72"/>
      <c r="C69" s="73"/>
      <c r="D69" s="229"/>
      <c r="E69" s="229"/>
      <c r="F69" s="319"/>
      <c r="G69" s="477"/>
    </row>
    <row r="70" spans="1:7" x14ac:dyDescent="0.2">
      <c r="A70" s="71">
        <v>2.11</v>
      </c>
      <c r="B70" s="72"/>
      <c r="C70" s="73" t="s">
        <v>2925</v>
      </c>
      <c r="D70" s="229" t="s">
        <v>242</v>
      </c>
      <c r="E70" s="229">
        <v>9</v>
      </c>
      <c r="F70" s="708"/>
      <c r="G70" s="477">
        <f t="shared" si="1"/>
        <v>0</v>
      </c>
    </row>
    <row r="71" spans="1:7" x14ac:dyDescent="0.2">
      <c r="A71" s="71"/>
      <c r="B71" s="72"/>
      <c r="C71" s="73"/>
      <c r="D71" s="229"/>
      <c r="E71" s="229"/>
      <c r="F71" s="319"/>
      <c r="G71" s="477"/>
    </row>
    <row r="72" spans="1:7" x14ac:dyDescent="0.2">
      <c r="A72" s="71">
        <v>2.12</v>
      </c>
      <c r="B72" s="72"/>
      <c r="C72" s="73" t="s">
        <v>2926</v>
      </c>
      <c r="D72" s="229" t="s">
        <v>242</v>
      </c>
      <c r="E72" s="229">
        <v>3</v>
      </c>
      <c r="F72" s="708"/>
      <c r="G72" s="477">
        <f t="shared" si="1"/>
        <v>0</v>
      </c>
    </row>
    <row r="73" spans="1:7" x14ac:dyDescent="0.2">
      <c r="A73" s="71"/>
      <c r="B73" s="72"/>
      <c r="C73" s="73"/>
      <c r="D73" s="229"/>
      <c r="E73" s="229"/>
      <c r="F73" s="319"/>
      <c r="G73" s="477"/>
    </row>
    <row r="74" spans="1:7" ht="51" x14ac:dyDescent="0.2">
      <c r="A74" s="71"/>
      <c r="B74" s="72"/>
      <c r="C74" s="212" t="s">
        <v>2927</v>
      </c>
      <c r="D74" s="229"/>
      <c r="E74" s="229"/>
      <c r="F74" s="319"/>
      <c r="G74" s="477"/>
    </row>
    <row r="75" spans="1:7" x14ac:dyDescent="0.2">
      <c r="A75" s="71"/>
      <c r="B75" s="72"/>
      <c r="C75" s="73"/>
      <c r="D75" s="229"/>
      <c r="E75" s="229"/>
      <c r="F75" s="319"/>
      <c r="G75" s="477"/>
    </row>
    <row r="76" spans="1:7" x14ac:dyDescent="0.2">
      <c r="A76" s="71">
        <v>2.13</v>
      </c>
      <c r="B76" s="72"/>
      <c r="C76" s="73" t="s">
        <v>2928</v>
      </c>
      <c r="D76" s="229" t="s">
        <v>242</v>
      </c>
      <c r="E76" s="229">
        <v>1</v>
      </c>
      <c r="F76" s="708"/>
      <c r="G76" s="477">
        <f t="shared" si="1"/>
        <v>0</v>
      </c>
    </row>
    <row r="77" spans="1:7" x14ac:dyDescent="0.2">
      <c r="A77" s="71"/>
      <c r="B77" s="72"/>
      <c r="C77" s="73"/>
      <c r="D77" s="229"/>
      <c r="E77" s="229"/>
      <c r="F77" s="319"/>
      <c r="G77" s="477"/>
    </row>
    <row r="78" spans="1:7" x14ac:dyDescent="0.2">
      <c r="A78" s="71">
        <v>2.14</v>
      </c>
      <c r="B78" s="72"/>
      <c r="C78" s="73" t="s">
        <v>2929</v>
      </c>
      <c r="D78" s="229" t="s">
        <v>242</v>
      </c>
      <c r="E78" s="229">
        <v>2</v>
      </c>
      <c r="F78" s="708"/>
      <c r="G78" s="477">
        <f t="shared" si="1"/>
        <v>0</v>
      </c>
    </row>
    <row r="79" spans="1:7" x14ac:dyDescent="0.2">
      <c r="A79" s="71"/>
      <c r="B79" s="72"/>
      <c r="C79" s="73"/>
      <c r="D79" s="229"/>
      <c r="E79" s="229"/>
      <c r="F79" s="319"/>
      <c r="G79" s="477"/>
    </row>
    <row r="80" spans="1:7" x14ac:dyDescent="0.2">
      <c r="A80" s="71">
        <v>2.15</v>
      </c>
      <c r="B80" s="72"/>
      <c r="C80" s="73" t="s">
        <v>2930</v>
      </c>
      <c r="D80" s="229" t="s">
        <v>242</v>
      </c>
      <c r="E80" s="229">
        <v>6</v>
      </c>
      <c r="F80" s="708"/>
      <c r="G80" s="477">
        <f t="shared" si="1"/>
        <v>0</v>
      </c>
    </row>
    <row r="81" spans="1:7" x14ac:dyDescent="0.2">
      <c r="A81" s="71"/>
      <c r="B81" s="72"/>
      <c r="C81" s="73"/>
      <c r="D81" s="229"/>
      <c r="E81" s="229"/>
      <c r="F81" s="319"/>
      <c r="G81" s="477"/>
    </row>
    <row r="82" spans="1:7" x14ac:dyDescent="0.2">
      <c r="A82" s="71"/>
      <c r="B82" s="72"/>
      <c r="C82" s="212" t="s">
        <v>2931</v>
      </c>
      <c r="D82" s="229"/>
      <c r="E82" s="229"/>
      <c r="F82" s="319"/>
      <c r="G82" s="477"/>
    </row>
    <row r="83" spans="1:7" x14ac:dyDescent="0.2">
      <c r="A83" s="71"/>
      <c r="B83" s="72"/>
      <c r="C83" s="73"/>
      <c r="D83" s="229"/>
      <c r="E83" s="229"/>
      <c r="F83" s="319"/>
      <c r="G83" s="477"/>
    </row>
    <row r="84" spans="1:7" ht="25.5" x14ac:dyDescent="0.2">
      <c r="A84" s="71">
        <v>2.16</v>
      </c>
      <c r="B84" s="72"/>
      <c r="C84" s="73" t="s">
        <v>2932</v>
      </c>
      <c r="D84" s="229" t="s">
        <v>4786</v>
      </c>
      <c r="E84" s="229">
        <v>67</v>
      </c>
      <c r="F84" s="708"/>
      <c r="G84" s="477">
        <f t="shared" si="1"/>
        <v>0</v>
      </c>
    </row>
    <row r="85" spans="1:7" x14ac:dyDescent="0.2">
      <c r="A85" s="71"/>
      <c r="B85" s="72"/>
      <c r="C85" s="73"/>
      <c r="D85" s="229"/>
      <c r="E85" s="229"/>
      <c r="F85" s="319"/>
      <c r="G85" s="477"/>
    </row>
    <row r="86" spans="1:7" x14ac:dyDescent="0.2">
      <c r="A86" s="71"/>
      <c r="B86" s="72"/>
      <c r="C86" s="212" t="s">
        <v>2933</v>
      </c>
      <c r="D86" s="229"/>
      <c r="E86" s="229"/>
      <c r="F86" s="319"/>
      <c r="G86" s="477"/>
    </row>
    <row r="87" spans="1:7" x14ac:dyDescent="0.2">
      <c r="A87" s="71"/>
      <c r="B87" s="72"/>
      <c r="C87" s="73"/>
      <c r="D87" s="229"/>
      <c r="E87" s="229"/>
      <c r="F87" s="319"/>
      <c r="G87" s="477"/>
    </row>
    <row r="88" spans="1:7" ht="38.25" x14ac:dyDescent="0.2">
      <c r="A88" s="71">
        <v>2.17</v>
      </c>
      <c r="B88" s="72"/>
      <c r="C88" s="73" t="s">
        <v>2934</v>
      </c>
      <c r="D88" s="229" t="s">
        <v>4786</v>
      </c>
      <c r="E88" s="229">
        <v>169</v>
      </c>
      <c r="F88" s="708"/>
      <c r="G88" s="477">
        <f t="shared" si="1"/>
        <v>0</v>
      </c>
    </row>
    <row r="89" spans="1:7" x14ac:dyDescent="0.2">
      <c r="A89" s="71"/>
      <c r="B89" s="72"/>
      <c r="C89" s="73"/>
      <c r="D89" s="229"/>
      <c r="E89" s="229"/>
      <c r="F89" s="319"/>
      <c r="G89" s="477"/>
    </row>
    <row r="90" spans="1:7" x14ac:dyDescent="0.2">
      <c r="A90" s="71">
        <v>2.1800000000000002</v>
      </c>
      <c r="B90" s="72"/>
      <c r="C90" s="73" t="s">
        <v>2935</v>
      </c>
      <c r="D90" s="229" t="s">
        <v>4786</v>
      </c>
      <c r="E90" s="229">
        <v>93</v>
      </c>
      <c r="F90" s="708"/>
      <c r="G90" s="477">
        <f t="shared" si="1"/>
        <v>0</v>
      </c>
    </row>
    <row r="91" spans="1:7" x14ac:dyDescent="0.2">
      <c r="A91" s="71"/>
      <c r="B91" s="72"/>
      <c r="C91" s="73"/>
      <c r="D91" s="229"/>
      <c r="E91" s="229"/>
      <c r="F91" s="319"/>
      <c r="G91" s="477"/>
    </row>
    <row r="92" spans="1:7" ht="38.25" x14ac:dyDescent="0.2">
      <c r="A92" s="71"/>
      <c r="B92" s="72"/>
      <c r="C92" s="212" t="s">
        <v>2936</v>
      </c>
      <c r="D92" s="229"/>
      <c r="E92" s="229"/>
      <c r="F92" s="319"/>
      <c r="G92" s="477"/>
    </row>
    <row r="93" spans="1:7" x14ac:dyDescent="0.2">
      <c r="A93" s="71"/>
      <c r="B93" s="72"/>
      <c r="C93" s="73"/>
      <c r="D93" s="229"/>
      <c r="E93" s="229"/>
      <c r="F93" s="319"/>
      <c r="G93" s="477"/>
    </row>
    <row r="94" spans="1:7" x14ac:dyDescent="0.2">
      <c r="A94" s="71">
        <v>2.19</v>
      </c>
      <c r="B94" s="72"/>
      <c r="C94" s="73" t="s">
        <v>2937</v>
      </c>
      <c r="D94" s="229" t="s">
        <v>242</v>
      </c>
      <c r="E94" s="229">
        <v>4</v>
      </c>
      <c r="F94" s="708"/>
      <c r="G94" s="477">
        <f t="shared" si="1"/>
        <v>0</v>
      </c>
    </row>
    <row r="95" spans="1:7" x14ac:dyDescent="0.2">
      <c r="A95" s="71"/>
      <c r="B95" s="72"/>
      <c r="C95" s="73"/>
      <c r="D95" s="229"/>
      <c r="E95" s="229"/>
      <c r="F95" s="319"/>
      <c r="G95" s="477"/>
    </row>
    <row r="96" spans="1:7" x14ac:dyDescent="0.2">
      <c r="A96" s="237" t="s">
        <v>3762</v>
      </c>
      <c r="B96" s="72"/>
      <c r="C96" s="73" t="s">
        <v>2938</v>
      </c>
      <c r="D96" s="229" t="s">
        <v>242</v>
      </c>
      <c r="E96" s="229">
        <v>2</v>
      </c>
      <c r="F96" s="708"/>
      <c r="G96" s="477">
        <f t="shared" si="1"/>
        <v>0</v>
      </c>
    </row>
    <row r="97" spans="1:7" x14ac:dyDescent="0.2">
      <c r="A97" s="71"/>
      <c r="B97" s="72"/>
      <c r="C97" s="73"/>
      <c r="D97" s="229"/>
      <c r="E97" s="229"/>
      <c r="F97" s="319"/>
      <c r="G97" s="477"/>
    </row>
    <row r="98" spans="1:7" x14ac:dyDescent="0.2">
      <c r="A98" s="238" t="s">
        <v>3761</v>
      </c>
      <c r="B98" s="72"/>
      <c r="C98" s="73" t="s">
        <v>2939</v>
      </c>
      <c r="D98" s="229" t="s">
        <v>242</v>
      </c>
      <c r="E98" s="229">
        <v>6</v>
      </c>
      <c r="F98" s="708"/>
      <c r="G98" s="477">
        <f t="shared" si="1"/>
        <v>0</v>
      </c>
    </row>
    <row r="99" spans="1:7" x14ac:dyDescent="0.2">
      <c r="A99" s="71"/>
      <c r="B99" s="72"/>
      <c r="C99" s="73"/>
      <c r="D99" s="229"/>
      <c r="E99" s="229"/>
      <c r="F99" s="319"/>
      <c r="G99" s="477"/>
    </row>
    <row r="100" spans="1:7" x14ac:dyDescent="0.2">
      <c r="A100" s="71">
        <v>2.2200000000000002</v>
      </c>
      <c r="B100" s="72"/>
      <c r="C100" s="73" t="s">
        <v>2940</v>
      </c>
      <c r="D100" s="229" t="s">
        <v>19</v>
      </c>
      <c r="E100" s="229">
        <v>1</v>
      </c>
      <c r="F100" s="708"/>
      <c r="G100" s="477">
        <f>E100*F100</f>
        <v>0</v>
      </c>
    </row>
    <row r="101" spans="1:7" x14ac:dyDescent="0.2">
      <c r="A101" s="71"/>
      <c r="B101" s="72"/>
      <c r="C101" s="73"/>
      <c r="D101" s="229"/>
      <c r="E101" s="229"/>
      <c r="F101" s="319"/>
      <c r="G101" s="477"/>
    </row>
    <row r="102" spans="1:7" s="235" customFormat="1" ht="21.95" customHeight="1" x14ac:dyDescent="0.2">
      <c r="A102" s="75" t="s">
        <v>44</v>
      </c>
      <c r="B102" s="75"/>
      <c r="C102" s="76"/>
      <c r="D102" s="77"/>
      <c r="E102" s="77"/>
      <c r="F102" s="316"/>
      <c r="G102" s="479">
        <f>SUM(G62:G100)</f>
        <v>0</v>
      </c>
    </row>
    <row r="103" spans="1:7" s="235" customFormat="1" ht="15" customHeight="1" x14ac:dyDescent="0.2">
      <c r="A103" s="236"/>
      <c r="B103" s="236"/>
      <c r="C103" s="236"/>
      <c r="D103" s="322"/>
      <c r="E103" s="322"/>
      <c r="F103" s="323"/>
      <c r="G103" s="478" t="s">
        <v>3820</v>
      </c>
    </row>
    <row r="104" spans="1:7" s="235" customFormat="1" ht="15" customHeight="1" x14ac:dyDescent="0.2">
      <c r="A104" s="236"/>
      <c r="B104" s="236"/>
      <c r="C104" s="236"/>
      <c r="D104" s="322"/>
      <c r="E104" s="322"/>
      <c r="F104" s="323"/>
      <c r="G104" s="481"/>
    </row>
    <row r="105" spans="1:7" s="235" customFormat="1" ht="27.2" customHeight="1" x14ac:dyDescent="0.2">
      <c r="A105" s="231" t="s">
        <v>3</v>
      </c>
      <c r="B105" s="231" t="s">
        <v>4</v>
      </c>
      <c r="C105" s="231" t="s">
        <v>5</v>
      </c>
      <c r="D105" s="230" t="s">
        <v>6</v>
      </c>
      <c r="E105" s="230" t="s">
        <v>7</v>
      </c>
      <c r="F105" s="230" t="s">
        <v>8</v>
      </c>
      <c r="G105" s="482" t="s">
        <v>9</v>
      </c>
    </row>
    <row r="106" spans="1:7" s="235" customFormat="1" ht="21.95" customHeight="1" x14ac:dyDescent="0.2">
      <c r="A106" s="75" t="s">
        <v>45</v>
      </c>
      <c r="B106" s="75"/>
      <c r="C106" s="76"/>
      <c r="D106" s="77"/>
      <c r="E106" s="77"/>
      <c r="F106" s="324"/>
      <c r="G106" s="479">
        <f>G102</f>
        <v>0</v>
      </c>
    </row>
    <row r="107" spans="1:7" x14ac:dyDescent="0.2">
      <c r="A107" s="71"/>
      <c r="B107" s="72"/>
      <c r="C107" s="212" t="s">
        <v>2941</v>
      </c>
      <c r="D107" s="229"/>
      <c r="E107" s="229"/>
      <c r="F107" s="319"/>
      <c r="G107" s="477"/>
    </row>
    <row r="108" spans="1:7" x14ac:dyDescent="0.2">
      <c r="A108" s="71"/>
      <c r="B108" s="72"/>
      <c r="C108" s="73"/>
      <c r="D108" s="229"/>
      <c r="E108" s="229"/>
      <c r="F108" s="319"/>
      <c r="G108" s="477"/>
    </row>
    <row r="109" spans="1:7" x14ac:dyDescent="0.2">
      <c r="A109" s="71">
        <v>2.23</v>
      </c>
      <c r="B109" s="72"/>
      <c r="C109" s="73" t="s">
        <v>2942</v>
      </c>
      <c r="D109" s="229" t="s">
        <v>292</v>
      </c>
      <c r="E109" s="229">
        <v>8</v>
      </c>
      <c r="F109" s="708"/>
      <c r="G109" s="477">
        <f>E109*F109</f>
        <v>0</v>
      </c>
    </row>
    <row r="110" spans="1:7" x14ac:dyDescent="0.2">
      <c r="A110" s="71"/>
      <c r="B110" s="72"/>
      <c r="C110" s="73"/>
      <c r="D110" s="229"/>
      <c r="E110" s="229"/>
      <c r="F110" s="319"/>
      <c r="G110" s="477"/>
    </row>
    <row r="111" spans="1:7" x14ac:dyDescent="0.2">
      <c r="A111" s="71">
        <v>2.2400000000000002</v>
      </c>
      <c r="B111" s="72"/>
      <c r="C111" s="73" t="s">
        <v>2943</v>
      </c>
      <c r="D111" s="229" t="s">
        <v>242</v>
      </c>
      <c r="E111" s="229">
        <v>25</v>
      </c>
      <c r="F111" s="708"/>
      <c r="G111" s="477">
        <f t="shared" ref="G111:G155" si="2">E111*F111</f>
        <v>0</v>
      </c>
    </row>
    <row r="112" spans="1:7" x14ac:dyDescent="0.2">
      <c r="A112" s="71"/>
      <c r="B112" s="72"/>
      <c r="C112" s="73"/>
      <c r="D112" s="229"/>
      <c r="E112" s="229"/>
      <c r="F112" s="319"/>
      <c r="G112" s="477"/>
    </row>
    <row r="113" spans="1:7" x14ac:dyDescent="0.2">
      <c r="A113" s="71">
        <v>2.25</v>
      </c>
      <c r="B113" s="72"/>
      <c r="C113" s="73" t="s">
        <v>2944</v>
      </c>
      <c r="D113" s="229" t="s">
        <v>242</v>
      </c>
      <c r="E113" s="229">
        <v>8</v>
      </c>
      <c r="F113" s="708"/>
      <c r="G113" s="477">
        <f t="shared" si="2"/>
        <v>0</v>
      </c>
    </row>
    <row r="114" spans="1:7" x14ac:dyDescent="0.2">
      <c r="A114" s="71"/>
      <c r="B114" s="72"/>
      <c r="C114" s="73"/>
      <c r="D114" s="229"/>
      <c r="E114" s="229"/>
      <c r="F114" s="319"/>
      <c r="G114" s="477"/>
    </row>
    <row r="115" spans="1:7" x14ac:dyDescent="0.2">
      <c r="A115" s="71">
        <v>2.2599999999999998</v>
      </c>
      <c r="B115" s="72"/>
      <c r="C115" s="73" t="s">
        <v>2945</v>
      </c>
      <c r="D115" s="229" t="s">
        <v>242</v>
      </c>
      <c r="E115" s="229">
        <v>4</v>
      </c>
      <c r="F115" s="708"/>
      <c r="G115" s="477">
        <f t="shared" si="2"/>
        <v>0</v>
      </c>
    </row>
    <row r="116" spans="1:7" x14ac:dyDescent="0.2">
      <c r="A116" s="71"/>
      <c r="B116" s="72"/>
      <c r="C116" s="73"/>
      <c r="D116" s="229"/>
      <c r="E116" s="229"/>
      <c r="F116" s="319"/>
      <c r="G116" s="477"/>
    </row>
    <row r="117" spans="1:7" ht="25.5" x14ac:dyDescent="0.2">
      <c r="A117" s="71">
        <v>2.27</v>
      </c>
      <c r="B117" s="72"/>
      <c r="C117" s="73" t="s">
        <v>2946</v>
      </c>
      <c r="D117" s="229" t="s">
        <v>19</v>
      </c>
      <c r="E117" s="229">
        <v>1</v>
      </c>
      <c r="F117" s="708"/>
      <c r="G117" s="477">
        <f t="shared" si="2"/>
        <v>0</v>
      </c>
    </row>
    <row r="118" spans="1:7" x14ac:dyDescent="0.2">
      <c r="A118" s="71"/>
      <c r="B118" s="72"/>
      <c r="C118" s="73"/>
      <c r="D118" s="229"/>
      <c r="E118" s="229"/>
      <c r="F118" s="319"/>
      <c r="G118" s="477"/>
    </row>
    <row r="119" spans="1:7" ht="25.5" x14ac:dyDescent="0.2">
      <c r="A119" s="71">
        <v>2.2799999999999998</v>
      </c>
      <c r="B119" s="72"/>
      <c r="C119" s="73" t="s">
        <v>2947</v>
      </c>
      <c r="D119" s="229" t="s">
        <v>19</v>
      </c>
      <c r="E119" s="229">
        <v>1</v>
      </c>
      <c r="F119" s="708"/>
      <c r="G119" s="477">
        <f t="shared" si="2"/>
        <v>0</v>
      </c>
    </row>
    <row r="120" spans="1:7" x14ac:dyDescent="0.2">
      <c r="A120" s="71"/>
      <c r="B120" s="72"/>
      <c r="C120" s="73"/>
      <c r="D120" s="229"/>
      <c r="E120" s="229"/>
      <c r="F120" s="319"/>
      <c r="G120" s="477"/>
    </row>
    <row r="121" spans="1:7" ht="25.5" x14ac:dyDescent="0.2">
      <c r="A121" s="71">
        <v>2.29</v>
      </c>
      <c r="B121" s="72"/>
      <c r="C121" s="73" t="s">
        <v>2948</v>
      </c>
      <c r="D121" s="229" t="s">
        <v>19</v>
      </c>
      <c r="E121" s="229">
        <v>1</v>
      </c>
      <c r="F121" s="708"/>
      <c r="G121" s="477">
        <f t="shared" si="2"/>
        <v>0</v>
      </c>
    </row>
    <row r="122" spans="1:7" x14ac:dyDescent="0.2">
      <c r="A122" s="71"/>
      <c r="B122" s="72"/>
      <c r="C122" s="73"/>
      <c r="D122" s="229"/>
      <c r="E122" s="229"/>
      <c r="F122" s="319"/>
      <c r="G122" s="477"/>
    </row>
    <row r="123" spans="1:7" ht="25.5" x14ac:dyDescent="0.2">
      <c r="A123" s="237" t="s">
        <v>3763</v>
      </c>
      <c r="B123" s="72"/>
      <c r="C123" s="73" t="s">
        <v>2949</v>
      </c>
      <c r="D123" s="229" t="s">
        <v>19</v>
      </c>
      <c r="E123" s="229">
        <v>1</v>
      </c>
      <c r="F123" s="708"/>
      <c r="G123" s="477">
        <f t="shared" si="2"/>
        <v>0</v>
      </c>
    </row>
    <row r="124" spans="1:7" x14ac:dyDescent="0.2">
      <c r="A124" s="71"/>
      <c r="B124" s="72"/>
      <c r="C124" s="73"/>
      <c r="D124" s="229"/>
      <c r="E124" s="229"/>
      <c r="F124" s="319"/>
      <c r="G124" s="477"/>
    </row>
    <row r="125" spans="1:7" ht="51" x14ac:dyDescent="0.2">
      <c r="A125" s="237">
        <v>2.31</v>
      </c>
      <c r="B125" s="72"/>
      <c r="C125" s="73" t="s">
        <v>2950</v>
      </c>
      <c r="D125" s="229" t="s">
        <v>19</v>
      </c>
      <c r="E125" s="229">
        <v>1</v>
      </c>
      <c r="F125" s="708"/>
      <c r="G125" s="477">
        <f t="shared" si="2"/>
        <v>0</v>
      </c>
    </row>
    <row r="126" spans="1:7" x14ac:dyDescent="0.2">
      <c r="A126" s="71"/>
      <c r="B126" s="72"/>
      <c r="C126" s="73"/>
      <c r="D126" s="229"/>
      <c r="E126" s="229"/>
      <c r="F126" s="319"/>
      <c r="G126" s="477"/>
    </row>
    <row r="127" spans="1:7" x14ac:dyDescent="0.2">
      <c r="A127" s="71"/>
      <c r="B127" s="72"/>
      <c r="C127" s="213" t="s">
        <v>2951</v>
      </c>
      <c r="D127" s="229"/>
      <c r="E127" s="229"/>
      <c r="F127" s="319"/>
      <c r="G127" s="477"/>
    </row>
    <row r="128" spans="1:7" x14ac:dyDescent="0.2">
      <c r="A128" s="71"/>
      <c r="B128" s="72"/>
      <c r="C128" s="73"/>
      <c r="D128" s="229"/>
      <c r="E128" s="229"/>
      <c r="F128" s="319"/>
      <c r="G128" s="477"/>
    </row>
    <row r="129" spans="1:7" x14ac:dyDescent="0.2">
      <c r="A129" s="71"/>
      <c r="B129" s="72"/>
      <c r="C129" s="212" t="s">
        <v>2952</v>
      </c>
      <c r="D129" s="229"/>
      <c r="E129" s="229"/>
      <c r="F129" s="319"/>
      <c r="G129" s="477"/>
    </row>
    <row r="130" spans="1:7" x14ac:dyDescent="0.2">
      <c r="A130" s="71"/>
      <c r="B130" s="72"/>
      <c r="C130" s="73"/>
      <c r="D130" s="229"/>
      <c r="E130" s="229"/>
      <c r="F130" s="319"/>
      <c r="G130" s="477"/>
    </row>
    <row r="131" spans="1:7" x14ac:dyDescent="0.2">
      <c r="A131" s="71">
        <v>2.3199999999999998</v>
      </c>
      <c r="B131" s="72"/>
      <c r="C131" s="73" t="s">
        <v>2953</v>
      </c>
      <c r="D131" s="229" t="s">
        <v>4786</v>
      </c>
      <c r="E131" s="229">
        <v>2</v>
      </c>
      <c r="F131" s="708"/>
      <c r="G131" s="477">
        <f t="shared" si="2"/>
        <v>0</v>
      </c>
    </row>
    <row r="132" spans="1:7" x14ac:dyDescent="0.2">
      <c r="A132" s="71"/>
      <c r="B132" s="72"/>
      <c r="C132" s="73"/>
      <c r="D132" s="229"/>
      <c r="E132" s="229"/>
      <c r="F132" s="319"/>
      <c r="G132" s="477"/>
    </row>
    <row r="133" spans="1:7" x14ac:dyDescent="0.2">
      <c r="A133" s="71">
        <v>2.33</v>
      </c>
      <c r="B133" s="72"/>
      <c r="C133" s="73" t="s">
        <v>2954</v>
      </c>
      <c r="D133" s="229" t="s">
        <v>4786</v>
      </c>
      <c r="E133" s="229">
        <v>5</v>
      </c>
      <c r="F133" s="708"/>
      <c r="G133" s="477">
        <f t="shared" si="2"/>
        <v>0</v>
      </c>
    </row>
    <row r="134" spans="1:7" x14ac:dyDescent="0.2">
      <c r="A134" s="71"/>
      <c r="B134" s="72"/>
      <c r="C134" s="73"/>
      <c r="D134" s="229"/>
      <c r="E134" s="229"/>
      <c r="F134" s="319"/>
      <c r="G134" s="477"/>
    </row>
    <row r="135" spans="1:7" ht="25.5" x14ac:dyDescent="0.2">
      <c r="A135" s="71"/>
      <c r="B135" s="72"/>
      <c r="C135" s="212" t="s">
        <v>2955</v>
      </c>
      <c r="D135" s="229"/>
      <c r="E135" s="229"/>
      <c r="F135" s="319"/>
      <c r="G135" s="477"/>
    </row>
    <row r="136" spans="1:7" x14ac:dyDescent="0.2">
      <c r="A136" s="71"/>
      <c r="B136" s="72"/>
      <c r="C136" s="73"/>
      <c r="D136" s="229"/>
      <c r="E136" s="229"/>
      <c r="F136" s="319"/>
      <c r="G136" s="477"/>
    </row>
    <row r="137" spans="1:7" x14ac:dyDescent="0.2">
      <c r="A137" s="71">
        <v>2.34</v>
      </c>
      <c r="B137" s="72"/>
      <c r="C137" s="73" t="s">
        <v>2956</v>
      </c>
      <c r="D137" s="229" t="s">
        <v>4786</v>
      </c>
      <c r="E137" s="229">
        <v>4</v>
      </c>
      <c r="F137" s="708"/>
      <c r="G137" s="477">
        <f t="shared" si="2"/>
        <v>0</v>
      </c>
    </row>
    <row r="138" spans="1:7" x14ac:dyDescent="0.2">
      <c r="A138" s="71"/>
      <c r="B138" s="72"/>
      <c r="C138" s="73"/>
      <c r="D138" s="229"/>
      <c r="E138" s="229"/>
      <c r="F138" s="319"/>
      <c r="G138" s="477"/>
    </row>
    <row r="139" spans="1:7" x14ac:dyDescent="0.2">
      <c r="A139" s="71"/>
      <c r="B139" s="72"/>
      <c r="C139" s="213" t="s">
        <v>1027</v>
      </c>
      <c r="D139" s="229"/>
      <c r="E139" s="229"/>
      <c r="F139" s="319"/>
      <c r="G139" s="477"/>
    </row>
    <row r="140" spans="1:7" x14ac:dyDescent="0.2">
      <c r="A140" s="71"/>
      <c r="B140" s="72"/>
      <c r="C140" s="73"/>
      <c r="D140" s="229"/>
      <c r="E140" s="229"/>
      <c r="F140" s="319"/>
      <c r="G140" s="477"/>
    </row>
    <row r="141" spans="1:7" ht="25.5" x14ac:dyDescent="0.2">
      <c r="A141" s="71">
        <v>2.35</v>
      </c>
      <c r="B141" s="72"/>
      <c r="C141" s="73" t="s">
        <v>2957</v>
      </c>
      <c r="D141" s="229" t="s">
        <v>4786</v>
      </c>
      <c r="E141" s="229">
        <v>12</v>
      </c>
      <c r="F141" s="708"/>
      <c r="G141" s="477">
        <f t="shared" si="2"/>
        <v>0</v>
      </c>
    </row>
    <row r="142" spans="1:7" x14ac:dyDescent="0.2">
      <c r="A142" s="71"/>
      <c r="B142" s="72"/>
      <c r="C142" s="73"/>
      <c r="D142" s="229"/>
      <c r="E142" s="229"/>
      <c r="F142" s="319"/>
      <c r="G142" s="477"/>
    </row>
    <row r="143" spans="1:7" x14ac:dyDescent="0.2">
      <c r="A143" s="71"/>
      <c r="B143" s="72"/>
      <c r="C143" s="73" t="s">
        <v>2958</v>
      </c>
      <c r="D143" s="229"/>
      <c r="E143" s="229"/>
      <c r="F143" s="319"/>
      <c r="G143" s="477"/>
    </row>
    <row r="144" spans="1:7" x14ac:dyDescent="0.2">
      <c r="A144" s="71"/>
      <c r="B144" s="72"/>
      <c r="C144" s="73"/>
      <c r="D144" s="229"/>
      <c r="E144" s="229"/>
      <c r="F144" s="319"/>
      <c r="G144" s="477"/>
    </row>
    <row r="145" spans="1:7" x14ac:dyDescent="0.2">
      <c r="A145" s="71">
        <v>2.36</v>
      </c>
      <c r="B145" s="72"/>
      <c r="C145" s="73" t="s">
        <v>2959</v>
      </c>
      <c r="D145" s="229" t="s">
        <v>4786</v>
      </c>
      <c r="E145" s="229">
        <v>4</v>
      </c>
      <c r="F145" s="708"/>
      <c r="G145" s="477">
        <f t="shared" si="2"/>
        <v>0</v>
      </c>
    </row>
    <row r="146" spans="1:7" x14ac:dyDescent="0.2">
      <c r="A146" s="71"/>
      <c r="B146" s="72"/>
      <c r="C146" s="73"/>
      <c r="D146" s="229"/>
      <c r="E146" s="229"/>
      <c r="F146" s="319"/>
      <c r="G146" s="477"/>
    </row>
    <row r="147" spans="1:7" x14ac:dyDescent="0.2">
      <c r="A147" s="71"/>
      <c r="B147" s="72"/>
      <c r="C147" s="213" t="s">
        <v>2960</v>
      </c>
      <c r="D147" s="229"/>
      <c r="E147" s="229"/>
      <c r="F147" s="319"/>
      <c r="G147" s="477"/>
    </row>
    <row r="148" spans="1:7" x14ac:dyDescent="0.2">
      <c r="A148" s="71"/>
      <c r="B148" s="72"/>
      <c r="C148" s="73"/>
      <c r="D148" s="229"/>
      <c r="E148" s="229"/>
      <c r="F148" s="319"/>
      <c r="G148" s="477"/>
    </row>
    <row r="149" spans="1:7" x14ac:dyDescent="0.2">
      <c r="A149" s="71"/>
      <c r="B149" s="72"/>
      <c r="C149" s="212" t="s">
        <v>2961</v>
      </c>
      <c r="D149" s="229"/>
      <c r="E149" s="229"/>
      <c r="F149" s="319"/>
      <c r="G149" s="477"/>
    </row>
    <row r="150" spans="1:7" x14ac:dyDescent="0.2">
      <c r="A150" s="71"/>
      <c r="B150" s="72"/>
      <c r="C150" s="73"/>
      <c r="D150" s="229"/>
      <c r="E150" s="229"/>
      <c r="F150" s="319"/>
      <c r="G150" s="477"/>
    </row>
    <row r="151" spans="1:7" x14ac:dyDescent="0.2">
      <c r="A151" s="71">
        <v>2.37</v>
      </c>
      <c r="B151" s="72"/>
      <c r="C151" s="73" t="s">
        <v>2962</v>
      </c>
      <c r="D151" s="229" t="s">
        <v>4786</v>
      </c>
      <c r="E151" s="229">
        <v>12</v>
      </c>
      <c r="F151" s="708"/>
      <c r="G151" s="477">
        <f t="shared" si="2"/>
        <v>0</v>
      </c>
    </row>
    <row r="152" spans="1:7" x14ac:dyDescent="0.2">
      <c r="A152" s="71"/>
      <c r="B152" s="72"/>
      <c r="C152" s="73"/>
      <c r="D152" s="229"/>
      <c r="E152" s="229"/>
      <c r="F152" s="319"/>
      <c r="G152" s="477"/>
    </row>
    <row r="153" spans="1:7" x14ac:dyDescent="0.2">
      <c r="A153" s="71"/>
      <c r="B153" s="72"/>
      <c r="C153" s="212" t="s">
        <v>2963</v>
      </c>
      <c r="D153" s="229"/>
      <c r="E153" s="229"/>
      <c r="F153" s="319"/>
      <c r="G153" s="477"/>
    </row>
    <row r="154" spans="1:7" x14ac:dyDescent="0.2">
      <c r="A154" s="71"/>
      <c r="B154" s="72"/>
      <c r="C154" s="73"/>
      <c r="D154" s="229"/>
      <c r="E154" s="229"/>
      <c r="F154" s="319"/>
      <c r="G154" s="477"/>
    </row>
    <row r="155" spans="1:7" ht="25.5" x14ac:dyDescent="0.2">
      <c r="A155" s="71">
        <v>2.39</v>
      </c>
      <c r="B155" s="72"/>
      <c r="C155" s="73" t="s">
        <v>2964</v>
      </c>
      <c r="D155" s="229" t="s">
        <v>4786</v>
      </c>
      <c r="E155" s="229">
        <v>5</v>
      </c>
      <c r="F155" s="708"/>
      <c r="G155" s="477">
        <f t="shared" si="2"/>
        <v>0</v>
      </c>
    </row>
    <row r="156" spans="1:7" x14ac:dyDescent="0.2">
      <c r="A156" s="71"/>
      <c r="B156" s="72"/>
      <c r="C156" s="73"/>
      <c r="D156" s="229"/>
      <c r="E156" s="229"/>
      <c r="F156" s="319"/>
      <c r="G156" s="477"/>
    </row>
    <row r="157" spans="1:7" ht="25.5" x14ac:dyDescent="0.2">
      <c r="A157" s="237" t="s">
        <v>3764</v>
      </c>
      <c r="B157" s="72"/>
      <c r="C157" s="73" t="s">
        <v>2965</v>
      </c>
      <c r="D157" s="229" t="s">
        <v>292</v>
      </c>
      <c r="E157" s="229">
        <v>8</v>
      </c>
      <c r="F157" s="708"/>
      <c r="G157" s="477">
        <f>E157*F157</f>
        <v>0</v>
      </c>
    </row>
    <row r="158" spans="1:7" s="235" customFormat="1" ht="21.95" customHeight="1" x14ac:dyDescent="0.2">
      <c r="A158" s="75" t="s">
        <v>44</v>
      </c>
      <c r="B158" s="75"/>
      <c r="C158" s="76"/>
      <c r="D158" s="77"/>
      <c r="E158" s="77"/>
      <c r="F158" s="324"/>
      <c r="G158" s="479">
        <f>SUM(G106:G157)</f>
        <v>0</v>
      </c>
    </row>
    <row r="159" spans="1:7" s="235" customFormat="1" ht="15" customHeight="1" x14ac:dyDescent="0.2">
      <c r="A159" s="236"/>
      <c r="B159" s="236"/>
      <c r="C159" s="236"/>
      <c r="D159" s="322"/>
      <c r="E159" s="322"/>
      <c r="F159" s="323"/>
      <c r="G159" s="478" t="s">
        <v>3820</v>
      </c>
    </row>
    <row r="160" spans="1:7" s="235" customFormat="1" ht="15" customHeight="1" x14ac:dyDescent="0.2">
      <c r="A160" s="236"/>
      <c r="B160" s="236"/>
      <c r="C160" s="236"/>
      <c r="D160" s="322"/>
      <c r="E160" s="322"/>
      <c r="F160" s="323"/>
      <c r="G160" s="481"/>
    </row>
    <row r="161" spans="1:7" s="235" customFormat="1" ht="27.2" customHeight="1" x14ac:dyDescent="0.2">
      <c r="A161" s="231" t="s">
        <v>3</v>
      </c>
      <c r="B161" s="231" t="s">
        <v>4</v>
      </c>
      <c r="C161" s="231" t="s">
        <v>5</v>
      </c>
      <c r="D161" s="230" t="s">
        <v>6</v>
      </c>
      <c r="E161" s="230" t="s">
        <v>7</v>
      </c>
      <c r="F161" s="230" t="s">
        <v>8</v>
      </c>
      <c r="G161" s="482" t="s">
        <v>9</v>
      </c>
    </row>
    <row r="162" spans="1:7" s="235" customFormat="1" ht="21.95" customHeight="1" x14ac:dyDescent="0.2">
      <c r="A162" s="75" t="s">
        <v>45</v>
      </c>
      <c r="B162" s="75"/>
      <c r="C162" s="76"/>
      <c r="D162" s="77"/>
      <c r="E162" s="77"/>
      <c r="F162" s="324"/>
      <c r="G162" s="479">
        <f>G158</f>
        <v>0</v>
      </c>
    </row>
    <row r="163" spans="1:7" x14ac:dyDescent="0.2">
      <c r="A163" s="71"/>
      <c r="B163" s="72"/>
      <c r="C163" s="73"/>
      <c r="D163" s="229"/>
      <c r="E163" s="229"/>
      <c r="F163" s="319"/>
      <c r="G163" s="477"/>
    </row>
    <row r="164" spans="1:7" x14ac:dyDescent="0.2">
      <c r="A164" s="71"/>
      <c r="B164" s="72"/>
      <c r="C164" s="213" t="s">
        <v>2966</v>
      </c>
      <c r="D164" s="229"/>
      <c r="E164" s="229"/>
      <c r="F164" s="319"/>
      <c r="G164" s="477"/>
    </row>
    <row r="165" spans="1:7" x14ac:dyDescent="0.2">
      <c r="A165" s="71"/>
      <c r="B165" s="72"/>
      <c r="C165" s="73"/>
      <c r="D165" s="229"/>
      <c r="E165" s="229"/>
      <c r="F165" s="319"/>
      <c r="G165" s="477"/>
    </row>
    <row r="166" spans="1:7" ht="25.5" x14ac:dyDescent="0.2">
      <c r="A166" s="71"/>
      <c r="B166" s="72"/>
      <c r="C166" s="73" t="s">
        <v>2967</v>
      </c>
      <c r="D166" s="229"/>
      <c r="E166" s="229"/>
      <c r="F166" s="319"/>
      <c r="G166" s="477"/>
    </row>
    <row r="167" spans="1:7" x14ac:dyDescent="0.2">
      <c r="A167" s="71"/>
      <c r="B167" s="72"/>
      <c r="C167" s="73"/>
      <c r="D167" s="229"/>
      <c r="E167" s="229"/>
      <c r="F167" s="319"/>
      <c r="G167" s="477"/>
    </row>
    <row r="168" spans="1:7" ht="38.25" x14ac:dyDescent="0.2">
      <c r="A168" s="71"/>
      <c r="B168" s="72"/>
      <c r="C168" s="212" t="s">
        <v>2968</v>
      </c>
      <c r="D168" s="229"/>
      <c r="E168" s="229"/>
      <c r="F168" s="319"/>
      <c r="G168" s="477"/>
    </row>
    <row r="169" spans="1:7" x14ac:dyDescent="0.2">
      <c r="A169" s="71"/>
      <c r="B169" s="72"/>
      <c r="C169" s="73"/>
      <c r="D169" s="229"/>
      <c r="E169" s="229"/>
      <c r="F169" s="319"/>
      <c r="G169" s="477"/>
    </row>
    <row r="170" spans="1:7" x14ac:dyDescent="0.2">
      <c r="A170" s="71">
        <v>2.41</v>
      </c>
      <c r="B170" s="72"/>
      <c r="C170" s="73" t="s">
        <v>2969</v>
      </c>
      <c r="D170" s="229" t="s">
        <v>242</v>
      </c>
      <c r="E170" s="229">
        <v>1</v>
      </c>
      <c r="F170" s="708"/>
      <c r="G170" s="477">
        <f>E170*F170</f>
        <v>0</v>
      </c>
    </row>
    <row r="171" spans="1:7" x14ac:dyDescent="0.2">
      <c r="A171" s="71"/>
      <c r="B171" s="72"/>
      <c r="C171" s="73"/>
      <c r="D171" s="229"/>
      <c r="E171" s="229"/>
      <c r="F171" s="319"/>
      <c r="G171" s="477"/>
    </row>
    <row r="172" spans="1:7" ht="63.75" x14ac:dyDescent="0.2">
      <c r="A172" s="71"/>
      <c r="B172" s="72"/>
      <c r="C172" s="212" t="s">
        <v>2970</v>
      </c>
      <c r="D172" s="229"/>
      <c r="E172" s="229"/>
      <c r="F172" s="319"/>
      <c r="G172" s="477"/>
    </row>
    <row r="173" spans="1:7" x14ac:dyDescent="0.2">
      <c r="A173" s="71"/>
      <c r="B173" s="72"/>
      <c r="C173" s="73"/>
      <c r="D173" s="229"/>
      <c r="E173" s="229"/>
      <c r="F173" s="319"/>
      <c r="G173" s="477"/>
    </row>
    <row r="174" spans="1:7" x14ac:dyDescent="0.2">
      <c r="A174" s="71">
        <v>2.42</v>
      </c>
      <c r="B174" s="72"/>
      <c r="C174" s="73" t="s">
        <v>2969</v>
      </c>
      <c r="D174" s="229" t="s">
        <v>242</v>
      </c>
      <c r="E174" s="229">
        <v>1</v>
      </c>
      <c r="F174" s="708"/>
      <c r="G174" s="477">
        <f t="shared" ref="G174:G204" si="3">E174*F174</f>
        <v>0</v>
      </c>
    </row>
    <row r="175" spans="1:7" x14ac:dyDescent="0.2">
      <c r="A175" s="71"/>
      <c r="B175" s="72"/>
      <c r="C175" s="73"/>
      <c r="D175" s="229"/>
      <c r="E175" s="229"/>
      <c r="F175" s="319"/>
      <c r="G175" s="477"/>
    </row>
    <row r="176" spans="1:7" x14ac:dyDescent="0.2">
      <c r="A176" s="71">
        <v>2.4300000000000002</v>
      </c>
      <c r="B176" s="72"/>
      <c r="C176" s="73" t="s">
        <v>2971</v>
      </c>
      <c r="D176" s="229" t="s">
        <v>242</v>
      </c>
      <c r="E176" s="229">
        <v>3</v>
      </c>
      <c r="F176" s="708"/>
      <c r="G176" s="477">
        <f t="shared" si="3"/>
        <v>0</v>
      </c>
    </row>
    <row r="177" spans="1:7" x14ac:dyDescent="0.2">
      <c r="A177" s="71"/>
      <c r="B177" s="72"/>
      <c r="C177" s="73"/>
      <c r="D177" s="229"/>
      <c r="E177" s="229"/>
      <c r="F177" s="319"/>
      <c r="G177" s="477"/>
    </row>
    <row r="178" spans="1:7" ht="89.25" x14ac:dyDescent="0.2">
      <c r="A178" s="71"/>
      <c r="B178" s="72"/>
      <c r="C178" s="212" t="s">
        <v>2972</v>
      </c>
      <c r="D178" s="229"/>
      <c r="E178" s="229"/>
      <c r="F178" s="319"/>
      <c r="G178" s="477"/>
    </row>
    <row r="179" spans="1:7" x14ac:dyDescent="0.2">
      <c r="A179" s="71"/>
      <c r="B179" s="72"/>
      <c r="C179" s="73"/>
      <c r="D179" s="229"/>
      <c r="E179" s="229"/>
      <c r="F179" s="319"/>
      <c r="G179" s="477"/>
    </row>
    <row r="180" spans="1:7" x14ac:dyDescent="0.2">
      <c r="A180" s="71">
        <v>2.44</v>
      </c>
      <c r="B180" s="72"/>
      <c r="C180" s="73" t="s">
        <v>2973</v>
      </c>
      <c r="D180" s="229" t="s">
        <v>242</v>
      </c>
      <c r="E180" s="229">
        <v>1</v>
      </c>
      <c r="F180" s="708"/>
      <c r="G180" s="477">
        <f t="shared" si="3"/>
        <v>0</v>
      </c>
    </row>
    <row r="181" spans="1:7" x14ac:dyDescent="0.2">
      <c r="A181" s="71"/>
      <c r="B181" s="72"/>
      <c r="C181" s="73"/>
      <c r="D181" s="229"/>
      <c r="E181" s="229"/>
      <c r="F181" s="319"/>
      <c r="G181" s="477"/>
    </row>
    <row r="182" spans="1:7" ht="25.5" x14ac:dyDescent="0.2">
      <c r="A182" s="71"/>
      <c r="B182" s="72"/>
      <c r="C182" s="212" t="s">
        <v>2974</v>
      </c>
      <c r="D182" s="229"/>
      <c r="E182" s="229"/>
      <c r="F182" s="319"/>
      <c r="G182" s="477"/>
    </row>
    <row r="183" spans="1:7" x14ac:dyDescent="0.2">
      <c r="A183" s="71"/>
      <c r="B183" s="72"/>
      <c r="C183" s="73"/>
      <c r="D183" s="229"/>
      <c r="E183" s="229"/>
      <c r="F183" s="319"/>
      <c r="G183" s="477"/>
    </row>
    <row r="184" spans="1:7" x14ac:dyDescent="0.2">
      <c r="A184" s="71">
        <v>2.4500000000000002</v>
      </c>
      <c r="B184" s="72"/>
      <c r="C184" s="73" t="s">
        <v>2975</v>
      </c>
      <c r="D184" s="229" t="s">
        <v>242</v>
      </c>
      <c r="E184" s="229">
        <v>1</v>
      </c>
      <c r="F184" s="708"/>
      <c r="G184" s="477">
        <f t="shared" si="3"/>
        <v>0</v>
      </c>
    </row>
    <row r="185" spans="1:7" x14ac:dyDescent="0.2">
      <c r="A185" s="71"/>
      <c r="B185" s="72"/>
      <c r="C185" s="73"/>
      <c r="D185" s="229"/>
      <c r="E185" s="229"/>
      <c r="F185" s="319"/>
      <c r="G185" s="477"/>
    </row>
    <row r="186" spans="1:7" ht="38.25" x14ac:dyDescent="0.2">
      <c r="A186" s="71">
        <v>2.46</v>
      </c>
      <c r="B186" s="72"/>
      <c r="C186" s="73" t="s">
        <v>2976</v>
      </c>
      <c r="D186" s="229" t="s">
        <v>242</v>
      </c>
      <c r="E186" s="229">
        <v>1</v>
      </c>
      <c r="F186" s="708"/>
      <c r="G186" s="477">
        <f t="shared" si="3"/>
        <v>0</v>
      </c>
    </row>
    <row r="187" spans="1:7" x14ac:dyDescent="0.2">
      <c r="A187" s="71"/>
      <c r="B187" s="72"/>
      <c r="C187" s="73"/>
      <c r="D187" s="229"/>
      <c r="E187" s="229"/>
      <c r="F187" s="319"/>
      <c r="G187" s="477"/>
    </row>
    <row r="188" spans="1:7" ht="51" x14ac:dyDescent="0.2">
      <c r="A188" s="71">
        <v>2.4700000000000002</v>
      </c>
      <c r="B188" s="72"/>
      <c r="C188" s="73" t="s">
        <v>2977</v>
      </c>
      <c r="D188" s="229" t="s">
        <v>287</v>
      </c>
      <c r="E188" s="229">
        <v>1</v>
      </c>
      <c r="F188" s="708"/>
      <c r="G188" s="477">
        <f t="shared" si="3"/>
        <v>0</v>
      </c>
    </row>
    <row r="189" spans="1:7" x14ac:dyDescent="0.2">
      <c r="A189" s="71"/>
      <c r="B189" s="72"/>
      <c r="C189" s="73"/>
      <c r="D189" s="229"/>
      <c r="E189" s="229"/>
      <c r="F189" s="319"/>
      <c r="G189" s="477"/>
    </row>
    <row r="190" spans="1:7" ht="25.5" x14ac:dyDescent="0.2">
      <c r="A190" s="71"/>
      <c r="B190" s="72"/>
      <c r="C190" s="213" t="s">
        <v>2978</v>
      </c>
      <c r="D190" s="229"/>
      <c r="E190" s="229"/>
      <c r="F190" s="319"/>
      <c r="G190" s="477"/>
    </row>
    <row r="191" spans="1:7" x14ac:dyDescent="0.2">
      <c r="A191" s="71"/>
      <c r="B191" s="72"/>
      <c r="C191" s="73"/>
      <c r="D191" s="229"/>
      <c r="E191" s="229"/>
      <c r="F191" s="319"/>
      <c r="G191" s="477"/>
    </row>
    <row r="192" spans="1:7" x14ac:dyDescent="0.2">
      <c r="A192" s="71"/>
      <c r="B192" s="72"/>
      <c r="C192" s="212" t="s">
        <v>2979</v>
      </c>
      <c r="D192" s="229"/>
      <c r="E192" s="229"/>
      <c r="F192" s="319"/>
      <c r="G192" s="477"/>
    </row>
    <row r="193" spans="1:7" x14ac:dyDescent="0.2">
      <c r="A193" s="71"/>
      <c r="B193" s="72"/>
      <c r="C193" s="73"/>
      <c r="D193" s="229"/>
      <c r="E193" s="229"/>
      <c r="F193" s="319"/>
      <c r="G193" s="477"/>
    </row>
    <row r="194" spans="1:7" x14ac:dyDescent="0.2">
      <c r="A194" s="71">
        <v>2.48</v>
      </c>
      <c r="B194" s="72"/>
      <c r="C194" s="73" t="s">
        <v>2980</v>
      </c>
      <c r="D194" s="229" t="s">
        <v>292</v>
      </c>
      <c r="E194" s="229">
        <v>45</v>
      </c>
      <c r="F194" s="708"/>
      <c r="G194" s="477">
        <f t="shared" si="3"/>
        <v>0</v>
      </c>
    </row>
    <row r="195" spans="1:7" x14ac:dyDescent="0.2">
      <c r="A195" s="71"/>
      <c r="B195" s="72"/>
      <c r="C195" s="73"/>
      <c r="D195" s="229"/>
      <c r="E195" s="229"/>
      <c r="F195" s="319"/>
      <c r="G195" s="477"/>
    </row>
    <row r="196" spans="1:7" x14ac:dyDescent="0.2">
      <c r="A196" s="71">
        <v>2.4900000000000002</v>
      </c>
      <c r="B196" s="72"/>
      <c r="C196" s="73" t="s">
        <v>2981</v>
      </c>
      <c r="D196" s="229" t="s">
        <v>242</v>
      </c>
      <c r="E196" s="229">
        <v>35</v>
      </c>
      <c r="F196" s="708"/>
      <c r="G196" s="477">
        <f t="shared" si="3"/>
        <v>0</v>
      </c>
    </row>
    <row r="197" spans="1:7" x14ac:dyDescent="0.2">
      <c r="A197" s="71"/>
      <c r="B197" s="72"/>
      <c r="C197" s="73"/>
      <c r="D197" s="229"/>
      <c r="E197" s="229"/>
      <c r="F197" s="319"/>
      <c r="G197" s="477"/>
    </row>
    <row r="198" spans="1:7" ht="25.5" x14ac:dyDescent="0.2">
      <c r="A198" s="237" t="s">
        <v>3765</v>
      </c>
      <c r="B198" s="72"/>
      <c r="C198" s="73" t="s">
        <v>2982</v>
      </c>
      <c r="D198" s="229" t="s">
        <v>242</v>
      </c>
      <c r="E198" s="229">
        <v>28</v>
      </c>
      <c r="F198" s="708"/>
      <c r="G198" s="477">
        <f t="shared" si="3"/>
        <v>0</v>
      </c>
    </row>
    <row r="199" spans="1:7" x14ac:dyDescent="0.2">
      <c r="A199" s="71"/>
      <c r="B199" s="72"/>
      <c r="C199" s="73"/>
      <c r="D199" s="229"/>
      <c r="E199" s="229"/>
      <c r="F199" s="319"/>
      <c r="G199" s="477"/>
    </row>
    <row r="200" spans="1:7" x14ac:dyDescent="0.2">
      <c r="A200" s="71">
        <v>2.5099999999999998</v>
      </c>
      <c r="B200" s="72"/>
      <c r="C200" s="73" t="s">
        <v>2983</v>
      </c>
      <c r="D200" s="229" t="s">
        <v>242</v>
      </c>
      <c r="E200" s="229">
        <v>5</v>
      </c>
      <c r="F200" s="708"/>
      <c r="G200" s="477">
        <f t="shared" si="3"/>
        <v>0</v>
      </c>
    </row>
    <row r="201" spans="1:7" x14ac:dyDescent="0.2">
      <c r="A201" s="71"/>
      <c r="B201" s="72"/>
      <c r="C201" s="73"/>
      <c r="D201" s="229"/>
      <c r="E201" s="229"/>
      <c r="F201" s="319"/>
      <c r="G201" s="477"/>
    </row>
    <row r="202" spans="1:7" x14ac:dyDescent="0.2">
      <c r="A202" s="71">
        <v>2.52</v>
      </c>
      <c r="B202" s="72"/>
      <c r="C202" s="73" t="s">
        <v>4586</v>
      </c>
      <c r="D202" s="229" t="s">
        <v>242</v>
      </c>
      <c r="E202" s="229">
        <v>10</v>
      </c>
      <c r="F202" s="708"/>
      <c r="G202" s="477">
        <f t="shared" si="3"/>
        <v>0</v>
      </c>
    </row>
    <row r="203" spans="1:7" x14ac:dyDescent="0.2">
      <c r="A203" s="71"/>
      <c r="B203" s="72"/>
      <c r="C203" s="73"/>
      <c r="D203" s="229"/>
      <c r="E203" s="229"/>
      <c r="F203" s="319"/>
      <c r="G203" s="477"/>
    </row>
    <row r="204" spans="1:7" ht="25.5" x14ac:dyDescent="0.2">
      <c r="A204" s="71">
        <v>2.5299999999999998</v>
      </c>
      <c r="B204" s="72"/>
      <c r="C204" s="73" t="s">
        <v>2984</v>
      </c>
      <c r="D204" s="229" t="s">
        <v>19</v>
      </c>
      <c r="E204" s="229">
        <v>1</v>
      </c>
      <c r="F204" s="708"/>
      <c r="G204" s="477">
        <f t="shared" si="3"/>
        <v>0</v>
      </c>
    </row>
    <row r="205" spans="1:7" x14ac:dyDescent="0.2">
      <c r="A205" s="71"/>
      <c r="B205" s="72"/>
      <c r="C205" s="73"/>
      <c r="D205" s="229"/>
      <c r="E205" s="229"/>
      <c r="F205" s="319"/>
      <c r="G205" s="477"/>
    </row>
    <row r="206" spans="1:7" x14ac:dyDescent="0.2">
      <c r="A206" s="71"/>
      <c r="B206" s="72"/>
      <c r="C206" s="73"/>
      <c r="D206" s="229"/>
      <c r="E206" s="229"/>
      <c r="F206" s="319"/>
      <c r="G206" s="477"/>
    </row>
    <row r="207" spans="1:7" ht="21.95" customHeight="1" x14ac:dyDescent="0.2">
      <c r="A207" s="75" t="s">
        <v>3775</v>
      </c>
      <c r="B207" s="75"/>
      <c r="C207" s="76"/>
      <c r="D207" s="77"/>
      <c r="E207" s="77"/>
      <c r="F207" s="78"/>
      <c r="G207" s="479">
        <f>SUM(G162:G204)</f>
        <v>0</v>
      </c>
    </row>
    <row r="208" spans="1:7" s="65" customFormat="1" ht="14.45" customHeight="1" x14ac:dyDescent="0.2">
      <c r="A208" s="63"/>
      <c r="B208" s="64"/>
      <c r="C208" s="64"/>
      <c r="D208" s="465"/>
      <c r="E208" s="465"/>
      <c r="F208" s="466"/>
      <c r="G208" s="478" t="s">
        <v>3820</v>
      </c>
    </row>
    <row r="209" spans="1:7" s="65" customFormat="1" x14ac:dyDescent="0.2">
      <c r="A209" s="63"/>
      <c r="B209" s="64"/>
      <c r="C209" s="64"/>
      <c r="D209" s="465"/>
      <c r="E209" s="465"/>
      <c r="F209" s="466"/>
      <c r="G209" s="481"/>
    </row>
    <row r="210" spans="1:7" s="65" customFormat="1" ht="25.5" x14ac:dyDescent="0.2">
      <c r="A210" s="66" t="s">
        <v>3</v>
      </c>
      <c r="B210" s="66" t="s">
        <v>4</v>
      </c>
      <c r="C210" s="66" t="s">
        <v>5</v>
      </c>
      <c r="D210" s="225" t="s">
        <v>6</v>
      </c>
      <c r="E210" s="225" t="s">
        <v>7</v>
      </c>
      <c r="F210" s="225" t="s">
        <v>8</v>
      </c>
      <c r="G210" s="482" t="s">
        <v>9</v>
      </c>
    </row>
    <row r="211" spans="1:7" x14ac:dyDescent="0.2">
      <c r="A211" s="71"/>
      <c r="B211" s="72"/>
      <c r="C211" s="73"/>
      <c r="D211" s="229"/>
      <c r="E211" s="229"/>
      <c r="F211" s="319"/>
      <c r="G211" s="477"/>
    </row>
    <row r="212" spans="1:7" x14ac:dyDescent="0.2">
      <c r="A212" s="71"/>
      <c r="B212" s="72"/>
      <c r="C212" s="74" t="s">
        <v>3746</v>
      </c>
      <c r="D212" s="229"/>
      <c r="E212" s="229"/>
      <c r="F212" s="319"/>
      <c r="G212" s="477"/>
    </row>
    <row r="213" spans="1:7" x14ac:dyDescent="0.2">
      <c r="A213" s="71"/>
      <c r="B213" s="72"/>
      <c r="C213" s="73"/>
      <c r="D213" s="229"/>
      <c r="E213" s="229"/>
      <c r="F213" s="319"/>
      <c r="G213" s="477"/>
    </row>
    <row r="214" spans="1:7" x14ac:dyDescent="0.2">
      <c r="A214" s="71"/>
      <c r="B214" s="72"/>
      <c r="C214" s="74" t="s">
        <v>2985</v>
      </c>
      <c r="D214" s="229"/>
      <c r="E214" s="229"/>
      <c r="F214" s="319"/>
      <c r="G214" s="477"/>
    </row>
    <row r="215" spans="1:7" x14ac:dyDescent="0.2">
      <c r="A215" s="71"/>
      <c r="B215" s="72"/>
      <c r="C215" s="73"/>
      <c r="D215" s="229"/>
      <c r="E215" s="229"/>
      <c r="F215" s="319"/>
      <c r="G215" s="477"/>
    </row>
    <row r="216" spans="1:7" x14ac:dyDescent="0.2">
      <c r="A216" s="71"/>
      <c r="B216" s="72"/>
      <c r="C216" s="73" t="s">
        <v>2986</v>
      </c>
      <c r="D216" s="229"/>
      <c r="E216" s="229"/>
      <c r="F216" s="319"/>
      <c r="G216" s="477"/>
    </row>
    <row r="217" spans="1:7" x14ac:dyDescent="0.2">
      <c r="A217" s="71"/>
      <c r="B217" s="72"/>
      <c r="C217" s="73"/>
      <c r="D217" s="229"/>
      <c r="E217" s="229"/>
      <c r="F217" s="319"/>
      <c r="G217" s="477"/>
    </row>
    <row r="218" spans="1:7" ht="38.25" x14ac:dyDescent="0.2">
      <c r="A218" s="71"/>
      <c r="B218" s="72"/>
      <c r="C218" s="73" t="s">
        <v>2987</v>
      </c>
      <c r="D218" s="229"/>
      <c r="E218" s="229"/>
      <c r="F218" s="319"/>
      <c r="G218" s="477"/>
    </row>
    <row r="219" spans="1:7" x14ac:dyDescent="0.2">
      <c r="A219" s="71"/>
      <c r="B219" s="72"/>
      <c r="C219" s="73"/>
      <c r="D219" s="229"/>
      <c r="E219" s="229"/>
      <c r="F219" s="319"/>
      <c r="G219" s="477"/>
    </row>
    <row r="220" spans="1:7" ht="25.5" x14ac:dyDescent="0.2">
      <c r="A220" s="71"/>
      <c r="B220" s="72"/>
      <c r="C220" s="213" t="s">
        <v>2988</v>
      </c>
      <c r="D220" s="229"/>
      <c r="E220" s="229"/>
      <c r="F220" s="319"/>
      <c r="G220" s="477"/>
    </row>
    <row r="221" spans="1:7" x14ac:dyDescent="0.2">
      <c r="A221" s="71"/>
      <c r="B221" s="72"/>
      <c r="C221" s="73"/>
      <c r="D221" s="229"/>
      <c r="E221" s="229"/>
      <c r="F221" s="319"/>
      <c r="G221" s="477"/>
    </row>
    <row r="222" spans="1:7" x14ac:dyDescent="0.2">
      <c r="A222" s="71"/>
      <c r="B222" s="72"/>
      <c r="C222" s="212" t="s">
        <v>2989</v>
      </c>
      <c r="D222" s="229"/>
      <c r="E222" s="229"/>
      <c r="F222" s="319"/>
      <c r="G222" s="477"/>
    </row>
    <row r="223" spans="1:7" x14ac:dyDescent="0.2">
      <c r="A223" s="71"/>
      <c r="B223" s="72"/>
      <c r="C223" s="73"/>
      <c r="D223" s="229"/>
      <c r="E223" s="229"/>
      <c r="F223" s="319"/>
      <c r="G223" s="477"/>
    </row>
    <row r="224" spans="1:7" x14ac:dyDescent="0.2">
      <c r="A224" s="71">
        <v>3.1</v>
      </c>
      <c r="B224" s="72"/>
      <c r="C224" s="73" t="s">
        <v>2990</v>
      </c>
      <c r="D224" s="229" t="s">
        <v>4787</v>
      </c>
      <c r="E224" s="229">
        <v>2</v>
      </c>
      <c r="F224" s="708"/>
      <c r="G224" s="477">
        <f>E224*F224</f>
        <v>0</v>
      </c>
    </row>
    <row r="225" spans="1:7" x14ac:dyDescent="0.2">
      <c r="A225" s="71"/>
      <c r="B225" s="72"/>
      <c r="C225" s="73"/>
      <c r="D225" s="229"/>
      <c r="E225" s="229"/>
      <c r="F225" s="319"/>
      <c r="G225" s="477"/>
    </row>
    <row r="226" spans="1:7" x14ac:dyDescent="0.2">
      <c r="A226" s="71"/>
      <c r="B226" s="72"/>
      <c r="C226" s="213" t="s">
        <v>2991</v>
      </c>
      <c r="D226" s="229"/>
      <c r="E226" s="229"/>
      <c r="F226" s="319"/>
      <c r="G226" s="477"/>
    </row>
    <row r="227" spans="1:7" x14ac:dyDescent="0.2">
      <c r="A227" s="71"/>
      <c r="B227" s="72"/>
      <c r="C227" s="73"/>
      <c r="D227" s="229"/>
      <c r="E227" s="229"/>
      <c r="F227" s="319"/>
      <c r="G227" s="477"/>
    </row>
    <row r="228" spans="1:7" x14ac:dyDescent="0.2">
      <c r="A228" s="71"/>
      <c r="B228" s="72"/>
      <c r="C228" s="212" t="s">
        <v>2989</v>
      </c>
      <c r="D228" s="229"/>
      <c r="E228" s="229"/>
      <c r="F228" s="319"/>
      <c r="G228" s="477"/>
    </row>
    <row r="229" spans="1:7" x14ac:dyDescent="0.2">
      <c r="A229" s="71"/>
      <c r="B229" s="72"/>
      <c r="C229" s="73"/>
      <c r="D229" s="229"/>
      <c r="E229" s="229"/>
      <c r="F229" s="319"/>
      <c r="G229" s="477"/>
    </row>
    <row r="230" spans="1:7" x14ac:dyDescent="0.2">
      <c r="A230" s="71">
        <v>3.2</v>
      </c>
      <c r="B230" s="72"/>
      <c r="C230" s="73" t="s">
        <v>2992</v>
      </c>
      <c r="D230" s="229" t="s">
        <v>4787</v>
      </c>
      <c r="E230" s="229">
        <v>1</v>
      </c>
      <c r="F230" s="708"/>
      <c r="G230" s="477">
        <f t="shared" ref="G230:G258" si="4">E230*F230</f>
        <v>0</v>
      </c>
    </row>
    <row r="231" spans="1:7" x14ac:dyDescent="0.2">
      <c r="A231" s="71"/>
      <c r="B231" s="72"/>
      <c r="C231" s="73"/>
      <c r="D231" s="229"/>
      <c r="E231" s="229"/>
      <c r="F231" s="319"/>
      <c r="G231" s="477"/>
    </row>
    <row r="232" spans="1:7" x14ac:dyDescent="0.2">
      <c r="A232" s="71">
        <v>3.3</v>
      </c>
      <c r="B232" s="72"/>
      <c r="C232" s="73" t="s">
        <v>2993</v>
      </c>
      <c r="D232" s="229" t="s">
        <v>4787</v>
      </c>
      <c r="E232" s="229">
        <v>1</v>
      </c>
      <c r="F232" s="708"/>
      <c r="G232" s="477">
        <f t="shared" si="4"/>
        <v>0</v>
      </c>
    </row>
    <row r="233" spans="1:7" x14ac:dyDescent="0.2">
      <c r="A233" s="71"/>
      <c r="B233" s="72"/>
      <c r="C233" s="73"/>
      <c r="D233" s="229"/>
      <c r="E233" s="229"/>
      <c r="F233" s="319"/>
      <c r="G233" s="477"/>
    </row>
    <row r="234" spans="1:7" x14ac:dyDescent="0.2">
      <c r="A234" s="71">
        <v>3.4</v>
      </c>
      <c r="B234" s="72"/>
      <c r="C234" s="73" t="s">
        <v>2994</v>
      </c>
      <c r="D234" s="229" t="s">
        <v>4787</v>
      </c>
      <c r="E234" s="229">
        <v>1</v>
      </c>
      <c r="F234" s="708"/>
      <c r="G234" s="477">
        <f t="shared" si="4"/>
        <v>0</v>
      </c>
    </row>
    <row r="235" spans="1:7" x14ac:dyDescent="0.2">
      <c r="A235" s="71"/>
      <c r="B235" s="72"/>
      <c r="C235" s="73"/>
      <c r="D235" s="229"/>
      <c r="E235" s="229"/>
      <c r="F235" s="319"/>
      <c r="G235" s="477"/>
    </row>
    <row r="236" spans="1:7" x14ac:dyDescent="0.2">
      <c r="A236" s="71"/>
      <c r="B236" s="72"/>
      <c r="C236" s="213" t="s">
        <v>2995</v>
      </c>
      <c r="D236" s="229"/>
      <c r="E236" s="229"/>
      <c r="F236" s="319"/>
      <c r="G236" s="477"/>
    </row>
    <row r="237" spans="1:7" x14ac:dyDescent="0.2">
      <c r="A237" s="71"/>
      <c r="B237" s="72"/>
      <c r="C237" s="73"/>
      <c r="D237" s="229"/>
      <c r="E237" s="229"/>
      <c r="F237" s="319"/>
      <c r="G237" s="477"/>
    </row>
    <row r="238" spans="1:7" ht="25.5" x14ac:dyDescent="0.2">
      <c r="A238" s="71">
        <v>3.5</v>
      </c>
      <c r="B238" s="72"/>
      <c r="C238" s="73" t="s">
        <v>2996</v>
      </c>
      <c r="D238" s="229" t="s">
        <v>242</v>
      </c>
      <c r="E238" s="229">
        <v>1</v>
      </c>
      <c r="F238" s="708"/>
      <c r="G238" s="477">
        <f t="shared" si="4"/>
        <v>0</v>
      </c>
    </row>
    <row r="239" spans="1:7" x14ac:dyDescent="0.2">
      <c r="A239" s="71"/>
      <c r="B239" s="72"/>
      <c r="C239" s="73"/>
      <c r="D239" s="229"/>
      <c r="E239" s="229"/>
      <c r="F239" s="319"/>
      <c r="G239" s="477"/>
    </row>
    <row r="240" spans="1:7" x14ac:dyDescent="0.2">
      <c r="A240" s="71"/>
      <c r="B240" s="72"/>
      <c r="C240" s="213" t="s">
        <v>2997</v>
      </c>
      <c r="D240" s="229"/>
      <c r="E240" s="229"/>
      <c r="F240" s="319"/>
      <c r="G240" s="477"/>
    </row>
    <row r="241" spans="1:7" x14ac:dyDescent="0.2">
      <c r="A241" s="71"/>
      <c r="B241" s="72"/>
      <c r="C241" s="73"/>
      <c r="D241" s="229"/>
      <c r="E241" s="229"/>
      <c r="F241" s="319"/>
      <c r="G241" s="477"/>
    </row>
    <row r="242" spans="1:7" x14ac:dyDescent="0.2">
      <c r="A242" s="71"/>
      <c r="B242" s="72"/>
      <c r="C242" s="212" t="s">
        <v>2998</v>
      </c>
      <c r="D242" s="229"/>
      <c r="E242" s="229"/>
      <c r="F242" s="319"/>
      <c r="G242" s="477"/>
    </row>
    <row r="243" spans="1:7" x14ac:dyDescent="0.2">
      <c r="A243" s="71"/>
      <c r="B243" s="72"/>
      <c r="C243" s="73"/>
      <c r="D243" s="229"/>
      <c r="E243" s="229"/>
      <c r="F243" s="319"/>
      <c r="G243" s="477"/>
    </row>
    <row r="244" spans="1:7" x14ac:dyDescent="0.2">
      <c r="A244" s="71">
        <v>3.6</v>
      </c>
      <c r="B244" s="72"/>
      <c r="C244" s="73" t="s">
        <v>2999</v>
      </c>
      <c r="D244" s="229" t="s">
        <v>4786</v>
      </c>
      <c r="E244" s="229">
        <v>12</v>
      </c>
      <c r="F244" s="708"/>
      <c r="G244" s="477">
        <f t="shared" si="4"/>
        <v>0</v>
      </c>
    </row>
    <row r="245" spans="1:7" x14ac:dyDescent="0.2">
      <c r="A245" s="71"/>
      <c r="B245" s="72"/>
      <c r="C245" s="73"/>
      <c r="D245" s="229"/>
      <c r="E245" s="229"/>
      <c r="F245" s="319"/>
      <c r="G245" s="477"/>
    </row>
    <row r="246" spans="1:7" x14ac:dyDescent="0.2">
      <c r="A246" s="71"/>
      <c r="B246" s="72"/>
      <c r="C246" s="213" t="s">
        <v>3000</v>
      </c>
      <c r="D246" s="229"/>
      <c r="E246" s="229"/>
      <c r="F246" s="319"/>
      <c r="G246" s="477"/>
    </row>
    <row r="247" spans="1:7" x14ac:dyDescent="0.2">
      <c r="A247" s="71"/>
      <c r="B247" s="72"/>
      <c r="C247" s="73"/>
      <c r="D247" s="229"/>
      <c r="E247" s="229"/>
      <c r="F247" s="319"/>
      <c r="G247" s="477"/>
    </row>
    <row r="248" spans="1:7" ht="25.5" x14ac:dyDescent="0.2">
      <c r="A248" s="71">
        <v>3.7</v>
      </c>
      <c r="B248" s="72"/>
      <c r="C248" s="73" t="s">
        <v>3001</v>
      </c>
      <c r="D248" s="229" t="s">
        <v>4786</v>
      </c>
      <c r="E248" s="229">
        <v>6</v>
      </c>
      <c r="F248" s="708"/>
      <c r="G248" s="477">
        <f t="shared" si="4"/>
        <v>0</v>
      </c>
    </row>
    <row r="249" spans="1:7" x14ac:dyDescent="0.2">
      <c r="A249" s="71"/>
      <c r="B249" s="72"/>
      <c r="C249" s="73"/>
      <c r="D249" s="229"/>
      <c r="E249" s="229"/>
      <c r="F249" s="319"/>
      <c r="G249" s="477"/>
    </row>
    <row r="250" spans="1:7" x14ac:dyDescent="0.2">
      <c r="A250" s="71"/>
      <c r="B250" s="72"/>
      <c r="C250" s="213" t="s">
        <v>3002</v>
      </c>
      <c r="D250" s="229"/>
      <c r="E250" s="229"/>
      <c r="F250" s="319"/>
      <c r="G250" s="477"/>
    </row>
    <row r="251" spans="1:7" x14ac:dyDescent="0.2">
      <c r="A251" s="71"/>
      <c r="B251" s="72"/>
      <c r="C251" s="73"/>
      <c r="D251" s="229"/>
      <c r="E251" s="229"/>
      <c r="F251" s="319"/>
      <c r="G251" s="477"/>
    </row>
    <row r="252" spans="1:7" x14ac:dyDescent="0.2">
      <c r="A252" s="71"/>
      <c r="B252" s="72"/>
      <c r="C252" s="212" t="s">
        <v>3003</v>
      </c>
      <c r="D252" s="229"/>
      <c r="E252" s="229"/>
      <c r="F252" s="319"/>
      <c r="G252" s="477"/>
    </row>
    <row r="253" spans="1:7" x14ac:dyDescent="0.2">
      <c r="A253" s="71"/>
      <c r="B253" s="72"/>
      <c r="C253" s="73"/>
      <c r="D253" s="229"/>
      <c r="E253" s="229"/>
      <c r="F253" s="319"/>
      <c r="G253" s="477"/>
    </row>
    <row r="254" spans="1:7" x14ac:dyDescent="0.2">
      <c r="A254" s="71">
        <v>3.8</v>
      </c>
      <c r="B254" s="72"/>
      <c r="C254" s="73" t="s">
        <v>3004</v>
      </c>
      <c r="D254" s="229" t="s">
        <v>690</v>
      </c>
      <c r="E254" s="229">
        <v>5</v>
      </c>
      <c r="F254" s="708"/>
      <c r="G254" s="477">
        <f t="shared" si="4"/>
        <v>0</v>
      </c>
    </row>
    <row r="255" spans="1:7" x14ac:dyDescent="0.2">
      <c r="A255" s="71"/>
      <c r="B255" s="72"/>
      <c r="C255" s="73"/>
      <c r="D255" s="229"/>
      <c r="E255" s="229"/>
      <c r="F255" s="319"/>
      <c r="G255" s="477"/>
    </row>
    <row r="256" spans="1:7" x14ac:dyDescent="0.2">
      <c r="A256" s="71"/>
      <c r="B256" s="72"/>
      <c r="C256" s="212" t="s">
        <v>3005</v>
      </c>
      <c r="D256" s="229"/>
      <c r="E256" s="229"/>
      <c r="F256" s="319"/>
      <c r="G256" s="477"/>
    </row>
    <row r="257" spans="1:7" x14ac:dyDescent="0.2">
      <c r="A257" s="71"/>
      <c r="B257" s="72"/>
      <c r="C257" s="73"/>
      <c r="D257" s="229"/>
      <c r="E257" s="229"/>
      <c r="F257" s="319"/>
      <c r="G257" s="477"/>
    </row>
    <row r="258" spans="1:7" ht="25.5" x14ac:dyDescent="0.2">
      <c r="A258" s="71">
        <v>3.9</v>
      </c>
      <c r="B258" s="72"/>
      <c r="C258" s="73" t="s">
        <v>3006</v>
      </c>
      <c r="D258" s="229" t="s">
        <v>4786</v>
      </c>
      <c r="E258" s="229">
        <v>2</v>
      </c>
      <c r="F258" s="708"/>
      <c r="G258" s="477">
        <f t="shared" si="4"/>
        <v>0</v>
      </c>
    </row>
    <row r="259" spans="1:7" x14ac:dyDescent="0.2">
      <c r="A259" s="71"/>
      <c r="B259" s="72"/>
      <c r="C259" s="73"/>
      <c r="D259" s="229"/>
      <c r="E259" s="229"/>
      <c r="F259" s="319"/>
      <c r="G259" s="477"/>
    </row>
    <row r="260" spans="1:7" x14ac:dyDescent="0.2">
      <c r="A260" s="71"/>
      <c r="B260" s="72"/>
      <c r="C260" s="73"/>
      <c r="D260" s="229"/>
      <c r="E260" s="229"/>
      <c r="F260" s="319"/>
      <c r="G260" s="477"/>
    </row>
    <row r="261" spans="1:7" ht="21.95" customHeight="1" x14ac:dyDescent="0.2">
      <c r="A261" s="75" t="s">
        <v>3776</v>
      </c>
      <c r="B261" s="75"/>
      <c r="C261" s="76"/>
      <c r="D261" s="77"/>
      <c r="E261" s="77"/>
      <c r="F261" s="324"/>
      <c r="G261" s="479">
        <f>SUM(G224:G258)</f>
        <v>0</v>
      </c>
    </row>
    <row r="262" spans="1:7" s="65" customFormat="1" ht="14.45" customHeight="1" x14ac:dyDescent="0.2">
      <c r="A262" s="63"/>
      <c r="B262" s="64"/>
      <c r="C262" s="64"/>
      <c r="D262" s="465"/>
      <c r="E262" s="465"/>
      <c r="F262" s="466"/>
      <c r="G262" s="478" t="s">
        <v>3820</v>
      </c>
    </row>
    <row r="263" spans="1:7" s="65" customFormat="1" x14ac:dyDescent="0.2">
      <c r="A263" s="63"/>
      <c r="B263" s="64"/>
      <c r="C263" s="64"/>
      <c r="D263" s="465"/>
      <c r="E263" s="465"/>
      <c r="F263" s="466"/>
      <c r="G263" s="481"/>
    </row>
    <row r="264" spans="1:7" s="65" customFormat="1" ht="25.5" x14ac:dyDescent="0.2">
      <c r="A264" s="66" t="s">
        <v>3</v>
      </c>
      <c r="B264" s="66" t="s">
        <v>4</v>
      </c>
      <c r="C264" s="66" t="s">
        <v>5</v>
      </c>
      <c r="D264" s="225" t="s">
        <v>6</v>
      </c>
      <c r="E264" s="225" t="s">
        <v>7</v>
      </c>
      <c r="F264" s="225" t="s">
        <v>8</v>
      </c>
      <c r="G264" s="482" t="s">
        <v>9</v>
      </c>
    </row>
    <row r="265" spans="1:7" x14ac:dyDescent="0.2">
      <c r="A265" s="71"/>
      <c r="B265" s="72"/>
      <c r="C265" s="73"/>
      <c r="D265" s="229"/>
      <c r="E265" s="229"/>
      <c r="F265" s="319"/>
      <c r="G265" s="477"/>
    </row>
    <row r="266" spans="1:7" x14ac:dyDescent="0.2">
      <c r="A266" s="71"/>
      <c r="B266" s="72"/>
      <c r="C266" s="74" t="s">
        <v>3747</v>
      </c>
      <c r="D266" s="229"/>
      <c r="E266" s="229"/>
      <c r="F266" s="319"/>
      <c r="G266" s="477"/>
    </row>
    <row r="267" spans="1:7" x14ac:dyDescent="0.2">
      <c r="A267" s="71"/>
      <c r="B267" s="72"/>
      <c r="C267" s="73"/>
      <c r="D267" s="229"/>
      <c r="E267" s="229"/>
      <c r="F267" s="319"/>
      <c r="G267" s="477"/>
    </row>
    <row r="268" spans="1:7" x14ac:dyDescent="0.2">
      <c r="A268" s="71"/>
      <c r="B268" s="72"/>
      <c r="C268" s="74" t="s">
        <v>3007</v>
      </c>
      <c r="D268" s="229"/>
      <c r="E268" s="229"/>
      <c r="F268" s="319"/>
      <c r="G268" s="477"/>
    </row>
    <row r="269" spans="1:7" x14ac:dyDescent="0.2">
      <c r="A269" s="71"/>
      <c r="B269" s="72"/>
      <c r="C269" s="73"/>
      <c r="D269" s="229"/>
      <c r="E269" s="229"/>
      <c r="F269" s="319"/>
      <c r="G269" s="477"/>
    </row>
    <row r="270" spans="1:7" x14ac:dyDescent="0.2">
      <c r="A270" s="71"/>
      <c r="B270" s="72"/>
      <c r="C270" s="73" t="s">
        <v>2986</v>
      </c>
      <c r="D270" s="229"/>
      <c r="E270" s="229"/>
      <c r="F270" s="319"/>
      <c r="G270" s="477"/>
    </row>
    <row r="271" spans="1:7" x14ac:dyDescent="0.2">
      <c r="A271" s="71"/>
      <c r="B271" s="72"/>
      <c r="C271" s="73"/>
      <c r="D271" s="229"/>
      <c r="E271" s="229"/>
      <c r="F271" s="319"/>
      <c r="G271" s="477"/>
    </row>
    <row r="272" spans="1:7" ht="38.25" x14ac:dyDescent="0.2">
      <c r="A272" s="71"/>
      <c r="B272" s="72"/>
      <c r="C272" s="73" t="s">
        <v>3008</v>
      </c>
      <c r="D272" s="229"/>
      <c r="E272" s="229"/>
      <c r="F272" s="319"/>
      <c r="G272" s="477"/>
    </row>
    <row r="273" spans="1:7" x14ac:dyDescent="0.2">
      <c r="A273" s="71"/>
      <c r="B273" s="72"/>
      <c r="C273" s="73"/>
      <c r="D273" s="229"/>
      <c r="E273" s="229"/>
      <c r="F273" s="319"/>
      <c r="G273" s="477"/>
    </row>
    <row r="274" spans="1:7" x14ac:dyDescent="0.2">
      <c r="A274" s="71"/>
      <c r="B274" s="72"/>
      <c r="C274" s="213" t="s">
        <v>3009</v>
      </c>
      <c r="D274" s="229"/>
      <c r="E274" s="229"/>
      <c r="F274" s="319"/>
      <c r="G274" s="477"/>
    </row>
    <row r="275" spans="1:7" x14ac:dyDescent="0.2">
      <c r="A275" s="71"/>
      <c r="B275" s="72"/>
      <c r="C275" s="73"/>
      <c r="D275" s="229"/>
      <c r="E275" s="229"/>
      <c r="F275" s="319"/>
      <c r="G275" s="477"/>
    </row>
    <row r="276" spans="1:7" x14ac:dyDescent="0.2">
      <c r="A276" s="71"/>
      <c r="B276" s="72"/>
      <c r="C276" s="212" t="s">
        <v>913</v>
      </c>
      <c r="D276" s="229"/>
      <c r="E276" s="229"/>
      <c r="F276" s="319"/>
      <c r="G276" s="477"/>
    </row>
    <row r="277" spans="1:7" x14ac:dyDescent="0.2">
      <c r="A277" s="71"/>
      <c r="B277" s="72"/>
      <c r="C277" s="73"/>
      <c r="D277" s="229"/>
      <c r="E277" s="229"/>
      <c r="F277" s="319"/>
      <c r="G277" s="477"/>
    </row>
    <row r="278" spans="1:7" x14ac:dyDescent="0.2">
      <c r="A278" s="71">
        <v>4.0999999999999996</v>
      </c>
      <c r="B278" s="72"/>
      <c r="C278" s="73" t="s">
        <v>3010</v>
      </c>
      <c r="D278" s="229" t="s">
        <v>4786</v>
      </c>
      <c r="E278" s="229">
        <v>29</v>
      </c>
      <c r="F278" s="708"/>
      <c r="G278" s="477">
        <f>E278*F278</f>
        <v>0</v>
      </c>
    </row>
    <row r="279" spans="1:7" x14ac:dyDescent="0.2">
      <c r="A279" s="71"/>
      <c r="B279" s="72"/>
      <c r="C279" s="73"/>
      <c r="D279" s="229"/>
      <c r="E279" s="229"/>
      <c r="F279" s="319"/>
      <c r="G279" s="477"/>
    </row>
    <row r="280" spans="1:7" x14ac:dyDescent="0.2">
      <c r="A280" s="71">
        <v>4.2</v>
      </c>
      <c r="B280" s="72"/>
      <c r="C280" s="73" t="s">
        <v>3011</v>
      </c>
      <c r="D280" s="229" t="s">
        <v>4786</v>
      </c>
      <c r="E280" s="229">
        <v>10</v>
      </c>
      <c r="F280" s="708"/>
      <c r="G280" s="477">
        <f t="shared" ref="G280:G300" si="5">E280*F280</f>
        <v>0</v>
      </c>
    </row>
    <row r="281" spans="1:7" x14ac:dyDescent="0.2">
      <c r="A281" s="71"/>
      <c r="B281" s="72"/>
      <c r="C281" s="73"/>
      <c r="D281" s="229"/>
      <c r="E281" s="229"/>
      <c r="F281" s="319"/>
      <c r="G281" s="477"/>
    </row>
    <row r="282" spans="1:7" x14ac:dyDescent="0.2">
      <c r="A282" s="71"/>
      <c r="B282" s="72"/>
      <c r="C282" s="213" t="s">
        <v>922</v>
      </c>
      <c r="D282" s="229"/>
      <c r="E282" s="229"/>
      <c r="F282" s="319"/>
      <c r="G282" s="477"/>
    </row>
    <row r="283" spans="1:7" x14ac:dyDescent="0.2">
      <c r="A283" s="71"/>
      <c r="B283" s="72"/>
      <c r="C283" s="73"/>
      <c r="D283" s="229"/>
      <c r="E283" s="229"/>
      <c r="F283" s="319"/>
      <c r="G283" s="477"/>
    </row>
    <row r="284" spans="1:7" x14ac:dyDescent="0.2">
      <c r="A284" s="71"/>
      <c r="B284" s="72"/>
      <c r="C284" s="212" t="s">
        <v>3012</v>
      </c>
      <c r="D284" s="229"/>
      <c r="E284" s="229"/>
      <c r="F284" s="319"/>
      <c r="G284" s="477"/>
    </row>
    <row r="285" spans="1:7" x14ac:dyDescent="0.2">
      <c r="A285" s="71"/>
      <c r="B285" s="72"/>
      <c r="C285" s="73"/>
      <c r="D285" s="229"/>
      <c r="E285" s="229"/>
      <c r="F285" s="319"/>
      <c r="G285" s="477"/>
    </row>
    <row r="286" spans="1:7" x14ac:dyDescent="0.2">
      <c r="A286" s="71">
        <v>4.3</v>
      </c>
      <c r="B286" s="72"/>
      <c r="C286" s="73" t="s">
        <v>3013</v>
      </c>
      <c r="D286" s="229" t="s">
        <v>292</v>
      </c>
      <c r="E286" s="229">
        <v>90</v>
      </c>
      <c r="F286" s="708"/>
      <c r="G286" s="477">
        <f t="shared" si="5"/>
        <v>0</v>
      </c>
    </row>
    <row r="287" spans="1:7" x14ac:dyDescent="0.2">
      <c r="A287" s="71"/>
      <c r="B287" s="72"/>
      <c r="C287" s="73"/>
      <c r="D287" s="229"/>
      <c r="E287" s="229"/>
      <c r="F287" s="319"/>
      <c r="G287" s="477"/>
    </row>
    <row r="288" spans="1:7" x14ac:dyDescent="0.2">
      <c r="A288" s="71">
        <v>4.4000000000000004</v>
      </c>
      <c r="B288" s="72"/>
      <c r="C288" s="73" t="s">
        <v>3014</v>
      </c>
      <c r="D288" s="229" t="s">
        <v>292</v>
      </c>
      <c r="E288" s="229">
        <v>30</v>
      </c>
      <c r="F288" s="708"/>
      <c r="G288" s="477">
        <f t="shared" si="5"/>
        <v>0</v>
      </c>
    </row>
    <row r="289" spans="1:7" x14ac:dyDescent="0.2">
      <c r="A289" s="71"/>
      <c r="B289" s="72"/>
      <c r="C289" s="73"/>
      <c r="D289" s="229"/>
      <c r="E289" s="229"/>
      <c r="F289" s="319"/>
      <c r="G289" s="477"/>
    </row>
    <row r="290" spans="1:7" x14ac:dyDescent="0.2">
      <c r="A290" s="71"/>
      <c r="B290" s="72"/>
      <c r="C290" s="212" t="s">
        <v>3015</v>
      </c>
      <c r="D290" s="229"/>
      <c r="E290" s="229"/>
      <c r="F290" s="319"/>
      <c r="G290" s="477"/>
    </row>
    <row r="291" spans="1:7" x14ac:dyDescent="0.2">
      <c r="A291" s="71"/>
      <c r="B291" s="72"/>
      <c r="C291" s="73"/>
      <c r="D291" s="229"/>
      <c r="E291" s="229"/>
      <c r="F291" s="319"/>
      <c r="G291" s="477"/>
    </row>
    <row r="292" spans="1:7" x14ac:dyDescent="0.2">
      <c r="A292" s="71">
        <v>4.5</v>
      </c>
      <c r="B292" s="72"/>
      <c r="C292" s="73" t="s">
        <v>3016</v>
      </c>
      <c r="D292" s="229" t="s">
        <v>292</v>
      </c>
      <c r="E292" s="229">
        <v>12</v>
      </c>
      <c r="F292" s="708"/>
      <c r="G292" s="477">
        <f t="shared" si="5"/>
        <v>0</v>
      </c>
    </row>
    <row r="293" spans="1:7" x14ac:dyDescent="0.2">
      <c r="A293" s="71"/>
      <c r="B293" s="72"/>
      <c r="C293" s="73"/>
      <c r="D293" s="229"/>
      <c r="E293" s="229"/>
      <c r="F293" s="319"/>
      <c r="G293" s="477"/>
    </row>
    <row r="294" spans="1:7" x14ac:dyDescent="0.2">
      <c r="A294" s="71"/>
      <c r="B294" s="72"/>
      <c r="C294" s="212" t="s">
        <v>3017</v>
      </c>
      <c r="D294" s="229"/>
      <c r="E294" s="229"/>
      <c r="F294" s="319"/>
      <c r="G294" s="477"/>
    </row>
    <row r="295" spans="1:7" x14ac:dyDescent="0.2">
      <c r="A295" s="71"/>
      <c r="B295" s="72"/>
      <c r="C295" s="73"/>
      <c r="D295" s="229"/>
      <c r="E295" s="229"/>
      <c r="F295" s="319"/>
      <c r="G295" s="477"/>
    </row>
    <row r="296" spans="1:7" ht="25.5" x14ac:dyDescent="0.2">
      <c r="A296" s="71">
        <v>4.5999999999999996</v>
      </c>
      <c r="B296" s="72"/>
      <c r="C296" s="73" t="s">
        <v>3018</v>
      </c>
      <c r="D296" s="229" t="s">
        <v>242</v>
      </c>
      <c r="E296" s="229">
        <v>22</v>
      </c>
      <c r="F296" s="708"/>
      <c r="G296" s="477">
        <f t="shared" si="5"/>
        <v>0</v>
      </c>
    </row>
    <row r="297" spans="1:7" x14ac:dyDescent="0.2">
      <c r="A297" s="71"/>
      <c r="B297" s="72"/>
      <c r="C297" s="73"/>
      <c r="D297" s="229"/>
      <c r="E297" s="229"/>
      <c r="F297" s="319"/>
      <c r="G297" s="477"/>
    </row>
    <row r="298" spans="1:7" ht="38.25" x14ac:dyDescent="0.2">
      <c r="A298" s="71"/>
      <c r="B298" s="72"/>
      <c r="C298" s="212" t="s">
        <v>3019</v>
      </c>
      <c r="D298" s="229"/>
      <c r="E298" s="229"/>
      <c r="F298" s="319"/>
      <c r="G298" s="477"/>
    </row>
    <row r="299" spans="1:7" x14ac:dyDescent="0.2">
      <c r="A299" s="71"/>
      <c r="B299" s="72"/>
      <c r="C299" s="73"/>
      <c r="D299" s="229"/>
      <c r="E299" s="229"/>
      <c r="F299" s="319"/>
      <c r="G299" s="477"/>
    </row>
    <row r="300" spans="1:7" x14ac:dyDescent="0.2">
      <c r="A300" s="71">
        <v>4.7</v>
      </c>
      <c r="B300" s="72"/>
      <c r="C300" s="73" t="s">
        <v>3020</v>
      </c>
      <c r="D300" s="229" t="s">
        <v>292</v>
      </c>
      <c r="E300" s="229">
        <v>17</v>
      </c>
      <c r="F300" s="708"/>
      <c r="G300" s="477">
        <f t="shared" si="5"/>
        <v>0</v>
      </c>
    </row>
    <row r="301" spans="1:7" x14ac:dyDescent="0.2">
      <c r="A301" s="71"/>
      <c r="B301" s="72"/>
      <c r="C301" s="73"/>
      <c r="D301" s="229"/>
      <c r="E301" s="229"/>
      <c r="F301" s="319"/>
      <c r="G301" s="477"/>
    </row>
    <row r="302" spans="1:7" x14ac:dyDescent="0.2">
      <c r="A302" s="71"/>
      <c r="B302" s="72"/>
      <c r="C302" s="73"/>
      <c r="D302" s="229"/>
      <c r="E302" s="229"/>
      <c r="F302" s="319"/>
      <c r="G302" s="477"/>
    </row>
    <row r="303" spans="1:7" ht="21.95" customHeight="1" x14ac:dyDescent="0.2">
      <c r="A303" s="75" t="s">
        <v>3777</v>
      </c>
      <c r="B303" s="75"/>
      <c r="C303" s="76"/>
      <c r="D303" s="77"/>
      <c r="E303" s="77"/>
      <c r="F303" s="316"/>
      <c r="G303" s="479">
        <f>SUM(G278:G300)</f>
        <v>0</v>
      </c>
    </row>
    <row r="304" spans="1:7" s="65" customFormat="1" ht="14.45" customHeight="1" x14ac:dyDescent="0.2">
      <c r="A304" s="63"/>
      <c r="B304" s="64"/>
      <c r="C304" s="64"/>
      <c r="D304" s="465"/>
      <c r="E304" s="465"/>
      <c r="F304" s="466"/>
      <c r="G304" s="478" t="s">
        <v>3820</v>
      </c>
    </row>
    <row r="305" spans="1:7" s="65" customFormat="1" x14ac:dyDescent="0.2">
      <c r="A305" s="63"/>
      <c r="B305" s="64"/>
      <c r="C305" s="64"/>
      <c r="D305" s="465"/>
      <c r="E305" s="465"/>
      <c r="F305" s="466"/>
      <c r="G305" s="481"/>
    </row>
    <row r="306" spans="1:7" s="65" customFormat="1" ht="25.5" x14ac:dyDescent="0.2">
      <c r="A306" s="66" t="s">
        <v>3</v>
      </c>
      <c r="B306" s="66" t="s">
        <v>4</v>
      </c>
      <c r="C306" s="66" t="s">
        <v>5</v>
      </c>
      <c r="D306" s="225" t="s">
        <v>6</v>
      </c>
      <c r="E306" s="225" t="s">
        <v>7</v>
      </c>
      <c r="F306" s="225" t="s">
        <v>8</v>
      </c>
      <c r="G306" s="482" t="s">
        <v>9</v>
      </c>
    </row>
    <row r="307" spans="1:7" x14ac:dyDescent="0.2">
      <c r="A307" s="71"/>
      <c r="B307" s="72"/>
      <c r="C307" s="73"/>
      <c r="D307" s="229"/>
      <c r="E307" s="229"/>
      <c r="F307" s="318"/>
      <c r="G307" s="477"/>
    </row>
    <row r="308" spans="1:7" x14ac:dyDescent="0.2">
      <c r="A308" s="71"/>
      <c r="B308" s="72"/>
      <c r="C308" s="74" t="s">
        <v>3748</v>
      </c>
      <c r="D308" s="229"/>
      <c r="E308" s="229"/>
      <c r="F308" s="318"/>
      <c r="G308" s="477"/>
    </row>
    <row r="309" spans="1:7" x14ac:dyDescent="0.2">
      <c r="A309" s="71"/>
      <c r="B309" s="72"/>
      <c r="C309" s="73"/>
      <c r="D309" s="229"/>
      <c r="E309" s="229"/>
      <c r="F309" s="318"/>
      <c r="G309" s="477"/>
    </row>
    <row r="310" spans="1:7" x14ac:dyDescent="0.2">
      <c r="A310" s="71"/>
      <c r="B310" s="72"/>
      <c r="C310" s="74" t="s">
        <v>3021</v>
      </c>
      <c r="D310" s="229"/>
      <c r="E310" s="229"/>
      <c r="F310" s="318"/>
      <c r="G310" s="477"/>
    </row>
    <row r="311" spans="1:7" x14ac:dyDescent="0.2">
      <c r="A311" s="71"/>
      <c r="B311" s="72"/>
      <c r="C311" s="73"/>
      <c r="D311" s="229"/>
      <c r="E311" s="229"/>
      <c r="F311" s="318"/>
      <c r="G311" s="477"/>
    </row>
    <row r="312" spans="1:7" x14ac:dyDescent="0.2">
      <c r="A312" s="71"/>
      <c r="B312" s="72"/>
      <c r="C312" s="73" t="s">
        <v>2986</v>
      </c>
      <c r="D312" s="229"/>
      <c r="E312" s="229"/>
      <c r="F312" s="318"/>
      <c r="G312" s="477"/>
    </row>
    <row r="313" spans="1:7" x14ac:dyDescent="0.2">
      <c r="A313" s="71"/>
      <c r="B313" s="72"/>
      <c r="C313" s="73"/>
      <c r="D313" s="229"/>
      <c r="E313" s="229"/>
      <c r="F313" s="318"/>
      <c r="G313" s="477"/>
    </row>
    <row r="314" spans="1:7" ht="38.25" x14ac:dyDescent="0.2">
      <c r="A314" s="71"/>
      <c r="B314" s="72"/>
      <c r="C314" s="73" t="s">
        <v>3022</v>
      </c>
      <c r="D314" s="229"/>
      <c r="E314" s="229"/>
      <c r="F314" s="318"/>
      <c r="G314" s="477"/>
    </row>
    <row r="315" spans="1:7" x14ac:dyDescent="0.2">
      <c r="A315" s="71"/>
      <c r="B315" s="72"/>
      <c r="C315" s="73"/>
      <c r="D315" s="229"/>
      <c r="E315" s="229"/>
      <c r="F315" s="318"/>
      <c r="G315" s="477"/>
    </row>
    <row r="316" spans="1:7" x14ac:dyDescent="0.2">
      <c r="A316" s="71"/>
      <c r="B316" s="72"/>
      <c r="C316" s="213" t="s">
        <v>2907</v>
      </c>
      <c r="D316" s="229"/>
      <c r="E316" s="229"/>
      <c r="F316" s="318"/>
      <c r="G316" s="477"/>
    </row>
    <row r="317" spans="1:7" x14ac:dyDescent="0.2">
      <c r="A317" s="71"/>
      <c r="B317" s="72"/>
      <c r="C317" s="73"/>
      <c r="D317" s="229"/>
      <c r="E317" s="229"/>
      <c r="F317" s="318"/>
      <c r="G317" s="477"/>
    </row>
    <row r="318" spans="1:7" x14ac:dyDescent="0.2">
      <c r="A318" s="71"/>
      <c r="B318" s="72"/>
      <c r="C318" s="212" t="s">
        <v>3023</v>
      </c>
      <c r="D318" s="229"/>
      <c r="E318" s="229"/>
      <c r="F318" s="319"/>
      <c r="G318" s="477"/>
    </row>
    <row r="319" spans="1:7" x14ac:dyDescent="0.2">
      <c r="A319" s="71"/>
      <c r="B319" s="72"/>
      <c r="C319" s="73"/>
      <c r="D319" s="229"/>
      <c r="E319" s="229"/>
      <c r="F319" s="319"/>
      <c r="G319" s="477"/>
    </row>
    <row r="320" spans="1:7" ht="76.5" x14ac:dyDescent="0.2">
      <c r="A320" s="71"/>
      <c r="B320" s="72"/>
      <c r="C320" s="73" t="s">
        <v>3024</v>
      </c>
      <c r="D320" s="229"/>
      <c r="E320" s="229"/>
      <c r="F320" s="319"/>
      <c r="G320" s="477"/>
    </row>
    <row r="321" spans="1:7" x14ac:dyDescent="0.2">
      <c r="A321" s="71"/>
      <c r="B321" s="72"/>
      <c r="C321" s="73"/>
      <c r="D321" s="229"/>
      <c r="E321" s="229"/>
      <c r="F321" s="319"/>
      <c r="G321" s="477"/>
    </row>
    <row r="322" spans="1:7" x14ac:dyDescent="0.2">
      <c r="A322" s="71"/>
      <c r="B322" s="72"/>
      <c r="C322" s="213" t="s">
        <v>3025</v>
      </c>
      <c r="D322" s="229"/>
      <c r="E322" s="229"/>
      <c r="F322" s="319"/>
      <c r="G322" s="477"/>
    </row>
    <row r="323" spans="1:7" x14ac:dyDescent="0.2">
      <c r="A323" s="71"/>
      <c r="B323" s="72"/>
      <c r="C323" s="73"/>
      <c r="D323" s="229"/>
      <c r="E323" s="229"/>
      <c r="F323" s="319"/>
      <c r="G323" s="477"/>
    </row>
    <row r="324" spans="1:7" ht="25.5" x14ac:dyDescent="0.2">
      <c r="A324" s="71"/>
      <c r="B324" s="72"/>
      <c r="C324" s="212" t="s">
        <v>3026</v>
      </c>
      <c r="D324" s="229"/>
      <c r="E324" s="229"/>
      <c r="F324" s="319"/>
      <c r="G324" s="477"/>
    </row>
    <row r="325" spans="1:7" x14ac:dyDescent="0.2">
      <c r="A325" s="71"/>
      <c r="B325" s="72"/>
      <c r="C325" s="73"/>
      <c r="D325" s="229"/>
      <c r="E325" s="229"/>
      <c r="F325" s="319"/>
      <c r="G325" s="477"/>
    </row>
    <row r="326" spans="1:7" x14ac:dyDescent="0.2">
      <c r="A326" s="71">
        <v>5.0999999999999996</v>
      </c>
      <c r="B326" s="72"/>
      <c r="C326" s="73" t="s">
        <v>3027</v>
      </c>
      <c r="D326" s="229" t="s">
        <v>4786</v>
      </c>
      <c r="E326" s="229">
        <v>2</v>
      </c>
      <c r="F326" s="708"/>
      <c r="G326" s="477">
        <f>E326*F326</f>
        <v>0</v>
      </c>
    </row>
    <row r="327" spans="1:7" x14ac:dyDescent="0.2">
      <c r="A327" s="71"/>
      <c r="B327" s="72"/>
      <c r="C327" s="73"/>
      <c r="D327" s="229"/>
      <c r="E327" s="229"/>
      <c r="F327" s="319"/>
      <c r="G327" s="477"/>
    </row>
    <row r="328" spans="1:7" ht="38.25" x14ac:dyDescent="0.2">
      <c r="A328" s="71"/>
      <c r="B328" s="72"/>
      <c r="C328" s="212" t="s">
        <v>3028</v>
      </c>
      <c r="D328" s="229"/>
      <c r="E328" s="229"/>
      <c r="F328" s="319"/>
      <c r="G328" s="477"/>
    </row>
    <row r="329" spans="1:7" x14ac:dyDescent="0.2">
      <c r="A329" s="71"/>
      <c r="B329" s="72"/>
      <c r="C329" s="73"/>
      <c r="D329" s="229"/>
      <c r="E329" s="229"/>
      <c r="F329" s="319"/>
      <c r="G329" s="477"/>
    </row>
    <row r="330" spans="1:7" x14ac:dyDescent="0.2">
      <c r="A330" s="71">
        <v>5.2</v>
      </c>
      <c r="B330" s="72"/>
      <c r="C330" s="73" t="s">
        <v>3029</v>
      </c>
      <c r="D330" s="229" t="s">
        <v>4786</v>
      </c>
      <c r="E330" s="229">
        <v>5</v>
      </c>
      <c r="F330" s="708"/>
      <c r="G330" s="477">
        <f t="shared" ref="G330:G360" si="6">E330*F330</f>
        <v>0</v>
      </c>
    </row>
    <row r="331" spans="1:7" x14ac:dyDescent="0.2">
      <c r="A331" s="71"/>
      <c r="B331" s="72"/>
      <c r="C331" s="73"/>
      <c r="D331" s="229"/>
      <c r="E331" s="229"/>
      <c r="F331" s="319"/>
      <c r="G331" s="477"/>
    </row>
    <row r="332" spans="1:7" x14ac:dyDescent="0.2">
      <c r="A332" s="71"/>
      <c r="B332" s="72"/>
      <c r="C332" s="213" t="s">
        <v>3030</v>
      </c>
      <c r="D332" s="229"/>
      <c r="E332" s="229"/>
      <c r="F332" s="319"/>
      <c r="G332" s="477"/>
    </row>
    <row r="333" spans="1:7" x14ac:dyDescent="0.2">
      <c r="A333" s="71"/>
      <c r="B333" s="72"/>
      <c r="C333" s="73"/>
      <c r="D333" s="229"/>
      <c r="E333" s="229"/>
      <c r="F333" s="319"/>
      <c r="G333" s="477"/>
    </row>
    <row r="334" spans="1:7" x14ac:dyDescent="0.2">
      <c r="A334" s="71"/>
      <c r="B334" s="72"/>
      <c r="C334" s="212" t="s">
        <v>3031</v>
      </c>
      <c r="D334" s="229"/>
      <c r="E334" s="229"/>
      <c r="F334" s="319"/>
      <c r="G334" s="477"/>
    </row>
    <row r="335" spans="1:7" x14ac:dyDescent="0.2">
      <c r="A335" s="71"/>
      <c r="B335" s="72"/>
      <c r="C335" s="73"/>
      <c r="D335" s="229"/>
      <c r="E335" s="229"/>
      <c r="F335" s="319"/>
      <c r="G335" s="477"/>
    </row>
    <row r="336" spans="1:7" x14ac:dyDescent="0.2">
      <c r="A336" s="71">
        <v>5.3</v>
      </c>
      <c r="B336" s="72"/>
      <c r="C336" s="73" t="s">
        <v>3032</v>
      </c>
      <c r="D336" s="229" t="s">
        <v>4786</v>
      </c>
      <c r="E336" s="229">
        <v>270</v>
      </c>
      <c r="F336" s="708"/>
      <c r="G336" s="477">
        <f t="shared" si="6"/>
        <v>0</v>
      </c>
    </row>
    <row r="337" spans="1:7" x14ac:dyDescent="0.2">
      <c r="A337" s="71"/>
      <c r="B337" s="72"/>
      <c r="C337" s="73"/>
      <c r="D337" s="229"/>
      <c r="E337" s="229"/>
      <c r="F337" s="319"/>
      <c r="G337" s="477"/>
    </row>
    <row r="338" spans="1:7" ht="25.5" x14ac:dyDescent="0.2">
      <c r="A338" s="71">
        <v>5.4</v>
      </c>
      <c r="B338" s="72"/>
      <c r="C338" s="73" t="s">
        <v>3033</v>
      </c>
      <c r="D338" s="229" t="s">
        <v>292</v>
      </c>
      <c r="E338" s="229">
        <v>105</v>
      </c>
      <c r="F338" s="708"/>
      <c r="G338" s="477">
        <f t="shared" si="6"/>
        <v>0</v>
      </c>
    </row>
    <row r="339" spans="1:7" x14ac:dyDescent="0.2">
      <c r="A339" s="71"/>
      <c r="B339" s="72"/>
      <c r="C339" s="73"/>
      <c r="D339" s="229"/>
      <c r="E339" s="229"/>
      <c r="F339" s="319"/>
      <c r="G339" s="477"/>
    </row>
    <row r="340" spans="1:7" x14ac:dyDescent="0.2">
      <c r="A340" s="71">
        <v>5.5</v>
      </c>
      <c r="B340" s="72"/>
      <c r="C340" s="73" t="s">
        <v>3034</v>
      </c>
      <c r="D340" s="229" t="s">
        <v>242</v>
      </c>
      <c r="E340" s="229">
        <v>2</v>
      </c>
      <c r="F340" s="708"/>
      <c r="G340" s="477">
        <f t="shared" si="6"/>
        <v>0</v>
      </c>
    </row>
    <row r="341" spans="1:7" x14ac:dyDescent="0.2">
      <c r="A341" s="71"/>
      <c r="B341" s="72"/>
      <c r="C341" s="73"/>
      <c r="D341" s="229"/>
      <c r="E341" s="229"/>
      <c r="F341" s="319"/>
      <c r="G341" s="477"/>
    </row>
    <row r="342" spans="1:7" x14ac:dyDescent="0.2">
      <c r="A342" s="71"/>
      <c r="B342" s="72"/>
      <c r="C342" s="213" t="s">
        <v>3035</v>
      </c>
      <c r="D342" s="229"/>
      <c r="E342" s="229"/>
      <c r="F342" s="319"/>
      <c r="G342" s="477"/>
    </row>
    <row r="343" spans="1:7" x14ac:dyDescent="0.2">
      <c r="A343" s="71"/>
      <c r="B343" s="72"/>
      <c r="C343" s="73"/>
      <c r="D343" s="229"/>
      <c r="E343" s="229"/>
      <c r="F343" s="319"/>
      <c r="G343" s="477"/>
    </row>
    <row r="344" spans="1:7" x14ac:dyDescent="0.2">
      <c r="A344" s="71"/>
      <c r="B344" s="72"/>
      <c r="C344" s="212" t="s">
        <v>3036</v>
      </c>
      <c r="D344" s="229"/>
      <c r="E344" s="229"/>
      <c r="F344" s="319"/>
      <c r="G344" s="477"/>
    </row>
    <row r="345" spans="1:7" x14ac:dyDescent="0.2">
      <c r="A345" s="71"/>
      <c r="B345" s="72"/>
      <c r="C345" s="73"/>
      <c r="D345" s="229"/>
      <c r="E345" s="229"/>
      <c r="F345" s="319"/>
      <c r="G345" s="477"/>
    </row>
    <row r="346" spans="1:7" x14ac:dyDescent="0.2">
      <c r="A346" s="71">
        <v>5.6</v>
      </c>
      <c r="B346" s="72"/>
      <c r="C346" s="73" t="s">
        <v>3037</v>
      </c>
      <c r="D346" s="229" t="s">
        <v>4786</v>
      </c>
      <c r="E346" s="229">
        <v>270</v>
      </c>
      <c r="F346" s="708"/>
      <c r="G346" s="477">
        <f t="shared" si="6"/>
        <v>0</v>
      </c>
    </row>
    <row r="347" spans="1:7" x14ac:dyDescent="0.2">
      <c r="A347" s="71"/>
      <c r="B347" s="72"/>
      <c r="C347" s="73"/>
      <c r="D347" s="229"/>
      <c r="E347" s="229"/>
      <c r="F347" s="319"/>
      <c r="G347" s="477"/>
    </row>
    <row r="348" spans="1:7" x14ac:dyDescent="0.2">
      <c r="A348" s="71"/>
      <c r="B348" s="72"/>
      <c r="C348" s="212" t="s">
        <v>3038</v>
      </c>
      <c r="D348" s="229"/>
      <c r="E348" s="229"/>
      <c r="F348" s="319"/>
      <c r="G348" s="477"/>
    </row>
    <row r="349" spans="1:7" x14ac:dyDescent="0.2">
      <c r="A349" s="71"/>
      <c r="B349" s="72"/>
      <c r="C349" s="73"/>
      <c r="D349" s="229"/>
      <c r="E349" s="229"/>
      <c r="F349" s="319"/>
      <c r="G349" s="477"/>
    </row>
    <row r="350" spans="1:7" x14ac:dyDescent="0.2">
      <c r="A350" s="71">
        <v>5.7</v>
      </c>
      <c r="B350" s="72"/>
      <c r="C350" s="73" t="s">
        <v>3039</v>
      </c>
      <c r="D350" s="229" t="s">
        <v>4786</v>
      </c>
      <c r="E350" s="229">
        <v>236</v>
      </c>
      <c r="F350" s="708"/>
      <c r="G350" s="477">
        <f t="shared" si="6"/>
        <v>0</v>
      </c>
    </row>
    <row r="351" spans="1:7" x14ac:dyDescent="0.2">
      <c r="A351" s="71"/>
      <c r="B351" s="72"/>
      <c r="C351" s="73"/>
      <c r="D351" s="229"/>
      <c r="E351" s="229"/>
      <c r="F351" s="319"/>
      <c r="G351" s="477"/>
    </row>
    <row r="352" spans="1:7" x14ac:dyDescent="0.2">
      <c r="A352" s="71"/>
      <c r="B352" s="72"/>
      <c r="C352" s="212" t="s">
        <v>3040</v>
      </c>
      <c r="D352" s="229"/>
      <c r="E352" s="229"/>
      <c r="F352" s="319"/>
      <c r="G352" s="477"/>
    </row>
    <row r="353" spans="1:7" x14ac:dyDescent="0.2">
      <c r="A353" s="71"/>
      <c r="B353" s="72"/>
      <c r="C353" s="73"/>
      <c r="D353" s="229"/>
      <c r="E353" s="229"/>
      <c r="F353" s="319"/>
      <c r="G353" s="477"/>
    </row>
    <row r="354" spans="1:7" ht="25.5" x14ac:dyDescent="0.2">
      <c r="A354" s="71">
        <v>5.8</v>
      </c>
      <c r="B354" s="72"/>
      <c r="C354" s="73" t="s">
        <v>3041</v>
      </c>
      <c r="D354" s="229" t="s">
        <v>4786</v>
      </c>
      <c r="E354" s="229">
        <v>236</v>
      </c>
      <c r="F354" s="708"/>
      <c r="G354" s="477">
        <f t="shared" si="6"/>
        <v>0</v>
      </c>
    </row>
    <row r="355" spans="1:7" x14ac:dyDescent="0.2">
      <c r="A355" s="71"/>
      <c r="B355" s="72"/>
      <c r="C355" s="73"/>
      <c r="D355" s="229"/>
      <c r="E355" s="229"/>
      <c r="F355" s="319"/>
      <c r="G355" s="477"/>
    </row>
    <row r="356" spans="1:7" x14ac:dyDescent="0.2">
      <c r="A356" s="71"/>
      <c r="B356" s="72"/>
      <c r="C356" s="213" t="s">
        <v>3042</v>
      </c>
      <c r="D356" s="229"/>
      <c r="E356" s="229"/>
      <c r="F356" s="319"/>
      <c r="G356" s="477"/>
    </row>
    <row r="357" spans="1:7" x14ac:dyDescent="0.2">
      <c r="A357" s="71"/>
      <c r="B357" s="72"/>
      <c r="C357" s="73"/>
      <c r="D357" s="229"/>
      <c r="E357" s="229"/>
      <c r="F357" s="319"/>
      <c r="G357" s="477"/>
    </row>
    <row r="358" spans="1:7" ht="25.5" x14ac:dyDescent="0.2">
      <c r="A358" s="71"/>
      <c r="B358" s="72"/>
      <c r="C358" s="212" t="s">
        <v>3043</v>
      </c>
      <c r="D358" s="229"/>
      <c r="E358" s="229"/>
      <c r="F358" s="319"/>
      <c r="G358" s="477"/>
    </row>
    <row r="359" spans="1:7" x14ac:dyDescent="0.2">
      <c r="A359" s="71"/>
      <c r="B359" s="72"/>
      <c r="C359" s="73"/>
      <c r="D359" s="229"/>
      <c r="E359" s="229"/>
      <c r="F359" s="319"/>
      <c r="G359" s="477"/>
    </row>
    <row r="360" spans="1:7" x14ac:dyDescent="0.2">
      <c r="A360" s="71">
        <v>5.9</v>
      </c>
      <c r="B360" s="72"/>
      <c r="C360" s="73" t="s">
        <v>3044</v>
      </c>
      <c r="D360" s="229" t="s">
        <v>292</v>
      </c>
      <c r="E360" s="229">
        <v>17</v>
      </c>
      <c r="F360" s="708"/>
      <c r="G360" s="477">
        <f t="shared" si="6"/>
        <v>0</v>
      </c>
    </row>
    <row r="361" spans="1:7" x14ac:dyDescent="0.2">
      <c r="A361" s="71"/>
      <c r="B361" s="72"/>
      <c r="C361" s="73"/>
      <c r="D361" s="229"/>
      <c r="E361" s="229"/>
      <c r="F361" s="319"/>
      <c r="G361" s="477"/>
    </row>
    <row r="362" spans="1:7" x14ac:dyDescent="0.2">
      <c r="A362" s="71"/>
      <c r="B362" s="72"/>
      <c r="C362" s="73"/>
      <c r="D362" s="229"/>
      <c r="E362" s="229"/>
      <c r="F362" s="319"/>
      <c r="G362" s="477"/>
    </row>
    <row r="363" spans="1:7" ht="21.95" customHeight="1" x14ac:dyDescent="0.2">
      <c r="A363" s="75" t="s">
        <v>3778</v>
      </c>
      <c r="B363" s="75"/>
      <c r="C363" s="76"/>
      <c r="D363" s="77"/>
      <c r="E363" s="77"/>
      <c r="F363" s="324"/>
      <c r="G363" s="479">
        <f>SUM(G326:G360)</f>
        <v>0</v>
      </c>
    </row>
    <row r="364" spans="1:7" s="65" customFormat="1" ht="14.45" customHeight="1" x14ac:dyDescent="0.2">
      <c r="A364" s="63"/>
      <c r="B364" s="64"/>
      <c r="C364" s="64"/>
      <c r="D364" s="465"/>
      <c r="E364" s="465"/>
      <c r="F364" s="466"/>
      <c r="G364" s="478" t="s">
        <v>3820</v>
      </c>
    </row>
    <row r="365" spans="1:7" s="65" customFormat="1" x14ac:dyDescent="0.2">
      <c r="A365" s="63"/>
      <c r="B365" s="64"/>
      <c r="C365" s="64"/>
      <c r="D365" s="465"/>
      <c r="E365" s="465"/>
      <c r="F365" s="466"/>
      <c r="G365" s="481"/>
    </row>
    <row r="366" spans="1:7" s="65" customFormat="1" ht="25.5" x14ac:dyDescent="0.2">
      <c r="A366" s="66" t="s">
        <v>3</v>
      </c>
      <c r="B366" s="66" t="s">
        <v>4</v>
      </c>
      <c r="C366" s="66" t="s">
        <v>5</v>
      </c>
      <c r="D366" s="225" t="s">
        <v>6</v>
      </c>
      <c r="E366" s="225" t="s">
        <v>7</v>
      </c>
      <c r="F366" s="225" t="s">
        <v>8</v>
      </c>
      <c r="G366" s="482" t="s">
        <v>9</v>
      </c>
    </row>
    <row r="367" spans="1:7" x14ac:dyDescent="0.2">
      <c r="A367" s="71"/>
      <c r="B367" s="72"/>
      <c r="C367" s="73"/>
      <c r="D367" s="229"/>
      <c r="E367" s="229"/>
      <c r="F367" s="318"/>
      <c r="G367" s="477"/>
    </row>
    <row r="368" spans="1:7" x14ac:dyDescent="0.2">
      <c r="A368" s="71"/>
      <c r="B368" s="72"/>
      <c r="C368" s="74" t="s">
        <v>3749</v>
      </c>
      <c r="D368" s="229"/>
      <c r="E368" s="229"/>
      <c r="F368" s="318"/>
      <c r="G368" s="477"/>
    </row>
    <row r="369" spans="1:7" x14ac:dyDescent="0.2">
      <c r="A369" s="71"/>
      <c r="B369" s="72"/>
      <c r="C369" s="73"/>
      <c r="D369" s="229"/>
      <c r="E369" s="229"/>
      <c r="F369" s="318"/>
      <c r="G369" s="477"/>
    </row>
    <row r="370" spans="1:7" x14ac:dyDescent="0.2">
      <c r="A370" s="71"/>
      <c r="B370" s="72"/>
      <c r="C370" s="74" t="s">
        <v>3045</v>
      </c>
      <c r="D370" s="229"/>
      <c r="E370" s="229"/>
      <c r="F370" s="318"/>
      <c r="G370" s="477"/>
    </row>
    <row r="371" spans="1:7" x14ac:dyDescent="0.2">
      <c r="A371" s="71"/>
      <c r="B371" s="72"/>
      <c r="C371" s="73"/>
      <c r="D371" s="229"/>
      <c r="E371" s="229"/>
      <c r="F371" s="318"/>
      <c r="G371" s="477"/>
    </row>
    <row r="372" spans="1:7" x14ac:dyDescent="0.2">
      <c r="A372" s="71"/>
      <c r="B372" s="72"/>
      <c r="C372" s="73" t="s">
        <v>2986</v>
      </c>
      <c r="D372" s="229"/>
      <c r="E372" s="229"/>
      <c r="F372" s="318"/>
      <c r="G372" s="477"/>
    </row>
    <row r="373" spans="1:7" x14ac:dyDescent="0.2">
      <c r="A373" s="71"/>
      <c r="B373" s="72"/>
      <c r="C373" s="73"/>
      <c r="D373" s="229"/>
      <c r="E373" s="229"/>
      <c r="F373" s="318"/>
      <c r="G373" s="477"/>
    </row>
    <row r="374" spans="1:7" ht="38.25" x14ac:dyDescent="0.2">
      <c r="A374" s="71"/>
      <c r="B374" s="72"/>
      <c r="C374" s="73" t="s">
        <v>3046</v>
      </c>
      <c r="D374" s="229"/>
      <c r="E374" s="229"/>
      <c r="F374" s="318"/>
      <c r="G374" s="477"/>
    </row>
    <row r="375" spans="1:7" x14ac:dyDescent="0.2">
      <c r="A375" s="71"/>
      <c r="B375" s="72"/>
      <c r="C375" s="73"/>
      <c r="D375" s="229"/>
      <c r="E375" s="229"/>
      <c r="F375" s="318"/>
      <c r="G375" s="477"/>
    </row>
    <row r="376" spans="1:7" x14ac:dyDescent="0.2">
      <c r="A376" s="71"/>
      <c r="B376" s="72"/>
      <c r="C376" s="213" t="s">
        <v>3047</v>
      </c>
      <c r="D376" s="229"/>
      <c r="E376" s="229"/>
      <c r="F376" s="318"/>
      <c r="G376" s="477"/>
    </row>
    <row r="377" spans="1:7" x14ac:dyDescent="0.2">
      <c r="A377" s="71"/>
      <c r="B377" s="72"/>
      <c r="C377" s="73"/>
      <c r="D377" s="229"/>
      <c r="E377" s="229"/>
      <c r="F377" s="318"/>
      <c r="G377" s="477"/>
    </row>
    <row r="378" spans="1:7" ht="25.5" x14ac:dyDescent="0.2">
      <c r="A378" s="71"/>
      <c r="B378" s="72"/>
      <c r="C378" s="212" t="s">
        <v>3821</v>
      </c>
      <c r="D378" s="229"/>
      <c r="E378" s="229"/>
      <c r="F378" s="318"/>
      <c r="G378" s="477"/>
    </row>
    <row r="379" spans="1:7" x14ac:dyDescent="0.2">
      <c r="A379" s="71"/>
      <c r="B379" s="72"/>
      <c r="C379" s="73"/>
      <c r="D379" s="229"/>
      <c r="E379" s="229"/>
      <c r="F379" s="319"/>
      <c r="G379" s="477"/>
    </row>
    <row r="380" spans="1:7" x14ac:dyDescent="0.2">
      <c r="A380" s="71">
        <v>6.1</v>
      </c>
      <c r="B380" s="72"/>
      <c r="C380" s="73" t="s">
        <v>3048</v>
      </c>
      <c r="D380" s="229" t="s">
        <v>4786</v>
      </c>
      <c r="E380" s="229">
        <v>77</v>
      </c>
      <c r="F380" s="708"/>
      <c r="G380" s="477">
        <f>E380*F380</f>
        <v>0</v>
      </c>
    </row>
    <row r="381" spans="1:7" x14ac:dyDescent="0.2">
      <c r="A381" s="71"/>
      <c r="B381" s="72"/>
      <c r="C381" s="73"/>
      <c r="D381" s="229"/>
      <c r="E381" s="229"/>
      <c r="F381" s="319"/>
      <c r="G381" s="477"/>
    </row>
    <row r="382" spans="1:7" ht="38.25" x14ac:dyDescent="0.2">
      <c r="A382" s="71"/>
      <c r="B382" s="72"/>
      <c r="C382" s="212" t="s">
        <v>3822</v>
      </c>
      <c r="D382" s="229"/>
      <c r="E382" s="229"/>
      <c r="F382" s="319"/>
      <c r="G382" s="477"/>
    </row>
    <row r="383" spans="1:7" x14ac:dyDescent="0.2">
      <c r="A383" s="71"/>
      <c r="B383" s="72"/>
      <c r="C383" s="73"/>
      <c r="D383" s="229"/>
      <c r="E383" s="229"/>
      <c r="F383" s="319"/>
      <c r="G383" s="477"/>
    </row>
    <row r="384" spans="1:7" x14ac:dyDescent="0.2">
      <c r="A384" s="71">
        <v>6.2</v>
      </c>
      <c r="B384" s="72"/>
      <c r="C384" s="73" t="s">
        <v>3048</v>
      </c>
      <c r="D384" s="229" t="s">
        <v>4786</v>
      </c>
      <c r="E384" s="229">
        <v>61</v>
      </c>
      <c r="F384" s="708"/>
      <c r="G384" s="477">
        <f t="shared" ref="G384" si="7">E384*F384</f>
        <v>0</v>
      </c>
    </row>
    <row r="385" spans="1:7" x14ac:dyDescent="0.2">
      <c r="A385" s="71"/>
      <c r="B385" s="72"/>
      <c r="C385" s="73"/>
      <c r="D385" s="229"/>
      <c r="E385" s="229"/>
      <c r="F385" s="319"/>
      <c r="G385" s="477"/>
    </row>
    <row r="386" spans="1:7" x14ac:dyDescent="0.2">
      <c r="A386" s="71"/>
      <c r="B386" s="72"/>
      <c r="C386" s="212" t="s">
        <v>3049</v>
      </c>
      <c r="D386" s="229"/>
      <c r="E386" s="229"/>
      <c r="F386" s="319"/>
      <c r="G386" s="477"/>
    </row>
    <row r="387" spans="1:7" x14ac:dyDescent="0.2">
      <c r="A387" s="71"/>
      <c r="B387" s="72"/>
      <c r="C387" s="73"/>
      <c r="D387" s="229"/>
      <c r="E387" s="229"/>
      <c r="F387" s="319"/>
      <c r="G387" s="477"/>
    </row>
    <row r="388" spans="1:7" x14ac:dyDescent="0.2">
      <c r="A388" s="71">
        <v>6.3</v>
      </c>
      <c r="B388" s="72"/>
      <c r="C388" s="73" t="s">
        <v>3050</v>
      </c>
      <c r="D388" s="229" t="s">
        <v>292</v>
      </c>
      <c r="E388" s="229">
        <v>10</v>
      </c>
      <c r="F388" s="708"/>
      <c r="G388" s="477">
        <f>E388*F388</f>
        <v>0</v>
      </c>
    </row>
    <row r="389" spans="1:7" x14ac:dyDescent="0.2">
      <c r="A389" s="71"/>
      <c r="B389" s="72"/>
      <c r="C389" s="73"/>
      <c r="D389" s="229"/>
      <c r="E389" s="229"/>
      <c r="F389" s="319"/>
      <c r="G389" s="477"/>
    </row>
    <row r="390" spans="1:7" x14ac:dyDescent="0.2">
      <c r="A390" s="71"/>
      <c r="B390" s="72"/>
      <c r="C390" s="73"/>
      <c r="D390" s="229"/>
      <c r="E390" s="229"/>
      <c r="F390" s="319"/>
      <c r="G390" s="477"/>
    </row>
    <row r="391" spans="1:7" ht="21.95" customHeight="1" x14ac:dyDescent="0.2">
      <c r="A391" s="75" t="s">
        <v>3779</v>
      </c>
      <c r="B391" s="75"/>
      <c r="C391" s="76"/>
      <c r="D391" s="77"/>
      <c r="E391" s="77"/>
      <c r="F391" s="316"/>
      <c r="G391" s="479">
        <f>SUM(G380:G388)</f>
        <v>0</v>
      </c>
    </row>
    <row r="392" spans="1:7" s="65" customFormat="1" ht="14.45" customHeight="1" x14ac:dyDescent="0.2">
      <c r="A392" s="63"/>
      <c r="B392" s="64"/>
      <c r="C392" s="64"/>
      <c r="D392" s="465"/>
      <c r="E392" s="465"/>
      <c r="F392" s="466"/>
      <c r="G392" s="478" t="s">
        <v>3820</v>
      </c>
    </row>
    <row r="393" spans="1:7" s="65" customFormat="1" x14ac:dyDescent="0.2">
      <c r="A393" s="63"/>
      <c r="B393" s="64"/>
      <c r="C393" s="64"/>
      <c r="D393" s="465"/>
      <c r="E393" s="465"/>
      <c r="F393" s="466"/>
      <c r="G393" s="481"/>
    </row>
    <row r="394" spans="1:7" s="65" customFormat="1" ht="25.5" x14ac:dyDescent="0.2">
      <c r="A394" s="66" t="s">
        <v>3</v>
      </c>
      <c r="B394" s="66" t="s">
        <v>4</v>
      </c>
      <c r="C394" s="66" t="s">
        <v>5</v>
      </c>
      <c r="D394" s="225" t="s">
        <v>6</v>
      </c>
      <c r="E394" s="225" t="s">
        <v>7</v>
      </c>
      <c r="F394" s="225" t="s">
        <v>8</v>
      </c>
      <c r="G394" s="482" t="s">
        <v>9</v>
      </c>
    </row>
    <row r="395" spans="1:7" x14ac:dyDescent="0.2">
      <c r="A395" s="71"/>
      <c r="B395" s="72"/>
      <c r="C395" s="73"/>
      <c r="D395" s="229"/>
      <c r="E395" s="229"/>
      <c r="F395" s="319"/>
      <c r="G395" s="477"/>
    </row>
    <row r="396" spans="1:7" x14ac:dyDescent="0.2">
      <c r="A396" s="71"/>
      <c r="B396" s="72"/>
      <c r="C396" s="74" t="s">
        <v>3750</v>
      </c>
      <c r="D396" s="229"/>
      <c r="E396" s="229"/>
      <c r="F396" s="319"/>
      <c r="G396" s="477"/>
    </row>
    <row r="397" spans="1:7" x14ac:dyDescent="0.2">
      <c r="A397" s="71"/>
      <c r="B397" s="72"/>
      <c r="C397" s="73"/>
      <c r="D397" s="229"/>
      <c r="E397" s="229"/>
      <c r="F397" s="319"/>
      <c r="G397" s="477"/>
    </row>
    <row r="398" spans="1:7" x14ac:dyDescent="0.2">
      <c r="A398" s="71"/>
      <c r="B398" s="72"/>
      <c r="C398" s="74" t="s">
        <v>3051</v>
      </c>
      <c r="D398" s="229"/>
      <c r="E398" s="229"/>
      <c r="F398" s="319"/>
      <c r="G398" s="477"/>
    </row>
    <row r="399" spans="1:7" x14ac:dyDescent="0.2">
      <c r="A399" s="71"/>
      <c r="B399" s="72"/>
      <c r="C399" s="73"/>
      <c r="D399" s="229"/>
      <c r="E399" s="229"/>
      <c r="F399" s="319"/>
      <c r="G399" s="477"/>
    </row>
    <row r="400" spans="1:7" x14ac:dyDescent="0.2">
      <c r="A400" s="71"/>
      <c r="B400" s="72"/>
      <c r="C400" s="73" t="s">
        <v>2986</v>
      </c>
      <c r="D400" s="229"/>
      <c r="E400" s="229"/>
      <c r="F400" s="319"/>
      <c r="G400" s="477"/>
    </row>
    <row r="401" spans="1:7" x14ac:dyDescent="0.2">
      <c r="A401" s="71"/>
      <c r="B401" s="72"/>
      <c r="C401" s="73"/>
      <c r="D401" s="229"/>
      <c r="E401" s="229"/>
      <c r="F401" s="319"/>
      <c r="G401" s="477"/>
    </row>
    <row r="402" spans="1:7" ht="38.25" x14ac:dyDescent="0.2">
      <c r="A402" s="71"/>
      <c r="B402" s="72"/>
      <c r="C402" s="73" t="s">
        <v>3052</v>
      </c>
      <c r="D402" s="229"/>
      <c r="E402" s="229"/>
      <c r="F402" s="319"/>
      <c r="G402" s="477"/>
    </row>
    <row r="403" spans="1:7" x14ac:dyDescent="0.2">
      <c r="A403" s="71"/>
      <c r="B403" s="72"/>
      <c r="C403" s="73"/>
      <c r="D403" s="229"/>
      <c r="E403" s="229"/>
      <c r="F403" s="319"/>
      <c r="G403" s="477"/>
    </row>
    <row r="404" spans="1:7" x14ac:dyDescent="0.2">
      <c r="A404" s="71"/>
      <c r="B404" s="72"/>
      <c r="C404" s="213" t="s">
        <v>3053</v>
      </c>
      <c r="D404" s="229"/>
      <c r="E404" s="229"/>
      <c r="F404" s="319"/>
      <c r="G404" s="477"/>
    </row>
    <row r="405" spans="1:7" x14ac:dyDescent="0.2">
      <c r="A405" s="71"/>
      <c r="B405" s="72"/>
      <c r="C405" s="73"/>
      <c r="D405" s="229"/>
      <c r="E405" s="229"/>
      <c r="F405" s="319"/>
      <c r="G405" s="477"/>
    </row>
    <row r="406" spans="1:7" x14ac:dyDescent="0.2">
      <c r="A406" s="71"/>
      <c r="B406" s="72"/>
      <c r="C406" s="212" t="s">
        <v>3054</v>
      </c>
      <c r="D406" s="229"/>
      <c r="E406" s="229"/>
      <c r="F406" s="319"/>
      <c r="G406" s="477"/>
    </row>
    <row r="407" spans="1:7" x14ac:dyDescent="0.2">
      <c r="A407" s="71"/>
      <c r="B407" s="72"/>
      <c r="C407" s="73"/>
      <c r="D407" s="229"/>
      <c r="E407" s="229"/>
      <c r="F407" s="319"/>
      <c r="G407" s="477"/>
    </row>
    <row r="408" spans="1:7" ht="25.5" x14ac:dyDescent="0.2">
      <c r="A408" s="71">
        <v>7.1</v>
      </c>
      <c r="B408" s="72"/>
      <c r="C408" s="73" t="s">
        <v>3055</v>
      </c>
      <c r="D408" s="229" t="s">
        <v>292</v>
      </c>
      <c r="E408" s="229">
        <v>196</v>
      </c>
      <c r="F408" s="708"/>
      <c r="G408" s="477">
        <f>E408*F408</f>
        <v>0</v>
      </c>
    </row>
    <row r="409" spans="1:7" x14ac:dyDescent="0.2">
      <c r="A409" s="71"/>
      <c r="B409" s="72"/>
      <c r="C409" s="73"/>
      <c r="D409" s="229"/>
      <c r="E409" s="229"/>
      <c r="F409" s="319"/>
      <c r="G409" s="477"/>
    </row>
    <row r="410" spans="1:7" x14ac:dyDescent="0.2">
      <c r="A410" s="71"/>
      <c r="B410" s="72"/>
      <c r="C410" s="213" t="s">
        <v>3056</v>
      </c>
      <c r="D410" s="229"/>
      <c r="E410" s="229"/>
      <c r="F410" s="319"/>
      <c r="G410" s="477"/>
    </row>
    <row r="411" spans="1:7" x14ac:dyDescent="0.2">
      <c r="A411" s="71"/>
      <c r="B411" s="72"/>
      <c r="C411" s="73"/>
      <c r="D411" s="229"/>
      <c r="E411" s="229"/>
      <c r="F411" s="319"/>
      <c r="G411" s="477"/>
    </row>
    <row r="412" spans="1:7" ht="25.5" x14ac:dyDescent="0.2">
      <c r="A412" s="71"/>
      <c r="B412" s="72"/>
      <c r="C412" s="212" t="s">
        <v>3057</v>
      </c>
      <c r="D412" s="229"/>
      <c r="E412" s="229"/>
      <c r="F412" s="319"/>
      <c r="G412" s="477"/>
    </row>
    <row r="413" spans="1:7" x14ac:dyDescent="0.2">
      <c r="A413" s="71"/>
      <c r="B413" s="72"/>
      <c r="C413" s="73"/>
      <c r="D413" s="229"/>
      <c r="E413" s="229"/>
      <c r="F413" s="319"/>
      <c r="G413" s="477"/>
    </row>
    <row r="414" spans="1:7" x14ac:dyDescent="0.2">
      <c r="A414" s="71">
        <v>7.2</v>
      </c>
      <c r="B414" s="72"/>
      <c r="C414" s="73" t="s">
        <v>3058</v>
      </c>
      <c r="D414" s="229" t="s">
        <v>242</v>
      </c>
      <c r="E414" s="229">
        <v>1</v>
      </c>
      <c r="F414" s="708"/>
      <c r="G414" s="477">
        <f t="shared" ref="G414:G418" si="8">E414*F414</f>
        <v>0</v>
      </c>
    </row>
    <row r="415" spans="1:7" x14ac:dyDescent="0.2">
      <c r="A415" s="71"/>
      <c r="B415" s="72"/>
      <c r="C415" s="73"/>
      <c r="D415" s="229"/>
      <c r="E415" s="229"/>
      <c r="F415" s="319"/>
      <c r="G415" s="477"/>
    </row>
    <row r="416" spans="1:7" ht="25.5" x14ac:dyDescent="0.2">
      <c r="A416" s="71"/>
      <c r="B416" s="72"/>
      <c r="C416" s="212" t="s">
        <v>3059</v>
      </c>
      <c r="D416" s="229"/>
      <c r="E416" s="229"/>
      <c r="F416" s="319"/>
      <c r="G416" s="477"/>
    </row>
    <row r="417" spans="1:7" x14ac:dyDescent="0.2">
      <c r="A417" s="71"/>
      <c r="B417" s="72"/>
      <c r="C417" s="73"/>
      <c r="D417" s="229"/>
      <c r="E417" s="229"/>
      <c r="F417" s="319"/>
      <c r="G417" s="477"/>
    </row>
    <row r="418" spans="1:7" x14ac:dyDescent="0.2">
      <c r="A418" s="71">
        <v>7.3</v>
      </c>
      <c r="B418" s="72"/>
      <c r="C418" s="73" t="s">
        <v>3060</v>
      </c>
      <c r="D418" s="229" t="s">
        <v>242</v>
      </c>
      <c r="E418" s="229">
        <v>3</v>
      </c>
      <c r="F418" s="708"/>
      <c r="G418" s="477">
        <f t="shared" si="8"/>
        <v>0</v>
      </c>
    </row>
    <row r="419" spans="1:7" x14ac:dyDescent="0.2">
      <c r="A419" s="71"/>
      <c r="B419" s="72"/>
      <c r="C419" s="73"/>
      <c r="D419" s="229"/>
      <c r="E419" s="229"/>
      <c r="F419" s="319"/>
      <c r="G419" s="477"/>
    </row>
    <row r="420" spans="1:7" x14ac:dyDescent="0.2">
      <c r="A420" s="71"/>
      <c r="B420" s="72"/>
      <c r="C420" s="73"/>
      <c r="D420" s="229"/>
      <c r="E420" s="229"/>
      <c r="F420" s="319"/>
      <c r="G420" s="477"/>
    </row>
    <row r="421" spans="1:7" ht="21.95" customHeight="1" x14ac:dyDescent="0.2">
      <c r="A421" s="75" t="s">
        <v>3780</v>
      </c>
      <c r="B421" s="75"/>
      <c r="C421" s="76"/>
      <c r="D421" s="77"/>
      <c r="E421" s="77"/>
      <c r="F421" s="324"/>
      <c r="G421" s="479">
        <f>SUM(G408:G418)</f>
        <v>0</v>
      </c>
    </row>
    <row r="422" spans="1:7" s="65" customFormat="1" ht="14.45" customHeight="1" x14ac:dyDescent="0.2">
      <c r="A422" s="63"/>
      <c r="B422" s="64"/>
      <c r="C422" s="64"/>
      <c r="D422" s="465"/>
      <c r="E422" s="465"/>
      <c r="F422" s="466"/>
      <c r="G422" s="478" t="s">
        <v>3820</v>
      </c>
    </row>
    <row r="423" spans="1:7" s="65" customFormat="1" x14ac:dyDescent="0.2">
      <c r="A423" s="63"/>
      <c r="B423" s="64"/>
      <c r="C423" s="64"/>
      <c r="D423" s="465"/>
      <c r="E423" s="465"/>
      <c r="F423" s="466"/>
      <c r="G423" s="481"/>
    </row>
    <row r="424" spans="1:7" s="65" customFormat="1" ht="25.5" x14ac:dyDescent="0.2">
      <c r="A424" s="66" t="s">
        <v>3</v>
      </c>
      <c r="B424" s="66" t="s">
        <v>4</v>
      </c>
      <c r="C424" s="66" t="s">
        <v>5</v>
      </c>
      <c r="D424" s="225" t="s">
        <v>6</v>
      </c>
      <c r="E424" s="225" t="s">
        <v>7</v>
      </c>
      <c r="F424" s="225" t="s">
        <v>8</v>
      </c>
      <c r="G424" s="482" t="s">
        <v>9</v>
      </c>
    </row>
    <row r="425" spans="1:7" x14ac:dyDescent="0.2">
      <c r="A425" s="71"/>
      <c r="B425" s="72"/>
      <c r="C425" s="73"/>
      <c r="D425" s="229"/>
      <c r="E425" s="229"/>
      <c r="F425" s="319"/>
      <c r="G425" s="477"/>
    </row>
    <row r="426" spans="1:7" x14ac:dyDescent="0.2">
      <c r="A426" s="71"/>
      <c r="B426" s="72"/>
      <c r="C426" s="74" t="s">
        <v>3751</v>
      </c>
      <c r="D426" s="229"/>
      <c r="E426" s="229"/>
      <c r="F426" s="319"/>
      <c r="G426" s="477"/>
    </row>
    <row r="427" spans="1:7" x14ac:dyDescent="0.2">
      <c r="A427" s="71"/>
      <c r="B427" s="72"/>
      <c r="C427" s="73"/>
      <c r="D427" s="229"/>
      <c r="E427" s="229"/>
      <c r="F427" s="319"/>
      <c r="G427" s="477"/>
    </row>
    <row r="428" spans="1:7" x14ac:dyDescent="0.2">
      <c r="A428" s="71"/>
      <c r="B428" s="72"/>
      <c r="C428" s="74" t="s">
        <v>3061</v>
      </c>
      <c r="D428" s="229"/>
      <c r="E428" s="229"/>
      <c r="F428" s="319"/>
      <c r="G428" s="477"/>
    </row>
    <row r="429" spans="1:7" x14ac:dyDescent="0.2">
      <c r="A429" s="71"/>
      <c r="B429" s="72"/>
      <c r="C429" s="73"/>
      <c r="D429" s="229"/>
      <c r="E429" s="229"/>
      <c r="F429" s="319"/>
      <c r="G429" s="477"/>
    </row>
    <row r="430" spans="1:7" x14ac:dyDescent="0.2">
      <c r="A430" s="71"/>
      <c r="B430" s="72"/>
      <c r="C430" s="73" t="s">
        <v>2986</v>
      </c>
      <c r="D430" s="229"/>
      <c r="E430" s="229"/>
      <c r="F430" s="319"/>
      <c r="G430" s="477"/>
    </row>
    <row r="431" spans="1:7" x14ac:dyDescent="0.2">
      <c r="A431" s="71"/>
      <c r="B431" s="72"/>
      <c r="C431" s="73"/>
      <c r="D431" s="229"/>
      <c r="E431" s="229"/>
      <c r="F431" s="319"/>
      <c r="G431" s="477"/>
    </row>
    <row r="432" spans="1:7" ht="38.25" x14ac:dyDescent="0.2">
      <c r="A432" s="71"/>
      <c r="B432" s="72"/>
      <c r="C432" s="73" t="s">
        <v>3062</v>
      </c>
      <c r="D432" s="229"/>
      <c r="E432" s="229"/>
      <c r="F432" s="319"/>
      <c r="G432" s="477"/>
    </row>
    <row r="433" spans="1:7" x14ac:dyDescent="0.2">
      <c r="A433" s="71"/>
      <c r="B433" s="72"/>
      <c r="C433" s="73"/>
      <c r="D433" s="229"/>
      <c r="E433" s="229"/>
      <c r="F433" s="319"/>
      <c r="G433" s="477"/>
    </row>
    <row r="434" spans="1:7" x14ac:dyDescent="0.2">
      <c r="A434" s="71"/>
      <c r="B434" s="72"/>
      <c r="C434" s="213" t="s">
        <v>2907</v>
      </c>
      <c r="D434" s="229"/>
      <c r="E434" s="229"/>
      <c r="F434" s="319"/>
      <c r="G434" s="477"/>
    </row>
    <row r="435" spans="1:7" x14ac:dyDescent="0.2">
      <c r="A435" s="71"/>
      <c r="B435" s="72"/>
      <c r="C435" s="73"/>
      <c r="D435" s="229"/>
      <c r="E435" s="229"/>
      <c r="F435" s="319"/>
      <c r="G435" s="477"/>
    </row>
    <row r="436" spans="1:7" x14ac:dyDescent="0.2">
      <c r="A436" s="71"/>
      <c r="B436" s="72"/>
      <c r="C436" s="212" t="s">
        <v>3063</v>
      </c>
      <c r="D436" s="229"/>
      <c r="E436" s="229"/>
      <c r="F436" s="319"/>
      <c r="G436" s="477"/>
    </row>
    <row r="437" spans="1:7" x14ac:dyDescent="0.2">
      <c r="A437" s="71"/>
      <c r="B437" s="72"/>
      <c r="C437" s="73"/>
      <c r="D437" s="229"/>
      <c r="E437" s="229"/>
      <c r="F437" s="319"/>
      <c r="G437" s="477"/>
    </row>
    <row r="438" spans="1:7" ht="89.25" x14ac:dyDescent="0.2">
      <c r="A438" s="71"/>
      <c r="B438" s="72"/>
      <c r="C438" s="73" t="s">
        <v>3064</v>
      </c>
      <c r="D438" s="229"/>
      <c r="E438" s="229"/>
      <c r="F438" s="319"/>
      <c r="G438" s="477"/>
    </row>
    <row r="439" spans="1:7" x14ac:dyDescent="0.2">
      <c r="A439" s="71"/>
      <c r="B439" s="72"/>
      <c r="C439" s="73"/>
      <c r="D439" s="229"/>
      <c r="E439" s="229"/>
      <c r="F439" s="319"/>
      <c r="G439" s="477"/>
    </row>
    <row r="440" spans="1:7" ht="102" x14ac:dyDescent="0.2">
      <c r="A440" s="71"/>
      <c r="B440" s="72"/>
      <c r="C440" s="73" t="s">
        <v>3065</v>
      </c>
      <c r="D440" s="229"/>
      <c r="E440" s="229"/>
      <c r="F440" s="319"/>
      <c r="G440" s="477"/>
    </row>
    <row r="441" spans="1:7" x14ac:dyDescent="0.2">
      <c r="A441" s="71"/>
      <c r="B441" s="72"/>
      <c r="C441" s="73"/>
      <c r="D441" s="229"/>
      <c r="E441" s="229"/>
      <c r="F441" s="319"/>
      <c r="G441" s="477"/>
    </row>
    <row r="442" spans="1:7" x14ac:dyDescent="0.2">
      <c r="A442" s="71"/>
      <c r="B442" s="72"/>
      <c r="C442" s="213" t="s">
        <v>3066</v>
      </c>
      <c r="D442" s="229"/>
      <c r="E442" s="229"/>
      <c r="F442" s="319"/>
      <c r="G442" s="477"/>
    </row>
    <row r="443" spans="1:7" x14ac:dyDescent="0.2">
      <c r="A443" s="71"/>
      <c r="B443" s="72"/>
      <c r="C443" s="73"/>
      <c r="D443" s="229"/>
      <c r="E443" s="229"/>
      <c r="F443" s="319"/>
      <c r="G443" s="477"/>
    </row>
    <row r="444" spans="1:7" x14ac:dyDescent="0.2">
      <c r="A444" s="71"/>
      <c r="B444" s="72"/>
      <c r="C444" s="212" t="s">
        <v>3067</v>
      </c>
      <c r="D444" s="229"/>
      <c r="E444" s="229"/>
      <c r="F444" s="319"/>
      <c r="G444" s="477"/>
    </row>
    <row r="445" spans="1:7" x14ac:dyDescent="0.2">
      <c r="A445" s="71"/>
      <c r="B445" s="72"/>
      <c r="C445" s="73"/>
      <c r="D445" s="229"/>
      <c r="E445" s="229"/>
      <c r="F445" s="319"/>
      <c r="G445" s="477"/>
    </row>
    <row r="446" spans="1:7" ht="25.5" x14ac:dyDescent="0.2">
      <c r="A446" s="71">
        <v>8.1</v>
      </c>
      <c r="B446" s="72"/>
      <c r="C446" s="73" t="s">
        <v>3068</v>
      </c>
      <c r="D446" s="229" t="s">
        <v>4786</v>
      </c>
      <c r="E446" s="229">
        <v>16</v>
      </c>
      <c r="F446" s="708"/>
      <c r="G446" s="477">
        <f>E446*F446</f>
        <v>0</v>
      </c>
    </row>
    <row r="447" spans="1:7" x14ac:dyDescent="0.2">
      <c r="A447" s="71"/>
      <c r="B447" s="72"/>
      <c r="C447" s="73"/>
      <c r="D447" s="229"/>
      <c r="E447" s="229"/>
      <c r="F447" s="319"/>
      <c r="G447" s="477"/>
    </row>
    <row r="448" spans="1:7" ht="25.5" x14ac:dyDescent="0.2">
      <c r="A448" s="71">
        <v>8.1999999999999993</v>
      </c>
      <c r="B448" s="72"/>
      <c r="C448" s="73" t="s">
        <v>3069</v>
      </c>
      <c r="D448" s="229" t="s">
        <v>242</v>
      </c>
      <c r="E448" s="229">
        <v>2</v>
      </c>
      <c r="F448" s="708"/>
      <c r="G448" s="477">
        <f>E448*F448</f>
        <v>0</v>
      </c>
    </row>
    <row r="449" spans="1:7" x14ac:dyDescent="0.2">
      <c r="A449" s="71"/>
      <c r="B449" s="72"/>
      <c r="C449" s="73"/>
      <c r="D449" s="229"/>
      <c r="E449" s="229"/>
      <c r="F449" s="319"/>
      <c r="G449" s="477"/>
    </row>
    <row r="450" spans="1:7" x14ac:dyDescent="0.2">
      <c r="A450" s="71">
        <v>8.3000000000000007</v>
      </c>
      <c r="B450" s="72"/>
      <c r="C450" s="73" t="s">
        <v>3070</v>
      </c>
      <c r="D450" s="229" t="s">
        <v>292</v>
      </c>
      <c r="E450" s="229">
        <v>16</v>
      </c>
      <c r="F450" s="708"/>
      <c r="G450" s="477">
        <f t="shared" ref="G450:G468" si="9">E450*F450</f>
        <v>0</v>
      </c>
    </row>
    <row r="451" spans="1:7" x14ac:dyDescent="0.2">
      <c r="A451" s="71"/>
      <c r="B451" s="72"/>
      <c r="C451" s="73"/>
      <c r="D451" s="229"/>
      <c r="E451" s="229"/>
      <c r="F451" s="319"/>
      <c r="G451" s="477"/>
    </row>
    <row r="452" spans="1:7" ht="25.5" x14ac:dyDescent="0.2">
      <c r="A452" s="71"/>
      <c r="B452" s="72"/>
      <c r="C452" s="212" t="s">
        <v>3071</v>
      </c>
      <c r="D452" s="229"/>
      <c r="E452" s="229"/>
      <c r="F452" s="319"/>
      <c r="G452" s="477"/>
    </row>
    <row r="453" spans="1:7" x14ac:dyDescent="0.2">
      <c r="A453" s="71"/>
      <c r="B453" s="72"/>
      <c r="C453" s="73"/>
      <c r="D453" s="229"/>
      <c r="E453" s="229"/>
      <c r="F453" s="319"/>
      <c r="G453" s="477"/>
    </row>
    <row r="454" spans="1:7" ht="25.5" x14ac:dyDescent="0.2">
      <c r="A454" s="71">
        <v>8.4</v>
      </c>
      <c r="B454" s="72"/>
      <c r="C454" s="73" t="s">
        <v>3072</v>
      </c>
      <c r="D454" s="229" t="s">
        <v>292</v>
      </c>
      <c r="E454" s="229">
        <v>50</v>
      </c>
      <c r="F454" s="708"/>
      <c r="G454" s="477">
        <f t="shared" si="9"/>
        <v>0</v>
      </c>
    </row>
    <row r="455" spans="1:7" x14ac:dyDescent="0.2">
      <c r="A455" s="71"/>
      <c r="B455" s="72"/>
      <c r="C455" s="73"/>
      <c r="D455" s="229"/>
      <c r="E455" s="229"/>
      <c r="F455" s="319"/>
      <c r="G455" s="477"/>
    </row>
    <row r="456" spans="1:7" ht="38.25" x14ac:dyDescent="0.2">
      <c r="A456" s="71"/>
      <c r="B456" s="72"/>
      <c r="C456" s="212" t="s">
        <v>3073</v>
      </c>
      <c r="D456" s="229"/>
      <c r="E456" s="229"/>
      <c r="F456" s="319"/>
      <c r="G456" s="477"/>
    </row>
    <row r="457" spans="1:7" x14ac:dyDescent="0.2">
      <c r="A457" s="71"/>
      <c r="B457" s="72"/>
      <c r="C457" s="73"/>
      <c r="D457" s="229"/>
      <c r="E457" s="229"/>
      <c r="F457" s="319"/>
      <c r="G457" s="477"/>
    </row>
    <row r="458" spans="1:7" ht="25.5" x14ac:dyDescent="0.2">
      <c r="A458" s="71">
        <v>8.5</v>
      </c>
      <c r="B458" s="72"/>
      <c r="C458" s="73" t="s">
        <v>3074</v>
      </c>
      <c r="D458" s="229" t="s">
        <v>4786</v>
      </c>
      <c r="E458" s="229">
        <v>187</v>
      </c>
      <c r="F458" s="708"/>
      <c r="G458" s="477">
        <f t="shared" si="9"/>
        <v>0</v>
      </c>
    </row>
    <row r="459" spans="1:7" x14ac:dyDescent="0.2">
      <c r="A459" s="71"/>
      <c r="B459" s="72"/>
      <c r="C459" s="73"/>
      <c r="D459" s="229"/>
      <c r="E459" s="229"/>
      <c r="F459" s="319"/>
      <c r="G459" s="477"/>
    </row>
    <row r="460" spans="1:7" x14ac:dyDescent="0.2">
      <c r="A460" s="71">
        <v>8.6</v>
      </c>
      <c r="B460" s="72"/>
      <c r="C460" s="73" t="s">
        <v>3075</v>
      </c>
      <c r="D460" s="229" t="s">
        <v>292</v>
      </c>
      <c r="E460" s="229">
        <v>223</v>
      </c>
      <c r="F460" s="708"/>
      <c r="G460" s="477">
        <f t="shared" si="9"/>
        <v>0</v>
      </c>
    </row>
    <row r="461" spans="1:7" x14ac:dyDescent="0.2">
      <c r="A461" s="71"/>
      <c r="B461" s="72"/>
      <c r="C461" s="73"/>
      <c r="D461" s="229"/>
      <c r="E461" s="229"/>
      <c r="F461" s="319"/>
      <c r="G461" s="477"/>
    </row>
    <row r="462" spans="1:7" ht="25.5" x14ac:dyDescent="0.2">
      <c r="A462" s="71">
        <v>8.6999999999999993</v>
      </c>
      <c r="B462" s="72"/>
      <c r="C462" s="73" t="s">
        <v>3076</v>
      </c>
      <c r="D462" s="229" t="s">
        <v>242</v>
      </c>
      <c r="E462" s="229">
        <v>22</v>
      </c>
      <c r="F462" s="708"/>
      <c r="G462" s="477">
        <f t="shared" si="9"/>
        <v>0</v>
      </c>
    </row>
    <row r="463" spans="1:7" x14ac:dyDescent="0.2">
      <c r="A463" s="71"/>
      <c r="B463" s="72"/>
      <c r="C463" s="73"/>
      <c r="D463" s="229"/>
      <c r="E463" s="229"/>
      <c r="F463" s="319"/>
      <c r="G463" s="477"/>
    </row>
    <row r="464" spans="1:7" x14ac:dyDescent="0.2">
      <c r="A464" s="71"/>
      <c r="B464" s="72"/>
      <c r="C464" s="213" t="s">
        <v>3077</v>
      </c>
      <c r="D464" s="229"/>
      <c r="E464" s="229"/>
      <c r="F464" s="319"/>
      <c r="G464" s="477"/>
    </row>
    <row r="465" spans="1:7" x14ac:dyDescent="0.2">
      <c r="A465" s="71"/>
      <c r="B465" s="72"/>
      <c r="C465" s="73"/>
      <c r="D465" s="229"/>
      <c r="E465" s="229"/>
      <c r="F465" s="319"/>
      <c r="G465" s="477"/>
    </row>
    <row r="466" spans="1:7" x14ac:dyDescent="0.2">
      <c r="A466" s="71"/>
      <c r="B466" s="72"/>
      <c r="C466" s="212" t="s">
        <v>3078</v>
      </c>
      <c r="D466" s="229"/>
      <c r="E466" s="229"/>
      <c r="F466" s="319"/>
      <c r="G466" s="477"/>
    </row>
    <row r="467" spans="1:7" x14ac:dyDescent="0.2">
      <c r="A467" s="71"/>
      <c r="B467" s="72"/>
      <c r="C467" s="73"/>
      <c r="D467" s="229"/>
      <c r="E467" s="229"/>
      <c r="F467" s="319"/>
      <c r="G467" s="477"/>
    </row>
    <row r="468" spans="1:7" x14ac:dyDescent="0.2">
      <c r="A468" s="71">
        <v>8.8000000000000007</v>
      </c>
      <c r="B468" s="72"/>
      <c r="C468" s="73" t="s">
        <v>3079</v>
      </c>
      <c r="D468" s="229" t="s">
        <v>4786</v>
      </c>
      <c r="E468" s="229">
        <v>16</v>
      </c>
      <c r="F468" s="708"/>
      <c r="G468" s="477">
        <f t="shared" si="9"/>
        <v>0</v>
      </c>
    </row>
    <row r="469" spans="1:7" x14ac:dyDescent="0.2">
      <c r="A469" s="71"/>
      <c r="B469" s="72"/>
      <c r="C469" s="73"/>
      <c r="D469" s="229"/>
      <c r="E469" s="229"/>
      <c r="F469" s="319"/>
      <c r="G469" s="477"/>
    </row>
    <row r="470" spans="1:7" s="235" customFormat="1" ht="21.95" customHeight="1" x14ac:dyDescent="0.2">
      <c r="A470" s="75" t="s">
        <v>44</v>
      </c>
      <c r="B470" s="75"/>
      <c r="C470" s="76"/>
      <c r="D470" s="77"/>
      <c r="E470" s="77"/>
      <c r="F470" s="324"/>
      <c r="G470" s="479">
        <f>SUM(G446:G468)</f>
        <v>0</v>
      </c>
    </row>
    <row r="471" spans="1:7" s="235" customFormat="1" ht="15" customHeight="1" x14ac:dyDescent="0.2">
      <c r="A471" s="236"/>
      <c r="B471" s="236"/>
      <c r="C471" s="236"/>
      <c r="D471" s="322"/>
      <c r="E471" s="322"/>
      <c r="F471" s="323"/>
      <c r="G471" s="478" t="s">
        <v>3820</v>
      </c>
    </row>
    <row r="472" spans="1:7" s="235" customFormat="1" ht="15" customHeight="1" x14ac:dyDescent="0.2">
      <c r="A472" s="236"/>
      <c r="B472" s="236"/>
      <c r="C472" s="236"/>
      <c r="D472" s="322"/>
      <c r="E472" s="322"/>
      <c r="F472" s="323"/>
      <c r="G472" s="481"/>
    </row>
    <row r="473" spans="1:7" s="235" customFormat="1" ht="27.2" customHeight="1" x14ac:dyDescent="0.2">
      <c r="A473" s="231" t="s">
        <v>3</v>
      </c>
      <c r="B473" s="231" t="s">
        <v>4</v>
      </c>
      <c r="C473" s="231" t="s">
        <v>5</v>
      </c>
      <c r="D473" s="230" t="s">
        <v>6</v>
      </c>
      <c r="E473" s="230" t="s">
        <v>7</v>
      </c>
      <c r="F473" s="230" t="s">
        <v>8</v>
      </c>
      <c r="G473" s="482" t="s">
        <v>9</v>
      </c>
    </row>
    <row r="474" spans="1:7" s="235" customFormat="1" ht="21.95" customHeight="1" x14ac:dyDescent="0.2">
      <c r="A474" s="75" t="s">
        <v>45</v>
      </c>
      <c r="B474" s="75"/>
      <c r="C474" s="76"/>
      <c r="D474" s="77"/>
      <c r="E474" s="77"/>
      <c r="F474" s="324"/>
      <c r="G474" s="479">
        <f>G470</f>
        <v>0</v>
      </c>
    </row>
    <row r="475" spans="1:7" x14ac:dyDescent="0.2">
      <c r="A475" s="71"/>
      <c r="B475" s="72"/>
      <c r="C475" s="213" t="s">
        <v>3080</v>
      </c>
      <c r="D475" s="229"/>
      <c r="E475" s="229"/>
      <c r="F475" s="319"/>
      <c r="G475" s="477"/>
    </row>
    <row r="476" spans="1:7" x14ac:dyDescent="0.2">
      <c r="A476" s="71"/>
      <c r="B476" s="72"/>
      <c r="C476" s="73"/>
      <c r="D476" s="229"/>
      <c r="E476" s="229"/>
      <c r="F476" s="319"/>
      <c r="G476" s="477"/>
    </row>
    <row r="477" spans="1:7" x14ac:dyDescent="0.2">
      <c r="A477" s="71"/>
      <c r="B477" s="72"/>
      <c r="C477" s="73" t="s">
        <v>3081</v>
      </c>
      <c r="D477" s="229"/>
      <c r="E477" s="229"/>
      <c r="F477" s="319"/>
      <c r="G477" s="477"/>
    </row>
    <row r="478" spans="1:7" x14ac:dyDescent="0.2">
      <c r="A478" s="71"/>
      <c r="B478" s="72"/>
      <c r="C478" s="73"/>
      <c r="D478" s="229"/>
      <c r="E478" s="229"/>
      <c r="F478" s="319"/>
      <c r="G478" s="477"/>
    </row>
    <row r="479" spans="1:7" ht="25.5" x14ac:dyDescent="0.2">
      <c r="A479" s="71"/>
      <c r="B479" s="72"/>
      <c r="C479" s="212" t="s">
        <v>3082</v>
      </c>
      <c r="D479" s="229"/>
      <c r="E479" s="229"/>
      <c r="F479" s="319"/>
      <c r="G479" s="477"/>
    </row>
    <row r="480" spans="1:7" x14ac:dyDescent="0.2">
      <c r="A480" s="71"/>
      <c r="B480" s="72"/>
      <c r="C480" s="73"/>
      <c r="D480" s="229"/>
      <c r="E480" s="229"/>
      <c r="F480" s="319"/>
      <c r="G480" s="477"/>
    </row>
    <row r="481" spans="1:7" x14ac:dyDescent="0.2">
      <c r="A481" s="71">
        <v>8.9</v>
      </c>
      <c r="B481" s="72"/>
      <c r="C481" s="73" t="s">
        <v>3083</v>
      </c>
      <c r="D481" s="229" t="s">
        <v>292</v>
      </c>
      <c r="E481" s="229">
        <v>9</v>
      </c>
      <c r="F481" s="708"/>
      <c r="G481" s="477">
        <f>E481*F481</f>
        <v>0</v>
      </c>
    </row>
    <row r="482" spans="1:7" x14ac:dyDescent="0.2">
      <c r="A482" s="71"/>
      <c r="B482" s="72"/>
      <c r="C482" s="73"/>
      <c r="D482" s="229"/>
      <c r="E482" s="229"/>
      <c r="F482" s="319"/>
      <c r="G482" s="477"/>
    </row>
    <row r="483" spans="1:7" x14ac:dyDescent="0.2">
      <c r="A483" s="71"/>
      <c r="B483" s="72"/>
      <c r="C483" s="212" t="s">
        <v>3084</v>
      </c>
      <c r="D483" s="229"/>
      <c r="E483" s="229"/>
      <c r="F483" s="319"/>
      <c r="G483" s="477"/>
    </row>
    <row r="484" spans="1:7" x14ac:dyDescent="0.2">
      <c r="A484" s="71"/>
      <c r="B484" s="72"/>
      <c r="C484" s="73"/>
      <c r="D484" s="229"/>
      <c r="E484" s="229"/>
      <c r="F484" s="319"/>
      <c r="G484" s="477"/>
    </row>
    <row r="485" spans="1:7" x14ac:dyDescent="0.2">
      <c r="A485" s="237" t="s">
        <v>3766</v>
      </c>
      <c r="B485" s="72"/>
      <c r="C485" s="73" t="s">
        <v>3085</v>
      </c>
      <c r="D485" s="229" t="s">
        <v>242</v>
      </c>
      <c r="E485" s="229">
        <v>3</v>
      </c>
      <c r="F485" s="708"/>
      <c r="G485" s="477">
        <f t="shared" ref="G485:G509" si="10">E485*F485</f>
        <v>0</v>
      </c>
    </row>
    <row r="486" spans="1:7" x14ac:dyDescent="0.2">
      <c r="A486" s="71"/>
      <c r="B486" s="72"/>
      <c r="C486" s="73"/>
      <c r="D486" s="229"/>
      <c r="E486" s="229"/>
      <c r="F486" s="319"/>
      <c r="G486" s="477"/>
    </row>
    <row r="487" spans="1:7" x14ac:dyDescent="0.2">
      <c r="A487" s="71">
        <v>8.11</v>
      </c>
      <c r="B487" s="72"/>
      <c r="C487" s="73" t="s">
        <v>3086</v>
      </c>
      <c r="D487" s="229" t="s">
        <v>242</v>
      </c>
      <c r="E487" s="229">
        <v>3</v>
      </c>
      <c r="F487" s="708"/>
      <c r="G487" s="477">
        <f t="shared" si="10"/>
        <v>0</v>
      </c>
    </row>
    <row r="488" spans="1:7" x14ac:dyDescent="0.2">
      <c r="A488" s="71"/>
      <c r="B488" s="72"/>
      <c r="C488" s="73"/>
      <c r="D488" s="229"/>
      <c r="E488" s="229"/>
      <c r="F488" s="319"/>
      <c r="G488" s="477"/>
    </row>
    <row r="489" spans="1:7" ht="25.5" x14ac:dyDescent="0.2">
      <c r="A489" s="71">
        <v>8.1199999999999992</v>
      </c>
      <c r="B489" s="72"/>
      <c r="C489" s="73" t="s">
        <v>3087</v>
      </c>
      <c r="D489" s="229" t="s">
        <v>242</v>
      </c>
      <c r="E489" s="229">
        <v>2</v>
      </c>
      <c r="F489" s="708"/>
      <c r="G489" s="477">
        <f t="shared" si="10"/>
        <v>0</v>
      </c>
    </row>
    <row r="490" spans="1:7" x14ac:dyDescent="0.2">
      <c r="A490" s="71"/>
      <c r="B490" s="72"/>
      <c r="C490" s="73"/>
      <c r="D490" s="229"/>
      <c r="E490" s="229"/>
      <c r="F490" s="319"/>
      <c r="G490" s="477"/>
    </row>
    <row r="491" spans="1:7" ht="25.5" x14ac:dyDescent="0.2">
      <c r="A491" s="71">
        <v>8.1300000000000008</v>
      </c>
      <c r="B491" s="72"/>
      <c r="C491" s="73" t="s">
        <v>3088</v>
      </c>
      <c r="D491" s="229" t="s">
        <v>242</v>
      </c>
      <c r="E491" s="229">
        <v>1</v>
      </c>
      <c r="F491" s="708"/>
      <c r="G491" s="477">
        <f t="shared" si="10"/>
        <v>0</v>
      </c>
    </row>
    <row r="492" spans="1:7" x14ac:dyDescent="0.2">
      <c r="A492" s="71"/>
      <c r="B492" s="72"/>
      <c r="C492" s="73"/>
      <c r="D492" s="229"/>
      <c r="E492" s="229"/>
      <c r="F492" s="319"/>
      <c r="G492" s="477"/>
    </row>
    <row r="493" spans="1:7" x14ac:dyDescent="0.2">
      <c r="A493" s="71">
        <v>8.14</v>
      </c>
      <c r="B493" s="72"/>
      <c r="C493" s="73" t="s">
        <v>3089</v>
      </c>
      <c r="D493" s="229" t="s">
        <v>242</v>
      </c>
      <c r="E493" s="229">
        <v>1</v>
      </c>
      <c r="F493" s="708"/>
      <c r="G493" s="477">
        <f t="shared" si="10"/>
        <v>0</v>
      </c>
    </row>
    <row r="494" spans="1:7" x14ac:dyDescent="0.2">
      <c r="A494" s="71"/>
      <c r="B494" s="72"/>
      <c r="C494" s="73"/>
      <c r="D494" s="229"/>
      <c r="E494" s="229"/>
      <c r="F494" s="319"/>
      <c r="G494" s="477"/>
    </row>
    <row r="495" spans="1:7" x14ac:dyDescent="0.2">
      <c r="A495" s="71">
        <v>8.15</v>
      </c>
      <c r="B495" s="72"/>
      <c r="C495" s="73" t="s">
        <v>3090</v>
      </c>
      <c r="D495" s="229" t="s">
        <v>242</v>
      </c>
      <c r="E495" s="229">
        <v>1</v>
      </c>
      <c r="F495" s="708"/>
      <c r="G495" s="477">
        <f t="shared" si="10"/>
        <v>0</v>
      </c>
    </row>
    <row r="496" spans="1:7" x14ac:dyDescent="0.2">
      <c r="A496" s="71"/>
      <c r="B496" s="72"/>
      <c r="C496" s="73"/>
      <c r="D496" s="229"/>
      <c r="E496" s="229"/>
      <c r="F496" s="319"/>
      <c r="G496" s="477"/>
    </row>
    <row r="497" spans="1:7" x14ac:dyDescent="0.2">
      <c r="A497" s="71"/>
      <c r="B497" s="72"/>
      <c r="C497" s="213" t="s">
        <v>3091</v>
      </c>
      <c r="D497" s="229"/>
      <c r="E497" s="229"/>
      <c r="F497" s="319"/>
      <c r="G497" s="477"/>
    </row>
    <row r="498" spans="1:7" x14ac:dyDescent="0.2">
      <c r="A498" s="71"/>
      <c r="B498" s="72"/>
      <c r="C498" s="213"/>
      <c r="D498" s="229"/>
      <c r="E498" s="229"/>
      <c r="F498" s="319"/>
      <c r="G498" s="477"/>
    </row>
    <row r="499" spans="1:7" ht="25.5" x14ac:dyDescent="0.2">
      <c r="A499" s="71"/>
      <c r="B499" s="72"/>
      <c r="C499" s="212" t="s">
        <v>3092</v>
      </c>
      <c r="D499" s="229"/>
      <c r="E499" s="229"/>
      <c r="F499" s="319"/>
      <c r="G499" s="477"/>
    </row>
    <row r="500" spans="1:7" x14ac:dyDescent="0.2">
      <c r="A500" s="71"/>
      <c r="B500" s="72"/>
      <c r="C500" s="73"/>
      <c r="D500" s="229"/>
      <c r="E500" s="229"/>
      <c r="F500" s="319"/>
      <c r="G500" s="477"/>
    </row>
    <row r="501" spans="1:7" x14ac:dyDescent="0.2">
      <c r="A501" s="71">
        <v>8.16</v>
      </c>
      <c r="B501" s="72"/>
      <c r="C501" s="73" t="s">
        <v>3093</v>
      </c>
      <c r="D501" s="229" t="s">
        <v>292</v>
      </c>
      <c r="E501" s="229">
        <v>10</v>
      </c>
      <c r="F501" s="708"/>
      <c r="G501" s="477">
        <f t="shared" si="10"/>
        <v>0</v>
      </c>
    </row>
    <row r="502" spans="1:7" x14ac:dyDescent="0.2">
      <c r="A502" s="71"/>
      <c r="B502" s="72"/>
      <c r="C502" s="73"/>
      <c r="D502" s="229"/>
      <c r="E502" s="229"/>
      <c r="F502" s="319"/>
      <c r="G502" s="477"/>
    </row>
    <row r="503" spans="1:7" x14ac:dyDescent="0.2">
      <c r="A503" s="71"/>
      <c r="B503" s="72"/>
      <c r="C503" s="212" t="s">
        <v>3094</v>
      </c>
      <c r="D503" s="229"/>
      <c r="E503" s="229"/>
      <c r="F503" s="319"/>
      <c r="G503" s="477"/>
    </row>
    <row r="504" spans="1:7" x14ac:dyDescent="0.2">
      <c r="A504" s="71"/>
      <c r="B504" s="72"/>
      <c r="C504" s="73"/>
      <c r="D504" s="229"/>
      <c r="E504" s="229"/>
      <c r="F504" s="319"/>
      <c r="G504" s="477"/>
    </row>
    <row r="505" spans="1:7" x14ac:dyDescent="0.2">
      <c r="A505" s="71">
        <v>8.17</v>
      </c>
      <c r="B505" s="72"/>
      <c r="C505" s="73" t="s">
        <v>3095</v>
      </c>
      <c r="D505" s="229" t="s">
        <v>242</v>
      </c>
      <c r="E505" s="229">
        <v>2</v>
      </c>
      <c r="F505" s="708"/>
      <c r="G505" s="477">
        <f t="shared" si="10"/>
        <v>0</v>
      </c>
    </row>
    <row r="506" spans="1:7" x14ac:dyDescent="0.2">
      <c r="A506" s="71"/>
      <c r="B506" s="72"/>
      <c r="C506" s="73"/>
      <c r="D506" s="229"/>
      <c r="E506" s="229"/>
      <c r="F506" s="319"/>
      <c r="G506" s="477"/>
    </row>
    <row r="507" spans="1:7" x14ac:dyDescent="0.2">
      <c r="A507" s="71">
        <v>8.18</v>
      </c>
      <c r="B507" s="72"/>
      <c r="C507" s="73" t="s">
        <v>3086</v>
      </c>
      <c r="D507" s="229" t="s">
        <v>242</v>
      </c>
      <c r="E507" s="229">
        <v>8</v>
      </c>
      <c r="F507" s="708"/>
      <c r="G507" s="477">
        <f t="shared" si="10"/>
        <v>0</v>
      </c>
    </row>
    <row r="508" spans="1:7" x14ac:dyDescent="0.2">
      <c r="A508" s="71"/>
      <c r="B508" s="72"/>
      <c r="C508" s="73"/>
      <c r="D508" s="229"/>
      <c r="E508" s="229"/>
      <c r="F508" s="319"/>
      <c r="G508" s="477"/>
    </row>
    <row r="509" spans="1:7" x14ac:dyDescent="0.2">
      <c r="A509" s="71">
        <v>8.19</v>
      </c>
      <c r="B509" s="72"/>
      <c r="C509" s="73" t="s">
        <v>3096</v>
      </c>
      <c r="D509" s="229" t="s">
        <v>242</v>
      </c>
      <c r="E509" s="229">
        <v>4</v>
      </c>
      <c r="F509" s="708"/>
      <c r="G509" s="477">
        <f t="shared" si="10"/>
        <v>0</v>
      </c>
    </row>
    <row r="510" spans="1:7" x14ac:dyDescent="0.2">
      <c r="A510" s="71"/>
      <c r="B510" s="72"/>
      <c r="C510" s="73"/>
      <c r="D510" s="229"/>
      <c r="E510" s="229"/>
      <c r="F510" s="319"/>
      <c r="G510" s="477"/>
    </row>
    <row r="511" spans="1:7" x14ac:dyDescent="0.2">
      <c r="A511" s="71"/>
      <c r="B511" s="72"/>
      <c r="C511" s="73"/>
      <c r="D511" s="229"/>
      <c r="E511" s="229"/>
      <c r="F511" s="319"/>
      <c r="G511" s="477"/>
    </row>
    <row r="512" spans="1:7" ht="21.95" customHeight="1" x14ac:dyDescent="0.2">
      <c r="A512" s="75" t="s">
        <v>3781</v>
      </c>
      <c r="B512" s="75"/>
      <c r="C512" s="76"/>
      <c r="D512" s="77"/>
      <c r="E512" s="77"/>
      <c r="F512" s="324"/>
      <c r="G512" s="479">
        <f>SUM(G474:G509)</f>
        <v>0</v>
      </c>
    </row>
    <row r="513" spans="1:7" s="65" customFormat="1" ht="14.45" customHeight="1" x14ac:dyDescent="0.2">
      <c r="A513" s="63"/>
      <c r="B513" s="64"/>
      <c r="C513" s="64"/>
      <c r="D513" s="465"/>
      <c r="E513" s="465"/>
      <c r="F513" s="466"/>
      <c r="G513" s="478" t="s">
        <v>3820</v>
      </c>
    </row>
    <row r="514" spans="1:7" s="65" customFormat="1" x14ac:dyDescent="0.2">
      <c r="A514" s="63"/>
      <c r="B514" s="64"/>
      <c r="C514" s="64"/>
      <c r="D514" s="465"/>
      <c r="E514" s="465"/>
      <c r="F514" s="466"/>
      <c r="G514" s="481"/>
    </row>
    <row r="515" spans="1:7" s="65" customFormat="1" ht="25.5" x14ac:dyDescent="0.2">
      <c r="A515" s="66" t="s">
        <v>3</v>
      </c>
      <c r="B515" s="66" t="s">
        <v>4</v>
      </c>
      <c r="C515" s="66" t="s">
        <v>5</v>
      </c>
      <c r="D515" s="225" t="s">
        <v>6</v>
      </c>
      <c r="E515" s="225" t="s">
        <v>7</v>
      </c>
      <c r="F515" s="225" t="s">
        <v>8</v>
      </c>
      <c r="G515" s="482" t="s">
        <v>9</v>
      </c>
    </row>
    <row r="516" spans="1:7" x14ac:dyDescent="0.2">
      <c r="A516" s="71"/>
      <c r="B516" s="72"/>
      <c r="C516" s="73"/>
      <c r="D516" s="229"/>
      <c r="E516" s="229"/>
      <c r="F516" s="319"/>
      <c r="G516" s="477"/>
    </row>
    <row r="517" spans="1:7" x14ac:dyDescent="0.2">
      <c r="A517" s="71"/>
      <c r="B517" s="72"/>
      <c r="C517" s="74" t="s">
        <v>3752</v>
      </c>
      <c r="D517" s="229"/>
      <c r="E517" s="229"/>
      <c r="F517" s="319"/>
      <c r="G517" s="477"/>
    </row>
    <row r="518" spans="1:7" x14ac:dyDescent="0.2">
      <c r="A518" s="71"/>
      <c r="B518" s="72"/>
      <c r="C518" s="73"/>
      <c r="D518" s="229"/>
      <c r="E518" s="229"/>
      <c r="F518" s="319"/>
      <c r="G518" s="477"/>
    </row>
    <row r="519" spans="1:7" x14ac:dyDescent="0.2">
      <c r="A519" s="71"/>
      <c r="B519" s="72"/>
      <c r="C519" s="74" t="s">
        <v>3097</v>
      </c>
      <c r="D519" s="229"/>
      <c r="E519" s="229"/>
      <c r="F519" s="319"/>
      <c r="G519" s="477"/>
    </row>
    <row r="520" spans="1:7" x14ac:dyDescent="0.2">
      <c r="A520" s="71"/>
      <c r="B520" s="72"/>
      <c r="C520" s="73"/>
      <c r="D520" s="229"/>
      <c r="E520" s="229"/>
      <c r="F520" s="319"/>
      <c r="G520" s="477"/>
    </row>
    <row r="521" spans="1:7" x14ac:dyDescent="0.2">
      <c r="A521" s="71"/>
      <c r="B521" s="72"/>
      <c r="C521" s="73" t="s">
        <v>2986</v>
      </c>
      <c r="D521" s="229"/>
      <c r="E521" s="229"/>
      <c r="F521" s="319"/>
      <c r="G521" s="477"/>
    </row>
    <row r="522" spans="1:7" x14ac:dyDescent="0.2">
      <c r="A522" s="71"/>
      <c r="B522" s="72"/>
      <c r="C522" s="73"/>
      <c r="D522" s="229"/>
      <c r="E522" s="229"/>
      <c r="F522" s="319"/>
      <c r="G522" s="477"/>
    </row>
    <row r="523" spans="1:7" ht="38.25" x14ac:dyDescent="0.2">
      <c r="A523" s="71"/>
      <c r="B523" s="72"/>
      <c r="C523" s="73" t="s">
        <v>3098</v>
      </c>
      <c r="D523" s="229"/>
      <c r="E523" s="229"/>
      <c r="F523" s="319"/>
      <c r="G523" s="477"/>
    </row>
    <row r="524" spans="1:7" x14ac:dyDescent="0.2">
      <c r="A524" s="71"/>
      <c r="B524" s="72"/>
      <c r="C524" s="73"/>
      <c r="D524" s="229"/>
      <c r="E524" s="229"/>
      <c r="F524" s="319"/>
      <c r="G524" s="477"/>
    </row>
    <row r="525" spans="1:7" x14ac:dyDescent="0.2">
      <c r="A525" s="71"/>
      <c r="B525" s="72"/>
      <c r="C525" s="213" t="s">
        <v>3099</v>
      </c>
      <c r="D525" s="229"/>
      <c r="E525" s="229"/>
      <c r="F525" s="319"/>
      <c r="G525" s="477"/>
    </row>
    <row r="526" spans="1:7" x14ac:dyDescent="0.2">
      <c r="A526" s="71"/>
      <c r="B526" s="72"/>
      <c r="C526" s="73"/>
      <c r="D526" s="229"/>
      <c r="E526" s="229"/>
      <c r="F526" s="319"/>
      <c r="G526" s="477"/>
    </row>
    <row r="527" spans="1:7" x14ac:dyDescent="0.2">
      <c r="A527" s="71">
        <v>9.1</v>
      </c>
      <c r="B527" s="72"/>
      <c r="C527" s="73" t="s">
        <v>3100</v>
      </c>
      <c r="D527" s="229" t="s">
        <v>242</v>
      </c>
      <c r="E527" s="229">
        <v>2</v>
      </c>
      <c r="F527" s="708"/>
      <c r="G527" s="477">
        <f>E527*F527</f>
        <v>0</v>
      </c>
    </row>
    <row r="528" spans="1:7" x14ac:dyDescent="0.2">
      <c r="A528" s="71"/>
      <c r="B528" s="72"/>
      <c r="C528" s="73"/>
      <c r="D528" s="229"/>
      <c r="E528" s="229"/>
      <c r="F528" s="319"/>
      <c r="G528" s="477"/>
    </row>
    <row r="529" spans="1:7" x14ac:dyDescent="0.2">
      <c r="A529" s="71"/>
      <c r="B529" s="72"/>
      <c r="C529" s="213" t="s">
        <v>3101</v>
      </c>
      <c r="D529" s="229"/>
      <c r="E529" s="229"/>
      <c r="F529" s="319"/>
      <c r="G529" s="477"/>
    </row>
    <row r="530" spans="1:7" x14ac:dyDescent="0.2">
      <c r="A530" s="71"/>
      <c r="B530" s="72"/>
      <c r="C530" s="73"/>
      <c r="D530" s="229"/>
      <c r="E530" s="229"/>
      <c r="F530" s="319"/>
      <c r="G530" s="477"/>
    </row>
    <row r="531" spans="1:7" x14ac:dyDescent="0.2">
      <c r="A531" s="71">
        <v>9.1999999999999993</v>
      </c>
      <c r="B531" s="72"/>
      <c r="C531" s="73" t="s">
        <v>3102</v>
      </c>
      <c r="D531" s="229" t="s">
        <v>242</v>
      </c>
      <c r="E531" s="229">
        <v>2</v>
      </c>
      <c r="F531" s="708"/>
      <c r="G531" s="477">
        <f t="shared" ref="G531:G561" si="11">E531*F531</f>
        <v>0</v>
      </c>
    </row>
    <row r="532" spans="1:7" x14ac:dyDescent="0.2">
      <c r="A532" s="71"/>
      <c r="B532" s="72"/>
      <c r="C532" s="73"/>
      <c r="D532" s="229"/>
      <c r="E532" s="229"/>
      <c r="F532" s="319"/>
      <c r="G532" s="477"/>
    </row>
    <row r="533" spans="1:7" x14ac:dyDescent="0.2">
      <c r="A533" s="71">
        <v>9.3000000000000007</v>
      </c>
      <c r="B533" s="72"/>
      <c r="C533" s="73" t="s">
        <v>3103</v>
      </c>
      <c r="D533" s="229" t="s">
        <v>242</v>
      </c>
      <c r="E533" s="229">
        <v>2</v>
      </c>
      <c r="F533" s="708"/>
      <c r="G533" s="477">
        <f t="shared" si="11"/>
        <v>0</v>
      </c>
    </row>
    <row r="534" spans="1:7" x14ac:dyDescent="0.2">
      <c r="A534" s="71"/>
      <c r="B534" s="72"/>
      <c r="C534" s="73"/>
      <c r="D534" s="229"/>
      <c r="E534" s="229"/>
      <c r="F534" s="319"/>
      <c r="G534" s="477"/>
    </row>
    <row r="535" spans="1:7" x14ac:dyDescent="0.2">
      <c r="A535" s="71"/>
      <c r="B535" s="72"/>
      <c r="C535" s="213" t="s">
        <v>3104</v>
      </c>
      <c r="D535" s="229"/>
      <c r="E535" s="229"/>
      <c r="F535" s="319"/>
      <c r="G535" s="477"/>
    </row>
    <row r="536" spans="1:7" x14ac:dyDescent="0.2">
      <c r="A536" s="71"/>
      <c r="B536" s="72"/>
      <c r="C536" s="73"/>
      <c r="D536" s="229"/>
      <c r="E536" s="229"/>
      <c r="F536" s="319"/>
      <c r="G536" s="477"/>
    </row>
    <row r="537" spans="1:7" x14ac:dyDescent="0.2">
      <c r="A537" s="71">
        <v>9.4</v>
      </c>
      <c r="B537" s="72"/>
      <c r="C537" s="73" t="s">
        <v>3105</v>
      </c>
      <c r="D537" s="229" t="s">
        <v>242</v>
      </c>
      <c r="E537" s="229">
        <v>2</v>
      </c>
      <c r="F537" s="708"/>
      <c r="G537" s="477">
        <f t="shared" si="11"/>
        <v>0</v>
      </c>
    </row>
    <row r="538" spans="1:7" x14ac:dyDescent="0.2">
      <c r="A538" s="71"/>
      <c r="B538" s="72"/>
      <c r="C538" s="73"/>
      <c r="D538" s="229"/>
      <c r="E538" s="229"/>
      <c r="F538" s="319"/>
      <c r="G538" s="477"/>
    </row>
    <row r="539" spans="1:7" x14ac:dyDescent="0.2">
      <c r="A539" s="71"/>
      <c r="B539" s="72"/>
      <c r="C539" s="213" t="s">
        <v>3106</v>
      </c>
      <c r="D539" s="229"/>
      <c r="E539" s="229"/>
      <c r="F539" s="319"/>
      <c r="G539" s="477"/>
    </row>
    <row r="540" spans="1:7" x14ac:dyDescent="0.2">
      <c r="A540" s="71"/>
      <c r="B540" s="72"/>
      <c r="C540" s="73"/>
      <c r="D540" s="229"/>
      <c r="E540" s="229"/>
      <c r="F540" s="319"/>
      <c r="G540" s="477"/>
    </row>
    <row r="541" spans="1:7" ht="25.5" x14ac:dyDescent="0.2">
      <c r="A541" s="71">
        <v>9.5</v>
      </c>
      <c r="B541" s="72"/>
      <c r="C541" s="73" t="s">
        <v>3107</v>
      </c>
      <c r="D541" s="229" t="s">
        <v>242</v>
      </c>
      <c r="E541" s="229">
        <v>2</v>
      </c>
      <c r="F541" s="708"/>
      <c r="G541" s="477">
        <f t="shared" si="11"/>
        <v>0</v>
      </c>
    </row>
    <row r="542" spans="1:7" x14ac:dyDescent="0.2">
      <c r="A542" s="71"/>
      <c r="B542" s="72"/>
      <c r="C542" s="73"/>
      <c r="D542" s="229"/>
      <c r="E542" s="229"/>
      <c r="F542" s="319"/>
      <c r="G542" s="477"/>
    </row>
    <row r="543" spans="1:7" x14ac:dyDescent="0.2">
      <c r="A543" s="71">
        <v>9.6</v>
      </c>
      <c r="B543" s="72"/>
      <c r="C543" s="73" t="s">
        <v>3108</v>
      </c>
      <c r="D543" s="229" t="s">
        <v>242</v>
      </c>
      <c r="E543" s="229">
        <v>2</v>
      </c>
      <c r="F543" s="708"/>
      <c r="G543" s="477">
        <f t="shared" si="11"/>
        <v>0</v>
      </c>
    </row>
    <row r="544" spans="1:7" x14ac:dyDescent="0.2">
      <c r="A544" s="71"/>
      <c r="B544" s="72"/>
      <c r="C544" s="73"/>
      <c r="D544" s="229"/>
      <c r="E544" s="229"/>
      <c r="F544" s="319"/>
      <c r="G544" s="477"/>
    </row>
    <row r="545" spans="1:7" x14ac:dyDescent="0.2">
      <c r="A545" s="71">
        <v>9.6999999999999993</v>
      </c>
      <c r="B545" s="72"/>
      <c r="C545" s="73" t="s">
        <v>3109</v>
      </c>
      <c r="D545" s="229" t="s">
        <v>242</v>
      </c>
      <c r="E545" s="229">
        <v>2</v>
      </c>
      <c r="F545" s="708"/>
      <c r="G545" s="477">
        <f t="shared" si="11"/>
        <v>0</v>
      </c>
    </row>
    <row r="546" spans="1:7" x14ac:dyDescent="0.2">
      <c r="A546" s="71"/>
      <c r="B546" s="72"/>
      <c r="C546" s="73"/>
      <c r="D546" s="229"/>
      <c r="E546" s="229"/>
      <c r="F546" s="319"/>
      <c r="G546" s="477"/>
    </row>
    <row r="547" spans="1:7" ht="25.5" x14ac:dyDescent="0.2">
      <c r="A547" s="71">
        <v>9.8000000000000007</v>
      </c>
      <c r="B547" s="72"/>
      <c r="C547" s="73" t="s">
        <v>3110</v>
      </c>
      <c r="D547" s="229" t="s">
        <v>242</v>
      </c>
      <c r="E547" s="229">
        <v>1</v>
      </c>
      <c r="F547" s="708"/>
      <c r="G547" s="477">
        <f t="shared" si="11"/>
        <v>0</v>
      </c>
    </row>
    <row r="548" spans="1:7" x14ac:dyDescent="0.2">
      <c r="A548" s="71"/>
      <c r="B548" s="72"/>
      <c r="C548" s="73"/>
      <c r="D548" s="229"/>
      <c r="E548" s="229"/>
      <c r="F548" s="319"/>
      <c r="G548" s="477"/>
    </row>
    <row r="549" spans="1:7" x14ac:dyDescent="0.2">
      <c r="A549" s="71">
        <v>9.9</v>
      </c>
      <c r="B549" s="72"/>
      <c r="C549" s="73" t="s">
        <v>3111</v>
      </c>
      <c r="D549" s="229" t="s">
        <v>242</v>
      </c>
      <c r="E549" s="229">
        <v>4</v>
      </c>
      <c r="F549" s="708"/>
      <c r="G549" s="477">
        <f t="shared" si="11"/>
        <v>0</v>
      </c>
    </row>
    <row r="550" spans="1:7" x14ac:dyDescent="0.2">
      <c r="A550" s="71"/>
      <c r="B550" s="72"/>
      <c r="C550" s="73"/>
      <c r="D550" s="229"/>
      <c r="E550" s="229"/>
      <c r="F550" s="319"/>
      <c r="G550" s="477"/>
    </row>
    <row r="551" spans="1:7" x14ac:dyDescent="0.2">
      <c r="A551" s="71"/>
      <c r="B551" s="72"/>
      <c r="C551" s="213" t="s">
        <v>3112</v>
      </c>
      <c r="D551" s="229"/>
      <c r="E551" s="229"/>
      <c r="F551" s="319"/>
      <c r="G551" s="477"/>
    </row>
    <row r="552" spans="1:7" x14ac:dyDescent="0.2">
      <c r="A552" s="71"/>
      <c r="B552" s="72"/>
      <c r="C552" s="73"/>
      <c r="D552" s="229"/>
      <c r="E552" s="229"/>
      <c r="F552" s="319"/>
      <c r="G552" s="477"/>
    </row>
    <row r="553" spans="1:7" x14ac:dyDescent="0.2">
      <c r="A553" s="237" t="s">
        <v>1632</v>
      </c>
      <c r="B553" s="72"/>
      <c r="C553" s="73" t="s">
        <v>3113</v>
      </c>
      <c r="D553" s="229" t="s">
        <v>242</v>
      </c>
      <c r="E553" s="229">
        <v>5</v>
      </c>
      <c r="F553" s="708"/>
      <c r="G553" s="477">
        <f t="shared" si="11"/>
        <v>0</v>
      </c>
    </row>
    <row r="554" spans="1:7" x14ac:dyDescent="0.2">
      <c r="A554" s="71"/>
      <c r="B554" s="72"/>
      <c r="C554" s="73"/>
      <c r="D554" s="229"/>
      <c r="E554" s="229"/>
      <c r="F554" s="319"/>
      <c r="G554" s="477"/>
    </row>
    <row r="555" spans="1:7" x14ac:dyDescent="0.2">
      <c r="A555" s="71">
        <v>9.11</v>
      </c>
      <c r="B555" s="72"/>
      <c r="C555" s="73" t="s">
        <v>3114</v>
      </c>
      <c r="D555" s="229" t="s">
        <v>242</v>
      </c>
      <c r="E555" s="229">
        <v>2</v>
      </c>
      <c r="F555" s="708"/>
      <c r="G555" s="477">
        <f t="shared" si="11"/>
        <v>0</v>
      </c>
    </row>
    <row r="556" spans="1:7" x14ac:dyDescent="0.2">
      <c r="A556" s="71"/>
      <c r="B556" s="72"/>
      <c r="C556" s="73"/>
      <c r="D556" s="229"/>
      <c r="E556" s="229"/>
      <c r="F556" s="319"/>
      <c r="G556" s="477"/>
    </row>
    <row r="557" spans="1:7" x14ac:dyDescent="0.2">
      <c r="A557" s="71">
        <v>9.1199999999999992</v>
      </c>
      <c r="B557" s="72"/>
      <c r="C557" s="73" t="s">
        <v>3115</v>
      </c>
      <c r="D557" s="229" t="s">
        <v>242</v>
      </c>
      <c r="E557" s="229">
        <v>2</v>
      </c>
      <c r="F557" s="708"/>
      <c r="G557" s="477">
        <f t="shared" si="11"/>
        <v>0</v>
      </c>
    </row>
    <row r="558" spans="1:7" x14ac:dyDescent="0.2">
      <c r="A558" s="71"/>
      <c r="B558" s="72"/>
      <c r="C558" s="73"/>
      <c r="D558" s="229"/>
      <c r="E558" s="229"/>
      <c r="F558" s="319"/>
      <c r="G558" s="477"/>
    </row>
    <row r="559" spans="1:7" ht="25.5" x14ac:dyDescent="0.2">
      <c r="A559" s="71">
        <v>9.1300000000000008</v>
      </c>
      <c r="B559" s="72"/>
      <c r="C559" s="73" t="s">
        <v>3116</v>
      </c>
      <c r="D559" s="229" t="s">
        <v>242</v>
      </c>
      <c r="E559" s="229">
        <v>6</v>
      </c>
      <c r="F559" s="708"/>
      <c r="G559" s="477">
        <f t="shared" si="11"/>
        <v>0</v>
      </c>
    </row>
    <row r="560" spans="1:7" x14ac:dyDescent="0.2">
      <c r="A560" s="71"/>
      <c r="B560" s="72"/>
      <c r="C560" s="73"/>
      <c r="D560" s="229"/>
      <c r="E560" s="229"/>
      <c r="F560" s="319"/>
      <c r="G560" s="477"/>
    </row>
    <row r="561" spans="1:7" ht="51" x14ac:dyDescent="0.2">
      <c r="A561" s="71">
        <v>9.14</v>
      </c>
      <c r="B561" s="72"/>
      <c r="C561" s="73" t="s">
        <v>3117</v>
      </c>
      <c r="D561" s="229" t="s">
        <v>19</v>
      </c>
      <c r="E561" s="229">
        <v>1</v>
      </c>
      <c r="F561" s="708"/>
      <c r="G561" s="477">
        <f t="shared" si="11"/>
        <v>0</v>
      </c>
    </row>
    <row r="562" spans="1:7" x14ac:dyDescent="0.2">
      <c r="A562" s="71"/>
      <c r="B562" s="72"/>
      <c r="C562" s="73"/>
      <c r="D562" s="229"/>
      <c r="E562" s="229"/>
      <c r="F562" s="319"/>
      <c r="G562" s="477"/>
    </row>
    <row r="563" spans="1:7" x14ac:dyDescent="0.2">
      <c r="A563" s="71"/>
      <c r="B563" s="72"/>
      <c r="C563" s="73"/>
      <c r="D563" s="229"/>
      <c r="E563" s="229"/>
      <c r="F563" s="319"/>
      <c r="G563" s="477"/>
    </row>
    <row r="564" spans="1:7" ht="21.95" customHeight="1" x14ac:dyDescent="0.2">
      <c r="A564" s="75" t="s">
        <v>3782</v>
      </c>
      <c r="B564" s="75"/>
      <c r="C564" s="76"/>
      <c r="D564" s="77"/>
      <c r="E564" s="77"/>
      <c r="F564" s="324"/>
      <c r="G564" s="479">
        <f>SUM(G527:G561)</f>
        <v>0</v>
      </c>
    </row>
    <row r="565" spans="1:7" s="65" customFormat="1" ht="14.45" customHeight="1" x14ac:dyDescent="0.2">
      <c r="A565" s="63"/>
      <c r="B565" s="64"/>
      <c r="C565" s="64"/>
      <c r="D565" s="465"/>
      <c r="E565" s="465"/>
      <c r="F565" s="466"/>
      <c r="G565" s="478" t="s">
        <v>3820</v>
      </c>
    </row>
    <row r="566" spans="1:7" s="65" customFormat="1" x14ac:dyDescent="0.2">
      <c r="A566" s="63"/>
      <c r="B566" s="64"/>
      <c r="C566" s="64"/>
      <c r="D566" s="465"/>
      <c r="E566" s="465"/>
      <c r="F566" s="466"/>
      <c r="G566" s="481"/>
    </row>
    <row r="567" spans="1:7" s="65" customFormat="1" ht="25.5" x14ac:dyDescent="0.2">
      <c r="A567" s="66" t="s">
        <v>3</v>
      </c>
      <c r="B567" s="66" t="s">
        <v>4</v>
      </c>
      <c r="C567" s="66" t="s">
        <v>5</v>
      </c>
      <c r="D567" s="225" t="s">
        <v>6</v>
      </c>
      <c r="E567" s="225" t="s">
        <v>7</v>
      </c>
      <c r="F567" s="225" t="s">
        <v>8</v>
      </c>
      <c r="G567" s="482" t="s">
        <v>9</v>
      </c>
    </row>
    <row r="568" spans="1:7" x14ac:dyDescent="0.2">
      <c r="A568" s="71"/>
      <c r="B568" s="72"/>
      <c r="C568" s="73"/>
      <c r="D568" s="229"/>
      <c r="E568" s="229"/>
      <c r="F568" s="319"/>
      <c r="G568" s="477"/>
    </row>
    <row r="569" spans="1:7" x14ac:dyDescent="0.2">
      <c r="A569" s="71"/>
      <c r="B569" s="72"/>
      <c r="C569" s="74" t="s">
        <v>3753</v>
      </c>
      <c r="D569" s="229"/>
      <c r="E569" s="229"/>
      <c r="F569" s="319"/>
      <c r="G569" s="477"/>
    </row>
    <row r="570" spans="1:7" x14ac:dyDescent="0.2">
      <c r="A570" s="71"/>
      <c r="B570" s="72"/>
      <c r="C570" s="73"/>
      <c r="D570" s="229"/>
      <c r="E570" s="229"/>
      <c r="F570" s="319"/>
      <c r="G570" s="477"/>
    </row>
    <row r="571" spans="1:7" x14ac:dyDescent="0.2">
      <c r="A571" s="71"/>
      <c r="B571" s="72"/>
      <c r="C571" s="74" t="s">
        <v>3118</v>
      </c>
      <c r="D571" s="229"/>
      <c r="E571" s="229"/>
      <c r="F571" s="319"/>
      <c r="G571" s="477"/>
    </row>
    <row r="572" spans="1:7" x14ac:dyDescent="0.2">
      <c r="A572" s="71"/>
      <c r="B572" s="72"/>
      <c r="C572" s="73"/>
      <c r="D572" s="229"/>
      <c r="E572" s="229"/>
      <c r="F572" s="319"/>
      <c r="G572" s="477"/>
    </row>
    <row r="573" spans="1:7" x14ac:dyDescent="0.2">
      <c r="A573" s="71"/>
      <c r="B573" s="72"/>
      <c r="C573" s="73" t="s">
        <v>2986</v>
      </c>
      <c r="D573" s="229"/>
      <c r="E573" s="229"/>
      <c r="F573" s="319"/>
      <c r="G573" s="477"/>
    </row>
    <row r="574" spans="1:7" x14ac:dyDescent="0.2">
      <c r="A574" s="71"/>
      <c r="B574" s="72"/>
      <c r="C574" s="73"/>
      <c r="D574" s="229"/>
      <c r="E574" s="229"/>
      <c r="F574" s="319"/>
      <c r="G574" s="477"/>
    </row>
    <row r="575" spans="1:7" ht="38.25" x14ac:dyDescent="0.2">
      <c r="A575" s="71"/>
      <c r="B575" s="72"/>
      <c r="C575" s="73" t="s">
        <v>3119</v>
      </c>
      <c r="D575" s="229"/>
      <c r="E575" s="229"/>
      <c r="F575" s="319"/>
      <c r="G575" s="477"/>
    </row>
    <row r="576" spans="1:7" x14ac:dyDescent="0.2">
      <c r="A576" s="71"/>
      <c r="B576" s="72"/>
      <c r="C576" s="73"/>
      <c r="D576" s="229"/>
      <c r="E576" s="229"/>
      <c r="F576" s="319"/>
      <c r="G576" s="477"/>
    </row>
    <row r="577" spans="1:7" x14ac:dyDescent="0.2">
      <c r="A577" s="71"/>
      <c r="B577" s="72"/>
      <c r="C577" s="213" t="s">
        <v>2907</v>
      </c>
      <c r="D577" s="229"/>
      <c r="E577" s="229"/>
      <c r="F577" s="319"/>
      <c r="G577" s="477"/>
    </row>
    <row r="578" spans="1:7" x14ac:dyDescent="0.2">
      <c r="A578" s="71"/>
      <c r="B578" s="72"/>
      <c r="C578" s="73"/>
      <c r="D578" s="229"/>
      <c r="E578" s="229"/>
      <c r="F578" s="319"/>
      <c r="G578" s="477"/>
    </row>
    <row r="579" spans="1:7" ht="76.5" x14ac:dyDescent="0.2">
      <c r="A579" s="71"/>
      <c r="B579" s="72"/>
      <c r="C579" s="73" t="s">
        <v>3120</v>
      </c>
      <c r="D579" s="229"/>
      <c r="E579" s="229"/>
      <c r="F579" s="319"/>
      <c r="G579" s="477"/>
    </row>
    <row r="580" spans="1:7" x14ac:dyDescent="0.2">
      <c r="A580" s="71"/>
      <c r="B580" s="72"/>
      <c r="C580" s="73"/>
      <c r="D580" s="229"/>
      <c r="E580" s="229"/>
      <c r="F580" s="319"/>
      <c r="G580" s="477"/>
    </row>
    <row r="581" spans="1:7" ht="38.25" x14ac:dyDescent="0.2">
      <c r="A581" s="71"/>
      <c r="B581" s="72"/>
      <c r="C581" s="73" t="s">
        <v>3121</v>
      </c>
      <c r="D581" s="229"/>
      <c r="E581" s="229"/>
      <c r="F581" s="319"/>
      <c r="G581" s="477"/>
    </row>
    <row r="582" spans="1:7" x14ac:dyDescent="0.2">
      <c r="A582" s="71"/>
      <c r="B582" s="72"/>
      <c r="C582" s="73"/>
      <c r="D582" s="229"/>
      <c r="E582" s="229"/>
      <c r="F582" s="319"/>
      <c r="G582" s="477"/>
    </row>
    <row r="583" spans="1:7" ht="25.5" x14ac:dyDescent="0.2">
      <c r="A583" s="71"/>
      <c r="B583" s="72"/>
      <c r="C583" s="73" t="s">
        <v>3122</v>
      </c>
      <c r="D583" s="229"/>
      <c r="E583" s="229"/>
      <c r="F583" s="319"/>
      <c r="G583" s="477"/>
    </row>
    <row r="584" spans="1:7" x14ac:dyDescent="0.2">
      <c r="A584" s="71"/>
      <c r="B584" s="72"/>
      <c r="C584" s="73"/>
      <c r="D584" s="229"/>
      <c r="E584" s="229"/>
      <c r="F584" s="319"/>
      <c r="G584" s="477"/>
    </row>
    <row r="585" spans="1:7" ht="38.25" x14ac:dyDescent="0.2">
      <c r="A585" s="71"/>
      <c r="B585" s="72"/>
      <c r="C585" s="73" t="s">
        <v>3123</v>
      </c>
      <c r="D585" s="229"/>
      <c r="E585" s="229"/>
      <c r="F585" s="319"/>
      <c r="G585" s="477"/>
    </row>
    <row r="586" spans="1:7" x14ac:dyDescent="0.2">
      <c r="A586" s="71"/>
      <c r="B586" s="72"/>
      <c r="C586" s="73"/>
      <c r="D586" s="229"/>
      <c r="E586" s="229"/>
      <c r="F586" s="319"/>
      <c r="G586" s="477"/>
    </row>
    <row r="587" spans="1:7" x14ac:dyDescent="0.2">
      <c r="A587" s="71"/>
      <c r="B587" s="72"/>
      <c r="C587" s="213" t="s">
        <v>3124</v>
      </c>
      <c r="D587" s="229"/>
      <c r="E587" s="229"/>
      <c r="F587" s="319"/>
      <c r="G587" s="477"/>
    </row>
    <row r="588" spans="1:7" x14ac:dyDescent="0.2">
      <c r="A588" s="71"/>
      <c r="B588" s="72"/>
      <c r="C588" s="73"/>
      <c r="D588" s="229"/>
      <c r="E588" s="229"/>
      <c r="F588" s="319"/>
      <c r="G588" s="477"/>
    </row>
    <row r="589" spans="1:7" x14ac:dyDescent="0.2">
      <c r="A589" s="71"/>
      <c r="B589" s="72"/>
      <c r="C589" s="212" t="s">
        <v>3125</v>
      </c>
      <c r="D589" s="229"/>
      <c r="E589" s="229"/>
      <c r="F589" s="319"/>
      <c r="G589" s="477"/>
    </row>
    <row r="590" spans="1:7" x14ac:dyDescent="0.2">
      <c r="A590" s="71"/>
      <c r="B590" s="72"/>
      <c r="C590" s="73"/>
      <c r="D590" s="229"/>
      <c r="E590" s="229"/>
      <c r="F590" s="319"/>
      <c r="G590" s="477"/>
    </row>
    <row r="591" spans="1:7" x14ac:dyDescent="0.2">
      <c r="A591" s="71">
        <v>10.1</v>
      </c>
      <c r="B591" s="72"/>
      <c r="C591" s="73" t="s">
        <v>3126</v>
      </c>
      <c r="D591" s="229" t="s">
        <v>242</v>
      </c>
      <c r="E591" s="229">
        <v>1</v>
      </c>
      <c r="F591" s="708"/>
      <c r="G591" s="477">
        <f>E591*F591</f>
        <v>0</v>
      </c>
    </row>
    <row r="592" spans="1:7" x14ac:dyDescent="0.2">
      <c r="A592" s="71"/>
      <c r="B592" s="72"/>
      <c r="C592" s="73"/>
      <c r="D592" s="229"/>
      <c r="E592" s="229"/>
      <c r="F592" s="319"/>
      <c r="G592" s="477"/>
    </row>
    <row r="593" spans="1:7" x14ac:dyDescent="0.2">
      <c r="A593" s="71">
        <v>10.199999999999999</v>
      </c>
      <c r="B593" s="72"/>
      <c r="C593" s="73" t="s">
        <v>3127</v>
      </c>
      <c r="D593" s="229" t="s">
        <v>242</v>
      </c>
      <c r="E593" s="229">
        <v>1</v>
      </c>
      <c r="F593" s="708"/>
      <c r="G593" s="477">
        <f>E593*F593</f>
        <v>0</v>
      </c>
    </row>
    <row r="594" spans="1:7" x14ac:dyDescent="0.2">
      <c r="A594" s="71"/>
      <c r="B594" s="72"/>
      <c r="C594" s="73"/>
      <c r="D594" s="229"/>
      <c r="E594" s="229"/>
      <c r="F594" s="319"/>
      <c r="G594" s="477"/>
    </row>
    <row r="595" spans="1:7" x14ac:dyDescent="0.2">
      <c r="A595" s="71">
        <v>10.3</v>
      </c>
      <c r="B595" s="72"/>
      <c r="C595" s="73" t="s">
        <v>3128</v>
      </c>
      <c r="D595" s="229" t="s">
        <v>242</v>
      </c>
      <c r="E595" s="229">
        <v>1</v>
      </c>
      <c r="F595" s="708"/>
      <c r="G595" s="477">
        <f t="shared" ref="G595:G611" si="12">E595*F595</f>
        <v>0</v>
      </c>
    </row>
    <row r="596" spans="1:7" x14ac:dyDescent="0.2">
      <c r="A596" s="71"/>
      <c r="B596" s="72"/>
      <c r="C596" s="73"/>
      <c r="D596" s="229"/>
      <c r="E596" s="229"/>
      <c r="F596" s="319"/>
      <c r="G596" s="477"/>
    </row>
    <row r="597" spans="1:7" x14ac:dyDescent="0.2">
      <c r="A597" s="71">
        <v>10.4</v>
      </c>
      <c r="B597" s="72"/>
      <c r="C597" s="73" t="s">
        <v>3129</v>
      </c>
      <c r="D597" s="229" t="s">
        <v>242</v>
      </c>
      <c r="E597" s="229">
        <v>1</v>
      </c>
      <c r="F597" s="708"/>
      <c r="G597" s="477">
        <f t="shared" si="12"/>
        <v>0</v>
      </c>
    </row>
    <row r="598" spans="1:7" x14ac:dyDescent="0.2">
      <c r="A598" s="71"/>
      <c r="B598" s="72"/>
      <c r="C598" s="73"/>
      <c r="D598" s="229"/>
      <c r="E598" s="229"/>
      <c r="F598" s="319"/>
      <c r="G598" s="477"/>
    </row>
    <row r="599" spans="1:7" ht="25.5" x14ac:dyDescent="0.2">
      <c r="A599" s="71">
        <v>10.5</v>
      </c>
      <c r="B599" s="72"/>
      <c r="C599" s="73" t="s">
        <v>3130</v>
      </c>
      <c r="D599" s="229" t="s">
        <v>242</v>
      </c>
      <c r="E599" s="229">
        <v>1</v>
      </c>
      <c r="F599" s="708"/>
      <c r="G599" s="477">
        <f t="shared" si="12"/>
        <v>0</v>
      </c>
    </row>
    <row r="600" spans="1:7" x14ac:dyDescent="0.2">
      <c r="A600" s="71"/>
      <c r="B600" s="72"/>
      <c r="C600" s="73"/>
      <c r="D600" s="229"/>
      <c r="E600" s="229"/>
      <c r="F600" s="319"/>
      <c r="G600" s="477"/>
    </row>
    <row r="601" spans="1:7" ht="25.5" x14ac:dyDescent="0.2">
      <c r="A601" s="71">
        <v>10.6</v>
      </c>
      <c r="B601" s="72"/>
      <c r="C601" s="73" t="s">
        <v>3131</v>
      </c>
      <c r="D601" s="229" t="s">
        <v>242</v>
      </c>
      <c r="E601" s="229">
        <v>2</v>
      </c>
      <c r="F601" s="708"/>
      <c r="G601" s="477">
        <f t="shared" si="12"/>
        <v>0</v>
      </c>
    </row>
    <row r="602" spans="1:7" x14ac:dyDescent="0.2">
      <c r="A602" s="71"/>
      <c r="B602" s="72"/>
      <c r="C602" s="73"/>
      <c r="D602" s="229"/>
      <c r="E602" s="229"/>
      <c r="F602" s="319"/>
      <c r="G602" s="477"/>
    </row>
    <row r="603" spans="1:7" x14ac:dyDescent="0.2">
      <c r="A603" s="71">
        <v>10.7</v>
      </c>
      <c r="B603" s="72"/>
      <c r="C603" s="73" t="s">
        <v>3132</v>
      </c>
      <c r="D603" s="229" t="s">
        <v>242</v>
      </c>
      <c r="E603" s="229">
        <v>1</v>
      </c>
      <c r="F603" s="708"/>
      <c r="G603" s="477">
        <f t="shared" si="12"/>
        <v>0</v>
      </c>
    </row>
    <row r="604" spans="1:7" x14ac:dyDescent="0.2">
      <c r="A604" s="71"/>
      <c r="B604" s="72"/>
      <c r="C604" s="73"/>
      <c r="D604" s="229"/>
      <c r="E604" s="229"/>
      <c r="F604" s="319"/>
      <c r="G604" s="477"/>
    </row>
    <row r="605" spans="1:7" x14ac:dyDescent="0.2">
      <c r="A605" s="71">
        <v>10.8</v>
      </c>
      <c r="B605" s="72"/>
      <c r="C605" s="73" t="s">
        <v>3133</v>
      </c>
      <c r="D605" s="229" t="s">
        <v>242</v>
      </c>
      <c r="E605" s="229">
        <v>1</v>
      </c>
      <c r="F605" s="708"/>
      <c r="G605" s="477">
        <f t="shared" si="12"/>
        <v>0</v>
      </c>
    </row>
    <row r="606" spans="1:7" x14ac:dyDescent="0.2">
      <c r="A606" s="71"/>
      <c r="B606" s="72"/>
      <c r="C606" s="73"/>
      <c r="D606" s="229"/>
      <c r="E606" s="229"/>
      <c r="F606" s="319"/>
      <c r="G606" s="477"/>
    </row>
    <row r="607" spans="1:7" ht="25.5" x14ac:dyDescent="0.2">
      <c r="A607" s="71">
        <v>10.9</v>
      </c>
      <c r="B607" s="72"/>
      <c r="C607" s="73" t="s">
        <v>3134</v>
      </c>
      <c r="D607" s="229" t="s">
        <v>242</v>
      </c>
      <c r="E607" s="229">
        <v>1</v>
      </c>
      <c r="F607" s="708"/>
      <c r="G607" s="477">
        <f t="shared" si="12"/>
        <v>0</v>
      </c>
    </row>
    <row r="608" spans="1:7" x14ac:dyDescent="0.2">
      <c r="A608" s="71"/>
      <c r="B608" s="72"/>
      <c r="C608" s="73"/>
      <c r="D608" s="229"/>
      <c r="E608" s="229"/>
      <c r="F608" s="319"/>
      <c r="G608" s="477"/>
    </row>
    <row r="609" spans="1:7" ht="25.5" x14ac:dyDescent="0.2">
      <c r="A609" s="71"/>
      <c r="B609" s="72"/>
      <c r="C609" s="212" t="s">
        <v>3135</v>
      </c>
      <c r="D609" s="229"/>
      <c r="E609" s="229"/>
      <c r="F609" s="319"/>
      <c r="G609" s="477"/>
    </row>
    <row r="610" spans="1:7" x14ac:dyDescent="0.2">
      <c r="A610" s="71"/>
      <c r="B610" s="72"/>
      <c r="C610" s="73"/>
      <c r="D610" s="229"/>
      <c r="E610" s="229"/>
      <c r="F610" s="319"/>
      <c r="G610" s="477"/>
    </row>
    <row r="611" spans="1:7" ht="25.5" x14ac:dyDescent="0.2">
      <c r="A611" s="237" t="s">
        <v>3767</v>
      </c>
      <c r="B611" s="72"/>
      <c r="C611" s="73" t="s">
        <v>3136</v>
      </c>
      <c r="D611" s="229" t="s">
        <v>242</v>
      </c>
      <c r="E611" s="229">
        <v>1</v>
      </c>
      <c r="F611" s="708"/>
      <c r="G611" s="477">
        <f t="shared" si="12"/>
        <v>0</v>
      </c>
    </row>
    <row r="612" spans="1:7" x14ac:dyDescent="0.2">
      <c r="A612" s="71"/>
      <c r="B612" s="72"/>
      <c r="C612" s="73"/>
      <c r="D612" s="229"/>
      <c r="E612" s="229"/>
      <c r="F612" s="319"/>
      <c r="G612" s="477"/>
    </row>
    <row r="613" spans="1:7" s="235" customFormat="1" ht="21.95" customHeight="1" x14ac:dyDescent="0.2">
      <c r="A613" s="75" t="s">
        <v>44</v>
      </c>
      <c r="B613" s="75"/>
      <c r="C613" s="76"/>
      <c r="D613" s="77"/>
      <c r="E613" s="77"/>
      <c r="F613" s="78"/>
      <c r="G613" s="479">
        <f>SUM(G591:G611)</f>
        <v>0</v>
      </c>
    </row>
    <row r="614" spans="1:7" s="235" customFormat="1" ht="15" customHeight="1" x14ac:dyDescent="0.2">
      <c r="A614" s="236"/>
      <c r="B614" s="236"/>
      <c r="C614" s="236"/>
      <c r="D614" s="322"/>
      <c r="E614" s="322"/>
      <c r="F614" s="323"/>
      <c r="G614" s="478" t="s">
        <v>3820</v>
      </c>
    </row>
    <row r="615" spans="1:7" s="235" customFormat="1" ht="15" customHeight="1" x14ac:dyDescent="0.2">
      <c r="A615" s="236"/>
      <c r="B615" s="236"/>
      <c r="C615" s="236"/>
      <c r="D615" s="322"/>
      <c r="E615" s="322"/>
      <c r="F615" s="323"/>
      <c r="G615" s="481"/>
    </row>
    <row r="616" spans="1:7" s="235" customFormat="1" ht="27.2" customHeight="1" x14ac:dyDescent="0.2">
      <c r="A616" s="231" t="s">
        <v>3</v>
      </c>
      <c r="B616" s="231" t="s">
        <v>4</v>
      </c>
      <c r="C616" s="231" t="s">
        <v>5</v>
      </c>
      <c r="D616" s="230" t="s">
        <v>6</v>
      </c>
      <c r="E616" s="230" t="s">
        <v>7</v>
      </c>
      <c r="F616" s="230" t="s">
        <v>8</v>
      </c>
      <c r="G616" s="482" t="s">
        <v>9</v>
      </c>
    </row>
    <row r="617" spans="1:7" s="235" customFormat="1" ht="21.95" customHeight="1" x14ac:dyDescent="0.2">
      <c r="A617" s="75" t="s">
        <v>45</v>
      </c>
      <c r="B617" s="75"/>
      <c r="C617" s="76"/>
      <c r="D617" s="77"/>
      <c r="E617" s="77"/>
      <c r="F617" s="324"/>
      <c r="G617" s="479">
        <f>G613</f>
        <v>0</v>
      </c>
    </row>
    <row r="618" spans="1:7" x14ac:dyDescent="0.2">
      <c r="A618" s="71"/>
      <c r="B618" s="72"/>
      <c r="C618" s="213" t="s">
        <v>3137</v>
      </c>
      <c r="D618" s="229"/>
      <c r="E618" s="229"/>
      <c r="F618" s="319"/>
      <c r="G618" s="477"/>
    </row>
    <row r="619" spans="1:7" x14ac:dyDescent="0.2">
      <c r="A619" s="71"/>
      <c r="B619" s="72"/>
      <c r="C619" s="73"/>
      <c r="D619" s="229"/>
      <c r="E619" s="229"/>
      <c r="F619" s="319"/>
      <c r="G619" s="477"/>
    </row>
    <row r="620" spans="1:7" x14ac:dyDescent="0.2">
      <c r="A620" s="71"/>
      <c r="B620" s="72"/>
      <c r="C620" s="212" t="s">
        <v>3138</v>
      </c>
      <c r="D620" s="229"/>
      <c r="E620" s="229"/>
      <c r="F620" s="319"/>
      <c r="G620" s="477"/>
    </row>
    <row r="621" spans="1:7" x14ac:dyDescent="0.2">
      <c r="A621" s="71"/>
      <c r="B621" s="72"/>
      <c r="C621" s="73"/>
      <c r="D621" s="229"/>
      <c r="E621" s="229"/>
      <c r="F621" s="319"/>
      <c r="G621" s="477"/>
    </row>
    <row r="622" spans="1:7" x14ac:dyDescent="0.2">
      <c r="A622" s="71">
        <v>10.11</v>
      </c>
      <c r="B622" s="72"/>
      <c r="C622" s="73" t="s">
        <v>3139</v>
      </c>
      <c r="D622" s="229" t="s">
        <v>242</v>
      </c>
      <c r="E622" s="229">
        <v>4</v>
      </c>
      <c r="F622" s="708"/>
      <c r="G622" s="477">
        <f>E622*F622</f>
        <v>0</v>
      </c>
    </row>
    <row r="623" spans="1:7" x14ac:dyDescent="0.2">
      <c r="A623" s="71"/>
      <c r="B623" s="72"/>
      <c r="C623" s="73"/>
      <c r="D623" s="229"/>
      <c r="E623" s="229"/>
      <c r="F623" s="319"/>
      <c r="G623" s="477"/>
    </row>
    <row r="624" spans="1:7" x14ac:dyDescent="0.2">
      <c r="A624" s="71"/>
      <c r="B624" s="72"/>
      <c r="C624" s="213" t="s">
        <v>3140</v>
      </c>
      <c r="D624" s="229"/>
      <c r="E624" s="229"/>
      <c r="F624" s="319"/>
      <c r="G624" s="477"/>
    </row>
    <row r="625" spans="1:7" x14ac:dyDescent="0.2">
      <c r="A625" s="71"/>
      <c r="B625" s="72"/>
      <c r="C625" s="73"/>
      <c r="D625" s="229"/>
      <c r="E625" s="229"/>
      <c r="F625" s="319"/>
      <c r="G625" s="477"/>
    </row>
    <row r="626" spans="1:7" ht="25.5" x14ac:dyDescent="0.2">
      <c r="A626" s="71">
        <v>10.119999999999999</v>
      </c>
      <c r="B626" s="72"/>
      <c r="C626" s="73" t="s">
        <v>3141</v>
      </c>
      <c r="D626" s="229" t="s">
        <v>19</v>
      </c>
      <c r="E626" s="229">
        <v>1</v>
      </c>
      <c r="F626" s="708"/>
      <c r="G626" s="477">
        <f t="shared" ref="G626:G628" si="13">E626*F626</f>
        <v>0</v>
      </c>
    </row>
    <row r="627" spans="1:7" x14ac:dyDescent="0.2">
      <c r="A627" s="71"/>
      <c r="B627" s="72"/>
      <c r="C627" s="73"/>
      <c r="D627" s="229"/>
      <c r="E627" s="229"/>
      <c r="F627" s="319"/>
      <c r="G627" s="477"/>
    </row>
    <row r="628" spans="1:7" x14ac:dyDescent="0.2">
      <c r="A628" s="71">
        <v>10.130000000000001</v>
      </c>
      <c r="B628" s="72"/>
      <c r="C628" s="73" t="s">
        <v>3142</v>
      </c>
      <c r="D628" s="229" t="s">
        <v>19</v>
      </c>
      <c r="E628" s="229">
        <v>1</v>
      </c>
      <c r="F628" s="708"/>
      <c r="G628" s="477">
        <f t="shared" si="13"/>
        <v>0</v>
      </c>
    </row>
    <row r="629" spans="1:7" x14ac:dyDescent="0.2">
      <c r="A629" s="71"/>
      <c r="B629" s="72"/>
      <c r="C629" s="73"/>
      <c r="D629" s="229"/>
      <c r="E629" s="229"/>
      <c r="F629" s="319"/>
      <c r="G629" s="477"/>
    </row>
    <row r="630" spans="1:7" x14ac:dyDescent="0.2">
      <c r="A630" s="71"/>
      <c r="B630" s="72"/>
      <c r="C630" s="73"/>
      <c r="D630" s="229"/>
      <c r="E630" s="229"/>
      <c r="F630" s="319"/>
      <c r="G630" s="477"/>
    </row>
    <row r="631" spans="1:7" ht="21.95" customHeight="1" x14ac:dyDescent="0.2">
      <c r="A631" s="75" t="s">
        <v>3783</v>
      </c>
      <c r="B631" s="75"/>
      <c r="C631" s="76"/>
      <c r="D631" s="77"/>
      <c r="E631" s="77"/>
      <c r="F631" s="324"/>
      <c r="G631" s="479">
        <f>SUM(G617:G628)</f>
        <v>0</v>
      </c>
    </row>
    <row r="632" spans="1:7" s="65" customFormat="1" ht="14.45" customHeight="1" x14ac:dyDescent="0.2">
      <c r="A632" s="63"/>
      <c r="B632" s="64"/>
      <c r="C632" s="64"/>
      <c r="D632" s="465"/>
      <c r="E632" s="465"/>
      <c r="F632" s="466"/>
      <c r="G632" s="478" t="s">
        <v>3820</v>
      </c>
    </row>
    <row r="633" spans="1:7" s="65" customFormat="1" x14ac:dyDescent="0.2">
      <c r="A633" s="63"/>
      <c r="B633" s="64"/>
      <c r="C633" s="64"/>
      <c r="D633" s="465"/>
      <c r="E633" s="465"/>
      <c r="F633" s="466"/>
      <c r="G633" s="481"/>
    </row>
    <row r="634" spans="1:7" s="65" customFormat="1" ht="25.5" x14ac:dyDescent="0.2">
      <c r="A634" s="66" t="s">
        <v>3</v>
      </c>
      <c r="B634" s="66" t="s">
        <v>4</v>
      </c>
      <c r="C634" s="66" t="s">
        <v>5</v>
      </c>
      <c r="D634" s="225" t="s">
        <v>6</v>
      </c>
      <c r="E634" s="225" t="s">
        <v>7</v>
      </c>
      <c r="F634" s="225" t="s">
        <v>8</v>
      </c>
      <c r="G634" s="482" t="s">
        <v>9</v>
      </c>
    </row>
    <row r="635" spans="1:7" x14ac:dyDescent="0.2">
      <c r="A635" s="71"/>
      <c r="B635" s="72"/>
      <c r="C635" s="73"/>
      <c r="D635" s="229"/>
      <c r="E635" s="229"/>
      <c r="F635" s="319"/>
      <c r="G635" s="477"/>
    </row>
    <row r="636" spans="1:7" x14ac:dyDescent="0.2">
      <c r="A636" s="71"/>
      <c r="B636" s="72"/>
      <c r="C636" s="74" t="s">
        <v>3754</v>
      </c>
      <c r="D636" s="229"/>
      <c r="E636" s="229"/>
      <c r="F636" s="319"/>
      <c r="G636" s="477"/>
    </row>
    <row r="637" spans="1:7" x14ac:dyDescent="0.2">
      <c r="A637" s="71"/>
      <c r="B637" s="72"/>
      <c r="C637" s="73"/>
      <c r="D637" s="229"/>
      <c r="E637" s="229"/>
      <c r="F637" s="319"/>
      <c r="G637" s="477"/>
    </row>
    <row r="638" spans="1:7" x14ac:dyDescent="0.2">
      <c r="A638" s="71"/>
      <c r="B638" s="72"/>
      <c r="C638" s="74" t="s">
        <v>931</v>
      </c>
      <c r="D638" s="229"/>
      <c r="E638" s="229"/>
      <c r="F638" s="319"/>
      <c r="G638" s="477"/>
    </row>
    <row r="639" spans="1:7" x14ac:dyDescent="0.2">
      <c r="A639" s="71"/>
      <c r="B639" s="72"/>
      <c r="C639" s="73"/>
      <c r="D639" s="229"/>
      <c r="E639" s="229"/>
      <c r="F639" s="319"/>
      <c r="G639" s="477"/>
    </row>
    <row r="640" spans="1:7" x14ac:dyDescent="0.2">
      <c r="A640" s="71"/>
      <c r="B640" s="72"/>
      <c r="C640" s="73" t="s">
        <v>2986</v>
      </c>
      <c r="D640" s="229"/>
      <c r="E640" s="229"/>
      <c r="F640" s="319"/>
      <c r="G640" s="477"/>
    </row>
    <row r="641" spans="1:7" x14ac:dyDescent="0.2">
      <c r="A641" s="71"/>
      <c r="B641" s="72"/>
      <c r="C641" s="73"/>
      <c r="D641" s="229"/>
      <c r="E641" s="229"/>
      <c r="F641" s="319"/>
      <c r="G641" s="477"/>
    </row>
    <row r="642" spans="1:7" ht="38.25" x14ac:dyDescent="0.2">
      <c r="A642" s="71"/>
      <c r="B642" s="72"/>
      <c r="C642" s="73" t="s">
        <v>3143</v>
      </c>
      <c r="D642" s="229"/>
      <c r="E642" s="229"/>
      <c r="F642" s="319"/>
      <c r="G642" s="477"/>
    </row>
    <row r="643" spans="1:7" x14ac:dyDescent="0.2">
      <c r="A643" s="71"/>
      <c r="B643" s="72"/>
      <c r="C643" s="73"/>
      <c r="D643" s="229"/>
      <c r="E643" s="229"/>
      <c r="F643" s="319"/>
      <c r="G643" s="477"/>
    </row>
    <row r="644" spans="1:7" x14ac:dyDescent="0.2">
      <c r="A644" s="71"/>
      <c r="B644" s="72"/>
      <c r="C644" s="213" t="s">
        <v>3144</v>
      </c>
      <c r="D644" s="229"/>
      <c r="E644" s="229"/>
      <c r="F644" s="319"/>
      <c r="G644" s="477"/>
    </row>
    <row r="645" spans="1:7" x14ac:dyDescent="0.2">
      <c r="A645" s="71"/>
      <c r="B645" s="72"/>
      <c r="C645" s="73"/>
      <c r="D645" s="229"/>
      <c r="E645" s="229"/>
      <c r="F645" s="319"/>
      <c r="G645" s="477"/>
    </row>
    <row r="646" spans="1:7" ht="25.5" x14ac:dyDescent="0.2">
      <c r="A646" s="71"/>
      <c r="B646" s="72"/>
      <c r="C646" s="212" t="s">
        <v>3145</v>
      </c>
      <c r="D646" s="229"/>
      <c r="E646" s="229"/>
      <c r="F646" s="319"/>
      <c r="G646" s="477"/>
    </row>
    <row r="647" spans="1:7" x14ac:dyDescent="0.2">
      <c r="A647" s="71"/>
      <c r="B647" s="72"/>
      <c r="C647" s="73"/>
      <c r="D647" s="229"/>
      <c r="E647" s="229"/>
      <c r="F647" s="319"/>
      <c r="G647" s="477"/>
    </row>
    <row r="648" spans="1:7" x14ac:dyDescent="0.2">
      <c r="A648" s="71">
        <v>11.1</v>
      </c>
      <c r="B648" s="72"/>
      <c r="C648" s="73" t="s">
        <v>3146</v>
      </c>
      <c r="D648" s="229" t="s">
        <v>4786</v>
      </c>
      <c r="E648" s="229">
        <v>276</v>
      </c>
      <c r="F648" s="708"/>
      <c r="G648" s="477">
        <f>E648*F648</f>
        <v>0</v>
      </c>
    </row>
    <row r="649" spans="1:7" x14ac:dyDescent="0.2">
      <c r="A649" s="71"/>
      <c r="B649" s="72"/>
      <c r="C649" s="73"/>
      <c r="D649" s="229"/>
      <c r="E649" s="229"/>
      <c r="F649" s="319"/>
      <c r="G649" s="477"/>
    </row>
    <row r="650" spans="1:7" x14ac:dyDescent="0.2">
      <c r="A650" s="71"/>
      <c r="B650" s="72"/>
      <c r="C650" s="213" t="s">
        <v>3147</v>
      </c>
      <c r="D650" s="229"/>
      <c r="E650" s="229"/>
      <c r="F650" s="319"/>
      <c r="G650" s="477"/>
    </row>
    <row r="651" spans="1:7" x14ac:dyDescent="0.2">
      <c r="A651" s="71"/>
      <c r="B651" s="72"/>
      <c r="C651" s="73"/>
      <c r="D651" s="229"/>
      <c r="E651" s="229"/>
      <c r="F651" s="319"/>
      <c r="G651" s="477"/>
    </row>
    <row r="652" spans="1:7" x14ac:dyDescent="0.2">
      <c r="A652" s="71"/>
      <c r="B652" s="72"/>
      <c r="C652" s="212" t="s">
        <v>3148</v>
      </c>
      <c r="D652" s="229"/>
      <c r="E652" s="229"/>
      <c r="F652" s="319"/>
      <c r="G652" s="477"/>
    </row>
    <row r="653" spans="1:7" x14ac:dyDescent="0.2">
      <c r="A653" s="71"/>
      <c r="B653" s="72"/>
      <c r="C653" s="73"/>
      <c r="D653" s="229"/>
      <c r="E653" s="229"/>
      <c r="F653" s="319"/>
      <c r="G653" s="477"/>
    </row>
    <row r="654" spans="1:7" x14ac:dyDescent="0.2">
      <c r="A654" s="71">
        <v>11.2</v>
      </c>
      <c r="B654" s="72"/>
      <c r="C654" s="73" t="s">
        <v>3149</v>
      </c>
      <c r="D654" s="229" t="s">
        <v>4786</v>
      </c>
      <c r="E654" s="229">
        <v>97</v>
      </c>
      <c r="F654" s="708"/>
      <c r="G654" s="477">
        <f t="shared" ref="G654:G656" si="14">E654*F654</f>
        <v>0</v>
      </c>
    </row>
    <row r="655" spans="1:7" x14ac:dyDescent="0.2">
      <c r="A655" s="71"/>
      <c r="B655" s="72"/>
      <c r="C655" s="73"/>
      <c r="D655" s="229"/>
      <c r="E655" s="229"/>
      <c r="F655" s="319"/>
      <c r="G655" s="477"/>
    </row>
    <row r="656" spans="1:7" x14ac:dyDescent="0.2">
      <c r="A656" s="71">
        <v>11.3</v>
      </c>
      <c r="B656" s="72"/>
      <c r="C656" s="73" t="s">
        <v>3150</v>
      </c>
      <c r="D656" s="229" t="s">
        <v>4786</v>
      </c>
      <c r="E656" s="229">
        <v>8</v>
      </c>
      <c r="F656" s="708"/>
      <c r="G656" s="477">
        <f t="shared" si="14"/>
        <v>0</v>
      </c>
    </row>
    <row r="657" spans="1:7" x14ac:dyDescent="0.2">
      <c r="A657" s="71"/>
      <c r="B657" s="72"/>
      <c r="C657" s="73"/>
      <c r="D657" s="229"/>
      <c r="E657" s="229"/>
      <c r="F657" s="319"/>
      <c r="G657" s="477"/>
    </row>
    <row r="658" spans="1:7" x14ac:dyDescent="0.2">
      <c r="A658" s="71"/>
      <c r="B658" s="72"/>
      <c r="C658" s="73"/>
      <c r="D658" s="229"/>
      <c r="E658" s="229"/>
      <c r="F658" s="319"/>
      <c r="G658" s="477"/>
    </row>
    <row r="659" spans="1:7" ht="21.95" customHeight="1" x14ac:dyDescent="0.2">
      <c r="A659" s="75" t="s">
        <v>3784</v>
      </c>
      <c r="B659" s="75"/>
      <c r="C659" s="76"/>
      <c r="D659" s="77"/>
      <c r="E659" s="77"/>
      <c r="F659" s="324"/>
      <c r="G659" s="479">
        <f>SUM(G648:G656)</f>
        <v>0</v>
      </c>
    </row>
    <row r="660" spans="1:7" s="65" customFormat="1" ht="14.45" customHeight="1" x14ac:dyDescent="0.2">
      <c r="A660" s="63"/>
      <c r="B660" s="64"/>
      <c r="C660" s="64"/>
      <c r="D660" s="465"/>
      <c r="E660" s="465"/>
      <c r="F660" s="466"/>
      <c r="G660" s="478" t="s">
        <v>3820</v>
      </c>
    </row>
    <row r="661" spans="1:7" s="65" customFormat="1" x14ac:dyDescent="0.2">
      <c r="A661" s="63"/>
      <c r="B661" s="64"/>
      <c r="C661" s="64"/>
      <c r="D661" s="465"/>
      <c r="E661" s="465"/>
      <c r="F661" s="466"/>
      <c r="G661" s="481"/>
    </row>
    <row r="662" spans="1:7" s="65" customFormat="1" ht="25.5" x14ac:dyDescent="0.2">
      <c r="A662" s="66" t="s">
        <v>3</v>
      </c>
      <c r="B662" s="66" t="s">
        <v>4</v>
      </c>
      <c r="C662" s="66" t="s">
        <v>5</v>
      </c>
      <c r="D662" s="225" t="s">
        <v>6</v>
      </c>
      <c r="E662" s="225" t="s">
        <v>7</v>
      </c>
      <c r="F662" s="225" t="s">
        <v>8</v>
      </c>
      <c r="G662" s="482" t="s">
        <v>9</v>
      </c>
    </row>
    <row r="663" spans="1:7" x14ac:dyDescent="0.2">
      <c r="A663" s="71"/>
      <c r="B663" s="72"/>
      <c r="C663" s="73"/>
      <c r="D663" s="229"/>
      <c r="E663" s="229"/>
      <c r="F663" s="319"/>
      <c r="G663" s="477"/>
    </row>
    <row r="664" spans="1:7" x14ac:dyDescent="0.2">
      <c r="A664" s="71"/>
      <c r="B664" s="72"/>
      <c r="C664" s="74" t="s">
        <v>3755</v>
      </c>
      <c r="D664" s="229"/>
      <c r="E664" s="229"/>
      <c r="F664" s="319"/>
      <c r="G664" s="477"/>
    </row>
    <row r="665" spans="1:7" x14ac:dyDescent="0.2">
      <c r="A665" s="71"/>
      <c r="B665" s="72"/>
      <c r="C665" s="73"/>
      <c r="D665" s="229"/>
      <c r="E665" s="229"/>
      <c r="F665" s="319"/>
      <c r="G665" s="477"/>
    </row>
    <row r="666" spans="1:7" x14ac:dyDescent="0.2">
      <c r="A666" s="71"/>
      <c r="B666" s="72"/>
      <c r="C666" s="74" t="s">
        <v>3151</v>
      </c>
      <c r="D666" s="229"/>
      <c r="E666" s="229"/>
      <c r="F666" s="319"/>
      <c r="G666" s="477"/>
    </row>
    <row r="667" spans="1:7" x14ac:dyDescent="0.2">
      <c r="A667" s="71"/>
      <c r="B667" s="72"/>
      <c r="C667" s="73"/>
      <c r="D667" s="229"/>
      <c r="E667" s="229"/>
      <c r="F667" s="319"/>
      <c r="G667" s="477"/>
    </row>
    <row r="668" spans="1:7" x14ac:dyDescent="0.2">
      <c r="A668" s="71"/>
      <c r="B668" s="72"/>
      <c r="C668" s="73" t="s">
        <v>2986</v>
      </c>
      <c r="D668" s="229"/>
      <c r="E668" s="229"/>
      <c r="F668" s="319"/>
      <c r="G668" s="477"/>
    </row>
    <row r="669" spans="1:7" x14ac:dyDescent="0.2">
      <c r="A669" s="71"/>
      <c r="B669" s="72"/>
      <c r="C669" s="73"/>
      <c r="D669" s="229"/>
      <c r="E669" s="229"/>
      <c r="F669" s="319"/>
      <c r="G669" s="477"/>
    </row>
    <row r="670" spans="1:7" ht="38.25" x14ac:dyDescent="0.2">
      <c r="A670" s="71"/>
      <c r="B670" s="72"/>
      <c r="C670" s="73" t="s">
        <v>3152</v>
      </c>
      <c r="D670" s="229"/>
      <c r="E670" s="229"/>
      <c r="F670" s="319"/>
      <c r="G670" s="477"/>
    </row>
    <row r="671" spans="1:7" x14ac:dyDescent="0.2">
      <c r="A671" s="71"/>
      <c r="B671" s="72"/>
      <c r="C671" s="73"/>
      <c r="D671" s="229"/>
      <c r="E671" s="229"/>
      <c r="F671" s="319"/>
      <c r="G671" s="477"/>
    </row>
    <row r="672" spans="1:7" x14ac:dyDescent="0.2">
      <c r="A672" s="71"/>
      <c r="B672" s="72"/>
      <c r="C672" s="213" t="s">
        <v>3153</v>
      </c>
      <c r="D672" s="229"/>
      <c r="E672" s="229"/>
      <c r="F672" s="319"/>
      <c r="G672" s="477"/>
    </row>
    <row r="673" spans="1:7" x14ac:dyDescent="0.2">
      <c r="A673" s="71"/>
      <c r="B673" s="72"/>
      <c r="C673" s="73"/>
      <c r="D673" s="229"/>
      <c r="E673" s="229"/>
      <c r="F673" s="319"/>
      <c r="G673" s="477"/>
    </row>
    <row r="674" spans="1:7" x14ac:dyDescent="0.2">
      <c r="A674" s="71"/>
      <c r="B674" s="72"/>
      <c r="C674" s="212" t="s">
        <v>3154</v>
      </c>
      <c r="D674" s="229"/>
      <c r="E674" s="229"/>
      <c r="F674" s="319"/>
      <c r="G674" s="477"/>
    </row>
    <row r="675" spans="1:7" x14ac:dyDescent="0.2">
      <c r="A675" s="71"/>
      <c r="B675" s="72"/>
      <c r="C675" s="73" t="s">
        <v>4513</v>
      </c>
      <c r="D675" s="229"/>
      <c r="E675" s="229"/>
      <c r="F675" s="319"/>
      <c r="G675" s="477"/>
    </row>
    <row r="676" spans="1:7" ht="25.5" x14ac:dyDescent="0.2">
      <c r="A676" s="71">
        <v>12.1</v>
      </c>
      <c r="B676" s="72"/>
      <c r="C676" s="73" t="s">
        <v>3155</v>
      </c>
      <c r="D676" s="229" t="s">
        <v>4786</v>
      </c>
      <c r="E676" s="229">
        <v>77</v>
      </c>
      <c r="F676" s="708"/>
      <c r="G676" s="477">
        <f>E676*F676</f>
        <v>0</v>
      </c>
    </row>
    <row r="677" spans="1:7" x14ac:dyDescent="0.2">
      <c r="A677" s="71"/>
      <c r="B677" s="72"/>
      <c r="C677" s="73"/>
      <c r="D677" s="229"/>
      <c r="E677" s="229"/>
      <c r="F677" s="319"/>
      <c r="G677" s="477"/>
    </row>
    <row r="678" spans="1:7" x14ac:dyDescent="0.2">
      <c r="A678" s="71">
        <v>12.2</v>
      </c>
      <c r="B678" s="72"/>
      <c r="C678" s="73" t="s">
        <v>3156</v>
      </c>
      <c r="D678" s="229" t="s">
        <v>4786</v>
      </c>
      <c r="E678" s="229">
        <v>8</v>
      </c>
      <c r="F678" s="708"/>
      <c r="G678" s="477">
        <f t="shared" ref="G678:G698" si="15">E678*F678</f>
        <v>0</v>
      </c>
    </row>
    <row r="679" spans="1:7" x14ac:dyDescent="0.2">
      <c r="A679" s="71"/>
      <c r="B679" s="72"/>
      <c r="C679" s="73"/>
      <c r="D679" s="229"/>
      <c r="E679" s="229"/>
      <c r="F679" s="319"/>
      <c r="G679" s="477"/>
    </row>
    <row r="680" spans="1:7" x14ac:dyDescent="0.2">
      <c r="A680" s="71"/>
      <c r="B680" s="72"/>
      <c r="C680" s="212" t="s">
        <v>3157</v>
      </c>
      <c r="D680" s="229"/>
      <c r="E680" s="229"/>
      <c r="F680" s="319"/>
      <c r="G680" s="477"/>
    </row>
    <row r="681" spans="1:7" x14ac:dyDescent="0.2">
      <c r="A681" s="71"/>
      <c r="B681" s="72"/>
      <c r="C681" s="73"/>
      <c r="D681" s="229"/>
      <c r="E681" s="229"/>
      <c r="F681" s="319"/>
      <c r="G681" s="477"/>
    </row>
    <row r="682" spans="1:7" x14ac:dyDescent="0.2">
      <c r="A682" s="71">
        <v>12.3</v>
      </c>
      <c r="B682" s="72"/>
      <c r="C682" s="73" t="s">
        <v>3158</v>
      </c>
      <c r="D682" s="229" t="s">
        <v>292</v>
      </c>
      <c r="E682" s="229">
        <v>18</v>
      </c>
      <c r="F682" s="708"/>
      <c r="G682" s="477">
        <f t="shared" si="15"/>
        <v>0</v>
      </c>
    </row>
    <row r="683" spans="1:7" x14ac:dyDescent="0.2">
      <c r="A683" s="71"/>
      <c r="B683" s="72"/>
      <c r="C683" s="73"/>
      <c r="D683" s="229"/>
      <c r="E683" s="229"/>
      <c r="F683" s="319"/>
      <c r="G683" s="477"/>
    </row>
    <row r="684" spans="1:7" x14ac:dyDescent="0.2">
      <c r="A684" s="71">
        <v>12.4</v>
      </c>
      <c r="B684" s="72"/>
      <c r="C684" s="73" t="s">
        <v>3159</v>
      </c>
      <c r="D684" s="229" t="s">
        <v>292</v>
      </c>
      <c r="E684" s="229">
        <v>8</v>
      </c>
      <c r="F684" s="708"/>
      <c r="G684" s="477">
        <f t="shared" si="15"/>
        <v>0</v>
      </c>
    </row>
    <row r="685" spans="1:7" x14ac:dyDescent="0.2">
      <c r="A685" s="71"/>
      <c r="B685" s="72"/>
      <c r="C685" s="73"/>
      <c r="D685" s="229"/>
      <c r="E685" s="229"/>
      <c r="F685" s="319"/>
      <c r="G685" s="477"/>
    </row>
    <row r="686" spans="1:7" x14ac:dyDescent="0.2">
      <c r="A686" s="71"/>
      <c r="B686" s="72"/>
      <c r="C686" s="213" t="s">
        <v>3160</v>
      </c>
      <c r="D686" s="229"/>
      <c r="E686" s="229"/>
      <c r="F686" s="319"/>
      <c r="G686" s="477"/>
    </row>
    <row r="687" spans="1:7" x14ac:dyDescent="0.2">
      <c r="A687" s="71"/>
      <c r="B687" s="72"/>
      <c r="C687" s="73"/>
      <c r="D687" s="229"/>
      <c r="E687" s="229"/>
      <c r="F687" s="319"/>
      <c r="G687" s="477"/>
    </row>
    <row r="688" spans="1:7" ht="25.5" x14ac:dyDescent="0.2">
      <c r="A688" s="71"/>
      <c r="B688" s="72"/>
      <c r="C688" s="212" t="s">
        <v>3823</v>
      </c>
      <c r="D688" s="229"/>
      <c r="E688" s="229"/>
      <c r="F688" s="319"/>
      <c r="G688" s="477"/>
    </row>
    <row r="689" spans="1:7" x14ac:dyDescent="0.2">
      <c r="A689" s="71"/>
      <c r="B689" s="72"/>
      <c r="C689" s="73"/>
      <c r="D689" s="229"/>
      <c r="E689" s="229"/>
      <c r="F689" s="319"/>
      <c r="G689" s="477"/>
    </row>
    <row r="690" spans="1:7" ht="25.5" x14ac:dyDescent="0.2">
      <c r="A690" s="71">
        <v>12.5</v>
      </c>
      <c r="B690" s="72"/>
      <c r="C690" s="73" t="s">
        <v>3161</v>
      </c>
      <c r="D690" s="229" t="s">
        <v>4786</v>
      </c>
      <c r="E690" s="229">
        <v>138</v>
      </c>
      <c r="F690" s="708"/>
      <c r="G690" s="477">
        <f t="shared" si="15"/>
        <v>0</v>
      </c>
    </row>
    <row r="691" spans="1:7" x14ac:dyDescent="0.2">
      <c r="A691" s="71"/>
      <c r="B691" s="72"/>
      <c r="C691" s="73"/>
      <c r="D691" s="229"/>
      <c r="E691" s="229"/>
      <c r="F691" s="319"/>
      <c r="G691" s="477"/>
    </row>
    <row r="692" spans="1:7" x14ac:dyDescent="0.2">
      <c r="A692" s="71">
        <v>12.6</v>
      </c>
      <c r="B692" s="72"/>
      <c r="C692" s="73" t="s">
        <v>3162</v>
      </c>
      <c r="D692" s="229" t="s">
        <v>4786</v>
      </c>
      <c r="E692" s="229">
        <v>10</v>
      </c>
      <c r="F692" s="708"/>
      <c r="G692" s="477">
        <f t="shared" si="15"/>
        <v>0</v>
      </c>
    </row>
    <row r="693" spans="1:7" x14ac:dyDescent="0.2">
      <c r="A693" s="71"/>
      <c r="B693" s="72"/>
      <c r="C693" s="73"/>
      <c r="D693" s="229"/>
      <c r="E693" s="229"/>
      <c r="F693" s="319"/>
      <c r="G693" s="477"/>
    </row>
    <row r="694" spans="1:7" x14ac:dyDescent="0.2">
      <c r="A694" s="71">
        <v>12.7</v>
      </c>
      <c r="B694" s="72"/>
      <c r="C694" s="73" t="s">
        <v>3163</v>
      </c>
      <c r="D694" s="229" t="s">
        <v>292</v>
      </c>
      <c r="E694" s="229">
        <v>5</v>
      </c>
      <c r="F694" s="708"/>
      <c r="G694" s="477">
        <f t="shared" si="15"/>
        <v>0</v>
      </c>
    </row>
    <row r="695" spans="1:7" x14ac:dyDescent="0.2">
      <c r="A695" s="71"/>
      <c r="B695" s="72"/>
      <c r="C695" s="73"/>
      <c r="D695" s="229"/>
      <c r="E695" s="229"/>
      <c r="F695" s="319"/>
      <c r="G695" s="477"/>
    </row>
    <row r="696" spans="1:7" x14ac:dyDescent="0.2">
      <c r="A696" s="71"/>
      <c r="B696" s="72"/>
      <c r="C696" s="212" t="s">
        <v>3157</v>
      </c>
      <c r="D696" s="229"/>
      <c r="E696" s="229"/>
      <c r="F696" s="319"/>
      <c r="G696" s="477"/>
    </row>
    <row r="697" spans="1:7" x14ac:dyDescent="0.2">
      <c r="A697" s="71"/>
      <c r="B697" s="72"/>
      <c r="C697" s="73"/>
      <c r="D697" s="229"/>
      <c r="E697" s="229"/>
      <c r="F697" s="319"/>
      <c r="G697" s="477"/>
    </row>
    <row r="698" spans="1:7" x14ac:dyDescent="0.2">
      <c r="A698" s="71">
        <v>12.8</v>
      </c>
      <c r="B698" s="72"/>
      <c r="C698" s="73" t="s">
        <v>3159</v>
      </c>
      <c r="D698" s="229" t="s">
        <v>292</v>
      </c>
      <c r="E698" s="229">
        <v>25</v>
      </c>
      <c r="F698" s="708"/>
      <c r="G698" s="477">
        <f t="shared" si="15"/>
        <v>0</v>
      </c>
    </row>
    <row r="699" spans="1:7" x14ac:dyDescent="0.2">
      <c r="A699" s="71"/>
      <c r="B699" s="72"/>
      <c r="C699" s="73"/>
      <c r="D699" s="229"/>
      <c r="E699" s="229"/>
      <c r="F699" s="319"/>
      <c r="G699" s="477"/>
    </row>
    <row r="700" spans="1:7" x14ac:dyDescent="0.2">
      <c r="A700" s="71"/>
      <c r="B700" s="72"/>
      <c r="C700" s="73"/>
      <c r="D700" s="229"/>
      <c r="E700" s="229"/>
      <c r="F700" s="319"/>
      <c r="G700" s="477"/>
    </row>
    <row r="701" spans="1:7" ht="21.95" customHeight="1" x14ac:dyDescent="0.2">
      <c r="A701" s="75" t="s">
        <v>3785</v>
      </c>
      <c r="B701" s="75"/>
      <c r="C701" s="76"/>
      <c r="D701" s="77"/>
      <c r="E701" s="77"/>
      <c r="F701" s="324"/>
      <c r="G701" s="479">
        <f>SUM(G676:G698)</f>
        <v>0</v>
      </c>
    </row>
    <row r="702" spans="1:7" s="65" customFormat="1" ht="14.45" customHeight="1" x14ac:dyDescent="0.2">
      <c r="A702" s="63"/>
      <c r="B702" s="64"/>
      <c r="C702" s="64"/>
      <c r="D702" s="465"/>
      <c r="E702" s="465"/>
      <c r="F702" s="466"/>
      <c r="G702" s="478" t="s">
        <v>3820</v>
      </c>
    </row>
    <row r="703" spans="1:7" s="65" customFormat="1" x14ac:dyDescent="0.2">
      <c r="A703" s="63"/>
      <c r="B703" s="64"/>
      <c r="C703" s="64"/>
      <c r="D703" s="465"/>
      <c r="E703" s="465"/>
      <c r="F703" s="466"/>
      <c r="G703" s="481"/>
    </row>
    <row r="704" spans="1:7" s="65" customFormat="1" ht="25.5" x14ac:dyDescent="0.2">
      <c r="A704" s="66" t="s">
        <v>3</v>
      </c>
      <c r="B704" s="66" t="s">
        <v>4</v>
      </c>
      <c r="C704" s="66" t="s">
        <v>5</v>
      </c>
      <c r="D704" s="225" t="s">
        <v>6</v>
      </c>
      <c r="E704" s="225" t="s">
        <v>7</v>
      </c>
      <c r="F704" s="225" t="s">
        <v>8</v>
      </c>
      <c r="G704" s="482" t="s">
        <v>9</v>
      </c>
    </row>
    <row r="705" spans="1:7" x14ac:dyDescent="0.2">
      <c r="A705" s="71"/>
      <c r="B705" s="72"/>
      <c r="C705" s="73"/>
      <c r="D705" s="229"/>
      <c r="E705" s="229"/>
      <c r="F705" s="319"/>
      <c r="G705" s="477"/>
    </row>
    <row r="706" spans="1:7" x14ac:dyDescent="0.2">
      <c r="A706" s="71"/>
      <c r="B706" s="72"/>
      <c r="C706" s="74" t="s">
        <v>3756</v>
      </c>
      <c r="D706" s="229"/>
      <c r="E706" s="229"/>
      <c r="F706" s="319"/>
      <c r="G706" s="477"/>
    </row>
    <row r="707" spans="1:7" x14ac:dyDescent="0.2">
      <c r="A707" s="71"/>
      <c r="B707" s="72"/>
      <c r="C707" s="73"/>
      <c r="D707" s="229"/>
      <c r="E707" s="229"/>
      <c r="F707" s="319"/>
      <c r="G707" s="477"/>
    </row>
    <row r="708" spans="1:7" x14ac:dyDescent="0.2">
      <c r="A708" s="71"/>
      <c r="B708" s="72"/>
      <c r="C708" s="74" t="s">
        <v>3164</v>
      </c>
      <c r="D708" s="229"/>
      <c r="E708" s="229"/>
      <c r="F708" s="319"/>
      <c r="G708" s="477"/>
    </row>
    <row r="709" spans="1:7" x14ac:dyDescent="0.2">
      <c r="A709" s="71"/>
      <c r="B709" s="72"/>
      <c r="C709" s="73"/>
      <c r="D709" s="229"/>
      <c r="E709" s="229"/>
      <c r="F709" s="319"/>
      <c r="G709" s="477"/>
    </row>
    <row r="710" spans="1:7" x14ac:dyDescent="0.2">
      <c r="A710" s="71"/>
      <c r="B710" s="72"/>
      <c r="C710" s="73" t="s">
        <v>2986</v>
      </c>
      <c r="D710" s="229"/>
      <c r="E710" s="229"/>
      <c r="F710" s="319"/>
      <c r="G710" s="477"/>
    </row>
    <row r="711" spans="1:7" x14ac:dyDescent="0.2">
      <c r="A711" s="71"/>
      <c r="B711" s="72"/>
      <c r="C711" s="73"/>
      <c r="D711" s="229"/>
      <c r="E711" s="229"/>
      <c r="F711" s="319"/>
      <c r="G711" s="477"/>
    </row>
    <row r="712" spans="1:7" ht="38.25" x14ac:dyDescent="0.2">
      <c r="A712" s="71"/>
      <c r="B712" s="72"/>
      <c r="C712" s="73" t="s">
        <v>3165</v>
      </c>
      <c r="D712" s="229"/>
      <c r="E712" s="229"/>
      <c r="F712" s="319"/>
      <c r="G712" s="477"/>
    </row>
    <row r="713" spans="1:7" x14ac:dyDescent="0.2">
      <c r="A713" s="71"/>
      <c r="B713" s="72"/>
      <c r="C713" s="73"/>
      <c r="D713" s="229"/>
      <c r="E713" s="229"/>
      <c r="F713" s="319"/>
      <c r="G713" s="477"/>
    </row>
    <row r="714" spans="1:7" x14ac:dyDescent="0.2">
      <c r="A714" s="71"/>
      <c r="B714" s="72"/>
      <c r="C714" s="213" t="s">
        <v>3166</v>
      </c>
      <c r="D714" s="229"/>
      <c r="E714" s="229"/>
      <c r="F714" s="319"/>
      <c r="G714" s="477"/>
    </row>
    <row r="715" spans="1:7" x14ac:dyDescent="0.2">
      <c r="A715" s="71"/>
      <c r="B715" s="72"/>
      <c r="C715" s="73"/>
      <c r="D715" s="229"/>
      <c r="E715" s="229"/>
      <c r="F715" s="319"/>
      <c r="G715" s="477"/>
    </row>
    <row r="716" spans="1:7" ht="25.5" x14ac:dyDescent="0.2">
      <c r="A716" s="71"/>
      <c r="B716" s="72"/>
      <c r="C716" s="73" t="s">
        <v>3167</v>
      </c>
      <c r="D716" s="229"/>
      <c r="E716" s="229"/>
      <c r="F716" s="319"/>
      <c r="G716" s="477"/>
    </row>
    <row r="717" spans="1:7" x14ac:dyDescent="0.2">
      <c r="A717" s="71"/>
      <c r="B717" s="72"/>
      <c r="C717" s="73"/>
      <c r="D717" s="229"/>
      <c r="E717" s="229"/>
      <c r="F717" s="319"/>
      <c r="G717" s="477"/>
    </row>
    <row r="718" spans="1:7" x14ac:dyDescent="0.2">
      <c r="A718" s="71"/>
      <c r="B718" s="72"/>
      <c r="C718" s="212" t="s">
        <v>3168</v>
      </c>
      <c r="D718" s="229"/>
      <c r="E718" s="229"/>
      <c r="F718" s="319"/>
      <c r="G718" s="477"/>
    </row>
    <row r="719" spans="1:7" x14ac:dyDescent="0.2">
      <c r="A719" s="71"/>
      <c r="B719" s="72"/>
      <c r="C719" s="73"/>
      <c r="D719" s="229"/>
      <c r="E719" s="229"/>
      <c r="F719" s="319"/>
      <c r="G719" s="477"/>
    </row>
    <row r="720" spans="1:7" ht="25.5" x14ac:dyDescent="0.2">
      <c r="A720" s="71">
        <v>13.1</v>
      </c>
      <c r="B720" s="72"/>
      <c r="C720" s="73" t="s">
        <v>3169</v>
      </c>
      <c r="D720" s="229" t="s">
        <v>292</v>
      </c>
      <c r="E720" s="229">
        <v>9</v>
      </c>
      <c r="F720" s="708"/>
      <c r="G720" s="477">
        <f>E720*F720</f>
        <v>0</v>
      </c>
    </row>
    <row r="721" spans="1:7" x14ac:dyDescent="0.2">
      <c r="A721" s="71"/>
      <c r="B721" s="72"/>
      <c r="C721" s="73"/>
      <c r="D721" s="229"/>
      <c r="E721" s="229"/>
      <c r="F721" s="319"/>
      <c r="G721" s="477"/>
    </row>
    <row r="722" spans="1:7" x14ac:dyDescent="0.2">
      <c r="A722" s="71">
        <v>13.2</v>
      </c>
      <c r="B722" s="72"/>
      <c r="C722" s="73" t="s">
        <v>3170</v>
      </c>
      <c r="D722" s="229" t="s">
        <v>292</v>
      </c>
      <c r="E722" s="229">
        <v>18</v>
      </c>
      <c r="F722" s="708"/>
      <c r="G722" s="477">
        <f t="shared" ref="G722:G752" si="16">E722*F722</f>
        <v>0</v>
      </c>
    </row>
    <row r="723" spans="1:7" x14ac:dyDescent="0.2">
      <c r="A723" s="71"/>
      <c r="B723" s="72"/>
      <c r="C723" s="73"/>
      <c r="D723" s="229"/>
      <c r="E723" s="229"/>
      <c r="F723" s="319"/>
      <c r="G723" s="477"/>
    </row>
    <row r="724" spans="1:7" x14ac:dyDescent="0.2">
      <c r="A724" s="71"/>
      <c r="B724" s="72"/>
      <c r="C724" s="212" t="s">
        <v>3171</v>
      </c>
      <c r="D724" s="229"/>
      <c r="E724" s="229"/>
      <c r="F724" s="319"/>
      <c r="G724" s="477"/>
    </row>
    <row r="725" spans="1:7" x14ac:dyDescent="0.2">
      <c r="A725" s="71"/>
      <c r="B725" s="72"/>
      <c r="C725" s="73"/>
      <c r="D725" s="229"/>
      <c r="E725" s="229"/>
      <c r="F725" s="319"/>
      <c r="G725" s="477"/>
    </row>
    <row r="726" spans="1:7" x14ac:dyDescent="0.2">
      <c r="A726" s="71">
        <v>13.3</v>
      </c>
      <c r="B726" s="72"/>
      <c r="C726" s="73" t="s">
        <v>3172</v>
      </c>
      <c r="D726" s="229" t="s">
        <v>242</v>
      </c>
      <c r="E726" s="229">
        <v>4</v>
      </c>
      <c r="F726" s="708"/>
      <c r="G726" s="477">
        <f t="shared" si="16"/>
        <v>0</v>
      </c>
    </row>
    <row r="727" spans="1:7" x14ac:dyDescent="0.2">
      <c r="A727" s="71"/>
      <c r="B727" s="72"/>
      <c r="C727" s="73"/>
      <c r="D727" s="229"/>
      <c r="E727" s="229"/>
      <c r="F727" s="319"/>
      <c r="G727" s="477"/>
    </row>
    <row r="728" spans="1:7" x14ac:dyDescent="0.2">
      <c r="A728" s="71">
        <v>13.4</v>
      </c>
      <c r="B728" s="72"/>
      <c r="C728" s="73" t="s">
        <v>3173</v>
      </c>
      <c r="D728" s="229" t="s">
        <v>242</v>
      </c>
      <c r="E728" s="229">
        <v>7</v>
      </c>
      <c r="F728" s="708"/>
      <c r="G728" s="477">
        <f t="shared" si="16"/>
        <v>0</v>
      </c>
    </row>
    <row r="729" spans="1:7" x14ac:dyDescent="0.2">
      <c r="A729" s="71"/>
      <c r="B729" s="72"/>
      <c r="C729" s="73"/>
      <c r="D729" s="229"/>
      <c r="E729" s="229"/>
      <c r="F729" s="319"/>
      <c r="G729" s="477"/>
    </row>
    <row r="730" spans="1:7" x14ac:dyDescent="0.2">
      <c r="A730" s="71">
        <v>13.5</v>
      </c>
      <c r="B730" s="72"/>
      <c r="C730" s="73" t="s">
        <v>3174</v>
      </c>
      <c r="D730" s="229" t="s">
        <v>242</v>
      </c>
      <c r="E730" s="229">
        <v>2</v>
      </c>
      <c r="F730" s="708"/>
      <c r="G730" s="477">
        <f t="shared" si="16"/>
        <v>0</v>
      </c>
    </row>
    <row r="731" spans="1:7" x14ac:dyDescent="0.2">
      <c r="A731" s="71"/>
      <c r="B731" s="72"/>
      <c r="C731" s="73"/>
      <c r="D731" s="229"/>
      <c r="E731" s="229"/>
      <c r="F731" s="319"/>
      <c r="G731" s="477"/>
    </row>
    <row r="732" spans="1:7" x14ac:dyDescent="0.2">
      <c r="A732" s="71"/>
      <c r="B732" s="72"/>
      <c r="C732" s="212" t="s">
        <v>3175</v>
      </c>
      <c r="D732" s="229"/>
      <c r="E732" s="229"/>
      <c r="F732" s="319"/>
      <c r="G732" s="477"/>
    </row>
    <row r="733" spans="1:7" x14ac:dyDescent="0.2">
      <c r="A733" s="71"/>
      <c r="B733" s="72"/>
      <c r="C733" s="73"/>
      <c r="D733" s="229"/>
      <c r="E733" s="229"/>
      <c r="F733" s="319"/>
      <c r="G733" s="477"/>
    </row>
    <row r="734" spans="1:7" ht="25.5" x14ac:dyDescent="0.2">
      <c r="A734" s="71">
        <v>13.6</v>
      </c>
      <c r="B734" s="72"/>
      <c r="C734" s="73" t="s">
        <v>3176</v>
      </c>
      <c r="D734" s="229" t="s">
        <v>242</v>
      </c>
      <c r="E734" s="229">
        <v>2</v>
      </c>
      <c r="F734" s="708"/>
      <c r="G734" s="477">
        <f t="shared" si="16"/>
        <v>0</v>
      </c>
    </row>
    <row r="735" spans="1:7" x14ac:dyDescent="0.2">
      <c r="A735" s="71"/>
      <c r="B735" s="72"/>
      <c r="C735" s="73"/>
      <c r="D735" s="229"/>
      <c r="E735" s="229"/>
      <c r="F735" s="319"/>
      <c r="G735" s="477"/>
    </row>
    <row r="736" spans="1:7" ht="38.25" x14ac:dyDescent="0.2">
      <c r="A736" s="71"/>
      <c r="B736" s="72"/>
      <c r="C736" s="212" t="s">
        <v>3177</v>
      </c>
      <c r="D736" s="229"/>
      <c r="E736" s="229"/>
      <c r="F736" s="319"/>
      <c r="G736" s="477"/>
    </row>
    <row r="737" spans="1:7" x14ac:dyDescent="0.2">
      <c r="A737" s="71"/>
      <c r="B737" s="72"/>
      <c r="C737" s="73"/>
      <c r="D737" s="229"/>
      <c r="E737" s="229"/>
      <c r="F737" s="319"/>
      <c r="G737" s="477"/>
    </row>
    <row r="738" spans="1:7" ht="25.5" x14ac:dyDescent="0.2">
      <c r="A738" s="71"/>
      <c r="B738" s="72"/>
      <c r="C738" s="73" t="s">
        <v>3178</v>
      </c>
      <c r="D738" s="229"/>
      <c r="E738" s="229"/>
      <c r="F738" s="319"/>
      <c r="G738" s="477"/>
    </row>
    <row r="739" spans="1:7" x14ac:dyDescent="0.2">
      <c r="A739" s="71"/>
      <c r="B739" s="72"/>
      <c r="C739" s="73"/>
      <c r="D739" s="229"/>
      <c r="E739" s="229"/>
      <c r="F739" s="319"/>
      <c r="G739" s="477"/>
    </row>
    <row r="740" spans="1:7" ht="25.5" x14ac:dyDescent="0.2">
      <c r="A740" s="71">
        <v>13.7</v>
      </c>
      <c r="B740" s="72"/>
      <c r="C740" s="73" t="s">
        <v>3179</v>
      </c>
      <c r="D740" s="229" t="s">
        <v>242</v>
      </c>
      <c r="E740" s="229">
        <v>1</v>
      </c>
      <c r="F740" s="708"/>
      <c r="G740" s="477">
        <f t="shared" si="16"/>
        <v>0</v>
      </c>
    </row>
    <row r="741" spans="1:7" x14ac:dyDescent="0.2">
      <c r="A741" s="71"/>
      <c r="B741" s="72"/>
      <c r="C741" s="73"/>
      <c r="D741" s="229"/>
      <c r="E741" s="229"/>
      <c r="F741" s="319"/>
      <c r="G741" s="477"/>
    </row>
    <row r="742" spans="1:7" x14ac:dyDescent="0.2">
      <c r="A742" s="71"/>
      <c r="B742" s="72"/>
      <c r="C742" s="212" t="s">
        <v>3180</v>
      </c>
      <c r="D742" s="229"/>
      <c r="E742" s="229"/>
      <c r="F742" s="319"/>
      <c r="G742" s="477"/>
    </row>
    <row r="743" spans="1:7" x14ac:dyDescent="0.2">
      <c r="A743" s="71"/>
      <c r="B743" s="72"/>
      <c r="C743" s="73"/>
      <c r="D743" s="229"/>
      <c r="E743" s="229"/>
      <c r="F743" s="319"/>
      <c r="G743" s="477"/>
    </row>
    <row r="744" spans="1:7" ht="25.5" x14ac:dyDescent="0.2">
      <c r="A744" s="71">
        <v>13.8</v>
      </c>
      <c r="B744" s="72"/>
      <c r="C744" s="73" t="s">
        <v>3181</v>
      </c>
      <c r="D744" s="229" t="s">
        <v>242</v>
      </c>
      <c r="E744" s="229">
        <v>1</v>
      </c>
      <c r="F744" s="708"/>
      <c r="G744" s="477">
        <f t="shared" si="16"/>
        <v>0</v>
      </c>
    </row>
    <row r="745" spans="1:7" x14ac:dyDescent="0.2">
      <c r="A745" s="71"/>
      <c r="B745" s="72"/>
      <c r="C745" s="73"/>
      <c r="D745" s="229"/>
      <c r="E745" s="229"/>
      <c r="F745" s="319"/>
      <c r="G745" s="477"/>
    </row>
    <row r="746" spans="1:7" x14ac:dyDescent="0.2">
      <c r="A746" s="71"/>
      <c r="B746" s="72"/>
      <c r="C746" s="212" t="s">
        <v>3182</v>
      </c>
      <c r="D746" s="229"/>
      <c r="E746" s="229"/>
      <c r="F746" s="319"/>
      <c r="G746" s="477"/>
    </row>
    <row r="747" spans="1:7" x14ac:dyDescent="0.2">
      <c r="A747" s="71"/>
      <c r="B747" s="72"/>
      <c r="C747" s="73"/>
      <c r="D747" s="229"/>
      <c r="E747" s="229"/>
      <c r="F747" s="319"/>
      <c r="G747" s="477"/>
    </row>
    <row r="748" spans="1:7" x14ac:dyDescent="0.2">
      <c r="A748" s="71"/>
      <c r="B748" s="72"/>
      <c r="C748" s="212" t="s">
        <v>3183</v>
      </c>
      <c r="D748" s="229"/>
      <c r="E748" s="229"/>
      <c r="F748" s="319"/>
      <c r="G748" s="477"/>
    </row>
    <row r="749" spans="1:7" x14ac:dyDescent="0.2">
      <c r="A749" s="71"/>
      <c r="B749" s="72"/>
      <c r="C749" s="73"/>
      <c r="D749" s="229"/>
      <c r="E749" s="229"/>
      <c r="F749" s="319"/>
      <c r="G749" s="477"/>
    </row>
    <row r="750" spans="1:7" x14ac:dyDescent="0.2">
      <c r="A750" s="71">
        <v>13.9</v>
      </c>
      <c r="B750" s="72"/>
      <c r="C750" s="73" t="s">
        <v>3184</v>
      </c>
      <c r="D750" s="229" t="s">
        <v>4787</v>
      </c>
      <c r="E750" s="229">
        <v>4</v>
      </c>
      <c r="F750" s="708"/>
      <c r="G750" s="477">
        <f t="shared" si="16"/>
        <v>0</v>
      </c>
    </row>
    <row r="751" spans="1:7" x14ac:dyDescent="0.2">
      <c r="A751" s="71"/>
      <c r="B751" s="72"/>
      <c r="C751" s="73"/>
      <c r="D751" s="229"/>
      <c r="E751" s="229"/>
      <c r="F751" s="319"/>
      <c r="G751" s="477"/>
    </row>
    <row r="752" spans="1:7" ht="25.5" x14ac:dyDescent="0.2">
      <c r="A752" s="237" t="s">
        <v>3768</v>
      </c>
      <c r="B752" s="72"/>
      <c r="C752" s="73" t="s">
        <v>3185</v>
      </c>
      <c r="D752" s="229" t="s">
        <v>242</v>
      </c>
      <c r="E752" s="229">
        <v>2</v>
      </c>
      <c r="F752" s="708"/>
      <c r="G752" s="477">
        <f t="shared" si="16"/>
        <v>0</v>
      </c>
    </row>
    <row r="753" spans="1:7" x14ac:dyDescent="0.2">
      <c r="A753" s="71"/>
      <c r="B753" s="72"/>
      <c r="C753" s="73"/>
      <c r="D753" s="229"/>
      <c r="E753" s="229"/>
      <c r="F753" s="319"/>
      <c r="G753" s="477"/>
    </row>
    <row r="754" spans="1:7" s="235" customFormat="1" ht="21.95" customHeight="1" x14ac:dyDescent="0.2">
      <c r="A754" s="75" t="s">
        <v>44</v>
      </c>
      <c r="B754" s="75"/>
      <c r="C754" s="76"/>
      <c r="D754" s="77"/>
      <c r="E754" s="77"/>
      <c r="F754" s="324"/>
      <c r="G754" s="479">
        <f>SUM(G720:G752)</f>
        <v>0</v>
      </c>
    </row>
    <row r="755" spans="1:7" s="235" customFormat="1" ht="15" customHeight="1" x14ac:dyDescent="0.2">
      <c r="A755" s="236"/>
      <c r="B755" s="236"/>
      <c r="C755" s="236"/>
      <c r="D755" s="322"/>
      <c r="E755" s="322"/>
      <c r="F755" s="323"/>
      <c r="G755" s="478" t="s">
        <v>3820</v>
      </c>
    </row>
    <row r="756" spans="1:7" s="235" customFormat="1" ht="15" customHeight="1" x14ac:dyDescent="0.2">
      <c r="A756" s="236"/>
      <c r="B756" s="236"/>
      <c r="C756" s="236"/>
      <c r="D756" s="322"/>
      <c r="E756" s="322"/>
      <c r="F756" s="323"/>
      <c r="G756" s="481"/>
    </row>
    <row r="757" spans="1:7" s="235" customFormat="1" ht="27.2" customHeight="1" x14ac:dyDescent="0.2">
      <c r="A757" s="231" t="s">
        <v>3</v>
      </c>
      <c r="B757" s="231" t="s">
        <v>4</v>
      </c>
      <c r="C757" s="231" t="s">
        <v>5</v>
      </c>
      <c r="D757" s="230" t="s">
        <v>6</v>
      </c>
      <c r="E757" s="230" t="s">
        <v>7</v>
      </c>
      <c r="F757" s="230" t="s">
        <v>8</v>
      </c>
      <c r="G757" s="482" t="s">
        <v>9</v>
      </c>
    </row>
    <row r="758" spans="1:7" s="235" customFormat="1" ht="21.95" customHeight="1" x14ac:dyDescent="0.2">
      <c r="A758" s="75" t="s">
        <v>45</v>
      </c>
      <c r="B758" s="75"/>
      <c r="C758" s="76"/>
      <c r="D758" s="77"/>
      <c r="E758" s="77"/>
      <c r="F758" s="324"/>
      <c r="G758" s="479">
        <f>G754</f>
        <v>0</v>
      </c>
    </row>
    <row r="759" spans="1:7" x14ac:dyDescent="0.2">
      <c r="A759" s="71"/>
      <c r="B759" s="72"/>
      <c r="C759" s="213" t="s">
        <v>3186</v>
      </c>
      <c r="D759" s="229"/>
      <c r="E759" s="229"/>
      <c r="F759" s="319"/>
      <c r="G759" s="477"/>
    </row>
    <row r="760" spans="1:7" x14ac:dyDescent="0.2">
      <c r="A760" s="71"/>
      <c r="B760" s="72"/>
      <c r="C760" s="73"/>
      <c r="D760" s="229"/>
      <c r="E760" s="229"/>
      <c r="F760" s="319"/>
      <c r="G760" s="477"/>
    </row>
    <row r="761" spans="1:7" x14ac:dyDescent="0.2">
      <c r="A761" s="71"/>
      <c r="B761" s="72"/>
      <c r="C761" s="73" t="s">
        <v>3187</v>
      </c>
      <c r="D761" s="229"/>
      <c r="E761" s="229"/>
      <c r="F761" s="319"/>
      <c r="G761" s="477"/>
    </row>
    <row r="762" spans="1:7" x14ac:dyDescent="0.2">
      <c r="A762" s="71"/>
      <c r="B762" s="72"/>
      <c r="C762" s="73"/>
      <c r="D762" s="229"/>
      <c r="E762" s="229"/>
      <c r="F762" s="319"/>
      <c r="G762" s="477"/>
    </row>
    <row r="763" spans="1:7" ht="25.5" x14ac:dyDescent="0.2">
      <c r="A763" s="71">
        <v>13.11</v>
      </c>
      <c r="B763" s="72"/>
      <c r="C763" s="73" t="s">
        <v>3188</v>
      </c>
      <c r="D763" s="229" t="s">
        <v>242</v>
      </c>
      <c r="E763" s="229">
        <v>4</v>
      </c>
      <c r="F763" s="708"/>
      <c r="G763" s="477">
        <f>E763*F763</f>
        <v>0</v>
      </c>
    </row>
    <row r="764" spans="1:7" x14ac:dyDescent="0.2">
      <c r="A764" s="71"/>
      <c r="B764" s="72"/>
      <c r="C764" s="73"/>
      <c r="D764" s="229"/>
      <c r="E764" s="229"/>
      <c r="F764" s="319"/>
      <c r="G764" s="477"/>
    </row>
    <row r="765" spans="1:7" ht="25.5" x14ac:dyDescent="0.2">
      <c r="A765" s="71">
        <v>13.12</v>
      </c>
      <c r="B765" s="72"/>
      <c r="C765" s="73" t="s">
        <v>3189</v>
      </c>
      <c r="D765" s="229" t="s">
        <v>242</v>
      </c>
      <c r="E765" s="229">
        <v>4</v>
      </c>
      <c r="F765" s="708"/>
      <c r="G765" s="477">
        <f t="shared" ref="G765:G799" si="17">E765*F765</f>
        <v>0</v>
      </c>
    </row>
    <row r="766" spans="1:7" x14ac:dyDescent="0.2">
      <c r="A766" s="71"/>
      <c r="B766" s="72"/>
      <c r="C766" s="73"/>
      <c r="D766" s="229"/>
      <c r="E766" s="229"/>
      <c r="F766" s="319"/>
      <c r="G766" s="477"/>
    </row>
    <row r="767" spans="1:7" ht="25.5" x14ac:dyDescent="0.2">
      <c r="A767" s="71">
        <v>13.13</v>
      </c>
      <c r="B767" s="72"/>
      <c r="C767" s="73" t="s">
        <v>3190</v>
      </c>
      <c r="D767" s="229" t="s">
        <v>242</v>
      </c>
      <c r="E767" s="229">
        <v>1</v>
      </c>
      <c r="F767" s="708"/>
      <c r="G767" s="477">
        <f t="shared" si="17"/>
        <v>0</v>
      </c>
    </row>
    <row r="768" spans="1:7" x14ac:dyDescent="0.2">
      <c r="A768" s="71"/>
      <c r="B768" s="72"/>
      <c r="C768" s="73"/>
      <c r="D768" s="229"/>
      <c r="E768" s="229"/>
      <c r="F768" s="319"/>
      <c r="G768" s="477"/>
    </row>
    <row r="769" spans="1:7" ht="25.5" x14ac:dyDescent="0.2">
      <c r="A769" s="71">
        <v>13.14</v>
      </c>
      <c r="B769" s="72"/>
      <c r="C769" s="73" t="s">
        <v>3191</v>
      </c>
      <c r="D769" s="229" t="s">
        <v>242</v>
      </c>
      <c r="E769" s="229">
        <v>1</v>
      </c>
      <c r="F769" s="708"/>
      <c r="G769" s="477">
        <f t="shared" si="17"/>
        <v>0</v>
      </c>
    </row>
    <row r="770" spans="1:7" x14ac:dyDescent="0.2">
      <c r="A770" s="71"/>
      <c r="B770" s="72"/>
      <c r="C770" s="73"/>
      <c r="D770" s="229"/>
      <c r="E770" s="229"/>
      <c r="F770" s="319"/>
      <c r="G770" s="477"/>
    </row>
    <row r="771" spans="1:7" x14ac:dyDescent="0.2">
      <c r="A771" s="71"/>
      <c r="B771" s="72"/>
      <c r="C771" s="213" t="s">
        <v>3192</v>
      </c>
      <c r="D771" s="229"/>
      <c r="E771" s="229"/>
      <c r="F771" s="319"/>
      <c r="G771" s="477"/>
    </row>
    <row r="772" spans="1:7" x14ac:dyDescent="0.2">
      <c r="A772" s="71"/>
      <c r="B772" s="72"/>
      <c r="C772" s="73"/>
      <c r="D772" s="229"/>
      <c r="E772" s="229"/>
      <c r="F772" s="319"/>
      <c r="G772" s="477"/>
    </row>
    <row r="773" spans="1:7" x14ac:dyDescent="0.2">
      <c r="A773" s="71">
        <v>13.15</v>
      </c>
      <c r="B773" s="72"/>
      <c r="C773" s="73" t="s">
        <v>3193</v>
      </c>
      <c r="D773" s="229" t="s">
        <v>242</v>
      </c>
      <c r="E773" s="229">
        <v>4</v>
      </c>
      <c r="F773" s="708"/>
      <c r="G773" s="477">
        <f t="shared" si="17"/>
        <v>0</v>
      </c>
    </row>
    <row r="774" spans="1:7" x14ac:dyDescent="0.2">
      <c r="A774" s="71"/>
      <c r="B774" s="72"/>
      <c r="C774" s="73"/>
      <c r="D774" s="229"/>
      <c r="E774" s="229"/>
      <c r="F774" s="319"/>
      <c r="G774" s="477"/>
    </row>
    <row r="775" spans="1:7" x14ac:dyDescent="0.2">
      <c r="A775" s="71"/>
      <c r="B775" s="72"/>
      <c r="C775" s="213" t="s">
        <v>3194</v>
      </c>
      <c r="D775" s="229"/>
      <c r="E775" s="229"/>
      <c r="F775" s="319"/>
      <c r="G775" s="477"/>
    </row>
    <row r="776" spans="1:7" x14ac:dyDescent="0.2">
      <c r="A776" s="71"/>
      <c r="B776" s="72"/>
      <c r="C776" s="73"/>
      <c r="D776" s="229"/>
      <c r="E776" s="229"/>
      <c r="F776" s="319"/>
      <c r="G776" s="477"/>
    </row>
    <row r="777" spans="1:7" x14ac:dyDescent="0.2">
      <c r="A777" s="71"/>
      <c r="B777" s="72"/>
      <c r="C777" s="212" t="s">
        <v>3195</v>
      </c>
      <c r="D777" s="229"/>
      <c r="E777" s="229"/>
      <c r="F777" s="319"/>
      <c r="G777" s="477"/>
    </row>
    <row r="778" spans="1:7" x14ac:dyDescent="0.2">
      <c r="A778" s="71"/>
      <c r="B778" s="72"/>
      <c r="C778" s="73"/>
      <c r="D778" s="229"/>
      <c r="E778" s="229"/>
      <c r="F778" s="319"/>
      <c r="G778" s="477"/>
    </row>
    <row r="779" spans="1:7" x14ac:dyDescent="0.2">
      <c r="A779" s="71">
        <v>13.16</v>
      </c>
      <c r="B779" s="72"/>
      <c r="C779" s="73" t="s">
        <v>3196</v>
      </c>
      <c r="D779" s="229" t="s">
        <v>242</v>
      </c>
      <c r="E779" s="229">
        <v>1</v>
      </c>
      <c r="F779" s="708"/>
      <c r="G779" s="477">
        <f t="shared" si="17"/>
        <v>0</v>
      </c>
    </row>
    <row r="780" spans="1:7" x14ac:dyDescent="0.2">
      <c r="A780" s="71"/>
      <c r="B780" s="72"/>
      <c r="C780" s="73"/>
      <c r="D780" s="229"/>
      <c r="E780" s="229"/>
      <c r="F780" s="319"/>
      <c r="G780" s="477"/>
    </row>
    <row r="781" spans="1:7" x14ac:dyDescent="0.2">
      <c r="A781" s="71"/>
      <c r="B781" s="72"/>
      <c r="C781" s="212" t="s">
        <v>3197</v>
      </c>
      <c r="D781" s="229"/>
      <c r="E781" s="229"/>
      <c r="F781" s="319"/>
      <c r="G781" s="477"/>
    </row>
    <row r="782" spans="1:7" x14ac:dyDescent="0.2">
      <c r="A782" s="71"/>
      <c r="B782" s="72"/>
      <c r="C782" s="73"/>
      <c r="D782" s="229"/>
      <c r="E782" s="229"/>
      <c r="F782" s="319"/>
      <c r="G782" s="477"/>
    </row>
    <row r="783" spans="1:7" x14ac:dyDescent="0.2">
      <c r="A783" s="71">
        <v>13.17</v>
      </c>
      <c r="B783" s="72"/>
      <c r="C783" s="73" t="s">
        <v>3198</v>
      </c>
      <c r="D783" s="229" t="s">
        <v>242</v>
      </c>
      <c r="E783" s="229">
        <v>5</v>
      </c>
      <c r="F783" s="708"/>
      <c r="G783" s="477">
        <f t="shared" si="17"/>
        <v>0</v>
      </c>
    </row>
    <row r="784" spans="1:7" x14ac:dyDescent="0.2">
      <c r="A784" s="71"/>
      <c r="B784" s="72"/>
      <c r="C784" s="73"/>
      <c r="D784" s="229"/>
      <c r="E784" s="229"/>
      <c r="F784" s="319"/>
      <c r="G784" s="477"/>
    </row>
    <row r="785" spans="1:7" x14ac:dyDescent="0.2">
      <c r="A785" s="71"/>
      <c r="B785" s="72"/>
      <c r="C785" s="213" t="s">
        <v>3199</v>
      </c>
      <c r="D785" s="229"/>
      <c r="E785" s="229"/>
      <c r="F785" s="319"/>
      <c r="G785" s="477"/>
    </row>
    <row r="786" spans="1:7" x14ac:dyDescent="0.2">
      <c r="A786" s="71"/>
      <c r="B786" s="72"/>
      <c r="C786" s="73"/>
      <c r="D786" s="229"/>
      <c r="E786" s="229"/>
      <c r="F786" s="319"/>
      <c r="G786" s="477"/>
    </row>
    <row r="787" spans="1:7" x14ac:dyDescent="0.2">
      <c r="A787" s="71">
        <v>13.18</v>
      </c>
      <c r="B787" s="72"/>
      <c r="C787" s="73" t="s">
        <v>3200</v>
      </c>
      <c r="D787" s="229" t="s">
        <v>242</v>
      </c>
      <c r="E787" s="229">
        <v>5</v>
      </c>
      <c r="F787" s="708"/>
      <c r="G787" s="477">
        <f t="shared" si="17"/>
        <v>0</v>
      </c>
    </row>
    <row r="788" spans="1:7" x14ac:dyDescent="0.2">
      <c r="A788" s="71"/>
      <c r="B788" s="72"/>
      <c r="C788" s="73"/>
      <c r="D788" s="229"/>
      <c r="E788" s="229"/>
      <c r="F788" s="319"/>
      <c r="G788" s="477"/>
    </row>
    <row r="789" spans="1:7" x14ac:dyDescent="0.2">
      <c r="A789" s="71">
        <v>13.19</v>
      </c>
      <c r="B789" s="72"/>
      <c r="C789" s="73" t="s">
        <v>3201</v>
      </c>
      <c r="D789" s="229" t="s">
        <v>242</v>
      </c>
      <c r="E789" s="229">
        <v>4</v>
      </c>
      <c r="F789" s="708"/>
      <c r="G789" s="477">
        <f t="shared" si="17"/>
        <v>0</v>
      </c>
    </row>
    <row r="790" spans="1:7" x14ac:dyDescent="0.2">
      <c r="A790" s="71"/>
      <c r="B790" s="72"/>
      <c r="C790" s="73"/>
      <c r="D790" s="229"/>
      <c r="E790" s="229"/>
      <c r="F790" s="319"/>
      <c r="G790" s="477"/>
    </row>
    <row r="791" spans="1:7" x14ac:dyDescent="0.2">
      <c r="A791" s="237" t="s">
        <v>3769</v>
      </c>
      <c r="B791" s="72"/>
      <c r="C791" s="73" t="s">
        <v>3202</v>
      </c>
      <c r="D791" s="229" t="s">
        <v>242</v>
      </c>
      <c r="E791" s="229">
        <v>1</v>
      </c>
      <c r="F791" s="708"/>
      <c r="G791" s="477">
        <f t="shared" si="17"/>
        <v>0</v>
      </c>
    </row>
    <row r="792" spans="1:7" x14ac:dyDescent="0.2">
      <c r="A792" s="71"/>
      <c r="B792" s="72"/>
      <c r="C792" s="73"/>
      <c r="D792" s="229"/>
      <c r="E792" s="229"/>
      <c r="F792" s="319"/>
      <c r="G792" s="477"/>
    </row>
    <row r="793" spans="1:7" x14ac:dyDescent="0.2">
      <c r="A793" s="71">
        <v>13.21</v>
      </c>
      <c r="B793" s="72"/>
      <c r="C793" s="73" t="s">
        <v>3203</v>
      </c>
      <c r="D793" s="229" t="s">
        <v>242</v>
      </c>
      <c r="E793" s="229">
        <v>4</v>
      </c>
      <c r="F793" s="708"/>
      <c r="G793" s="477">
        <f t="shared" si="17"/>
        <v>0</v>
      </c>
    </row>
    <row r="794" spans="1:7" x14ac:dyDescent="0.2">
      <c r="A794" s="71"/>
      <c r="B794" s="72"/>
      <c r="C794" s="73"/>
      <c r="D794" s="229"/>
      <c r="E794" s="229"/>
      <c r="F794" s="319"/>
      <c r="G794" s="477"/>
    </row>
    <row r="795" spans="1:7" x14ac:dyDescent="0.2">
      <c r="A795" s="71">
        <v>13.22</v>
      </c>
      <c r="B795" s="72"/>
      <c r="C795" s="73" t="s">
        <v>3204</v>
      </c>
      <c r="D795" s="229" t="s">
        <v>242</v>
      </c>
      <c r="E795" s="229">
        <v>1</v>
      </c>
      <c r="F795" s="708"/>
      <c r="G795" s="477">
        <f t="shared" si="17"/>
        <v>0</v>
      </c>
    </row>
    <row r="796" spans="1:7" x14ac:dyDescent="0.2">
      <c r="A796" s="71"/>
      <c r="B796" s="72"/>
      <c r="C796" s="73"/>
      <c r="D796" s="229"/>
      <c r="E796" s="229"/>
      <c r="F796" s="319"/>
      <c r="G796" s="477"/>
    </row>
    <row r="797" spans="1:7" ht="25.5" x14ac:dyDescent="0.2">
      <c r="A797" s="71">
        <v>13.23</v>
      </c>
      <c r="B797" s="72"/>
      <c r="C797" s="73" t="s">
        <v>3205</v>
      </c>
      <c r="D797" s="229" t="s">
        <v>242</v>
      </c>
      <c r="E797" s="229">
        <v>1</v>
      </c>
      <c r="F797" s="708"/>
      <c r="G797" s="477">
        <f t="shared" si="17"/>
        <v>0</v>
      </c>
    </row>
    <row r="798" spans="1:7" x14ac:dyDescent="0.2">
      <c r="A798" s="71"/>
      <c r="B798" s="72"/>
      <c r="C798" s="73"/>
      <c r="D798" s="229"/>
      <c r="E798" s="229"/>
      <c r="F798" s="319"/>
      <c r="G798" s="477"/>
    </row>
    <row r="799" spans="1:7" x14ac:dyDescent="0.2">
      <c r="A799" s="71">
        <v>13.24</v>
      </c>
      <c r="B799" s="72"/>
      <c r="C799" s="73" t="s">
        <v>3206</v>
      </c>
      <c r="D799" s="229" t="s">
        <v>242</v>
      </c>
      <c r="E799" s="229">
        <v>2</v>
      </c>
      <c r="F799" s="708"/>
      <c r="G799" s="477">
        <f t="shared" si="17"/>
        <v>0</v>
      </c>
    </row>
    <row r="800" spans="1:7" x14ac:dyDescent="0.2">
      <c r="A800" s="71"/>
      <c r="B800" s="72"/>
      <c r="C800" s="73"/>
      <c r="D800" s="229"/>
      <c r="E800" s="229"/>
      <c r="F800" s="319"/>
      <c r="G800" s="477"/>
    </row>
    <row r="801" spans="1:7" s="235" customFormat="1" ht="21.95" customHeight="1" x14ac:dyDescent="0.2">
      <c r="A801" s="75" t="s">
        <v>44</v>
      </c>
      <c r="B801" s="75"/>
      <c r="C801" s="76"/>
      <c r="D801" s="77"/>
      <c r="E801" s="77"/>
      <c r="F801" s="324"/>
      <c r="G801" s="479">
        <f>SUM(G758:G799)</f>
        <v>0</v>
      </c>
    </row>
    <row r="802" spans="1:7" s="235" customFormat="1" ht="15" customHeight="1" x14ac:dyDescent="0.2">
      <c r="A802" s="236"/>
      <c r="B802" s="236"/>
      <c r="C802" s="236"/>
      <c r="D802" s="322"/>
      <c r="E802" s="322"/>
      <c r="F802" s="323"/>
      <c r="G802" s="478" t="s">
        <v>3820</v>
      </c>
    </row>
    <row r="803" spans="1:7" s="235" customFormat="1" ht="15" customHeight="1" x14ac:dyDescent="0.2">
      <c r="A803" s="236"/>
      <c r="B803" s="236"/>
      <c r="C803" s="236"/>
      <c r="D803" s="322"/>
      <c r="E803" s="322"/>
      <c r="F803" s="323"/>
      <c r="G803" s="481"/>
    </row>
    <row r="804" spans="1:7" s="235" customFormat="1" ht="27.2" customHeight="1" x14ac:dyDescent="0.2">
      <c r="A804" s="231" t="s">
        <v>3</v>
      </c>
      <c r="B804" s="231" t="s">
        <v>4</v>
      </c>
      <c r="C804" s="231" t="s">
        <v>5</v>
      </c>
      <c r="D804" s="230" t="s">
        <v>6</v>
      </c>
      <c r="E804" s="230" t="s">
        <v>7</v>
      </c>
      <c r="F804" s="230" t="s">
        <v>8</v>
      </c>
      <c r="G804" s="482" t="s">
        <v>9</v>
      </c>
    </row>
    <row r="805" spans="1:7" s="235" customFormat="1" ht="21.95" customHeight="1" x14ac:dyDescent="0.2">
      <c r="A805" s="75" t="s">
        <v>45</v>
      </c>
      <c r="B805" s="75"/>
      <c r="C805" s="76"/>
      <c r="D805" s="77"/>
      <c r="E805" s="77"/>
      <c r="F805" s="324"/>
      <c r="G805" s="479">
        <f>G801</f>
        <v>0</v>
      </c>
    </row>
    <row r="806" spans="1:7" x14ac:dyDescent="0.2">
      <c r="A806" s="71"/>
      <c r="B806" s="72"/>
      <c r="C806" s="213" t="s">
        <v>3207</v>
      </c>
      <c r="D806" s="229"/>
      <c r="E806" s="229"/>
      <c r="F806" s="319"/>
      <c r="G806" s="477"/>
    </row>
    <row r="807" spans="1:7" x14ac:dyDescent="0.2">
      <c r="A807" s="71"/>
      <c r="B807" s="72"/>
      <c r="C807" s="73"/>
      <c r="D807" s="229"/>
      <c r="E807" s="229"/>
      <c r="F807" s="319"/>
      <c r="G807" s="477"/>
    </row>
    <row r="808" spans="1:7" x14ac:dyDescent="0.2">
      <c r="A808" s="71"/>
      <c r="B808" s="72"/>
      <c r="C808" s="212" t="s">
        <v>3208</v>
      </c>
      <c r="D808" s="229"/>
      <c r="E808" s="229"/>
      <c r="F808" s="319"/>
      <c r="G808" s="477"/>
    </row>
    <row r="809" spans="1:7" x14ac:dyDescent="0.2">
      <c r="A809" s="71"/>
      <c r="B809" s="72"/>
      <c r="C809" s="73"/>
      <c r="D809" s="229"/>
      <c r="E809" s="229"/>
      <c r="F809" s="319"/>
      <c r="G809" s="477"/>
    </row>
    <row r="810" spans="1:7" x14ac:dyDescent="0.2">
      <c r="A810" s="71">
        <v>13.25</v>
      </c>
      <c r="B810" s="72"/>
      <c r="C810" s="73" t="s">
        <v>3209</v>
      </c>
      <c r="D810" s="229" t="s">
        <v>292</v>
      </c>
      <c r="E810" s="229">
        <v>15</v>
      </c>
      <c r="F810" s="708"/>
      <c r="G810" s="477">
        <f>E810*F810</f>
        <v>0</v>
      </c>
    </row>
    <row r="811" spans="1:7" x14ac:dyDescent="0.2">
      <c r="A811" s="71"/>
      <c r="B811" s="72"/>
      <c r="C811" s="73"/>
      <c r="D811" s="229"/>
      <c r="E811" s="229"/>
      <c r="F811" s="319"/>
      <c r="G811" s="477"/>
    </row>
    <row r="812" spans="1:7" x14ac:dyDescent="0.2">
      <c r="A812" s="71">
        <v>13.26</v>
      </c>
      <c r="B812" s="72"/>
      <c r="C812" s="73" t="s">
        <v>3210</v>
      </c>
      <c r="D812" s="229" t="s">
        <v>292</v>
      </c>
      <c r="E812" s="229">
        <v>11</v>
      </c>
      <c r="F812" s="708"/>
      <c r="G812" s="477">
        <f t="shared" ref="G812:G840" si="18">E812*F812</f>
        <v>0</v>
      </c>
    </row>
    <row r="813" spans="1:7" x14ac:dyDescent="0.2">
      <c r="A813" s="71"/>
      <c r="B813" s="72"/>
      <c r="C813" s="73"/>
      <c r="D813" s="229"/>
      <c r="E813" s="229"/>
      <c r="F813" s="319"/>
      <c r="G813" s="477"/>
    </row>
    <row r="814" spans="1:7" x14ac:dyDescent="0.2">
      <c r="A814" s="71"/>
      <c r="B814" s="72"/>
      <c r="C814" s="212" t="s">
        <v>3171</v>
      </c>
      <c r="D814" s="229"/>
      <c r="E814" s="229"/>
      <c r="F814" s="319"/>
      <c r="G814" s="477"/>
    </row>
    <row r="815" spans="1:7" x14ac:dyDescent="0.2">
      <c r="A815" s="71"/>
      <c r="B815" s="72"/>
      <c r="C815" s="73"/>
      <c r="D815" s="229"/>
      <c r="E815" s="229"/>
      <c r="F815" s="319"/>
      <c r="G815" s="477"/>
    </row>
    <row r="816" spans="1:7" x14ac:dyDescent="0.2">
      <c r="A816" s="71">
        <v>13.27</v>
      </c>
      <c r="B816" s="72"/>
      <c r="C816" s="73" t="s">
        <v>3211</v>
      </c>
      <c r="D816" s="229" t="s">
        <v>242</v>
      </c>
      <c r="E816" s="229">
        <v>5</v>
      </c>
      <c r="F816" s="708"/>
      <c r="G816" s="477">
        <f t="shared" si="18"/>
        <v>0</v>
      </c>
    </row>
    <row r="817" spans="1:7" x14ac:dyDescent="0.2">
      <c r="A817" s="71"/>
      <c r="B817" s="72"/>
      <c r="C817" s="73"/>
      <c r="D817" s="229"/>
      <c r="E817" s="229"/>
      <c r="F817" s="319"/>
      <c r="G817" s="477"/>
    </row>
    <row r="818" spans="1:7" x14ac:dyDescent="0.2">
      <c r="A818" s="71">
        <v>13.28</v>
      </c>
      <c r="B818" s="72"/>
      <c r="C818" s="73" t="s">
        <v>3212</v>
      </c>
      <c r="D818" s="229" t="s">
        <v>242</v>
      </c>
      <c r="E818" s="229">
        <v>2</v>
      </c>
      <c r="F818" s="708"/>
      <c r="G818" s="477">
        <f t="shared" si="18"/>
        <v>0</v>
      </c>
    </row>
    <row r="819" spans="1:7" x14ac:dyDescent="0.2">
      <c r="A819" s="71"/>
      <c r="B819" s="72"/>
      <c r="C819" s="73"/>
      <c r="D819" s="229"/>
      <c r="E819" s="229"/>
      <c r="F819" s="319"/>
      <c r="G819" s="477"/>
    </row>
    <row r="820" spans="1:7" x14ac:dyDescent="0.2">
      <c r="A820" s="71">
        <v>13.29</v>
      </c>
      <c r="B820" s="72"/>
      <c r="C820" s="73" t="s">
        <v>3213</v>
      </c>
      <c r="D820" s="229" t="s">
        <v>242</v>
      </c>
      <c r="E820" s="229">
        <v>5</v>
      </c>
      <c r="F820" s="708"/>
      <c r="G820" s="477">
        <f t="shared" si="18"/>
        <v>0</v>
      </c>
    </row>
    <row r="821" spans="1:7" x14ac:dyDescent="0.2">
      <c r="A821" s="71"/>
      <c r="B821" s="72"/>
      <c r="C821" s="73"/>
      <c r="D821" s="229"/>
      <c r="E821" s="229"/>
      <c r="F821" s="319"/>
      <c r="G821" s="477"/>
    </row>
    <row r="822" spans="1:7" x14ac:dyDescent="0.2">
      <c r="A822" s="237" t="s">
        <v>3770</v>
      </c>
      <c r="B822" s="72"/>
      <c r="C822" s="73" t="s">
        <v>3214</v>
      </c>
      <c r="D822" s="229" t="s">
        <v>242</v>
      </c>
      <c r="E822" s="229">
        <v>1</v>
      </c>
      <c r="F822" s="708"/>
      <c r="G822" s="477">
        <f t="shared" si="18"/>
        <v>0</v>
      </c>
    </row>
    <row r="823" spans="1:7" x14ac:dyDescent="0.2">
      <c r="A823" s="71"/>
      <c r="B823" s="72"/>
      <c r="C823" s="73"/>
      <c r="D823" s="229"/>
      <c r="E823" s="229"/>
      <c r="F823" s="319"/>
      <c r="G823" s="477"/>
    </row>
    <row r="824" spans="1:7" x14ac:dyDescent="0.2">
      <c r="A824" s="71">
        <v>13.31</v>
      </c>
      <c r="B824" s="72"/>
      <c r="C824" s="73" t="s">
        <v>3215</v>
      </c>
      <c r="D824" s="229" t="s">
        <v>242</v>
      </c>
      <c r="E824" s="229">
        <v>1</v>
      </c>
      <c r="F824" s="708"/>
      <c r="G824" s="477">
        <f t="shared" si="18"/>
        <v>0</v>
      </c>
    </row>
    <row r="825" spans="1:7" x14ac:dyDescent="0.2">
      <c r="A825" s="71"/>
      <c r="B825" s="72"/>
      <c r="C825" s="73"/>
      <c r="D825" s="229"/>
      <c r="E825" s="229"/>
      <c r="F825" s="319"/>
      <c r="G825" s="477"/>
    </row>
    <row r="826" spans="1:7" x14ac:dyDescent="0.2">
      <c r="A826" s="71">
        <v>13.32</v>
      </c>
      <c r="B826" s="72"/>
      <c r="C826" s="73" t="s">
        <v>3172</v>
      </c>
      <c r="D826" s="229" t="s">
        <v>242</v>
      </c>
      <c r="E826" s="229">
        <v>2</v>
      </c>
      <c r="F826" s="708"/>
      <c r="G826" s="477">
        <f t="shared" si="18"/>
        <v>0</v>
      </c>
    </row>
    <row r="827" spans="1:7" x14ac:dyDescent="0.2">
      <c r="A827" s="71"/>
      <c r="B827" s="72"/>
      <c r="C827" s="73"/>
      <c r="D827" s="229"/>
      <c r="E827" s="229"/>
      <c r="F827" s="319"/>
      <c r="G827" s="477"/>
    </row>
    <row r="828" spans="1:7" x14ac:dyDescent="0.2">
      <c r="A828" s="71">
        <v>13.33</v>
      </c>
      <c r="B828" s="72"/>
      <c r="C828" s="73" t="s">
        <v>3173</v>
      </c>
      <c r="D828" s="229" t="s">
        <v>242</v>
      </c>
      <c r="E828" s="229">
        <v>1</v>
      </c>
      <c r="F828" s="708"/>
      <c r="G828" s="477">
        <f t="shared" si="18"/>
        <v>0</v>
      </c>
    </row>
    <row r="829" spans="1:7" x14ac:dyDescent="0.2">
      <c r="A829" s="71"/>
      <c r="B829" s="72"/>
      <c r="C829" s="73"/>
      <c r="D829" s="229"/>
      <c r="E829" s="229"/>
      <c r="F829" s="319"/>
      <c r="G829" s="477"/>
    </row>
    <row r="830" spans="1:7" x14ac:dyDescent="0.2">
      <c r="A830" s="71">
        <v>13.34</v>
      </c>
      <c r="B830" s="72"/>
      <c r="C830" s="73" t="s">
        <v>3216</v>
      </c>
      <c r="D830" s="229" t="s">
        <v>242</v>
      </c>
      <c r="E830" s="229">
        <v>4</v>
      </c>
      <c r="F830" s="708"/>
      <c r="G830" s="477">
        <f t="shared" si="18"/>
        <v>0</v>
      </c>
    </row>
    <row r="831" spans="1:7" x14ac:dyDescent="0.2">
      <c r="A831" s="71"/>
      <c r="B831" s="72"/>
      <c r="C831" s="73"/>
      <c r="D831" s="229"/>
      <c r="E831" s="229"/>
      <c r="F831" s="319"/>
      <c r="G831" s="477"/>
    </row>
    <row r="832" spans="1:7" x14ac:dyDescent="0.2">
      <c r="A832" s="71">
        <v>13.35</v>
      </c>
      <c r="B832" s="72"/>
      <c r="C832" s="73" t="s">
        <v>3217</v>
      </c>
      <c r="D832" s="229" t="s">
        <v>242</v>
      </c>
      <c r="E832" s="229">
        <v>4</v>
      </c>
      <c r="F832" s="708"/>
      <c r="G832" s="477">
        <f t="shared" si="18"/>
        <v>0</v>
      </c>
    </row>
    <row r="833" spans="1:7" x14ac:dyDescent="0.2">
      <c r="A833" s="71"/>
      <c r="B833" s="72"/>
      <c r="C833" s="73"/>
      <c r="D833" s="229"/>
      <c r="E833" s="229"/>
      <c r="F833" s="319"/>
      <c r="G833" s="477"/>
    </row>
    <row r="834" spans="1:7" x14ac:dyDescent="0.2">
      <c r="A834" s="71">
        <v>13.36</v>
      </c>
      <c r="B834" s="72"/>
      <c r="C834" s="73" t="s">
        <v>3218</v>
      </c>
      <c r="D834" s="229" t="s">
        <v>242</v>
      </c>
      <c r="E834" s="229">
        <v>1</v>
      </c>
      <c r="F834" s="708"/>
      <c r="G834" s="477">
        <f t="shared" si="18"/>
        <v>0</v>
      </c>
    </row>
    <row r="835" spans="1:7" x14ac:dyDescent="0.2">
      <c r="A835" s="71"/>
      <c r="B835" s="72"/>
      <c r="C835" s="73"/>
      <c r="D835" s="229"/>
      <c r="E835" s="229"/>
      <c r="F835" s="319"/>
      <c r="G835" s="477"/>
    </row>
    <row r="836" spans="1:7" x14ac:dyDescent="0.2">
      <c r="A836" s="71">
        <v>13.37</v>
      </c>
      <c r="B836" s="72"/>
      <c r="C836" s="73" t="s">
        <v>3219</v>
      </c>
      <c r="D836" s="229" t="s">
        <v>242</v>
      </c>
      <c r="E836" s="229">
        <v>1</v>
      </c>
      <c r="F836" s="708"/>
      <c r="G836" s="477">
        <f t="shared" si="18"/>
        <v>0</v>
      </c>
    </row>
    <row r="837" spans="1:7" x14ac:dyDescent="0.2">
      <c r="A837" s="71"/>
      <c r="B837" s="72"/>
      <c r="C837" s="73"/>
      <c r="D837" s="229"/>
      <c r="E837" s="229"/>
      <c r="F837" s="319"/>
      <c r="G837" s="477"/>
    </row>
    <row r="838" spans="1:7" x14ac:dyDescent="0.2">
      <c r="A838" s="71"/>
      <c r="B838" s="72"/>
      <c r="C838" s="212" t="s">
        <v>3182</v>
      </c>
      <c r="D838" s="229"/>
      <c r="E838" s="229"/>
      <c r="F838" s="319"/>
      <c r="G838" s="477"/>
    </row>
    <row r="839" spans="1:7" x14ac:dyDescent="0.2">
      <c r="A839" s="71"/>
      <c r="B839" s="72"/>
      <c r="C839" s="73"/>
      <c r="D839" s="229"/>
      <c r="E839" s="229"/>
      <c r="F839" s="319"/>
      <c r="G839" s="477"/>
    </row>
    <row r="840" spans="1:7" x14ac:dyDescent="0.2">
      <c r="A840" s="71">
        <v>13.38</v>
      </c>
      <c r="B840" s="72"/>
      <c r="C840" s="73" t="s">
        <v>3220</v>
      </c>
      <c r="D840" s="229" t="s">
        <v>19</v>
      </c>
      <c r="E840" s="229">
        <v>1</v>
      </c>
      <c r="F840" s="708"/>
      <c r="G840" s="477">
        <f t="shared" si="18"/>
        <v>0</v>
      </c>
    </row>
    <row r="841" spans="1:7" x14ac:dyDescent="0.2">
      <c r="A841" s="71"/>
      <c r="B841" s="72"/>
      <c r="C841" s="73"/>
      <c r="D841" s="229"/>
      <c r="E841" s="229"/>
      <c r="F841" s="319"/>
      <c r="G841" s="477"/>
    </row>
    <row r="842" spans="1:7" s="235" customFormat="1" ht="21.95" customHeight="1" x14ac:dyDescent="0.2">
      <c r="A842" s="75" t="s">
        <v>44</v>
      </c>
      <c r="B842" s="75"/>
      <c r="C842" s="76"/>
      <c r="D842" s="77"/>
      <c r="E842" s="77"/>
      <c r="F842" s="324"/>
      <c r="G842" s="479">
        <f>SUM(G805:G840)</f>
        <v>0</v>
      </c>
    </row>
    <row r="843" spans="1:7" s="235" customFormat="1" ht="15" customHeight="1" x14ac:dyDescent="0.2">
      <c r="A843" s="236"/>
      <c r="B843" s="236"/>
      <c r="C843" s="236"/>
      <c r="D843" s="322"/>
      <c r="E843" s="322"/>
      <c r="F843" s="323"/>
      <c r="G843" s="478" t="s">
        <v>3820</v>
      </c>
    </row>
    <row r="844" spans="1:7" s="235" customFormat="1" ht="15" customHeight="1" x14ac:dyDescent="0.2">
      <c r="A844" s="236"/>
      <c r="B844" s="236"/>
      <c r="C844" s="236"/>
      <c r="D844" s="322"/>
      <c r="E844" s="322"/>
      <c r="F844" s="323"/>
      <c r="G844" s="481"/>
    </row>
    <row r="845" spans="1:7" s="235" customFormat="1" ht="27.2" customHeight="1" x14ac:dyDescent="0.2">
      <c r="A845" s="231" t="s">
        <v>3</v>
      </c>
      <c r="B845" s="231" t="s">
        <v>4</v>
      </c>
      <c r="C845" s="231" t="s">
        <v>5</v>
      </c>
      <c r="D845" s="230" t="s">
        <v>6</v>
      </c>
      <c r="E845" s="230" t="s">
        <v>7</v>
      </c>
      <c r="F845" s="230" t="s">
        <v>8</v>
      </c>
      <c r="G845" s="482" t="s">
        <v>9</v>
      </c>
    </row>
    <row r="846" spans="1:7" s="235" customFormat="1" ht="21.95" customHeight="1" x14ac:dyDescent="0.2">
      <c r="A846" s="75" t="s">
        <v>45</v>
      </c>
      <c r="B846" s="75"/>
      <c r="C846" s="76"/>
      <c r="D846" s="77"/>
      <c r="E846" s="77"/>
      <c r="F846" s="324"/>
      <c r="G846" s="479">
        <f>G842</f>
        <v>0</v>
      </c>
    </row>
    <row r="847" spans="1:7" x14ac:dyDescent="0.2">
      <c r="A847" s="71"/>
      <c r="B847" s="72"/>
      <c r="C847" s="213" t="s">
        <v>3221</v>
      </c>
      <c r="D847" s="229"/>
      <c r="E847" s="229"/>
      <c r="F847" s="319"/>
      <c r="G847" s="477"/>
    </row>
    <row r="848" spans="1:7" x14ac:dyDescent="0.2">
      <c r="A848" s="71"/>
      <c r="B848" s="72"/>
      <c r="C848" s="73"/>
      <c r="D848" s="229"/>
      <c r="E848" s="229"/>
      <c r="F848" s="319"/>
      <c r="G848" s="477"/>
    </row>
    <row r="849" spans="1:7" ht="38.25" x14ac:dyDescent="0.2">
      <c r="A849" s="71"/>
      <c r="B849" s="72"/>
      <c r="C849" s="73" t="s">
        <v>3222</v>
      </c>
      <c r="D849" s="229"/>
      <c r="E849" s="229"/>
      <c r="F849" s="319"/>
      <c r="G849" s="477"/>
    </row>
    <row r="850" spans="1:7" x14ac:dyDescent="0.2">
      <c r="A850" s="71"/>
      <c r="B850" s="72"/>
      <c r="C850" s="73"/>
      <c r="D850" s="229"/>
      <c r="E850" s="229"/>
      <c r="F850" s="319"/>
      <c r="G850" s="477"/>
    </row>
    <row r="851" spans="1:7" x14ac:dyDescent="0.2">
      <c r="A851" s="71"/>
      <c r="B851" s="72"/>
      <c r="C851" s="212" t="s">
        <v>3223</v>
      </c>
      <c r="D851" s="229"/>
      <c r="E851" s="229"/>
      <c r="F851" s="319"/>
      <c r="G851" s="477"/>
    </row>
    <row r="852" spans="1:7" x14ac:dyDescent="0.2">
      <c r="A852" s="71"/>
      <c r="B852" s="72"/>
      <c r="C852" s="73"/>
      <c r="D852" s="229"/>
      <c r="E852" s="229"/>
      <c r="F852" s="319"/>
      <c r="G852" s="477"/>
    </row>
    <row r="853" spans="1:7" x14ac:dyDescent="0.2">
      <c r="A853" s="71">
        <v>13.39</v>
      </c>
      <c r="B853" s="72"/>
      <c r="C853" s="73" t="s">
        <v>3224</v>
      </c>
      <c r="D853" s="229" t="s">
        <v>292</v>
      </c>
      <c r="E853" s="229">
        <v>35</v>
      </c>
      <c r="F853" s="708"/>
      <c r="G853" s="477">
        <f>E853*F853</f>
        <v>0</v>
      </c>
    </row>
    <row r="854" spans="1:7" x14ac:dyDescent="0.2">
      <c r="A854" s="71"/>
      <c r="B854" s="72"/>
      <c r="C854" s="73"/>
      <c r="D854" s="229"/>
      <c r="E854" s="229"/>
      <c r="F854" s="319"/>
      <c r="G854" s="477"/>
    </row>
    <row r="855" spans="1:7" x14ac:dyDescent="0.2">
      <c r="A855" s="237" t="s">
        <v>3771</v>
      </c>
      <c r="B855" s="72"/>
      <c r="C855" s="73" t="s">
        <v>3225</v>
      </c>
      <c r="D855" s="229" t="s">
        <v>292</v>
      </c>
      <c r="E855" s="229">
        <v>15</v>
      </c>
      <c r="F855" s="708"/>
      <c r="G855" s="477">
        <f t="shared" ref="G855:G903" si="19">E855*F855</f>
        <v>0</v>
      </c>
    </row>
    <row r="856" spans="1:7" x14ac:dyDescent="0.2">
      <c r="A856" s="71"/>
      <c r="B856" s="72"/>
      <c r="C856" s="73"/>
      <c r="D856" s="229"/>
      <c r="E856" s="229"/>
      <c r="F856" s="319"/>
      <c r="G856" s="477"/>
    </row>
    <row r="857" spans="1:7" x14ac:dyDescent="0.2">
      <c r="A857" s="71">
        <v>13.41</v>
      </c>
      <c r="B857" s="72"/>
      <c r="C857" s="73" t="s">
        <v>3226</v>
      </c>
      <c r="D857" s="229" t="s">
        <v>292</v>
      </c>
      <c r="E857" s="229">
        <v>22</v>
      </c>
      <c r="F857" s="708"/>
      <c r="G857" s="477">
        <f t="shared" si="19"/>
        <v>0</v>
      </c>
    </row>
    <row r="858" spans="1:7" x14ac:dyDescent="0.2">
      <c r="A858" s="71"/>
      <c r="B858" s="72"/>
      <c r="C858" s="73"/>
      <c r="D858" s="229"/>
      <c r="E858" s="229"/>
      <c r="F858" s="319"/>
      <c r="G858" s="477"/>
    </row>
    <row r="859" spans="1:7" x14ac:dyDescent="0.2">
      <c r="A859" s="71">
        <v>13.42</v>
      </c>
      <c r="B859" s="72"/>
      <c r="C859" s="73" t="s">
        <v>3227</v>
      </c>
      <c r="D859" s="229" t="s">
        <v>292</v>
      </c>
      <c r="E859" s="229">
        <v>10</v>
      </c>
      <c r="F859" s="708"/>
      <c r="G859" s="477">
        <f t="shared" si="19"/>
        <v>0</v>
      </c>
    </row>
    <row r="860" spans="1:7" x14ac:dyDescent="0.2">
      <c r="A860" s="71"/>
      <c r="B860" s="72"/>
      <c r="C860" s="73"/>
      <c r="D860" s="229"/>
      <c r="E860" s="229"/>
      <c r="F860" s="319"/>
      <c r="G860" s="477"/>
    </row>
    <row r="861" spans="1:7" x14ac:dyDescent="0.2">
      <c r="A861" s="71">
        <v>13.43</v>
      </c>
      <c r="B861" s="72"/>
      <c r="C861" s="73" t="s">
        <v>3228</v>
      </c>
      <c r="D861" s="229" t="s">
        <v>292</v>
      </c>
      <c r="E861" s="229">
        <v>10</v>
      </c>
      <c r="F861" s="708"/>
      <c r="G861" s="477">
        <f t="shared" si="19"/>
        <v>0</v>
      </c>
    </row>
    <row r="862" spans="1:7" x14ac:dyDescent="0.2">
      <c r="A862" s="71"/>
      <c r="B862" s="72"/>
      <c r="C862" s="73"/>
      <c r="D862" s="229"/>
      <c r="E862" s="229"/>
      <c r="F862" s="319"/>
      <c r="G862" s="477"/>
    </row>
    <row r="863" spans="1:7" x14ac:dyDescent="0.2">
      <c r="A863" s="71"/>
      <c r="B863" s="72"/>
      <c r="C863" s="212" t="s">
        <v>3229</v>
      </c>
      <c r="D863" s="229"/>
      <c r="E863" s="229"/>
      <c r="F863" s="319"/>
      <c r="G863" s="477"/>
    </row>
    <row r="864" spans="1:7" x14ac:dyDescent="0.2">
      <c r="A864" s="71"/>
      <c r="B864" s="72"/>
      <c r="C864" s="73"/>
      <c r="D864" s="229"/>
      <c r="E864" s="229"/>
      <c r="F864" s="319"/>
      <c r="G864" s="477"/>
    </row>
    <row r="865" spans="1:7" x14ac:dyDescent="0.2">
      <c r="A865" s="71">
        <v>13.44</v>
      </c>
      <c r="B865" s="72"/>
      <c r="C865" s="73" t="s">
        <v>3230</v>
      </c>
      <c r="D865" s="229" t="s">
        <v>242</v>
      </c>
      <c r="E865" s="229">
        <v>45</v>
      </c>
      <c r="F865" s="708"/>
      <c r="G865" s="477">
        <f t="shared" si="19"/>
        <v>0</v>
      </c>
    </row>
    <row r="866" spans="1:7" x14ac:dyDescent="0.2">
      <c r="A866" s="71"/>
      <c r="B866" s="72"/>
      <c r="C866" s="73"/>
      <c r="D866" s="229"/>
      <c r="E866" s="229"/>
      <c r="F866" s="319"/>
      <c r="G866" s="477"/>
    </row>
    <row r="867" spans="1:7" x14ac:dyDescent="0.2">
      <c r="A867" s="71">
        <v>13.45</v>
      </c>
      <c r="B867" s="72"/>
      <c r="C867" s="73" t="s">
        <v>3231</v>
      </c>
      <c r="D867" s="229" t="s">
        <v>242</v>
      </c>
      <c r="E867" s="229">
        <v>22</v>
      </c>
      <c r="F867" s="708"/>
      <c r="G867" s="477">
        <f t="shared" si="19"/>
        <v>0</v>
      </c>
    </row>
    <row r="868" spans="1:7" x14ac:dyDescent="0.2">
      <c r="A868" s="71"/>
      <c r="B868" s="72"/>
      <c r="C868" s="73"/>
      <c r="D868" s="229"/>
      <c r="E868" s="229"/>
      <c r="F868" s="319"/>
      <c r="G868" s="477"/>
    </row>
    <row r="869" spans="1:7" x14ac:dyDescent="0.2">
      <c r="A869" s="71"/>
      <c r="B869" s="72"/>
      <c r="C869" s="212" t="s">
        <v>3232</v>
      </c>
      <c r="D869" s="229"/>
      <c r="E869" s="229"/>
      <c r="F869" s="319"/>
      <c r="G869" s="477"/>
    </row>
    <row r="870" spans="1:7" x14ac:dyDescent="0.2">
      <c r="A870" s="71"/>
      <c r="B870" s="72"/>
      <c r="C870" s="73"/>
      <c r="D870" s="229"/>
      <c r="E870" s="229"/>
      <c r="F870" s="319"/>
      <c r="G870" s="477"/>
    </row>
    <row r="871" spans="1:7" x14ac:dyDescent="0.2">
      <c r="A871" s="71">
        <v>13.46</v>
      </c>
      <c r="B871" s="72"/>
      <c r="C871" s="73" t="s">
        <v>3230</v>
      </c>
      <c r="D871" s="229" t="s">
        <v>242</v>
      </c>
      <c r="E871" s="229">
        <v>8</v>
      </c>
      <c r="F871" s="708"/>
      <c r="G871" s="477">
        <f>E871*F871</f>
        <v>0</v>
      </c>
    </row>
    <row r="872" spans="1:7" x14ac:dyDescent="0.2">
      <c r="A872" s="71"/>
      <c r="B872" s="72"/>
      <c r="C872" s="73"/>
      <c r="D872" s="229"/>
      <c r="E872" s="229"/>
      <c r="F872" s="319"/>
      <c r="G872" s="477"/>
    </row>
    <row r="873" spans="1:7" x14ac:dyDescent="0.2">
      <c r="A873" s="71">
        <v>13.47</v>
      </c>
      <c r="B873" s="72"/>
      <c r="C873" s="73" t="s">
        <v>3231</v>
      </c>
      <c r="D873" s="229" t="s">
        <v>242</v>
      </c>
      <c r="E873" s="229">
        <v>4</v>
      </c>
      <c r="F873" s="708"/>
      <c r="G873" s="477">
        <f t="shared" si="19"/>
        <v>0</v>
      </c>
    </row>
    <row r="874" spans="1:7" x14ac:dyDescent="0.2">
      <c r="A874" s="71"/>
      <c r="B874" s="72"/>
      <c r="C874" s="73"/>
      <c r="D874" s="229"/>
      <c r="E874" s="229"/>
      <c r="F874" s="319"/>
      <c r="G874" s="477"/>
    </row>
    <row r="875" spans="1:7" x14ac:dyDescent="0.2">
      <c r="A875" s="71">
        <v>13.48</v>
      </c>
      <c r="B875" s="72"/>
      <c r="C875" s="73" t="s">
        <v>3233</v>
      </c>
      <c r="D875" s="229" t="s">
        <v>242</v>
      </c>
      <c r="E875" s="229">
        <v>4</v>
      </c>
      <c r="F875" s="708"/>
      <c r="G875" s="477">
        <f t="shared" si="19"/>
        <v>0</v>
      </c>
    </row>
    <row r="876" spans="1:7" x14ac:dyDescent="0.2">
      <c r="A876" s="71"/>
      <c r="B876" s="72"/>
      <c r="C876" s="73"/>
      <c r="D876" s="229"/>
      <c r="E876" s="229"/>
      <c r="F876" s="319"/>
      <c r="G876" s="477"/>
    </row>
    <row r="877" spans="1:7" x14ac:dyDescent="0.2">
      <c r="A877" s="71"/>
      <c r="B877" s="72"/>
      <c r="C877" s="212" t="s">
        <v>3234</v>
      </c>
      <c r="D877" s="229"/>
      <c r="E877" s="229"/>
      <c r="F877" s="319"/>
      <c r="G877" s="477"/>
    </row>
    <row r="878" spans="1:7" x14ac:dyDescent="0.2">
      <c r="A878" s="71"/>
      <c r="B878" s="72"/>
      <c r="C878" s="73"/>
      <c r="D878" s="229"/>
      <c r="E878" s="229"/>
      <c r="F878" s="319"/>
      <c r="G878" s="477"/>
    </row>
    <row r="879" spans="1:7" ht="25.5" x14ac:dyDescent="0.2">
      <c r="A879" s="71">
        <v>13.59</v>
      </c>
      <c r="B879" s="72"/>
      <c r="C879" s="73" t="s">
        <v>3235</v>
      </c>
      <c r="D879" s="229" t="s">
        <v>242</v>
      </c>
      <c r="E879" s="229">
        <v>5</v>
      </c>
      <c r="F879" s="708"/>
      <c r="G879" s="477">
        <f t="shared" si="19"/>
        <v>0</v>
      </c>
    </row>
    <row r="880" spans="1:7" x14ac:dyDescent="0.2">
      <c r="A880" s="71"/>
      <c r="B880" s="72"/>
      <c r="C880" s="73"/>
      <c r="D880" s="229"/>
      <c r="E880" s="229"/>
      <c r="F880" s="319"/>
      <c r="G880" s="477"/>
    </row>
    <row r="881" spans="1:7" x14ac:dyDescent="0.2">
      <c r="A881" s="71"/>
      <c r="B881" s="72"/>
      <c r="C881" s="212" t="s">
        <v>3182</v>
      </c>
      <c r="D881" s="229"/>
      <c r="E881" s="229"/>
      <c r="F881" s="319"/>
      <c r="G881" s="477"/>
    </row>
    <row r="882" spans="1:7" x14ac:dyDescent="0.2">
      <c r="A882" s="71"/>
      <c r="B882" s="72"/>
      <c r="C882" s="73"/>
      <c r="D882" s="229"/>
      <c r="E882" s="229"/>
      <c r="F882" s="319"/>
      <c r="G882" s="477"/>
    </row>
    <row r="883" spans="1:7" x14ac:dyDescent="0.2">
      <c r="A883" s="237" t="s">
        <v>3772</v>
      </c>
      <c r="B883" s="72"/>
      <c r="C883" s="73" t="s">
        <v>3236</v>
      </c>
      <c r="D883" s="229" t="s">
        <v>19</v>
      </c>
      <c r="E883" s="229">
        <v>1</v>
      </c>
      <c r="F883" s="708"/>
      <c r="G883" s="477">
        <f t="shared" si="19"/>
        <v>0</v>
      </c>
    </row>
    <row r="884" spans="1:7" x14ac:dyDescent="0.2">
      <c r="A884" s="71"/>
      <c r="B884" s="72"/>
      <c r="C884" s="73"/>
      <c r="D884" s="229"/>
      <c r="E884" s="229"/>
      <c r="F884" s="319"/>
      <c r="G884" s="477"/>
    </row>
    <row r="885" spans="1:7" x14ac:dyDescent="0.2">
      <c r="A885" s="71"/>
      <c r="B885" s="72"/>
      <c r="C885" s="213" t="s">
        <v>3237</v>
      </c>
      <c r="D885" s="229"/>
      <c r="E885" s="229"/>
      <c r="F885" s="319"/>
      <c r="G885" s="477"/>
    </row>
    <row r="886" spans="1:7" x14ac:dyDescent="0.2">
      <c r="A886" s="71"/>
      <c r="B886" s="72"/>
      <c r="C886" s="73"/>
      <c r="D886" s="229"/>
      <c r="E886" s="229"/>
      <c r="F886" s="319"/>
      <c r="G886" s="477"/>
    </row>
    <row r="887" spans="1:7" x14ac:dyDescent="0.2">
      <c r="A887" s="71">
        <v>13.61</v>
      </c>
      <c r="B887" s="72"/>
      <c r="C887" s="73" t="s">
        <v>3238</v>
      </c>
      <c r="D887" s="229" t="s">
        <v>287</v>
      </c>
      <c r="E887" s="229">
        <v>1</v>
      </c>
      <c r="F887" s="708"/>
      <c r="G887" s="477">
        <f t="shared" si="19"/>
        <v>0</v>
      </c>
    </row>
    <row r="888" spans="1:7" x14ac:dyDescent="0.2">
      <c r="A888" s="71"/>
      <c r="B888" s="72"/>
      <c r="C888" s="73"/>
      <c r="D888" s="229"/>
      <c r="E888" s="229"/>
      <c r="F888" s="319"/>
      <c r="G888" s="477"/>
    </row>
    <row r="889" spans="1:7" x14ac:dyDescent="0.2">
      <c r="A889" s="71"/>
      <c r="B889" s="72"/>
      <c r="C889" s="213" t="s">
        <v>3239</v>
      </c>
      <c r="D889" s="229"/>
      <c r="E889" s="229"/>
      <c r="F889" s="319"/>
      <c r="G889" s="477"/>
    </row>
    <row r="890" spans="1:7" x14ac:dyDescent="0.2">
      <c r="A890" s="71"/>
      <c r="B890" s="72"/>
      <c r="C890" s="73"/>
      <c r="D890" s="229"/>
      <c r="E890" s="229"/>
      <c r="F890" s="319"/>
      <c r="G890" s="477"/>
    </row>
    <row r="891" spans="1:7" x14ac:dyDescent="0.2">
      <c r="A891" s="71">
        <v>13.62</v>
      </c>
      <c r="B891" s="72"/>
      <c r="C891" s="73" t="s">
        <v>3240</v>
      </c>
      <c r="D891" s="229" t="s">
        <v>242</v>
      </c>
      <c r="E891" s="229">
        <v>4</v>
      </c>
      <c r="F891" s="708"/>
      <c r="G891" s="477">
        <f t="shared" si="19"/>
        <v>0</v>
      </c>
    </row>
    <row r="892" spans="1:7" x14ac:dyDescent="0.2">
      <c r="A892" s="71"/>
      <c r="B892" s="72"/>
      <c r="C892" s="73"/>
      <c r="D892" s="229"/>
      <c r="E892" s="229"/>
      <c r="F892" s="319"/>
      <c r="G892" s="477"/>
    </row>
    <row r="893" spans="1:7" x14ac:dyDescent="0.2">
      <c r="A893" s="71">
        <v>13.63</v>
      </c>
      <c r="B893" s="72"/>
      <c r="C893" s="73" t="s">
        <v>3241</v>
      </c>
      <c r="D893" s="229" t="s">
        <v>242</v>
      </c>
      <c r="E893" s="229">
        <v>1</v>
      </c>
      <c r="F893" s="708"/>
      <c r="G893" s="477">
        <f t="shared" si="19"/>
        <v>0</v>
      </c>
    </row>
    <row r="894" spans="1:7" x14ac:dyDescent="0.2">
      <c r="A894" s="71"/>
      <c r="B894" s="72"/>
      <c r="C894" s="73"/>
      <c r="D894" s="229"/>
      <c r="E894" s="229"/>
      <c r="F894" s="319"/>
      <c r="G894" s="477"/>
    </row>
    <row r="895" spans="1:7" x14ac:dyDescent="0.2">
      <c r="A895" s="71"/>
      <c r="B895" s="72"/>
      <c r="C895" s="213" t="s">
        <v>3242</v>
      </c>
      <c r="D895" s="229"/>
      <c r="E895" s="229"/>
      <c r="F895" s="319"/>
      <c r="G895" s="477"/>
    </row>
    <row r="896" spans="1:7" x14ac:dyDescent="0.2">
      <c r="A896" s="71"/>
      <c r="B896" s="72"/>
      <c r="C896" s="73"/>
      <c r="D896" s="229"/>
      <c r="E896" s="229"/>
      <c r="F896" s="319"/>
      <c r="G896" s="477"/>
    </row>
    <row r="897" spans="1:7" x14ac:dyDescent="0.2">
      <c r="A897" s="71"/>
      <c r="B897" s="72"/>
      <c r="C897" s="212" t="s">
        <v>3243</v>
      </c>
      <c r="D897" s="229"/>
      <c r="E897" s="229"/>
      <c r="F897" s="319"/>
      <c r="G897" s="477"/>
    </row>
    <row r="898" spans="1:7" x14ac:dyDescent="0.2">
      <c r="A898" s="71"/>
      <c r="B898" s="72"/>
      <c r="C898" s="73"/>
      <c r="D898" s="229"/>
      <c r="E898" s="229"/>
      <c r="F898" s="319"/>
      <c r="G898" s="477"/>
    </row>
    <row r="899" spans="1:7" ht="25.5" x14ac:dyDescent="0.2">
      <c r="A899" s="71">
        <v>13.64</v>
      </c>
      <c r="B899" s="72"/>
      <c r="C899" s="73" t="s">
        <v>3244</v>
      </c>
      <c r="D899" s="229" t="s">
        <v>292</v>
      </c>
      <c r="E899" s="229">
        <v>20</v>
      </c>
      <c r="F899" s="708"/>
      <c r="G899" s="477">
        <f t="shared" si="19"/>
        <v>0</v>
      </c>
    </row>
    <row r="900" spans="1:7" x14ac:dyDescent="0.2">
      <c r="A900" s="71"/>
      <c r="B900" s="72"/>
      <c r="C900" s="73"/>
      <c r="D900" s="229"/>
      <c r="E900" s="229"/>
      <c r="F900" s="319"/>
      <c r="G900" s="477"/>
    </row>
    <row r="901" spans="1:7" ht="25.5" x14ac:dyDescent="0.2">
      <c r="A901" s="71">
        <v>13.65</v>
      </c>
      <c r="B901" s="72"/>
      <c r="C901" s="73" t="s">
        <v>3245</v>
      </c>
      <c r="D901" s="229" t="s">
        <v>242</v>
      </c>
      <c r="E901" s="229">
        <v>4</v>
      </c>
      <c r="F901" s="708"/>
      <c r="G901" s="477">
        <f t="shared" si="19"/>
        <v>0</v>
      </c>
    </row>
    <row r="902" spans="1:7" x14ac:dyDescent="0.2">
      <c r="A902" s="71"/>
      <c r="B902" s="72"/>
      <c r="C902" s="73"/>
      <c r="D902" s="229"/>
      <c r="E902" s="229"/>
      <c r="F902" s="319"/>
      <c r="G902" s="477"/>
    </row>
    <row r="903" spans="1:7" x14ac:dyDescent="0.2">
      <c r="A903" s="71">
        <v>13.66</v>
      </c>
      <c r="B903" s="72"/>
      <c r="C903" s="73" t="s">
        <v>3246</v>
      </c>
      <c r="D903" s="229" t="s">
        <v>242</v>
      </c>
      <c r="E903" s="229">
        <v>8</v>
      </c>
      <c r="F903" s="708"/>
      <c r="G903" s="477">
        <f t="shared" si="19"/>
        <v>0</v>
      </c>
    </row>
    <row r="904" spans="1:7" x14ac:dyDescent="0.2">
      <c r="A904" s="71"/>
      <c r="B904" s="72"/>
      <c r="C904" s="73"/>
      <c r="D904" s="229"/>
      <c r="E904" s="229"/>
      <c r="F904" s="319"/>
      <c r="G904" s="477"/>
    </row>
    <row r="905" spans="1:7" x14ac:dyDescent="0.2">
      <c r="A905" s="71"/>
      <c r="B905" s="72"/>
      <c r="C905" s="73"/>
      <c r="D905" s="229"/>
      <c r="E905" s="229"/>
      <c r="F905" s="319"/>
      <c r="G905" s="477"/>
    </row>
    <row r="906" spans="1:7" ht="21.95" customHeight="1" x14ac:dyDescent="0.2">
      <c r="A906" s="75" t="s">
        <v>3786</v>
      </c>
      <c r="B906" s="75"/>
      <c r="C906" s="76"/>
      <c r="D906" s="77"/>
      <c r="E906" s="77"/>
      <c r="F906" s="324"/>
      <c r="G906" s="479">
        <f>SUM(G846:G903)</f>
        <v>0</v>
      </c>
    </row>
    <row r="907" spans="1:7" s="65" customFormat="1" ht="14.45" customHeight="1" x14ac:dyDescent="0.2">
      <c r="A907" s="63"/>
      <c r="B907" s="64"/>
      <c r="C907" s="64"/>
      <c r="D907" s="465"/>
      <c r="E907" s="465"/>
      <c r="F907" s="466"/>
      <c r="G907" s="478" t="s">
        <v>3820</v>
      </c>
    </row>
    <row r="908" spans="1:7" s="65" customFormat="1" x14ac:dyDescent="0.2">
      <c r="A908" s="63"/>
      <c r="B908" s="64"/>
      <c r="C908" s="64"/>
      <c r="D908" s="465"/>
      <c r="E908" s="465"/>
      <c r="F908" s="466"/>
      <c r="G908" s="481"/>
    </row>
    <row r="909" spans="1:7" s="65" customFormat="1" ht="25.5" x14ac:dyDescent="0.2">
      <c r="A909" s="66" t="s">
        <v>3</v>
      </c>
      <c r="B909" s="66" t="s">
        <v>4</v>
      </c>
      <c r="C909" s="66" t="s">
        <v>5</v>
      </c>
      <c r="D909" s="225" t="s">
        <v>6</v>
      </c>
      <c r="E909" s="225" t="s">
        <v>7</v>
      </c>
      <c r="F909" s="225" t="s">
        <v>8</v>
      </c>
      <c r="G909" s="482" t="s">
        <v>9</v>
      </c>
    </row>
    <row r="910" spans="1:7" x14ac:dyDescent="0.2">
      <c r="A910" s="71"/>
      <c r="B910" s="72"/>
      <c r="C910" s="73"/>
      <c r="D910" s="229"/>
      <c r="E910" s="229"/>
      <c r="F910" s="319"/>
      <c r="G910" s="477"/>
    </row>
    <row r="911" spans="1:7" x14ac:dyDescent="0.2">
      <c r="A911" s="71"/>
      <c r="B911" s="72"/>
      <c r="C911" s="74" t="s">
        <v>3757</v>
      </c>
      <c r="D911" s="229"/>
      <c r="E911" s="229"/>
      <c r="F911" s="319"/>
      <c r="G911" s="477"/>
    </row>
    <row r="912" spans="1:7" x14ac:dyDescent="0.2">
      <c r="A912" s="71"/>
      <c r="B912" s="72"/>
      <c r="C912" s="73"/>
      <c r="D912" s="229"/>
      <c r="E912" s="229"/>
      <c r="F912" s="319"/>
      <c r="G912" s="477"/>
    </row>
    <row r="913" spans="1:7" x14ac:dyDescent="0.2">
      <c r="A913" s="71"/>
      <c r="B913" s="72"/>
      <c r="C913" s="74" t="s">
        <v>3247</v>
      </c>
      <c r="D913" s="229"/>
      <c r="E913" s="229"/>
      <c r="F913" s="319"/>
      <c r="G913" s="477"/>
    </row>
    <row r="914" spans="1:7" x14ac:dyDescent="0.2">
      <c r="A914" s="71"/>
      <c r="B914" s="72"/>
      <c r="C914" s="73"/>
      <c r="D914" s="229"/>
      <c r="E914" s="229"/>
      <c r="F914" s="319"/>
      <c r="G914" s="477"/>
    </row>
    <row r="915" spans="1:7" x14ac:dyDescent="0.2">
      <c r="A915" s="71"/>
      <c r="B915" s="72"/>
      <c r="C915" s="73" t="s">
        <v>2986</v>
      </c>
      <c r="D915" s="229"/>
      <c r="E915" s="229"/>
      <c r="F915" s="319"/>
      <c r="G915" s="477"/>
    </row>
    <row r="916" spans="1:7" x14ac:dyDescent="0.2">
      <c r="A916" s="71"/>
      <c r="B916" s="72"/>
      <c r="C916" s="73"/>
      <c r="D916" s="229"/>
      <c r="E916" s="229"/>
      <c r="F916" s="319"/>
      <c r="G916" s="477"/>
    </row>
    <row r="917" spans="1:7" ht="38.25" x14ac:dyDescent="0.2">
      <c r="A917" s="71"/>
      <c r="B917" s="72"/>
      <c r="C917" s="73" t="s">
        <v>3248</v>
      </c>
      <c r="D917" s="229"/>
      <c r="E917" s="229"/>
      <c r="F917" s="319"/>
      <c r="G917" s="477"/>
    </row>
    <row r="918" spans="1:7" x14ac:dyDescent="0.2">
      <c r="A918" s="71"/>
      <c r="B918" s="72"/>
      <c r="C918" s="73"/>
      <c r="D918" s="229"/>
      <c r="E918" s="229"/>
      <c r="F918" s="319"/>
      <c r="G918" s="477"/>
    </row>
    <row r="919" spans="1:7" x14ac:dyDescent="0.2">
      <c r="A919" s="71"/>
      <c r="B919" s="72"/>
      <c r="C919" s="213" t="s">
        <v>3249</v>
      </c>
      <c r="D919" s="229"/>
      <c r="E919" s="229"/>
      <c r="F919" s="319"/>
      <c r="G919" s="477"/>
    </row>
    <row r="920" spans="1:7" x14ac:dyDescent="0.2">
      <c r="A920" s="71"/>
      <c r="B920" s="72"/>
      <c r="C920" s="73"/>
      <c r="D920" s="229"/>
      <c r="E920" s="229"/>
      <c r="F920" s="319"/>
      <c r="G920" s="477"/>
    </row>
    <row r="921" spans="1:7" ht="38.25" x14ac:dyDescent="0.2">
      <c r="A921" s="71"/>
      <c r="B921" s="72"/>
      <c r="C921" s="212" t="s">
        <v>3250</v>
      </c>
      <c r="D921" s="229"/>
      <c r="E921" s="229"/>
      <c r="F921" s="319"/>
      <c r="G921" s="477"/>
    </row>
    <row r="922" spans="1:7" x14ac:dyDescent="0.2">
      <c r="A922" s="71"/>
      <c r="B922" s="72"/>
      <c r="C922" s="73"/>
      <c r="D922" s="229"/>
      <c r="E922" s="229"/>
      <c r="F922" s="319"/>
      <c r="G922" s="477"/>
    </row>
    <row r="923" spans="1:7" x14ac:dyDescent="0.2">
      <c r="A923" s="71">
        <v>14.1</v>
      </c>
      <c r="B923" s="72"/>
      <c r="C923" s="73" t="s">
        <v>3251</v>
      </c>
      <c r="D923" s="229" t="s">
        <v>4786</v>
      </c>
      <c r="E923" s="229">
        <v>62</v>
      </c>
      <c r="F923" s="708"/>
      <c r="G923" s="477">
        <f>E923*F923</f>
        <v>0</v>
      </c>
    </row>
    <row r="924" spans="1:7" x14ac:dyDescent="0.2">
      <c r="A924" s="71"/>
      <c r="B924" s="72"/>
      <c r="C924" s="73"/>
      <c r="D924" s="229"/>
      <c r="E924" s="229"/>
      <c r="F924" s="319"/>
      <c r="G924" s="477"/>
    </row>
    <row r="925" spans="1:7" ht="25.5" x14ac:dyDescent="0.2">
      <c r="A925" s="71"/>
      <c r="B925" s="72"/>
      <c r="C925" s="212" t="s">
        <v>3824</v>
      </c>
      <c r="D925" s="229"/>
      <c r="E925" s="229"/>
      <c r="F925" s="319"/>
      <c r="G925" s="477"/>
    </row>
    <row r="926" spans="1:7" x14ac:dyDescent="0.2">
      <c r="A926" s="71"/>
      <c r="B926" s="72"/>
      <c r="C926" s="73"/>
      <c r="D926" s="229"/>
      <c r="E926" s="229"/>
      <c r="F926" s="319"/>
      <c r="G926" s="477"/>
    </row>
    <row r="927" spans="1:7" x14ac:dyDescent="0.2">
      <c r="A927" s="71">
        <v>14.2</v>
      </c>
      <c r="B927" s="72"/>
      <c r="C927" s="73" t="s">
        <v>3251</v>
      </c>
      <c r="D927" s="229" t="s">
        <v>4786</v>
      </c>
      <c r="E927" s="229">
        <v>62</v>
      </c>
      <c r="F927" s="708"/>
      <c r="G927" s="477">
        <f>E927*F927</f>
        <v>0</v>
      </c>
    </row>
    <row r="928" spans="1:7" x14ac:dyDescent="0.2">
      <c r="A928" s="71"/>
      <c r="B928" s="72"/>
      <c r="C928" s="73"/>
      <c r="D928" s="229"/>
      <c r="E928" s="229"/>
      <c r="F928" s="319"/>
      <c r="G928" s="477"/>
    </row>
    <row r="929" spans="1:7" x14ac:dyDescent="0.2">
      <c r="A929" s="71"/>
      <c r="B929" s="72"/>
      <c r="C929" s="213" t="s">
        <v>3252</v>
      </c>
      <c r="D929" s="229"/>
      <c r="E929" s="229"/>
      <c r="F929" s="319"/>
      <c r="G929" s="477"/>
    </row>
    <row r="930" spans="1:7" x14ac:dyDescent="0.2">
      <c r="A930" s="71"/>
      <c r="B930" s="72"/>
      <c r="C930" s="73"/>
      <c r="D930" s="229"/>
      <c r="E930" s="229"/>
      <c r="F930" s="319"/>
      <c r="G930" s="477"/>
    </row>
    <row r="931" spans="1:7" x14ac:dyDescent="0.2">
      <c r="A931" s="71">
        <v>14.3</v>
      </c>
      <c r="B931" s="72"/>
      <c r="C931" s="73" t="s">
        <v>3253</v>
      </c>
      <c r="D931" s="229" t="s">
        <v>242</v>
      </c>
      <c r="E931" s="229">
        <v>4</v>
      </c>
      <c r="F931" s="708"/>
      <c r="G931" s="477">
        <f>E931*F931</f>
        <v>0</v>
      </c>
    </row>
    <row r="932" spans="1:7" x14ac:dyDescent="0.2">
      <c r="A932" s="71"/>
      <c r="B932" s="72"/>
      <c r="C932" s="73"/>
      <c r="D932" s="229"/>
      <c r="E932" s="229"/>
      <c r="F932" s="319"/>
      <c r="G932" s="477"/>
    </row>
    <row r="933" spans="1:7" x14ac:dyDescent="0.2">
      <c r="A933" s="71"/>
      <c r="B933" s="72"/>
      <c r="C933" s="73"/>
      <c r="D933" s="229"/>
      <c r="E933" s="229"/>
      <c r="F933" s="319"/>
      <c r="G933" s="477"/>
    </row>
    <row r="934" spans="1:7" ht="21.95" customHeight="1" x14ac:dyDescent="0.2">
      <c r="A934" s="75" t="s">
        <v>3787</v>
      </c>
      <c r="B934" s="75"/>
      <c r="C934" s="76"/>
      <c r="D934" s="77"/>
      <c r="E934" s="77"/>
      <c r="F934" s="324"/>
      <c r="G934" s="479">
        <f>SUM(G923,G927,G931)</f>
        <v>0</v>
      </c>
    </row>
    <row r="935" spans="1:7" s="65" customFormat="1" ht="14.45" customHeight="1" x14ac:dyDescent="0.2">
      <c r="A935" s="63"/>
      <c r="B935" s="64"/>
      <c r="C935" s="64"/>
      <c r="D935" s="465"/>
      <c r="E935" s="465"/>
      <c r="F935" s="466"/>
      <c r="G935" s="478" t="s">
        <v>3820</v>
      </c>
    </row>
    <row r="936" spans="1:7" s="65" customFormat="1" x14ac:dyDescent="0.2">
      <c r="A936" s="63"/>
      <c r="B936" s="64"/>
      <c r="C936" s="64"/>
      <c r="D936" s="465"/>
      <c r="E936" s="465"/>
      <c r="F936" s="466"/>
      <c r="G936" s="481"/>
    </row>
    <row r="937" spans="1:7" s="65" customFormat="1" ht="25.5" x14ac:dyDescent="0.2">
      <c r="A937" s="66" t="s">
        <v>3</v>
      </c>
      <c r="B937" s="66" t="s">
        <v>4</v>
      </c>
      <c r="C937" s="66" t="s">
        <v>5</v>
      </c>
      <c r="D937" s="225" t="s">
        <v>6</v>
      </c>
      <c r="E937" s="225" t="s">
        <v>7</v>
      </c>
      <c r="F937" s="225" t="s">
        <v>8</v>
      </c>
      <c r="G937" s="482" t="s">
        <v>9</v>
      </c>
    </row>
    <row r="938" spans="1:7" x14ac:dyDescent="0.2">
      <c r="A938" s="71"/>
      <c r="B938" s="72"/>
      <c r="C938" s="73"/>
      <c r="D938" s="229"/>
      <c r="E938" s="229"/>
      <c r="F938" s="319"/>
      <c r="G938" s="477"/>
    </row>
    <row r="939" spans="1:7" x14ac:dyDescent="0.2">
      <c r="A939" s="71"/>
      <c r="B939" s="72"/>
      <c r="C939" s="74" t="s">
        <v>3758</v>
      </c>
      <c r="D939" s="229"/>
      <c r="E939" s="229"/>
      <c r="F939" s="319"/>
      <c r="G939" s="477"/>
    </row>
    <row r="940" spans="1:7" x14ac:dyDescent="0.2">
      <c r="A940" s="71"/>
      <c r="B940" s="72"/>
      <c r="C940" s="73"/>
      <c r="D940" s="229"/>
      <c r="E940" s="229"/>
      <c r="F940" s="319"/>
      <c r="G940" s="477"/>
    </row>
    <row r="941" spans="1:7" x14ac:dyDescent="0.2">
      <c r="A941" s="71"/>
      <c r="B941" s="72"/>
      <c r="C941" s="74" t="s">
        <v>3254</v>
      </c>
      <c r="D941" s="229"/>
      <c r="E941" s="229"/>
      <c r="F941" s="319"/>
      <c r="G941" s="477"/>
    </row>
    <row r="942" spans="1:7" x14ac:dyDescent="0.2">
      <c r="A942" s="71"/>
      <c r="B942" s="72"/>
      <c r="C942" s="73"/>
      <c r="D942" s="229"/>
      <c r="E942" s="229"/>
      <c r="F942" s="319"/>
      <c r="G942" s="477"/>
    </row>
    <row r="943" spans="1:7" x14ac:dyDescent="0.2">
      <c r="A943" s="71"/>
      <c r="B943" s="72"/>
      <c r="C943" s="73" t="s">
        <v>2986</v>
      </c>
      <c r="D943" s="229"/>
      <c r="E943" s="229"/>
      <c r="F943" s="319"/>
      <c r="G943" s="477"/>
    </row>
    <row r="944" spans="1:7" x14ac:dyDescent="0.2">
      <c r="A944" s="71"/>
      <c r="B944" s="72"/>
      <c r="C944" s="73"/>
      <c r="D944" s="229"/>
      <c r="E944" s="229"/>
      <c r="F944" s="319"/>
      <c r="G944" s="477"/>
    </row>
    <row r="945" spans="1:7" ht="38.25" x14ac:dyDescent="0.2">
      <c r="A945" s="71"/>
      <c r="B945" s="72"/>
      <c r="C945" s="73" t="s">
        <v>3255</v>
      </c>
      <c r="D945" s="229"/>
      <c r="E945" s="229"/>
      <c r="F945" s="319"/>
      <c r="G945" s="477"/>
    </row>
    <row r="946" spans="1:7" x14ac:dyDescent="0.2">
      <c r="A946" s="71"/>
      <c r="B946" s="72"/>
      <c r="C946" s="73"/>
      <c r="D946" s="229"/>
      <c r="E946" s="229"/>
      <c r="F946" s="319"/>
      <c r="G946" s="477"/>
    </row>
    <row r="947" spans="1:7" x14ac:dyDescent="0.2">
      <c r="A947" s="71"/>
      <c r="B947" s="72"/>
      <c r="C947" s="213" t="s">
        <v>3256</v>
      </c>
      <c r="D947" s="229"/>
      <c r="E947" s="229"/>
      <c r="F947" s="319"/>
      <c r="G947" s="477"/>
    </row>
    <row r="948" spans="1:7" x14ac:dyDescent="0.2">
      <c r="A948" s="71"/>
      <c r="B948" s="72"/>
      <c r="C948" s="73"/>
      <c r="D948" s="229"/>
      <c r="E948" s="229"/>
      <c r="F948" s="319"/>
      <c r="G948" s="477"/>
    </row>
    <row r="949" spans="1:7" x14ac:dyDescent="0.2">
      <c r="A949" s="71"/>
      <c r="B949" s="72"/>
      <c r="C949" s="213" t="s">
        <v>3257</v>
      </c>
      <c r="D949" s="229"/>
      <c r="E949" s="229"/>
      <c r="F949" s="319"/>
      <c r="G949" s="477"/>
    </row>
    <row r="950" spans="1:7" x14ac:dyDescent="0.2">
      <c r="A950" s="71"/>
      <c r="B950" s="72"/>
      <c r="C950" s="73"/>
      <c r="D950" s="229"/>
      <c r="E950" s="229"/>
      <c r="F950" s="319"/>
      <c r="G950" s="477"/>
    </row>
    <row r="951" spans="1:7" x14ac:dyDescent="0.2">
      <c r="A951" s="71"/>
      <c r="B951" s="72"/>
      <c r="C951" s="212" t="s">
        <v>3258</v>
      </c>
      <c r="D951" s="229"/>
      <c r="E951" s="229"/>
      <c r="F951" s="319"/>
      <c r="G951" s="477"/>
    </row>
    <row r="952" spans="1:7" x14ac:dyDescent="0.2">
      <c r="A952" s="71"/>
      <c r="B952" s="72"/>
      <c r="C952" s="73"/>
      <c r="D952" s="229"/>
      <c r="E952" s="229"/>
      <c r="F952" s="319"/>
      <c r="G952" s="477"/>
    </row>
    <row r="953" spans="1:7" x14ac:dyDescent="0.2">
      <c r="A953" s="71">
        <v>15.1</v>
      </c>
      <c r="B953" s="72"/>
      <c r="C953" s="73" t="s">
        <v>3259</v>
      </c>
      <c r="D953" s="229" t="s">
        <v>4786</v>
      </c>
      <c r="E953" s="229">
        <v>10</v>
      </c>
      <c r="F953" s="708"/>
      <c r="G953" s="477">
        <f>E953*F953</f>
        <v>0</v>
      </c>
    </row>
    <row r="954" spans="1:7" x14ac:dyDescent="0.2">
      <c r="A954" s="71"/>
      <c r="B954" s="72"/>
      <c r="C954" s="73"/>
      <c r="D954" s="229"/>
      <c r="E954" s="229"/>
      <c r="F954" s="319"/>
      <c r="G954" s="477"/>
    </row>
    <row r="955" spans="1:7" ht="25.5" x14ac:dyDescent="0.2">
      <c r="A955" s="71"/>
      <c r="B955" s="72"/>
      <c r="C955" s="212" t="s">
        <v>3825</v>
      </c>
      <c r="D955" s="229"/>
      <c r="E955" s="229"/>
      <c r="F955" s="319"/>
      <c r="G955" s="477"/>
    </row>
    <row r="956" spans="1:7" x14ac:dyDescent="0.2">
      <c r="A956" s="71"/>
      <c r="B956" s="72"/>
      <c r="C956" s="73"/>
      <c r="D956" s="229"/>
      <c r="E956" s="229"/>
      <c r="F956" s="319"/>
      <c r="G956" s="477"/>
    </row>
    <row r="957" spans="1:7" x14ac:dyDescent="0.2">
      <c r="A957" s="71">
        <v>15.2</v>
      </c>
      <c r="B957" s="72"/>
      <c r="C957" s="73" t="s">
        <v>3261</v>
      </c>
      <c r="D957" s="229" t="s">
        <v>4786</v>
      </c>
      <c r="E957" s="229">
        <v>34</v>
      </c>
      <c r="F957" s="708"/>
      <c r="G957" s="477">
        <f t="shared" ref="G957:G989" si="20">E957*F957</f>
        <v>0</v>
      </c>
    </row>
    <row r="958" spans="1:7" x14ac:dyDescent="0.2">
      <c r="A958" s="71"/>
      <c r="B958" s="72"/>
      <c r="C958" s="73"/>
      <c r="D958" s="229"/>
      <c r="E958" s="229"/>
      <c r="F958" s="319"/>
      <c r="G958" s="477"/>
    </row>
    <row r="959" spans="1:7" ht="25.5" x14ac:dyDescent="0.2">
      <c r="A959" s="71"/>
      <c r="B959" s="72"/>
      <c r="C959" s="212" t="s">
        <v>3262</v>
      </c>
      <c r="D959" s="229"/>
      <c r="E959" s="229"/>
      <c r="F959" s="319"/>
      <c r="G959" s="477"/>
    </row>
    <row r="960" spans="1:7" x14ac:dyDescent="0.2">
      <c r="A960" s="71"/>
      <c r="B960" s="72"/>
      <c r="C960" s="73"/>
      <c r="D960" s="229"/>
      <c r="E960" s="229"/>
      <c r="F960" s="319"/>
      <c r="G960" s="477"/>
    </row>
    <row r="961" spans="1:7" x14ac:dyDescent="0.2">
      <c r="A961" s="71">
        <v>15.3</v>
      </c>
      <c r="B961" s="72"/>
      <c r="C961" s="73" t="s">
        <v>3261</v>
      </c>
      <c r="D961" s="229" t="s">
        <v>4786</v>
      </c>
      <c r="E961" s="229">
        <v>10</v>
      </c>
      <c r="F961" s="708"/>
      <c r="G961" s="477">
        <f t="shared" si="20"/>
        <v>0</v>
      </c>
    </row>
    <row r="962" spans="1:7" x14ac:dyDescent="0.2">
      <c r="A962" s="71"/>
      <c r="B962" s="72"/>
      <c r="C962" s="73"/>
      <c r="D962" s="229"/>
      <c r="E962" s="229"/>
      <c r="F962" s="319"/>
      <c r="G962" s="477"/>
    </row>
    <row r="963" spans="1:7" x14ac:dyDescent="0.2">
      <c r="A963" s="71"/>
      <c r="B963" s="72"/>
      <c r="C963" s="213" t="s">
        <v>3263</v>
      </c>
      <c r="D963" s="229"/>
      <c r="E963" s="229"/>
      <c r="F963" s="319"/>
      <c r="G963" s="477"/>
    </row>
    <row r="964" spans="1:7" x14ac:dyDescent="0.2">
      <c r="A964" s="71"/>
      <c r="B964" s="72"/>
      <c r="C964" s="73"/>
      <c r="D964" s="229"/>
      <c r="E964" s="229"/>
      <c r="F964" s="319"/>
      <c r="G964" s="477"/>
    </row>
    <row r="965" spans="1:7" x14ac:dyDescent="0.2">
      <c r="A965" s="71"/>
      <c r="B965" s="72"/>
      <c r="C965" s="212" t="s">
        <v>3264</v>
      </c>
      <c r="D965" s="229"/>
      <c r="E965" s="229"/>
      <c r="F965" s="319"/>
      <c r="G965" s="477"/>
    </row>
    <row r="966" spans="1:7" x14ac:dyDescent="0.2">
      <c r="A966" s="71"/>
      <c r="B966" s="72"/>
      <c r="C966" s="73"/>
      <c r="D966" s="229"/>
      <c r="E966" s="229"/>
      <c r="F966" s="319"/>
      <c r="G966" s="477"/>
    </row>
    <row r="967" spans="1:7" x14ac:dyDescent="0.2">
      <c r="A967" s="71">
        <v>15.4</v>
      </c>
      <c r="B967" s="72"/>
      <c r="C967" s="73" t="s">
        <v>3265</v>
      </c>
      <c r="D967" s="229" t="s">
        <v>4786</v>
      </c>
      <c r="E967" s="229">
        <v>16</v>
      </c>
      <c r="F967" s="708"/>
      <c r="G967" s="477">
        <f t="shared" si="20"/>
        <v>0</v>
      </c>
    </row>
    <row r="968" spans="1:7" x14ac:dyDescent="0.2">
      <c r="A968" s="71"/>
      <c r="B968" s="72"/>
      <c r="C968" s="73"/>
      <c r="D968" s="229"/>
      <c r="E968" s="229"/>
      <c r="F968" s="319"/>
      <c r="G968" s="477"/>
    </row>
    <row r="969" spans="1:7" ht="25.5" x14ac:dyDescent="0.2">
      <c r="A969" s="71"/>
      <c r="B969" s="72"/>
      <c r="C969" s="212" t="s">
        <v>3260</v>
      </c>
      <c r="D969" s="229"/>
      <c r="E969" s="229"/>
      <c r="F969" s="319"/>
      <c r="G969" s="477"/>
    </row>
    <row r="970" spans="1:7" x14ac:dyDescent="0.2">
      <c r="A970" s="71"/>
      <c r="B970" s="72"/>
      <c r="C970" s="73"/>
      <c r="D970" s="229"/>
      <c r="E970" s="229"/>
      <c r="F970" s="319"/>
      <c r="G970" s="477"/>
    </row>
    <row r="971" spans="1:7" x14ac:dyDescent="0.2">
      <c r="A971" s="71">
        <v>15.5</v>
      </c>
      <c r="B971" s="72"/>
      <c r="C971" s="73" t="s">
        <v>3266</v>
      </c>
      <c r="D971" s="229" t="s">
        <v>4786</v>
      </c>
      <c r="E971" s="229">
        <v>43</v>
      </c>
      <c r="F971" s="708"/>
      <c r="G971" s="477">
        <f t="shared" si="20"/>
        <v>0</v>
      </c>
    </row>
    <row r="972" spans="1:7" x14ac:dyDescent="0.2">
      <c r="A972" s="71"/>
      <c r="B972" s="72"/>
      <c r="C972" s="73"/>
      <c r="D972" s="229"/>
      <c r="E972" s="229"/>
      <c r="F972" s="319"/>
      <c r="G972" s="477"/>
    </row>
    <row r="973" spans="1:7" x14ac:dyDescent="0.2">
      <c r="A973" s="71"/>
      <c r="B973" s="72"/>
      <c r="C973" s="213" t="s">
        <v>3267</v>
      </c>
      <c r="D973" s="229"/>
      <c r="E973" s="229"/>
      <c r="F973" s="319"/>
      <c r="G973" s="477"/>
    </row>
    <row r="974" spans="1:7" x14ac:dyDescent="0.2">
      <c r="A974" s="71"/>
      <c r="B974" s="72"/>
      <c r="C974" s="73"/>
      <c r="D974" s="229"/>
      <c r="E974" s="229"/>
      <c r="F974" s="319"/>
      <c r="G974" s="477"/>
    </row>
    <row r="975" spans="1:7" ht="25.5" x14ac:dyDescent="0.2">
      <c r="A975" s="71"/>
      <c r="B975" s="72"/>
      <c r="C975" s="212" t="s">
        <v>3268</v>
      </c>
      <c r="D975" s="229"/>
      <c r="E975" s="229"/>
      <c r="F975" s="319"/>
      <c r="G975" s="477"/>
    </row>
    <row r="976" spans="1:7" x14ac:dyDescent="0.2">
      <c r="A976" s="71"/>
      <c r="B976" s="72"/>
      <c r="C976" s="73"/>
      <c r="D976" s="229"/>
      <c r="E976" s="229"/>
      <c r="F976" s="319"/>
      <c r="G976" s="477"/>
    </row>
    <row r="977" spans="1:7" x14ac:dyDescent="0.2">
      <c r="A977" s="71">
        <v>15.6</v>
      </c>
      <c r="B977" s="72"/>
      <c r="C977" s="73" t="s">
        <v>3269</v>
      </c>
      <c r="D977" s="229" t="s">
        <v>4786</v>
      </c>
      <c r="E977" s="229">
        <v>5</v>
      </c>
      <c r="F977" s="708"/>
      <c r="G977" s="477">
        <f t="shared" si="20"/>
        <v>0</v>
      </c>
    </row>
    <row r="978" spans="1:7" x14ac:dyDescent="0.2">
      <c r="A978" s="71"/>
      <c r="B978" s="72"/>
      <c r="C978" s="73"/>
      <c r="D978" s="229"/>
      <c r="E978" s="229"/>
      <c r="F978" s="319"/>
      <c r="G978" s="477"/>
    </row>
    <row r="979" spans="1:7" ht="25.5" x14ac:dyDescent="0.2">
      <c r="A979" s="71"/>
      <c r="B979" s="72"/>
      <c r="C979" s="212" t="s">
        <v>3270</v>
      </c>
      <c r="D979" s="229"/>
      <c r="E979" s="229"/>
      <c r="F979" s="319"/>
      <c r="G979" s="477"/>
    </row>
    <row r="980" spans="1:7" x14ac:dyDescent="0.2">
      <c r="A980" s="71"/>
      <c r="B980" s="72"/>
      <c r="C980" s="73"/>
      <c r="D980" s="229"/>
      <c r="E980" s="229"/>
      <c r="F980" s="319"/>
      <c r="G980" s="477"/>
    </row>
    <row r="981" spans="1:7" ht="25.5" x14ac:dyDescent="0.2">
      <c r="A981" s="71">
        <v>15.7</v>
      </c>
      <c r="B981" s="72"/>
      <c r="C981" s="73" t="s">
        <v>3271</v>
      </c>
      <c r="D981" s="229" t="s">
        <v>292</v>
      </c>
      <c r="E981" s="229">
        <v>15</v>
      </c>
      <c r="F981" s="708"/>
      <c r="G981" s="477">
        <f t="shared" si="20"/>
        <v>0</v>
      </c>
    </row>
    <row r="982" spans="1:7" x14ac:dyDescent="0.2">
      <c r="A982" s="71"/>
      <c r="B982" s="72"/>
      <c r="C982" s="73"/>
      <c r="D982" s="229"/>
      <c r="E982" s="229"/>
      <c r="F982" s="319"/>
      <c r="G982" s="477"/>
    </row>
    <row r="983" spans="1:7" x14ac:dyDescent="0.2">
      <c r="A983" s="71"/>
      <c r="B983" s="72"/>
      <c r="C983" s="213" t="s">
        <v>3272</v>
      </c>
      <c r="D983" s="229"/>
      <c r="E983" s="229"/>
      <c r="F983" s="319"/>
      <c r="G983" s="477"/>
    </row>
    <row r="984" spans="1:7" x14ac:dyDescent="0.2">
      <c r="A984" s="71"/>
      <c r="B984" s="72"/>
      <c r="C984" s="73"/>
      <c r="D984" s="229"/>
      <c r="E984" s="229"/>
      <c r="F984" s="319"/>
      <c r="G984" s="477"/>
    </row>
    <row r="985" spans="1:7" ht="25.5" x14ac:dyDescent="0.2">
      <c r="A985" s="71"/>
      <c r="B985" s="72"/>
      <c r="C985" s="212" t="s">
        <v>3273</v>
      </c>
      <c r="D985" s="229"/>
      <c r="E985" s="229"/>
      <c r="F985" s="319"/>
      <c r="G985" s="477"/>
    </row>
    <row r="986" spans="1:7" x14ac:dyDescent="0.2">
      <c r="A986" s="71"/>
      <c r="B986" s="72"/>
      <c r="C986" s="73"/>
      <c r="D986" s="229"/>
      <c r="E986" s="229"/>
      <c r="F986" s="319"/>
      <c r="G986" s="477"/>
    </row>
    <row r="987" spans="1:7" x14ac:dyDescent="0.2">
      <c r="A987" s="71">
        <v>15.8</v>
      </c>
      <c r="B987" s="72"/>
      <c r="C987" s="73" t="s">
        <v>3274</v>
      </c>
      <c r="D987" s="229" t="s">
        <v>4786</v>
      </c>
      <c r="E987" s="229">
        <v>23</v>
      </c>
      <c r="F987" s="708"/>
      <c r="G987" s="477">
        <f>E987*F987</f>
        <v>0</v>
      </c>
    </row>
    <row r="988" spans="1:7" x14ac:dyDescent="0.2">
      <c r="A988" s="71"/>
      <c r="B988" s="72"/>
      <c r="C988" s="73"/>
      <c r="D988" s="229"/>
      <c r="E988" s="229"/>
      <c r="F988" s="319"/>
      <c r="G988" s="477"/>
    </row>
    <row r="989" spans="1:7" x14ac:dyDescent="0.2">
      <c r="A989" s="71">
        <v>15.9</v>
      </c>
      <c r="B989" s="72"/>
      <c r="C989" s="73" t="s">
        <v>3275</v>
      </c>
      <c r="D989" s="229" t="s">
        <v>292</v>
      </c>
      <c r="E989" s="229">
        <v>196</v>
      </c>
      <c r="F989" s="708"/>
      <c r="G989" s="477">
        <f t="shared" si="20"/>
        <v>0</v>
      </c>
    </row>
    <row r="990" spans="1:7" x14ac:dyDescent="0.2">
      <c r="A990" s="71"/>
      <c r="B990" s="72"/>
      <c r="C990" s="73"/>
      <c r="D990" s="229"/>
      <c r="E990" s="229"/>
      <c r="F990" s="319"/>
      <c r="G990" s="477"/>
    </row>
    <row r="991" spans="1:7" s="235" customFormat="1" ht="21.95" customHeight="1" x14ac:dyDescent="0.2">
      <c r="A991" s="75" t="s">
        <v>44</v>
      </c>
      <c r="B991" s="75"/>
      <c r="C991" s="76"/>
      <c r="D991" s="77"/>
      <c r="E991" s="77"/>
      <c r="F991" s="324"/>
      <c r="G991" s="479">
        <f>SUM(G953:G989)</f>
        <v>0</v>
      </c>
    </row>
    <row r="992" spans="1:7" s="235" customFormat="1" ht="15" customHeight="1" x14ac:dyDescent="0.2">
      <c r="A992" s="236"/>
      <c r="B992" s="236"/>
      <c r="C992" s="236"/>
      <c r="D992" s="322"/>
      <c r="E992" s="322"/>
      <c r="F992" s="323"/>
      <c r="G992" s="478" t="s">
        <v>3820</v>
      </c>
    </row>
    <row r="993" spans="1:7" s="235" customFormat="1" ht="15" customHeight="1" x14ac:dyDescent="0.2">
      <c r="A993" s="236"/>
      <c r="B993" s="236"/>
      <c r="C993" s="236"/>
      <c r="D993" s="322"/>
      <c r="E993" s="322"/>
      <c r="F993" s="323"/>
      <c r="G993" s="481"/>
    </row>
    <row r="994" spans="1:7" s="235" customFormat="1" ht="27.2" customHeight="1" x14ac:dyDescent="0.2">
      <c r="A994" s="231" t="s">
        <v>3</v>
      </c>
      <c r="B994" s="231" t="s">
        <v>4</v>
      </c>
      <c r="C994" s="231" t="s">
        <v>5</v>
      </c>
      <c r="D994" s="230" t="s">
        <v>6</v>
      </c>
      <c r="E994" s="230" t="s">
        <v>7</v>
      </c>
      <c r="F994" s="230" t="s">
        <v>8</v>
      </c>
      <c r="G994" s="482" t="s">
        <v>9</v>
      </c>
    </row>
    <row r="995" spans="1:7" s="235" customFormat="1" ht="21.95" customHeight="1" x14ac:dyDescent="0.2">
      <c r="A995" s="75" t="s">
        <v>45</v>
      </c>
      <c r="B995" s="75"/>
      <c r="C995" s="76"/>
      <c r="D995" s="77"/>
      <c r="E995" s="77"/>
      <c r="F995" s="324"/>
      <c r="G995" s="479">
        <f>G991</f>
        <v>0</v>
      </c>
    </row>
    <row r="996" spans="1:7" ht="25.5" x14ac:dyDescent="0.2">
      <c r="A996" s="71"/>
      <c r="B996" s="72"/>
      <c r="C996" s="213" t="s">
        <v>3276</v>
      </c>
      <c r="D996" s="229"/>
      <c r="E996" s="229"/>
      <c r="F996" s="319"/>
      <c r="G996" s="477"/>
    </row>
    <row r="997" spans="1:7" x14ac:dyDescent="0.2">
      <c r="A997" s="71"/>
      <c r="B997" s="72"/>
      <c r="C997" s="73"/>
      <c r="D997" s="229"/>
      <c r="E997" s="229"/>
      <c r="F997" s="319"/>
      <c r="G997" s="477"/>
    </row>
    <row r="998" spans="1:7" x14ac:dyDescent="0.2">
      <c r="A998" s="71"/>
      <c r="B998" s="72"/>
      <c r="C998" s="213" t="s">
        <v>3277</v>
      </c>
      <c r="D998" s="229"/>
      <c r="E998" s="229"/>
      <c r="F998" s="319"/>
      <c r="G998" s="477"/>
    </row>
    <row r="999" spans="1:7" x14ac:dyDescent="0.2">
      <c r="A999" s="71"/>
      <c r="B999" s="72"/>
      <c r="C999" s="73"/>
      <c r="D999" s="229"/>
      <c r="E999" s="229"/>
      <c r="F999" s="319"/>
      <c r="G999" s="477"/>
    </row>
    <row r="1000" spans="1:7" ht="25.5" x14ac:dyDescent="0.2">
      <c r="A1000" s="71"/>
      <c r="B1000" s="72"/>
      <c r="C1000" s="212" t="s">
        <v>3260</v>
      </c>
      <c r="D1000" s="229"/>
      <c r="E1000" s="229"/>
      <c r="F1000" s="319"/>
      <c r="G1000" s="477"/>
    </row>
    <row r="1001" spans="1:7" x14ac:dyDescent="0.2">
      <c r="A1001" s="71"/>
      <c r="B1001" s="72"/>
      <c r="C1001" s="73"/>
      <c r="D1001" s="229"/>
      <c r="E1001" s="229"/>
      <c r="F1001" s="319"/>
      <c r="G1001" s="477"/>
    </row>
    <row r="1002" spans="1:7" x14ac:dyDescent="0.2">
      <c r="A1002" s="237" t="s">
        <v>1303</v>
      </c>
      <c r="B1002" s="72"/>
      <c r="C1002" s="73" t="s">
        <v>3278</v>
      </c>
      <c r="D1002" s="229" t="s">
        <v>4786</v>
      </c>
      <c r="E1002" s="229">
        <v>8</v>
      </c>
      <c r="F1002" s="708"/>
      <c r="G1002" s="477">
        <f>E1002*F1002</f>
        <v>0</v>
      </c>
    </row>
    <row r="1003" spans="1:7" x14ac:dyDescent="0.2">
      <c r="A1003" s="71"/>
      <c r="B1003" s="72"/>
      <c r="C1003" s="73"/>
      <c r="D1003" s="229"/>
      <c r="E1003" s="229"/>
      <c r="F1003" s="319"/>
      <c r="G1003" s="477"/>
    </row>
    <row r="1004" spans="1:7" x14ac:dyDescent="0.2">
      <c r="A1004" s="71"/>
      <c r="B1004" s="72"/>
      <c r="C1004" s="212" t="s">
        <v>3279</v>
      </c>
      <c r="D1004" s="229"/>
      <c r="E1004" s="229"/>
      <c r="F1004" s="319"/>
      <c r="G1004" s="477"/>
    </row>
    <row r="1005" spans="1:7" x14ac:dyDescent="0.2">
      <c r="A1005" s="71"/>
      <c r="B1005" s="72"/>
      <c r="C1005" s="73"/>
      <c r="D1005" s="229"/>
      <c r="E1005" s="229"/>
      <c r="F1005" s="319"/>
      <c r="G1005" s="477"/>
    </row>
    <row r="1006" spans="1:7" x14ac:dyDescent="0.2">
      <c r="A1006" s="71">
        <v>15.11</v>
      </c>
      <c r="B1006" s="72"/>
      <c r="C1006" s="73" t="s">
        <v>3265</v>
      </c>
      <c r="D1006" s="229" t="s">
        <v>4786</v>
      </c>
      <c r="E1006" s="229">
        <v>35</v>
      </c>
      <c r="F1006" s="708"/>
      <c r="G1006" s="477">
        <f t="shared" ref="G1006:G1044" si="21">E1006*F1006</f>
        <v>0</v>
      </c>
    </row>
    <row r="1007" spans="1:7" x14ac:dyDescent="0.2">
      <c r="A1007" s="71"/>
      <c r="B1007" s="72"/>
      <c r="C1007" s="73"/>
      <c r="D1007" s="229"/>
      <c r="E1007" s="229"/>
      <c r="F1007" s="319"/>
      <c r="G1007" s="477"/>
    </row>
    <row r="1008" spans="1:7" x14ac:dyDescent="0.2">
      <c r="A1008" s="71"/>
      <c r="B1008" s="72"/>
      <c r="C1008" s="213" t="s">
        <v>3280</v>
      </c>
      <c r="D1008" s="229"/>
      <c r="E1008" s="229"/>
      <c r="F1008" s="319"/>
      <c r="G1008" s="477"/>
    </row>
    <row r="1009" spans="1:7" x14ac:dyDescent="0.2">
      <c r="A1009" s="71"/>
      <c r="B1009" s="72"/>
      <c r="C1009" s="73"/>
      <c r="D1009" s="229"/>
      <c r="E1009" s="229"/>
      <c r="F1009" s="319"/>
      <c r="G1009" s="477"/>
    </row>
    <row r="1010" spans="1:7" x14ac:dyDescent="0.2">
      <c r="A1010" s="71"/>
      <c r="B1010" s="72"/>
      <c r="C1010" s="212" t="s">
        <v>3281</v>
      </c>
      <c r="D1010" s="229"/>
      <c r="E1010" s="229"/>
      <c r="F1010" s="319"/>
      <c r="G1010" s="477"/>
    </row>
    <row r="1011" spans="1:7" x14ac:dyDescent="0.2">
      <c r="A1011" s="71"/>
      <c r="B1011" s="72"/>
      <c r="C1011" s="73"/>
      <c r="D1011" s="229"/>
      <c r="E1011" s="229"/>
      <c r="F1011" s="319"/>
      <c r="G1011" s="477"/>
    </row>
    <row r="1012" spans="1:7" x14ac:dyDescent="0.2">
      <c r="A1012" s="71">
        <v>15.12</v>
      </c>
      <c r="B1012" s="72"/>
      <c r="C1012" s="73" t="s">
        <v>3282</v>
      </c>
      <c r="D1012" s="229" t="s">
        <v>4786</v>
      </c>
      <c r="E1012" s="229">
        <v>25</v>
      </c>
      <c r="F1012" s="708"/>
      <c r="G1012" s="477">
        <f t="shared" si="21"/>
        <v>0</v>
      </c>
    </row>
    <row r="1013" spans="1:7" x14ac:dyDescent="0.2">
      <c r="A1013" s="71"/>
      <c r="B1013" s="72"/>
      <c r="C1013" s="73"/>
      <c r="D1013" s="229"/>
      <c r="E1013" s="229"/>
      <c r="F1013" s="319"/>
      <c r="G1013" s="477"/>
    </row>
    <row r="1014" spans="1:7" x14ac:dyDescent="0.2">
      <c r="A1014" s="71"/>
      <c r="B1014" s="72"/>
      <c r="C1014" s="213" t="s">
        <v>3283</v>
      </c>
      <c r="D1014" s="229"/>
      <c r="E1014" s="229"/>
      <c r="F1014" s="319"/>
      <c r="G1014" s="477"/>
    </row>
    <row r="1015" spans="1:7" x14ac:dyDescent="0.2">
      <c r="A1015" s="71"/>
      <c r="B1015" s="72"/>
      <c r="C1015" s="73"/>
      <c r="D1015" s="229"/>
      <c r="E1015" s="229"/>
      <c r="F1015" s="319"/>
      <c r="G1015" s="477"/>
    </row>
    <row r="1016" spans="1:7" x14ac:dyDescent="0.2">
      <c r="A1016" s="71"/>
      <c r="B1016" s="72"/>
      <c r="C1016" s="212" t="s">
        <v>3284</v>
      </c>
      <c r="D1016" s="229"/>
      <c r="E1016" s="229"/>
      <c r="F1016" s="319"/>
      <c r="G1016" s="477"/>
    </row>
    <row r="1017" spans="1:7" x14ac:dyDescent="0.2">
      <c r="A1017" s="71"/>
      <c r="B1017" s="72"/>
      <c r="C1017" s="73"/>
      <c r="D1017" s="229"/>
      <c r="E1017" s="229"/>
      <c r="F1017" s="319"/>
      <c r="G1017" s="477"/>
    </row>
    <row r="1018" spans="1:7" x14ac:dyDescent="0.2">
      <c r="A1018" s="71">
        <v>15.13</v>
      </c>
      <c r="B1018" s="72"/>
      <c r="C1018" s="73" t="s">
        <v>3285</v>
      </c>
      <c r="D1018" s="229" t="s">
        <v>4786</v>
      </c>
      <c r="E1018" s="229">
        <v>45</v>
      </c>
      <c r="F1018" s="708"/>
      <c r="G1018" s="477">
        <f t="shared" si="21"/>
        <v>0</v>
      </c>
    </row>
    <row r="1019" spans="1:7" x14ac:dyDescent="0.2">
      <c r="A1019" s="71"/>
      <c r="B1019" s="72"/>
      <c r="C1019" s="73"/>
      <c r="D1019" s="229"/>
      <c r="E1019" s="229"/>
      <c r="F1019" s="319"/>
      <c r="G1019" s="477"/>
    </row>
    <row r="1020" spans="1:7" x14ac:dyDescent="0.2">
      <c r="A1020" s="71">
        <v>15.14</v>
      </c>
      <c r="B1020" s="72"/>
      <c r="C1020" s="73" t="s">
        <v>3286</v>
      </c>
      <c r="D1020" s="229" t="s">
        <v>4786</v>
      </c>
      <c r="E1020" s="229">
        <v>15</v>
      </c>
      <c r="F1020" s="708"/>
      <c r="G1020" s="477">
        <f t="shared" si="21"/>
        <v>0</v>
      </c>
    </row>
    <row r="1021" spans="1:7" x14ac:dyDescent="0.2">
      <c r="A1021" s="71"/>
      <c r="B1021" s="72"/>
      <c r="C1021" s="73"/>
      <c r="D1021" s="229"/>
      <c r="E1021" s="229"/>
      <c r="F1021" s="319"/>
      <c r="G1021" s="477"/>
    </row>
    <row r="1022" spans="1:7" x14ac:dyDescent="0.2">
      <c r="A1022" s="71"/>
      <c r="B1022" s="72"/>
      <c r="C1022" s="213" t="s">
        <v>3287</v>
      </c>
      <c r="D1022" s="229"/>
      <c r="E1022" s="229"/>
      <c r="F1022" s="319"/>
      <c r="G1022" s="477"/>
    </row>
    <row r="1023" spans="1:7" x14ac:dyDescent="0.2">
      <c r="A1023" s="71"/>
      <c r="B1023" s="72"/>
      <c r="C1023" s="73"/>
      <c r="D1023" s="229"/>
      <c r="E1023" s="229"/>
      <c r="F1023" s="319"/>
      <c r="G1023" s="477"/>
    </row>
    <row r="1024" spans="1:7" ht="25.5" x14ac:dyDescent="0.2">
      <c r="A1024" s="71"/>
      <c r="B1024" s="72"/>
      <c r="C1024" s="212" t="s">
        <v>3260</v>
      </c>
      <c r="D1024" s="229"/>
      <c r="E1024" s="229"/>
      <c r="F1024" s="319"/>
      <c r="G1024" s="477"/>
    </row>
    <row r="1025" spans="1:7" x14ac:dyDescent="0.2">
      <c r="A1025" s="71"/>
      <c r="B1025" s="72"/>
      <c r="C1025" s="73"/>
      <c r="D1025" s="229"/>
      <c r="E1025" s="229"/>
      <c r="F1025" s="319"/>
      <c r="G1025" s="477"/>
    </row>
    <row r="1026" spans="1:7" x14ac:dyDescent="0.2">
      <c r="A1026" s="71">
        <v>15.15</v>
      </c>
      <c r="B1026" s="72"/>
      <c r="C1026" s="73" t="s">
        <v>3261</v>
      </c>
      <c r="D1026" s="229" t="s">
        <v>4786</v>
      </c>
      <c r="E1026" s="229">
        <v>498</v>
      </c>
      <c r="F1026" s="708"/>
      <c r="G1026" s="477">
        <f t="shared" si="21"/>
        <v>0</v>
      </c>
    </row>
    <row r="1027" spans="1:7" x14ac:dyDescent="0.2">
      <c r="A1027" s="71"/>
      <c r="B1027" s="72"/>
      <c r="C1027" s="73"/>
      <c r="D1027" s="229"/>
      <c r="E1027" s="229"/>
      <c r="F1027" s="319"/>
      <c r="G1027" s="477"/>
    </row>
    <row r="1028" spans="1:7" ht="25.5" x14ac:dyDescent="0.2">
      <c r="A1028" s="71"/>
      <c r="B1028" s="72"/>
      <c r="C1028" s="212" t="s">
        <v>3262</v>
      </c>
      <c r="D1028" s="229"/>
      <c r="E1028" s="229"/>
      <c r="F1028" s="319"/>
      <c r="G1028" s="477"/>
    </row>
    <row r="1029" spans="1:7" x14ac:dyDescent="0.2">
      <c r="A1029" s="71"/>
      <c r="B1029" s="72"/>
      <c r="C1029" s="73"/>
      <c r="D1029" s="229"/>
      <c r="E1029" s="229"/>
      <c r="F1029" s="319"/>
      <c r="G1029" s="477"/>
    </row>
    <row r="1030" spans="1:7" x14ac:dyDescent="0.2">
      <c r="A1030" s="71">
        <v>15.16</v>
      </c>
      <c r="B1030" s="72"/>
      <c r="C1030" s="73" t="s">
        <v>3261</v>
      </c>
      <c r="D1030" s="229" t="s">
        <v>4786</v>
      </c>
      <c r="E1030" s="229">
        <v>5</v>
      </c>
      <c r="F1030" s="708"/>
      <c r="G1030" s="477">
        <f t="shared" si="21"/>
        <v>0</v>
      </c>
    </row>
    <row r="1031" spans="1:7" x14ac:dyDescent="0.2">
      <c r="A1031" s="71"/>
      <c r="B1031" s="72"/>
      <c r="C1031" s="73"/>
      <c r="D1031" s="229"/>
      <c r="E1031" s="229"/>
      <c r="F1031" s="319"/>
      <c r="G1031" s="477"/>
    </row>
    <row r="1032" spans="1:7" x14ac:dyDescent="0.2">
      <c r="A1032" s="71"/>
      <c r="B1032" s="72"/>
      <c r="C1032" s="213" t="s">
        <v>3288</v>
      </c>
      <c r="D1032" s="229"/>
      <c r="E1032" s="229"/>
      <c r="F1032" s="319"/>
      <c r="G1032" s="477"/>
    </row>
    <row r="1033" spans="1:7" x14ac:dyDescent="0.2">
      <c r="A1033" s="71"/>
      <c r="B1033" s="72"/>
      <c r="C1033" s="73"/>
      <c r="D1033" s="229"/>
      <c r="E1033" s="229"/>
      <c r="F1033" s="319"/>
      <c r="G1033" s="477"/>
    </row>
    <row r="1034" spans="1:7" x14ac:dyDescent="0.2">
      <c r="A1034" s="71"/>
      <c r="B1034" s="72"/>
      <c r="C1034" s="212" t="s">
        <v>3289</v>
      </c>
      <c r="D1034" s="229"/>
      <c r="E1034" s="229"/>
      <c r="F1034" s="319"/>
      <c r="G1034" s="477"/>
    </row>
    <row r="1035" spans="1:7" x14ac:dyDescent="0.2">
      <c r="A1035" s="71"/>
      <c r="B1035" s="72"/>
      <c r="C1035" s="73"/>
      <c r="D1035" s="229"/>
      <c r="E1035" s="229"/>
      <c r="F1035" s="319"/>
      <c r="G1035" s="477"/>
    </row>
    <row r="1036" spans="1:7" ht="25.5" x14ac:dyDescent="0.2">
      <c r="A1036" s="71">
        <v>15.17</v>
      </c>
      <c r="B1036" s="72"/>
      <c r="C1036" s="73" t="s">
        <v>3271</v>
      </c>
      <c r="D1036" s="229" t="s">
        <v>292</v>
      </c>
      <c r="E1036" s="229">
        <v>25</v>
      </c>
      <c r="F1036" s="709"/>
      <c r="G1036" s="477">
        <f t="shared" si="21"/>
        <v>0</v>
      </c>
    </row>
    <row r="1037" spans="1:7" x14ac:dyDescent="0.2">
      <c r="A1037" s="71"/>
      <c r="B1037" s="72"/>
      <c r="C1037" s="73"/>
      <c r="D1037" s="229"/>
      <c r="E1037" s="229"/>
      <c r="F1037" s="319"/>
      <c r="G1037" s="477"/>
    </row>
    <row r="1038" spans="1:7" x14ac:dyDescent="0.2">
      <c r="A1038" s="71"/>
      <c r="B1038" s="72"/>
      <c r="C1038" s="213" t="s">
        <v>3272</v>
      </c>
      <c r="D1038" s="229"/>
      <c r="E1038" s="229"/>
      <c r="F1038" s="319"/>
      <c r="G1038" s="477"/>
    </row>
    <row r="1039" spans="1:7" x14ac:dyDescent="0.2">
      <c r="A1039" s="71"/>
      <c r="B1039" s="72"/>
      <c r="C1039" s="73"/>
      <c r="D1039" s="229"/>
      <c r="E1039" s="229"/>
      <c r="F1039" s="319"/>
      <c r="G1039" s="477"/>
    </row>
    <row r="1040" spans="1:7" x14ac:dyDescent="0.2">
      <c r="A1040" s="71"/>
      <c r="B1040" s="72"/>
      <c r="C1040" s="212" t="s">
        <v>3290</v>
      </c>
      <c r="D1040" s="229"/>
      <c r="E1040" s="229"/>
      <c r="F1040" s="319"/>
      <c r="G1040" s="477"/>
    </row>
    <row r="1041" spans="1:7" x14ac:dyDescent="0.2">
      <c r="A1041" s="71"/>
      <c r="B1041" s="72"/>
      <c r="C1041" s="73"/>
      <c r="D1041" s="229"/>
      <c r="E1041" s="229"/>
      <c r="F1041" s="319"/>
      <c r="G1041" s="477"/>
    </row>
    <row r="1042" spans="1:7" x14ac:dyDescent="0.2">
      <c r="A1042" s="71">
        <v>15.18</v>
      </c>
      <c r="B1042" s="72"/>
      <c r="C1042" s="73" t="s">
        <v>3291</v>
      </c>
      <c r="D1042" s="229" t="s">
        <v>4786</v>
      </c>
      <c r="E1042" s="229">
        <v>19</v>
      </c>
      <c r="F1042" s="708"/>
      <c r="G1042" s="477">
        <f t="shared" si="21"/>
        <v>0</v>
      </c>
    </row>
    <row r="1043" spans="1:7" x14ac:dyDescent="0.2">
      <c r="A1043" s="71"/>
      <c r="B1043" s="72"/>
      <c r="C1043" s="73"/>
      <c r="D1043" s="229"/>
      <c r="E1043" s="229"/>
      <c r="F1043" s="319"/>
      <c r="G1043" s="477"/>
    </row>
    <row r="1044" spans="1:7" x14ac:dyDescent="0.2">
      <c r="A1044" s="71">
        <v>15.19</v>
      </c>
      <c r="B1044" s="72"/>
      <c r="C1044" s="73" t="s">
        <v>3292</v>
      </c>
      <c r="D1044" s="229" t="s">
        <v>292</v>
      </c>
      <c r="E1044" s="229">
        <v>5</v>
      </c>
      <c r="F1044" s="708"/>
      <c r="G1044" s="477">
        <f t="shared" si="21"/>
        <v>0</v>
      </c>
    </row>
    <row r="1045" spans="1:7" x14ac:dyDescent="0.2">
      <c r="A1045" s="71"/>
      <c r="B1045" s="72"/>
      <c r="C1045" s="73"/>
      <c r="D1045" s="229"/>
      <c r="E1045" s="229"/>
      <c r="F1045" s="319"/>
      <c r="G1045" s="477"/>
    </row>
    <row r="1046" spans="1:7" x14ac:dyDescent="0.2">
      <c r="A1046" s="71"/>
      <c r="B1046" s="72"/>
      <c r="C1046" s="73"/>
      <c r="D1046" s="229"/>
      <c r="E1046" s="229"/>
      <c r="F1046" s="319"/>
      <c r="G1046" s="477"/>
    </row>
    <row r="1047" spans="1:7" ht="21.95" customHeight="1" x14ac:dyDescent="0.2">
      <c r="A1047" s="75" t="s">
        <v>3788</v>
      </c>
      <c r="B1047" s="75"/>
      <c r="C1047" s="76"/>
      <c r="D1047" s="77"/>
      <c r="E1047" s="77"/>
      <c r="F1047" s="324"/>
      <c r="G1047" s="479">
        <f>SUM(G995:G1044)</f>
        <v>0</v>
      </c>
    </row>
    <row r="1048" spans="1:7" s="65" customFormat="1" ht="14.45" customHeight="1" x14ac:dyDescent="0.2">
      <c r="A1048" s="63"/>
      <c r="B1048" s="64"/>
      <c r="C1048" s="64"/>
      <c r="D1048" s="465"/>
      <c r="E1048" s="465"/>
      <c r="F1048" s="466"/>
      <c r="G1048" s="478" t="s">
        <v>3820</v>
      </c>
    </row>
    <row r="1049" spans="1:7" s="65" customFormat="1" x14ac:dyDescent="0.2">
      <c r="A1049" s="63"/>
      <c r="B1049" s="64"/>
      <c r="C1049" s="64"/>
      <c r="D1049" s="465"/>
      <c r="E1049" s="465"/>
      <c r="F1049" s="466"/>
      <c r="G1049" s="481"/>
    </row>
    <row r="1050" spans="1:7" s="65" customFormat="1" ht="25.5" x14ac:dyDescent="0.2">
      <c r="A1050" s="66" t="s">
        <v>3</v>
      </c>
      <c r="B1050" s="66" t="s">
        <v>4</v>
      </c>
      <c r="C1050" s="66" t="s">
        <v>5</v>
      </c>
      <c r="D1050" s="225" t="s">
        <v>6</v>
      </c>
      <c r="E1050" s="225" t="s">
        <v>7</v>
      </c>
      <c r="F1050" s="225" t="s">
        <v>8</v>
      </c>
      <c r="G1050" s="482" t="s">
        <v>9</v>
      </c>
    </row>
    <row r="1051" spans="1:7" x14ac:dyDescent="0.2">
      <c r="A1051" s="71"/>
      <c r="B1051" s="72"/>
      <c r="C1051" s="73"/>
      <c r="D1051" s="229"/>
      <c r="E1051" s="229"/>
      <c r="F1051" s="319"/>
      <c r="G1051" s="477"/>
    </row>
    <row r="1052" spans="1:7" s="64" customFormat="1" x14ac:dyDescent="0.2">
      <c r="A1052" s="242"/>
      <c r="B1052" s="243"/>
      <c r="C1052" s="244" t="s">
        <v>3759</v>
      </c>
      <c r="D1052" s="326"/>
      <c r="E1052" s="326"/>
      <c r="F1052" s="327"/>
      <c r="G1052" s="485"/>
    </row>
    <row r="1053" spans="1:7" s="64" customFormat="1" x14ac:dyDescent="0.2">
      <c r="A1053" s="242"/>
      <c r="B1053" s="243"/>
      <c r="C1053" s="245"/>
      <c r="D1053" s="326"/>
      <c r="E1053" s="326"/>
      <c r="F1053" s="327"/>
      <c r="G1053" s="485"/>
    </row>
    <row r="1054" spans="1:7" s="64" customFormat="1" x14ac:dyDescent="0.2">
      <c r="A1054" s="242"/>
      <c r="B1054" s="243"/>
      <c r="C1054" s="244" t="s">
        <v>110</v>
      </c>
      <c r="D1054" s="326"/>
      <c r="E1054" s="326"/>
      <c r="F1054" s="327"/>
      <c r="G1054" s="485"/>
    </row>
    <row r="1055" spans="1:7" s="64" customFormat="1" x14ac:dyDescent="0.2">
      <c r="A1055" s="242"/>
      <c r="B1055" s="243"/>
      <c r="C1055" s="245"/>
      <c r="D1055" s="326"/>
      <c r="E1055" s="326"/>
      <c r="F1055" s="327"/>
      <c r="G1055" s="485"/>
    </row>
    <row r="1056" spans="1:7" s="64" customFormat="1" ht="63.75" x14ac:dyDescent="0.2">
      <c r="A1056" s="242"/>
      <c r="B1056" s="243"/>
      <c r="C1056" s="245" t="s">
        <v>3293</v>
      </c>
      <c r="D1056" s="326"/>
      <c r="E1056" s="326"/>
      <c r="F1056" s="327"/>
      <c r="G1056" s="485"/>
    </row>
    <row r="1057" spans="1:7" x14ac:dyDescent="0.2">
      <c r="A1057" s="71"/>
      <c r="B1057" s="72"/>
      <c r="C1057" s="73"/>
      <c r="D1057" s="229"/>
      <c r="E1057" s="229"/>
      <c r="F1057" s="319"/>
      <c r="G1057" s="477"/>
    </row>
    <row r="1058" spans="1:7" x14ac:dyDescent="0.2">
      <c r="A1058" s="71"/>
      <c r="B1058" s="72"/>
      <c r="C1058" s="213" t="s">
        <v>3295</v>
      </c>
      <c r="D1058" s="229"/>
      <c r="E1058" s="229"/>
      <c r="F1058" s="319"/>
      <c r="G1058" s="477"/>
    </row>
    <row r="1059" spans="1:7" x14ac:dyDescent="0.2">
      <c r="A1059" s="71"/>
      <c r="B1059" s="72"/>
      <c r="C1059" s="73"/>
      <c r="D1059" s="229"/>
      <c r="E1059" s="229"/>
      <c r="F1059" s="319"/>
      <c r="G1059" s="477"/>
    </row>
    <row r="1060" spans="1:7" x14ac:dyDescent="0.2">
      <c r="A1060" s="71"/>
      <c r="B1060" s="72"/>
      <c r="C1060" s="212" t="s">
        <v>3296</v>
      </c>
      <c r="D1060" s="229"/>
      <c r="E1060" s="229"/>
      <c r="F1060" s="319"/>
      <c r="G1060" s="477"/>
    </row>
    <row r="1061" spans="1:7" x14ac:dyDescent="0.2">
      <c r="A1061" s="71"/>
      <c r="B1061" s="72"/>
      <c r="C1061" s="73"/>
      <c r="D1061" s="229"/>
      <c r="E1061" s="229"/>
      <c r="F1061" s="319"/>
      <c r="G1061" s="477"/>
    </row>
    <row r="1062" spans="1:7" x14ac:dyDescent="0.2">
      <c r="A1062" s="71">
        <v>16.100000000000001</v>
      </c>
      <c r="B1062" s="72"/>
      <c r="C1062" s="73" t="s">
        <v>3297</v>
      </c>
      <c r="D1062" s="229" t="s">
        <v>19</v>
      </c>
      <c r="E1062" s="229">
        <v>1</v>
      </c>
      <c r="F1062" s="317">
        <v>50000</v>
      </c>
      <c r="G1062" s="477">
        <v>50000</v>
      </c>
    </row>
    <row r="1063" spans="1:7" x14ac:dyDescent="0.2">
      <c r="A1063" s="71"/>
      <c r="B1063" s="72"/>
      <c r="C1063" s="73"/>
      <c r="D1063" s="229"/>
      <c r="E1063" s="229"/>
      <c r="F1063" s="319"/>
      <c r="G1063" s="477"/>
    </row>
    <row r="1064" spans="1:7" x14ac:dyDescent="0.2">
      <c r="A1064" s="71">
        <v>16.2</v>
      </c>
      <c r="B1064" s="72"/>
      <c r="C1064" s="73" t="s">
        <v>3294</v>
      </c>
      <c r="D1064" s="229" t="s">
        <v>118</v>
      </c>
      <c r="E1064" s="330">
        <f>G1062</f>
        <v>50000</v>
      </c>
      <c r="F1064" s="710"/>
      <c r="G1064" s="477">
        <f>F1064*E1064</f>
        <v>0</v>
      </c>
    </row>
    <row r="1065" spans="1:7" x14ac:dyDescent="0.2">
      <c r="A1065" s="71"/>
      <c r="B1065" s="72"/>
      <c r="C1065" s="73"/>
      <c r="D1065" s="229"/>
      <c r="E1065" s="229"/>
      <c r="F1065" s="319"/>
      <c r="G1065" s="477"/>
    </row>
    <row r="1066" spans="1:7" x14ac:dyDescent="0.2">
      <c r="A1066" s="71">
        <v>16.3</v>
      </c>
      <c r="B1066" s="72"/>
      <c r="C1066" s="73" t="s">
        <v>3298</v>
      </c>
      <c r="D1066" s="229" t="s">
        <v>19</v>
      </c>
      <c r="E1066" s="229">
        <v>1</v>
      </c>
      <c r="F1066" s="321">
        <v>5000</v>
      </c>
      <c r="G1066" s="477">
        <v>5000</v>
      </c>
    </row>
    <row r="1067" spans="1:7" x14ac:dyDescent="0.2">
      <c r="A1067" s="71"/>
      <c r="B1067" s="72"/>
      <c r="C1067" s="73"/>
      <c r="D1067" s="229"/>
      <c r="E1067" s="229"/>
      <c r="F1067" s="319"/>
      <c r="G1067" s="477"/>
    </row>
    <row r="1068" spans="1:7" x14ac:dyDescent="0.2">
      <c r="A1068" s="71">
        <v>16.399999999999999</v>
      </c>
      <c r="B1068" s="72"/>
      <c r="C1068" s="73" t="s">
        <v>3299</v>
      </c>
      <c r="D1068" s="229" t="s">
        <v>118</v>
      </c>
      <c r="E1068" s="330">
        <f>G1066</f>
        <v>5000</v>
      </c>
      <c r="F1068" s="710"/>
      <c r="G1068" s="477">
        <f>F1068*E1068</f>
        <v>0</v>
      </c>
    </row>
    <row r="1069" spans="1:7" x14ac:dyDescent="0.2">
      <c r="A1069" s="71"/>
      <c r="B1069" s="72"/>
      <c r="C1069" s="73"/>
      <c r="D1069" s="229"/>
      <c r="E1069" s="229"/>
      <c r="F1069" s="319"/>
      <c r="G1069" s="477"/>
    </row>
    <row r="1070" spans="1:7" x14ac:dyDescent="0.2">
      <c r="A1070" s="71">
        <v>16.5</v>
      </c>
      <c r="B1070" s="72"/>
      <c r="C1070" s="73" t="s">
        <v>3300</v>
      </c>
      <c r="D1070" s="229" t="s">
        <v>19</v>
      </c>
      <c r="E1070" s="229">
        <v>1</v>
      </c>
      <c r="F1070" s="321">
        <v>15000</v>
      </c>
      <c r="G1070" s="477">
        <v>15000</v>
      </c>
    </row>
    <row r="1071" spans="1:7" x14ac:dyDescent="0.2">
      <c r="A1071" s="71"/>
      <c r="B1071" s="72"/>
      <c r="C1071" s="73"/>
      <c r="D1071" s="229"/>
      <c r="E1071" s="229"/>
      <c r="F1071" s="319"/>
      <c r="G1071" s="477"/>
    </row>
    <row r="1072" spans="1:7" x14ac:dyDescent="0.2">
      <c r="A1072" s="237">
        <v>16.600000000000001</v>
      </c>
      <c r="B1072" s="72"/>
      <c r="C1072" s="73" t="s">
        <v>3301</v>
      </c>
      <c r="D1072" s="229" t="s">
        <v>118</v>
      </c>
      <c r="E1072" s="330">
        <f>G1070</f>
        <v>15000</v>
      </c>
      <c r="F1072" s="710"/>
      <c r="G1072" s="477">
        <f>F1072*E1072</f>
        <v>0</v>
      </c>
    </row>
    <row r="1073" spans="1:7" x14ac:dyDescent="0.2">
      <c r="A1073" s="71"/>
      <c r="B1073" s="72"/>
      <c r="C1073" s="73"/>
      <c r="D1073" s="229"/>
      <c r="E1073" s="229"/>
      <c r="F1073" s="319"/>
      <c r="G1073" s="477"/>
    </row>
    <row r="1074" spans="1:7" x14ac:dyDescent="0.2">
      <c r="A1074" s="71"/>
      <c r="B1074" s="72"/>
      <c r="C1074" s="213" t="s">
        <v>3112</v>
      </c>
      <c r="D1074" s="229"/>
      <c r="E1074" s="229"/>
      <c r="F1074" s="319"/>
      <c r="G1074" s="477"/>
    </row>
    <row r="1075" spans="1:7" x14ac:dyDescent="0.2">
      <c r="A1075" s="71"/>
      <c r="B1075" s="72"/>
      <c r="C1075" s="73"/>
      <c r="D1075" s="229"/>
      <c r="E1075" s="229"/>
      <c r="F1075" s="319"/>
      <c r="G1075" s="477"/>
    </row>
    <row r="1076" spans="1:7" x14ac:dyDescent="0.2">
      <c r="A1076" s="71">
        <v>16.7</v>
      </c>
      <c r="B1076" s="72"/>
      <c r="C1076" s="73" t="s">
        <v>3302</v>
      </c>
      <c r="D1076" s="229" t="s">
        <v>19</v>
      </c>
      <c r="E1076" s="229">
        <v>1</v>
      </c>
      <c r="F1076" s="321">
        <v>10000</v>
      </c>
      <c r="G1076" s="477">
        <v>10000</v>
      </c>
    </row>
    <row r="1077" spans="1:7" x14ac:dyDescent="0.2">
      <c r="A1077" s="71"/>
      <c r="B1077" s="72"/>
      <c r="C1077" s="73"/>
      <c r="D1077" s="229"/>
      <c r="E1077" s="229"/>
      <c r="F1077" s="319"/>
      <c r="G1077" s="477"/>
    </row>
    <row r="1078" spans="1:7" x14ac:dyDescent="0.2">
      <c r="A1078" s="71">
        <v>16.8</v>
      </c>
      <c r="B1078" s="72"/>
      <c r="C1078" s="73" t="s">
        <v>3301</v>
      </c>
      <c r="D1078" s="229" t="s">
        <v>118</v>
      </c>
      <c r="E1078" s="330">
        <f>G1076</f>
        <v>10000</v>
      </c>
      <c r="F1078" s="710"/>
      <c r="G1078" s="477">
        <f>F1078*E1078</f>
        <v>0</v>
      </c>
    </row>
    <row r="1079" spans="1:7" x14ac:dyDescent="0.2">
      <c r="A1079" s="71"/>
      <c r="B1079" s="72"/>
      <c r="C1079" s="73"/>
      <c r="D1079" s="229"/>
      <c r="E1079" s="229"/>
      <c r="F1079" s="319"/>
      <c r="G1079" s="477"/>
    </row>
    <row r="1080" spans="1:7" x14ac:dyDescent="0.2">
      <c r="A1080" s="71"/>
      <c r="B1080" s="72"/>
      <c r="C1080" s="213" t="s">
        <v>3303</v>
      </c>
      <c r="D1080" s="229"/>
      <c r="E1080" s="229"/>
      <c r="F1080" s="319"/>
      <c r="G1080" s="477"/>
    </row>
    <row r="1081" spans="1:7" x14ac:dyDescent="0.2">
      <c r="A1081" s="71"/>
      <c r="B1081" s="72"/>
      <c r="C1081" s="73"/>
      <c r="D1081" s="229"/>
      <c r="E1081" s="229"/>
      <c r="F1081" s="319"/>
      <c r="G1081" s="477"/>
    </row>
    <row r="1082" spans="1:7" ht="25.5" x14ac:dyDescent="0.2">
      <c r="A1082" s="71"/>
      <c r="B1082" s="72"/>
      <c r="C1082" s="73" t="s">
        <v>3304</v>
      </c>
      <c r="D1082" s="229"/>
      <c r="E1082" s="229"/>
      <c r="F1082" s="319"/>
      <c r="G1082" s="477"/>
    </row>
    <row r="1083" spans="1:7" x14ac:dyDescent="0.2">
      <c r="A1083" s="71"/>
      <c r="B1083" s="72"/>
      <c r="C1083" s="73"/>
      <c r="D1083" s="229"/>
      <c r="E1083" s="229"/>
      <c r="F1083" s="319"/>
      <c r="G1083" s="477"/>
    </row>
    <row r="1084" spans="1:7" x14ac:dyDescent="0.2">
      <c r="A1084" s="71">
        <v>16.899999999999999</v>
      </c>
      <c r="B1084" s="72"/>
      <c r="C1084" s="73" t="s">
        <v>3305</v>
      </c>
      <c r="D1084" s="229" t="s">
        <v>19</v>
      </c>
      <c r="E1084" s="229">
        <v>1</v>
      </c>
      <c r="F1084" s="789">
        <v>25000</v>
      </c>
      <c r="G1084" s="477">
        <v>25000</v>
      </c>
    </row>
    <row r="1085" spans="1:7" x14ac:dyDescent="0.2">
      <c r="A1085" s="71"/>
      <c r="B1085" s="72"/>
      <c r="C1085" s="73"/>
      <c r="D1085" s="229"/>
      <c r="E1085" s="229"/>
      <c r="F1085" s="788"/>
      <c r="G1085" s="477"/>
    </row>
    <row r="1086" spans="1:7" ht="25.5" x14ac:dyDescent="0.2">
      <c r="A1086" s="237" t="s">
        <v>3773</v>
      </c>
      <c r="B1086" s="72"/>
      <c r="C1086" s="73" t="s">
        <v>3306</v>
      </c>
      <c r="D1086" s="229" t="s">
        <v>19</v>
      </c>
      <c r="E1086" s="229">
        <v>1</v>
      </c>
      <c r="F1086" s="789">
        <v>5000</v>
      </c>
      <c r="G1086" s="477">
        <v>5000</v>
      </c>
    </row>
    <row r="1087" spans="1:7" x14ac:dyDescent="0.2">
      <c r="A1087" s="71"/>
      <c r="B1087" s="72"/>
      <c r="C1087" s="73"/>
      <c r="D1087" s="229"/>
      <c r="E1087" s="229"/>
      <c r="F1087" s="319"/>
      <c r="G1087" s="477"/>
    </row>
    <row r="1088" spans="1:7" x14ac:dyDescent="0.2">
      <c r="A1088" s="71"/>
      <c r="B1088" s="72"/>
      <c r="C1088" s="73"/>
      <c r="D1088" s="229"/>
      <c r="E1088" s="229"/>
      <c r="F1088" s="319"/>
      <c r="G1088" s="477"/>
    </row>
    <row r="1089" spans="1:7" ht="21.95" customHeight="1" x14ac:dyDescent="0.2">
      <c r="A1089" s="75" t="s">
        <v>3789</v>
      </c>
      <c r="B1089" s="75"/>
      <c r="C1089" s="76"/>
      <c r="D1089" s="77"/>
      <c r="E1089" s="77"/>
      <c r="F1089" s="324"/>
      <c r="G1089" s="479">
        <f>SUM(G1062:G1086)</f>
        <v>110000</v>
      </c>
    </row>
    <row r="1090" spans="1:7" s="2" customFormat="1" ht="15" customHeight="1" x14ac:dyDescent="0.2">
      <c r="D1090" s="467"/>
      <c r="E1090" s="289"/>
      <c r="F1090" s="467"/>
      <c r="G1090" s="478" t="s">
        <v>3820</v>
      </c>
    </row>
    <row r="1091" spans="1:7" s="2" customFormat="1" ht="15" customHeight="1" x14ac:dyDescent="0.2">
      <c r="C1091" s="9" t="s">
        <v>271</v>
      </c>
      <c r="D1091" s="467"/>
      <c r="E1091" s="289"/>
      <c r="F1091" s="467"/>
      <c r="G1091" s="486"/>
    </row>
    <row r="1092" spans="1:7" s="3" customFormat="1" ht="15.4" customHeight="1" x14ac:dyDescent="0.25">
      <c r="A1092" s="814" t="s">
        <v>273</v>
      </c>
      <c r="B1092" s="815"/>
      <c r="C1092" s="253" t="s">
        <v>5</v>
      </c>
      <c r="D1092" s="459" t="s">
        <v>272</v>
      </c>
      <c r="E1092" s="458" t="s">
        <v>272</v>
      </c>
      <c r="F1092" s="458" t="s">
        <v>272</v>
      </c>
      <c r="G1092" s="482" t="s">
        <v>9</v>
      </c>
    </row>
    <row r="1093" spans="1:7" x14ac:dyDescent="0.2">
      <c r="A1093" s="841"/>
      <c r="B1093" s="842"/>
      <c r="C1093" s="298"/>
      <c r="D1093" s="460"/>
      <c r="E1093" s="229"/>
      <c r="F1093" s="314"/>
      <c r="G1093" s="477"/>
    </row>
    <row r="1094" spans="1:7" x14ac:dyDescent="0.2">
      <c r="A1094" s="841">
        <v>1</v>
      </c>
      <c r="B1094" s="842"/>
      <c r="C1094" s="299" t="s">
        <v>3307</v>
      </c>
      <c r="D1094" s="460"/>
      <c r="E1094" s="229"/>
      <c r="F1094" s="314"/>
      <c r="G1094" s="477">
        <f>G18</f>
        <v>0</v>
      </c>
    </row>
    <row r="1095" spans="1:7" x14ac:dyDescent="0.2">
      <c r="A1095" s="841"/>
      <c r="B1095" s="842"/>
      <c r="C1095" s="299"/>
      <c r="D1095" s="460"/>
      <c r="E1095" s="229"/>
      <c r="F1095" s="314"/>
      <c r="G1095" s="477"/>
    </row>
    <row r="1096" spans="1:7" x14ac:dyDescent="0.2">
      <c r="A1096" s="841">
        <v>2</v>
      </c>
      <c r="B1096" s="842"/>
      <c r="C1096" s="299" t="s">
        <v>2904</v>
      </c>
      <c r="D1096" s="460"/>
      <c r="E1096" s="229"/>
      <c r="F1096" s="314"/>
      <c r="G1096" s="477">
        <f>G207</f>
        <v>0</v>
      </c>
    </row>
    <row r="1097" spans="1:7" x14ac:dyDescent="0.2">
      <c r="A1097" s="841"/>
      <c r="B1097" s="842"/>
      <c r="C1097" s="299"/>
      <c r="D1097" s="460"/>
      <c r="E1097" s="229"/>
      <c r="F1097" s="314"/>
      <c r="G1097" s="477"/>
    </row>
    <row r="1098" spans="1:7" x14ac:dyDescent="0.2">
      <c r="A1098" s="841">
        <v>3</v>
      </c>
      <c r="B1098" s="842"/>
      <c r="C1098" s="299" t="s">
        <v>2985</v>
      </c>
      <c r="D1098" s="460"/>
      <c r="E1098" s="229"/>
      <c r="F1098" s="314"/>
      <c r="G1098" s="477">
        <f>G261</f>
        <v>0</v>
      </c>
    </row>
    <row r="1099" spans="1:7" x14ac:dyDescent="0.2">
      <c r="A1099" s="841"/>
      <c r="B1099" s="842"/>
      <c r="C1099" s="299"/>
      <c r="D1099" s="460"/>
      <c r="E1099" s="229"/>
      <c r="F1099" s="314"/>
      <c r="G1099" s="477"/>
    </row>
    <row r="1100" spans="1:7" x14ac:dyDescent="0.2">
      <c r="A1100" s="841">
        <v>4</v>
      </c>
      <c r="B1100" s="842"/>
      <c r="C1100" s="299" t="s">
        <v>3007</v>
      </c>
      <c r="D1100" s="460"/>
      <c r="E1100" s="229"/>
      <c r="F1100" s="314"/>
      <c r="G1100" s="477">
        <f>G303</f>
        <v>0</v>
      </c>
    </row>
    <row r="1101" spans="1:7" x14ac:dyDescent="0.2">
      <c r="A1101" s="841"/>
      <c r="B1101" s="842"/>
      <c r="C1101" s="299"/>
      <c r="D1101" s="460"/>
      <c r="E1101" s="229"/>
      <c r="F1101" s="314"/>
      <c r="G1101" s="477"/>
    </row>
    <row r="1102" spans="1:7" x14ac:dyDescent="0.2">
      <c r="A1102" s="841">
        <v>5</v>
      </c>
      <c r="B1102" s="842"/>
      <c r="C1102" s="299" t="s">
        <v>3021</v>
      </c>
      <c r="D1102" s="460"/>
      <c r="E1102" s="229"/>
      <c r="F1102" s="314"/>
      <c r="G1102" s="477">
        <f>G363</f>
        <v>0</v>
      </c>
    </row>
    <row r="1103" spans="1:7" x14ac:dyDescent="0.2">
      <c r="A1103" s="841"/>
      <c r="B1103" s="842"/>
      <c r="C1103" s="299"/>
      <c r="D1103" s="460"/>
      <c r="E1103" s="229"/>
      <c r="F1103" s="314"/>
      <c r="G1103" s="477"/>
    </row>
    <row r="1104" spans="1:7" x14ac:dyDescent="0.2">
      <c r="A1104" s="841">
        <v>6</v>
      </c>
      <c r="B1104" s="842"/>
      <c r="C1104" s="299" t="s">
        <v>3047</v>
      </c>
      <c r="D1104" s="460"/>
      <c r="E1104" s="229"/>
      <c r="F1104" s="314"/>
      <c r="G1104" s="477">
        <f>G391</f>
        <v>0</v>
      </c>
    </row>
    <row r="1105" spans="1:7" x14ac:dyDescent="0.2">
      <c r="A1105" s="841"/>
      <c r="B1105" s="842"/>
      <c r="C1105" s="299"/>
      <c r="D1105" s="460"/>
      <c r="E1105" s="229"/>
      <c r="F1105" s="314"/>
      <c r="G1105" s="477"/>
    </row>
    <row r="1106" spans="1:7" x14ac:dyDescent="0.2">
      <c r="A1106" s="841">
        <v>7</v>
      </c>
      <c r="B1106" s="842"/>
      <c r="C1106" s="299" t="s">
        <v>3051</v>
      </c>
      <c r="D1106" s="460"/>
      <c r="E1106" s="229"/>
      <c r="F1106" s="314"/>
      <c r="G1106" s="477">
        <f>G421</f>
        <v>0</v>
      </c>
    </row>
    <row r="1107" spans="1:7" x14ac:dyDescent="0.2">
      <c r="A1107" s="841"/>
      <c r="B1107" s="842"/>
      <c r="C1107" s="299"/>
      <c r="D1107" s="460"/>
      <c r="E1107" s="229"/>
      <c r="F1107" s="314"/>
      <c r="G1107" s="477"/>
    </row>
    <row r="1108" spans="1:7" x14ac:dyDescent="0.2">
      <c r="A1108" s="841">
        <v>8</v>
      </c>
      <c r="B1108" s="842"/>
      <c r="C1108" s="299" t="s">
        <v>3308</v>
      </c>
      <c r="D1108" s="460"/>
      <c r="E1108" s="229"/>
      <c r="F1108" s="314"/>
      <c r="G1108" s="477">
        <f>G512</f>
        <v>0</v>
      </c>
    </row>
    <row r="1109" spans="1:7" x14ac:dyDescent="0.2">
      <c r="A1109" s="841"/>
      <c r="B1109" s="842"/>
      <c r="C1109" s="299"/>
      <c r="D1109" s="460"/>
      <c r="E1109" s="229"/>
      <c r="F1109" s="314"/>
      <c r="G1109" s="477"/>
    </row>
    <row r="1110" spans="1:7" x14ac:dyDescent="0.2">
      <c r="A1110" s="841">
        <v>9</v>
      </c>
      <c r="B1110" s="842"/>
      <c r="C1110" s="299" t="s">
        <v>3097</v>
      </c>
      <c r="D1110" s="460"/>
      <c r="E1110" s="229"/>
      <c r="F1110" s="314"/>
      <c r="G1110" s="477">
        <f>G564</f>
        <v>0</v>
      </c>
    </row>
    <row r="1111" spans="1:7" x14ac:dyDescent="0.2">
      <c r="A1111" s="841"/>
      <c r="B1111" s="842"/>
      <c r="C1111" s="299"/>
      <c r="D1111" s="460"/>
      <c r="E1111" s="229"/>
      <c r="F1111" s="314"/>
      <c r="G1111" s="477"/>
    </row>
    <row r="1112" spans="1:7" x14ac:dyDescent="0.2">
      <c r="A1112" s="841">
        <v>10</v>
      </c>
      <c r="B1112" s="842"/>
      <c r="C1112" s="299" t="s">
        <v>3118</v>
      </c>
      <c r="D1112" s="460"/>
      <c r="E1112" s="229"/>
      <c r="F1112" s="314"/>
      <c r="G1112" s="477">
        <f>G631</f>
        <v>0</v>
      </c>
    </row>
    <row r="1113" spans="1:7" x14ac:dyDescent="0.2">
      <c r="A1113" s="841"/>
      <c r="B1113" s="842"/>
      <c r="C1113" s="299"/>
      <c r="D1113" s="460"/>
      <c r="E1113" s="229"/>
      <c r="F1113" s="314"/>
      <c r="G1113" s="477"/>
    </row>
    <row r="1114" spans="1:7" x14ac:dyDescent="0.2">
      <c r="A1114" s="841">
        <v>11</v>
      </c>
      <c r="B1114" s="842"/>
      <c r="C1114" s="299" t="s">
        <v>931</v>
      </c>
      <c r="D1114" s="460"/>
      <c r="E1114" s="229"/>
      <c r="F1114" s="314"/>
      <c r="G1114" s="477">
        <f>G659</f>
        <v>0</v>
      </c>
    </row>
    <row r="1115" spans="1:7" x14ac:dyDescent="0.2">
      <c r="A1115" s="841"/>
      <c r="B1115" s="842"/>
      <c r="C1115" s="299"/>
      <c r="D1115" s="460"/>
      <c r="E1115" s="229"/>
      <c r="F1115" s="314"/>
      <c r="G1115" s="477"/>
    </row>
    <row r="1116" spans="1:7" x14ac:dyDescent="0.2">
      <c r="A1116" s="841">
        <v>12</v>
      </c>
      <c r="B1116" s="842"/>
      <c r="C1116" s="299" t="s">
        <v>3151</v>
      </c>
      <c r="D1116" s="460"/>
      <c r="E1116" s="229"/>
      <c r="F1116" s="314"/>
      <c r="G1116" s="477">
        <f>G701</f>
        <v>0</v>
      </c>
    </row>
    <row r="1117" spans="1:7" x14ac:dyDescent="0.2">
      <c r="A1117" s="841"/>
      <c r="B1117" s="842"/>
      <c r="C1117" s="299"/>
      <c r="D1117" s="460"/>
      <c r="E1117" s="229"/>
      <c r="F1117" s="314"/>
      <c r="G1117" s="477"/>
    </row>
    <row r="1118" spans="1:7" x14ac:dyDescent="0.2">
      <c r="A1118" s="841">
        <v>13</v>
      </c>
      <c r="B1118" s="842"/>
      <c r="C1118" s="299" t="s">
        <v>3164</v>
      </c>
      <c r="D1118" s="460"/>
      <c r="E1118" s="229"/>
      <c r="F1118" s="314"/>
      <c r="G1118" s="477">
        <f>G906</f>
        <v>0</v>
      </c>
    </row>
    <row r="1119" spans="1:7" x14ac:dyDescent="0.2">
      <c r="A1119" s="841"/>
      <c r="B1119" s="842"/>
      <c r="C1119" s="299"/>
      <c r="D1119" s="460"/>
      <c r="E1119" s="229"/>
      <c r="F1119" s="314"/>
      <c r="G1119" s="477"/>
    </row>
    <row r="1120" spans="1:7" x14ac:dyDescent="0.2">
      <c r="A1120" s="841">
        <v>14</v>
      </c>
      <c r="B1120" s="842"/>
      <c r="C1120" s="299" t="s">
        <v>3247</v>
      </c>
      <c r="D1120" s="460"/>
      <c r="E1120" s="229"/>
      <c r="F1120" s="314"/>
      <c r="G1120" s="477">
        <f>G934</f>
        <v>0</v>
      </c>
    </row>
    <row r="1121" spans="1:7" x14ac:dyDescent="0.2">
      <c r="A1121" s="841"/>
      <c r="B1121" s="842"/>
      <c r="C1121" s="299"/>
      <c r="D1121" s="460"/>
      <c r="E1121" s="229"/>
      <c r="F1121" s="314"/>
      <c r="G1121" s="477"/>
    </row>
    <row r="1122" spans="1:7" x14ac:dyDescent="0.2">
      <c r="A1122" s="841">
        <v>15</v>
      </c>
      <c r="B1122" s="842"/>
      <c r="C1122" s="299" t="s">
        <v>3254</v>
      </c>
      <c r="D1122" s="460"/>
      <c r="E1122" s="229"/>
      <c r="F1122" s="314"/>
      <c r="G1122" s="477">
        <f>G1047</f>
        <v>0</v>
      </c>
    </row>
    <row r="1123" spans="1:7" x14ac:dyDescent="0.2">
      <c r="A1123" s="841"/>
      <c r="B1123" s="842"/>
      <c r="C1123" s="299"/>
      <c r="D1123" s="460"/>
      <c r="E1123" s="229"/>
      <c r="F1123" s="314"/>
      <c r="G1123" s="477"/>
    </row>
    <row r="1124" spans="1:7" x14ac:dyDescent="0.2">
      <c r="A1124" s="841">
        <v>16</v>
      </c>
      <c r="B1124" s="842"/>
      <c r="C1124" s="299" t="s">
        <v>110</v>
      </c>
      <c r="D1124" s="460"/>
      <c r="E1124" s="229"/>
      <c r="F1124" s="314"/>
      <c r="G1124" s="477">
        <f>G1089</f>
        <v>110000</v>
      </c>
    </row>
    <row r="1125" spans="1:7" x14ac:dyDescent="0.2">
      <c r="A1125" s="258"/>
      <c r="B1125" s="259"/>
      <c r="C1125" s="300"/>
      <c r="D1125" s="460"/>
      <c r="E1125" s="229"/>
      <c r="F1125" s="468"/>
      <c r="G1125" s="477"/>
    </row>
    <row r="1126" spans="1:7" s="4" customFormat="1" ht="21.95" customHeight="1" x14ac:dyDescent="0.25">
      <c r="A1126" s="838" t="s">
        <v>4566</v>
      </c>
      <c r="B1126" s="839"/>
      <c r="C1126" s="839"/>
      <c r="D1126" s="839"/>
      <c r="E1126" s="839"/>
      <c r="F1126" s="840"/>
      <c r="G1126" s="479">
        <f>SUM(G1094:G1124)</f>
        <v>110000</v>
      </c>
    </row>
  </sheetData>
  <sheetProtection algorithmName="SHA-512" hashValue="ofO7n0hNV0H8au8wrZIbSGYWTW/y0hvCTzfmOReeHt/lXEhlrWZMUeqGLbrsk8kK7xpHNazFpm8r6dZfSkO1Sg==" saltValue="c4ZZEnu9z3f962k7PxlHWg==" spinCount="100000" sheet="1" objects="1" scenarios="1"/>
  <autoFilter ref="A1:G1126" xr:uid="{00000000-0009-0000-0000-000006000000}"/>
  <mergeCells count="34">
    <mergeCell ref="A1097:B1097"/>
    <mergeCell ref="A1092:B1092"/>
    <mergeCell ref="A1093:B1093"/>
    <mergeCell ref="A1094:B1094"/>
    <mergeCell ref="A1095:B1095"/>
    <mergeCell ref="A1096:B1096"/>
    <mergeCell ref="A1120:B1120"/>
    <mergeCell ref="A1109:B1109"/>
    <mergeCell ref="A1098:B1098"/>
    <mergeCell ref="A1099:B1099"/>
    <mergeCell ref="A1100:B1100"/>
    <mergeCell ref="A1101:B1101"/>
    <mergeCell ref="A1102:B1102"/>
    <mergeCell ref="A1103:B1103"/>
    <mergeCell ref="A1104:B1104"/>
    <mergeCell ref="A1105:B1105"/>
    <mergeCell ref="A1106:B1106"/>
    <mergeCell ref="A1107:B1107"/>
    <mergeCell ref="A1108:B1108"/>
    <mergeCell ref="A1115:B1115"/>
    <mergeCell ref="A1116:B1116"/>
    <mergeCell ref="A1117:B1117"/>
    <mergeCell ref="A1118:B1118"/>
    <mergeCell ref="A1119:B1119"/>
    <mergeCell ref="A1110:B1110"/>
    <mergeCell ref="A1111:B1111"/>
    <mergeCell ref="A1112:B1112"/>
    <mergeCell ref="A1113:B1113"/>
    <mergeCell ref="A1114:B1114"/>
    <mergeCell ref="A1126:F1126"/>
    <mergeCell ref="A1122:B1122"/>
    <mergeCell ref="A1123:B1123"/>
    <mergeCell ref="A1124:B1124"/>
    <mergeCell ref="A1121:B1121"/>
  </mergeCells>
  <phoneticPr fontId="33" type="noConversion"/>
  <pageMargins left="0.70866141732283472" right="0.70866141732283472" top="0.74803149606299213" bottom="0.74803149606299213" header="0.31496062992125984" footer="0.31496062992125984"/>
  <pageSetup paperSize="9" scale="71" firstPageNumber="65" fitToHeight="0" orientation="portrait" blackAndWhite="1" r:id="rId1"/>
  <headerFooter>
    <oddHeader>&amp;LHAMMARSDALE WWTW IMPROVEMENTS TO LIQUID AND SOLIDS TREATMENT FACILITIES&amp;RContract No:  WS 7342</oddHeader>
    <oddFooter>&amp;LC2: Pricing Data - Revision B&amp;CPage C2.2-&amp;P</oddFooter>
  </headerFooter>
  <rowBreaks count="25" manualBreakCount="25">
    <brk id="18" max="16383" man="1"/>
    <brk id="58" max="16383" man="1"/>
    <brk id="102" max="16383" man="1"/>
    <brk id="158" max="16383" man="1"/>
    <brk id="207" max="16383" man="1"/>
    <brk id="261" max="16383" man="1"/>
    <brk id="303" max="16383" man="1"/>
    <brk id="363" max="16383" man="1"/>
    <brk id="391" max="16383" man="1"/>
    <brk id="421" max="16383" man="1"/>
    <brk id="470" max="16383" man="1"/>
    <brk id="512" max="16383" man="1"/>
    <brk id="564" max="16383" man="1"/>
    <brk id="613" max="16383" man="1"/>
    <brk id="631" max="16383" man="1"/>
    <brk id="659" max="16383" man="1"/>
    <brk id="701" max="16383" man="1"/>
    <brk id="754" max="16383" man="1"/>
    <brk id="801" max="16383" man="1"/>
    <brk id="842" max="16383" man="1"/>
    <brk id="906" max="16383" man="1"/>
    <brk id="934" max="16383" man="1"/>
    <brk id="991" max="16383" man="1"/>
    <brk id="1047" max="16383" man="1"/>
    <brk id="108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I698"/>
  <sheetViews>
    <sheetView view="pageBreakPreview" topLeftCell="A58" zoomScaleNormal="100" zoomScaleSheetLayoutView="100" workbookViewId="0">
      <selection activeCell="F251" sqref="F251"/>
    </sheetView>
  </sheetViews>
  <sheetFormatPr defaultColWidth="9.140625" defaultRowHeight="12.75" x14ac:dyDescent="0.2"/>
  <cols>
    <col min="1" max="1" width="9.85546875" style="234" customWidth="1"/>
    <col min="2" max="2" width="11" style="70" customWidth="1"/>
    <col min="3" max="3" width="52.5703125" style="221" customWidth="1"/>
    <col min="4" max="4" width="9.140625" style="222" customWidth="1"/>
    <col min="5" max="5" width="12.28515625" style="222" customWidth="1"/>
    <col min="6" max="6" width="15.7109375" style="223" customWidth="1"/>
    <col min="7" max="7" width="18.42578125" style="518" customWidth="1"/>
    <col min="8" max="16384" width="9.140625" style="70"/>
  </cols>
  <sheetData>
    <row r="1" spans="1:7" s="65" customFormat="1" ht="14.45" customHeight="1" x14ac:dyDescent="0.2">
      <c r="A1" s="204"/>
      <c r="B1" s="202"/>
      <c r="C1" s="202"/>
      <c r="D1" s="203"/>
      <c r="E1" s="203"/>
      <c r="F1" s="202"/>
      <c r="G1" s="500" t="s">
        <v>3826</v>
      </c>
    </row>
    <row r="2" spans="1:7" s="65" customFormat="1" x14ac:dyDescent="0.2">
      <c r="A2" s="204"/>
      <c r="B2" s="202"/>
      <c r="C2" s="202"/>
      <c r="D2" s="203"/>
      <c r="E2" s="203"/>
      <c r="F2" s="202"/>
      <c r="G2" s="501"/>
    </row>
    <row r="3" spans="1:7" s="65" customFormat="1" ht="25.5" x14ac:dyDescent="0.2">
      <c r="A3" s="225" t="s">
        <v>3</v>
      </c>
      <c r="B3" s="66" t="s">
        <v>4</v>
      </c>
      <c r="C3" s="66" t="s">
        <v>5</v>
      </c>
      <c r="D3" s="66" t="s">
        <v>6</v>
      </c>
      <c r="E3" s="66" t="s">
        <v>7</v>
      </c>
      <c r="F3" s="66" t="s">
        <v>8</v>
      </c>
      <c r="G3" s="502" t="s">
        <v>9</v>
      </c>
    </row>
    <row r="4" spans="1:7" x14ac:dyDescent="0.2">
      <c r="A4" s="229"/>
      <c r="B4" s="207"/>
      <c r="C4" s="74" t="s">
        <v>3760</v>
      </c>
      <c r="D4" s="229"/>
      <c r="E4" s="229"/>
      <c r="F4" s="319"/>
      <c r="G4" s="497"/>
    </row>
    <row r="5" spans="1:7" x14ac:dyDescent="0.2">
      <c r="A5" s="229"/>
      <c r="B5" s="207"/>
      <c r="C5" s="74"/>
      <c r="D5" s="229"/>
      <c r="E5" s="229"/>
      <c r="F5" s="319"/>
      <c r="G5" s="497"/>
    </row>
    <row r="6" spans="1:7" x14ac:dyDescent="0.2">
      <c r="A6" s="229"/>
      <c r="B6" s="207"/>
      <c r="C6" s="74" t="s">
        <v>3307</v>
      </c>
      <c r="D6" s="229"/>
      <c r="E6" s="229"/>
      <c r="F6" s="319"/>
      <c r="G6" s="497"/>
    </row>
    <row r="7" spans="1:7" x14ac:dyDescent="0.2">
      <c r="A7" s="229"/>
      <c r="B7" s="207"/>
      <c r="C7" s="73"/>
      <c r="D7" s="229"/>
      <c r="E7" s="229"/>
      <c r="F7" s="319"/>
      <c r="G7" s="497"/>
    </row>
    <row r="8" spans="1:7" ht="51" x14ac:dyDescent="0.2">
      <c r="A8" s="229"/>
      <c r="B8" s="207"/>
      <c r="C8" s="73" t="s">
        <v>3309</v>
      </c>
      <c r="D8" s="229"/>
      <c r="E8" s="229"/>
      <c r="F8" s="319"/>
      <c r="G8" s="497"/>
    </row>
    <row r="9" spans="1:7" x14ac:dyDescent="0.2">
      <c r="A9" s="229"/>
      <c r="B9" s="207"/>
      <c r="C9" s="73"/>
      <c r="D9" s="229"/>
      <c r="E9" s="229"/>
      <c r="F9" s="319"/>
      <c r="G9" s="497"/>
    </row>
    <row r="10" spans="1:7" ht="51" x14ac:dyDescent="0.2">
      <c r="A10" s="229"/>
      <c r="B10" s="207"/>
      <c r="C10" s="73" t="s">
        <v>4932</v>
      </c>
      <c r="D10" s="229"/>
      <c r="E10" s="229"/>
      <c r="F10" s="319"/>
      <c r="G10" s="497"/>
    </row>
    <row r="11" spans="1:7" x14ac:dyDescent="0.2">
      <c r="A11" s="229"/>
      <c r="B11" s="207"/>
      <c r="C11" s="73"/>
      <c r="D11" s="229"/>
      <c r="E11" s="229"/>
      <c r="F11" s="319"/>
      <c r="G11" s="497"/>
    </row>
    <row r="12" spans="1:7" ht="38.25" x14ac:dyDescent="0.2">
      <c r="A12" s="229"/>
      <c r="B12" s="207"/>
      <c r="C12" s="73" t="s">
        <v>3310</v>
      </c>
      <c r="D12" s="229"/>
      <c r="E12" s="229"/>
      <c r="F12" s="319"/>
      <c r="G12" s="497"/>
    </row>
    <row r="13" spans="1:7" x14ac:dyDescent="0.2">
      <c r="A13" s="229"/>
      <c r="B13" s="207"/>
      <c r="C13" s="73"/>
      <c r="D13" s="229"/>
      <c r="E13" s="229"/>
      <c r="F13" s="319"/>
      <c r="G13" s="497"/>
    </row>
    <row r="14" spans="1:7" x14ac:dyDescent="0.2">
      <c r="A14" s="229"/>
      <c r="B14" s="207"/>
      <c r="C14" s="73" t="s">
        <v>2900</v>
      </c>
      <c r="D14" s="229"/>
      <c r="E14" s="229"/>
      <c r="F14" s="319"/>
      <c r="G14" s="497"/>
    </row>
    <row r="15" spans="1:7" x14ac:dyDescent="0.2">
      <c r="A15" s="229"/>
      <c r="B15" s="207"/>
      <c r="C15" s="73"/>
      <c r="D15" s="229"/>
      <c r="E15" s="229"/>
      <c r="F15" s="319"/>
      <c r="G15" s="497"/>
    </row>
    <row r="16" spans="1:7" x14ac:dyDescent="0.2">
      <c r="A16" s="229">
        <v>1.1000000000000001</v>
      </c>
      <c r="B16" s="207"/>
      <c r="C16" s="73" t="s">
        <v>2901</v>
      </c>
      <c r="D16" s="229" t="s">
        <v>19</v>
      </c>
      <c r="E16" s="229">
        <v>1</v>
      </c>
      <c r="F16" s="711"/>
      <c r="G16" s="497">
        <f>E16*F16</f>
        <v>0</v>
      </c>
    </row>
    <row r="17" spans="1:7" x14ac:dyDescent="0.2">
      <c r="A17" s="229"/>
      <c r="B17" s="207"/>
      <c r="C17" s="73"/>
      <c r="D17" s="229"/>
      <c r="E17" s="229"/>
      <c r="F17" s="319"/>
      <c r="G17" s="497"/>
    </row>
    <row r="18" spans="1:7" x14ac:dyDescent="0.2">
      <c r="A18" s="229">
        <v>1.2</v>
      </c>
      <c r="B18" s="207"/>
      <c r="C18" s="73" t="s">
        <v>2902</v>
      </c>
      <c r="D18" s="229" t="s">
        <v>19</v>
      </c>
      <c r="E18" s="229">
        <v>1</v>
      </c>
      <c r="F18" s="711"/>
      <c r="G18" s="497">
        <f t="shared" ref="G18:G20" si="0">E18*F18</f>
        <v>0</v>
      </c>
    </row>
    <row r="19" spans="1:7" x14ac:dyDescent="0.2">
      <c r="A19" s="229"/>
      <c r="B19" s="207"/>
      <c r="C19" s="73"/>
      <c r="D19" s="229"/>
      <c r="E19" s="229"/>
      <c r="F19" s="319"/>
      <c r="G19" s="497"/>
    </row>
    <row r="20" spans="1:7" x14ac:dyDescent="0.2">
      <c r="A20" s="229">
        <v>1.3</v>
      </c>
      <c r="B20" s="207"/>
      <c r="C20" s="73" t="s">
        <v>2903</v>
      </c>
      <c r="D20" s="229" t="s">
        <v>19</v>
      </c>
      <c r="E20" s="229">
        <v>1</v>
      </c>
      <c r="F20" s="711"/>
      <c r="G20" s="497">
        <f t="shared" si="0"/>
        <v>0</v>
      </c>
    </row>
    <row r="21" spans="1:7" x14ac:dyDescent="0.2">
      <c r="A21" s="229"/>
      <c r="B21" s="207"/>
      <c r="C21" s="73"/>
      <c r="D21" s="229"/>
      <c r="E21" s="229"/>
      <c r="F21" s="319"/>
      <c r="G21" s="497"/>
    </row>
    <row r="22" spans="1:7" ht="21.95" customHeight="1" x14ac:dyDescent="0.2">
      <c r="A22" s="75" t="s">
        <v>3774</v>
      </c>
      <c r="B22" s="75"/>
      <c r="C22" s="76"/>
      <c r="D22" s="77"/>
      <c r="E22" s="77"/>
      <c r="F22" s="324"/>
      <c r="G22" s="503">
        <f>SUM(G16:G20)</f>
        <v>0</v>
      </c>
    </row>
    <row r="23" spans="1:7" s="65" customFormat="1" ht="14.45" customHeight="1" x14ac:dyDescent="0.2">
      <c r="A23" s="204"/>
      <c r="B23" s="202"/>
      <c r="C23" s="202"/>
      <c r="D23" s="203"/>
      <c r="E23" s="203"/>
      <c r="F23" s="202"/>
      <c r="G23" s="500" t="s">
        <v>3826</v>
      </c>
    </row>
    <row r="24" spans="1:7" s="65" customFormat="1" x14ac:dyDescent="0.2">
      <c r="A24" s="204"/>
      <c r="B24" s="202"/>
      <c r="C24" s="202"/>
      <c r="D24" s="203"/>
      <c r="E24" s="203"/>
      <c r="F24" s="202"/>
      <c r="G24" s="501"/>
    </row>
    <row r="25" spans="1:7" s="65" customFormat="1" ht="25.5" x14ac:dyDescent="0.2">
      <c r="A25" s="225" t="s">
        <v>3</v>
      </c>
      <c r="B25" s="66" t="s">
        <v>4</v>
      </c>
      <c r="C25" s="66" t="s">
        <v>5</v>
      </c>
      <c r="D25" s="66" t="s">
        <v>6</v>
      </c>
      <c r="E25" s="66" t="s">
        <v>7</v>
      </c>
      <c r="F25" s="66" t="s">
        <v>8</v>
      </c>
      <c r="G25" s="502" t="s">
        <v>9</v>
      </c>
    </row>
    <row r="26" spans="1:7" x14ac:dyDescent="0.2">
      <c r="A26" s="229"/>
      <c r="B26" s="207"/>
      <c r="C26" s="74" t="s">
        <v>3745</v>
      </c>
      <c r="D26" s="229"/>
      <c r="E26" s="229"/>
      <c r="F26" s="319"/>
      <c r="G26" s="497"/>
    </row>
    <row r="27" spans="1:7" x14ac:dyDescent="0.2">
      <c r="A27" s="229"/>
      <c r="B27" s="207"/>
      <c r="C27" s="74"/>
      <c r="D27" s="229"/>
      <c r="E27" s="229"/>
      <c r="F27" s="319"/>
      <c r="G27" s="497"/>
    </row>
    <row r="28" spans="1:7" x14ac:dyDescent="0.2">
      <c r="A28" s="229"/>
      <c r="B28" s="207"/>
      <c r="C28" s="74" t="s">
        <v>3007</v>
      </c>
      <c r="D28" s="229"/>
      <c r="E28" s="229"/>
      <c r="F28" s="319"/>
      <c r="G28" s="497"/>
    </row>
    <row r="29" spans="1:7" x14ac:dyDescent="0.2">
      <c r="A29" s="229"/>
      <c r="B29" s="207"/>
      <c r="C29" s="73"/>
      <c r="D29" s="229"/>
      <c r="E29" s="229"/>
      <c r="F29" s="319"/>
      <c r="G29" s="497"/>
    </row>
    <row r="30" spans="1:7" ht="25.5" x14ac:dyDescent="0.2">
      <c r="A30" s="229"/>
      <c r="B30" s="207"/>
      <c r="C30" s="73" t="s">
        <v>3311</v>
      </c>
      <c r="D30" s="229"/>
      <c r="E30" s="229"/>
      <c r="F30" s="319"/>
      <c r="G30" s="497"/>
    </row>
    <row r="31" spans="1:7" x14ac:dyDescent="0.2">
      <c r="A31" s="229"/>
      <c r="B31" s="207"/>
      <c r="C31" s="73"/>
      <c r="D31" s="229"/>
      <c r="E31" s="229"/>
      <c r="F31" s="319"/>
      <c r="G31" s="497"/>
    </row>
    <row r="32" spans="1:7" ht="51" x14ac:dyDescent="0.2">
      <c r="A32" s="229"/>
      <c r="B32" s="207"/>
      <c r="C32" s="73" t="s">
        <v>3309</v>
      </c>
      <c r="D32" s="229"/>
      <c r="E32" s="229"/>
      <c r="F32" s="319"/>
      <c r="G32" s="497"/>
    </row>
    <row r="33" spans="1:7" x14ac:dyDescent="0.2">
      <c r="A33" s="229"/>
      <c r="B33" s="207"/>
      <c r="C33" s="73"/>
      <c r="D33" s="229"/>
      <c r="E33" s="229"/>
      <c r="F33" s="319"/>
      <c r="G33" s="497"/>
    </row>
    <row r="34" spans="1:7" ht="51" x14ac:dyDescent="0.2">
      <c r="A34" s="229"/>
      <c r="B34" s="207"/>
      <c r="C34" s="73" t="s">
        <v>4932</v>
      </c>
      <c r="D34" s="229"/>
      <c r="E34" s="229"/>
      <c r="F34" s="319"/>
      <c r="G34" s="497"/>
    </row>
    <row r="35" spans="1:7" x14ac:dyDescent="0.2">
      <c r="A35" s="229"/>
      <c r="B35" s="207"/>
      <c r="C35" s="73"/>
      <c r="D35" s="229"/>
      <c r="E35" s="229"/>
      <c r="F35" s="319"/>
      <c r="G35" s="497"/>
    </row>
    <row r="36" spans="1:7" ht="38.25" x14ac:dyDescent="0.2">
      <c r="A36" s="229"/>
      <c r="B36" s="207"/>
      <c r="C36" s="73" t="s">
        <v>3312</v>
      </c>
      <c r="D36" s="229"/>
      <c r="E36" s="229"/>
      <c r="F36" s="319"/>
      <c r="G36" s="497"/>
    </row>
    <row r="37" spans="1:7" x14ac:dyDescent="0.2">
      <c r="A37" s="229"/>
      <c r="B37" s="207"/>
      <c r="C37" s="73"/>
      <c r="D37" s="229"/>
      <c r="E37" s="229"/>
      <c r="F37" s="319"/>
      <c r="G37" s="497"/>
    </row>
    <row r="38" spans="1:7" x14ac:dyDescent="0.2">
      <c r="A38" s="229"/>
      <c r="B38" s="207"/>
      <c r="C38" s="213" t="s">
        <v>2907</v>
      </c>
      <c r="D38" s="229"/>
      <c r="E38" s="229"/>
      <c r="F38" s="319"/>
      <c r="G38" s="497"/>
    </row>
    <row r="39" spans="1:7" x14ac:dyDescent="0.2">
      <c r="A39" s="229"/>
      <c r="B39" s="207"/>
      <c r="C39" s="73"/>
      <c r="D39" s="229"/>
      <c r="E39" s="229"/>
      <c r="F39" s="319"/>
      <c r="G39" s="497"/>
    </row>
    <row r="40" spans="1:7" x14ac:dyDescent="0.2">
      <c r="A40" s="229"/>
      <c r="B40" s="207"/>
      <c r="C40" s="213" t="s">
        <v>910</v>
      </c>
      <c r="D40" s="229"/>
      <c r="E40" s="229"/>
      <c r="F40" s="319"/>
      <c r="G40" s="497"/>
    </row>
    <row r="41" spans="1:7" x14ac:dyDescent="0.2">
      <c r="A41" s="229"/>
      <c r="B41" s="207"/>
      <c r="C41" s="73"/>
      <c r="D41" s="229"/>
      <c r="E41" s="229"/>
      <c r="F41" s="319"/>
      <c r="G41" s="497"/>
    </row>
    <row r="42" spans="1:7" x14ac:dyDescent="0.2">
      <c r="A42" s="229"/>
      <c r="B42" s="207"/>
      <c r="C42" s="212" t="s">
        <v>3313</v>
      </c>
      <c r="D42" s="229"/>
      <c r="E42" s="229"/>
      <c r="F42" s="319"/>
      <c r="G42" s="497"/>
    </row>
    <row r="43" spans="1:7" x14ac:dyDescent="0.2">
      <c r="A43" s="229"/>
      <c r="B43" s="207"/>
      <c r="C43" s="73"/>
      <c r="D43" s="229"/>
      <c r="E43" s="229"/>
      <c r="F43" s="319"/>
      <c r="G43" s="497"/>
    </row>
    <row r="44" spans="1:7" ht="25.5" x14ac:dyDescent="0.2">
      <c r="A44" s="229"/>
      <c r="B44" s="207"/>
      <c r="C44" s="73" t="s">
        <v>3314</v>
      </c>
      <c r="D44" s="229"/>
      <c r="E44" s="229"/>
      <c r="F44" s="319"/>
      <c r="G44" s="497"/>
    </row>
    <row r="45" spans="1:7" x14ac:dyDescent="0.2">
      <c r="A45" s="229"/>
      <c r="B45" s="207"/>
      <c r="C45" s="73"/>
      <c r="D45" s="229"/>
      <c r="E45" s="229"/>
      <c r="F45" s="319"/>
      <c r="G45" s="497"/>
    </row>
    <row r="46" spans="1:7" x14ac:dyDescent="0.2">
      <c r="A46" s="229"/>
      <c r="B46" s="207"/>
      <c r="C46" s="212" t="s">
        <v>3315</v>
      </c>
      <c r="D46" s="229"/>
      <c r="E46" s="229"/>
      <c r="F46" s="319"/>
      <c r="G46" s="497"/>
    </row>
    <row r="47" spans="1:7" x14ac:dyDescent="0.2">
      <c r="A47" s="229"/>
      <c r="B47" s="207"/>
      <c r="C47" s="73"/>
      <c r="D47" s="229"/>
      <c r="E47" s="229"/>
      <c r="F47" s="319"/>
      <c r="G47" s="497"/>
    </row>
    <row r="48" spans="1:7" ht="25.5" x14ac:dyDescent="0.2">
      <c r="A48" s="229"/>
      <c r="B48" s="207"/>
      <c r="C48" s="73" t="s">
        <v>3316</v>
      </c>
      <c r="D48" s="229"/>
      <c r="E48" s="229"/>
      <c r="F48" s="319"/>
      <c r="G48" s="497"/>
    </row>
    <row r="49" spans="1:7" x14ac:dyDescent="0.2">
      <c r="A49" s="229"/>
      <c r="B49" s="207"/>
      <c r="C49" s="73"/>
      <c r="D49" s="229"/>
      <c r="E49" s="229"/>
      <c r="F49" s="319"/>
      <c r="G49" s="497"/>
    </row>
    <row r="50" spans="1:7" x14ac:dyDescent="0.2">
      <c r="A50" s="229"/>
      <c r="B50" s="207"/>
      <c r="C50" s="213" t="s">
        <v>3009</v>
      </c>
      <c r="D50" s="229"/>
      <c r="E50" s="229"/>
      <c r="F50" s="319"/>
      <c r="G50" s="497"/>
    </row>
    <row r="51" spans="1:7" x14ac:dyDescent="0.2">
      <c r="A51" s="229"/>
      <c r="B51" s="207"/>
      <c r="C51" s="73"/>
      <c r="D51" s="229"/>
      <c r="E51" s="229"/>
      <c r="F51" s="319"/>
      <c r="G51" s="497"/>
    </row>
    <row r="52" spans="1:7" ht="32.25" customHeight="1" x14ac:dyDescent="0.2">
      <c r="A52" s="229"/>
      <c r="B52" s="207"/>
      <c r="C52" s="212" t="s">
        <v>3317</v>
      </c>
      <c r="D52" s="229"/>
      <c r="E52" s="229"/>
      <c r="F52" s="319"/>
      <c r="G52" s="497"/>
    </row>
    <row r="53" spans="1:7" x14ac:dyDescent="0.2">
      <c r="A53" s="229"/>
      <c r="B53" s="207"/>
      <c r="C53" s="73"/>
      <c r="D53" s="229"/>
      <c r="E53" s="229"/>
      <c r="F53" s="319"/>
      <c r="G53" s="497"/>
    </row>
    <row r="54" spans="1:7" x14ac:dyDescent="0.2">
      <c r="A54" s="229">
        <v>2.1</v>
      </c>
      <c r="B54" s="207"/>
      <c r="C54" s="73" t="s">
        <v>3010</v>
      </c>
      <c r="D54" s="229" t="s">
        <v>4786</v>
      </c>
      <c r="E54" s="229">
        <v>7</v>
      </c>
      <c r="F54" s="711"/>
      <c r="G54" s="497">
        <f>E54*F54</f>
        <v>0</v>
      </c>
    </row>
    <row r="55" spans="1:7" x14ac:dyDescent="0.2">
      <c r="A55" s="229"/>
      <c r="B55" s="207"/>
      <c r="C55" s="73"/>
      <c r="D55" s="229"/>
      <c r="E55" s="229"/>
      <c r="F55" s="319"/>
      <c r="G55" s="497"/>
    </row>
    <row r="56" spans="1:7" x14ac:dyDescent="0.2">
      <c r="A56" s="229">
        <v>2.2000000000000002</v>
      </c>
      <c r="B56" s="207"/>
      <c r="C56" s="73" t="s">
        <v>3011</v>
      </c>
      <c r="D56" s="229" t="s">
        <v>4786</v>
      </c>
      <c r="E56" s="229">
        <v>242</v>
      </c>
      <c r="F56" s="711"/>
      <c r="G56" s="497">
        <f t="shared" ref="G56" si="1">E56*F56</f>
        <v>0</v>
      </c>
    </row>
    <row r="57" spans="1:7" x14ac:dyDescent="0.2">
      <c r="A57" s="229"/>
      <c r="B57" s="207"/>
      <c r="C57" s="73"/>
      <c r="D57" s="229"/>
      <c r="E57" s="229"/>
      <c r="F57" s="319"/>
      <c r="G57" s="497"/>
    </row>
    <row r="58" spans="1:7" s="211" customFormat="1" ht="21.95" customHeight="1" x14ac:dyDescent="0.2">
      <c r="A58" s="75" t="s">
        <v>44</v>
      </c>
      <c r="B58" s="75"/>
      <c r="C58" s="76"/>
      <c r="D58" s="77"/>
      <c r="E58" s="77"/>
      <c r="F58" s="324"/>
      <c r="G58" s="503">
        <f>SUM(G54:G56)</f>
        <v>0</v>
      </c>
    </row>
    <row r="59" spans="1:7" s="211" customFormat="1" ht="15" customHeight="1" x14ac:dyDescent="0.2">
      <c r="A59" s="204"/>
      <c r="B59" s="202"/>
      <c r="C59" s="202"/>
      <c r="D59" s="203"/>
      <c r="E59" s="203"/>
      <c r="F59" s="202"/>
      <c r="G59" s="500" t="s">
        <v>3826</v>
      </c>
    </row>
    <row r="60" spans="1:7" s="211" customFormat="1" ht="15" customHeight="1" x14ac:dyDescent="0.2">
      <c r="A60" s="204"/>
      <c r="B60" s="202"/>
      <c r="C60" s="202"/>
      <c r="D60" s="203"/>
      <c r="E60" s="203"/>
      <c r="F60" s="202"/>
      <c r="G60" s="501"/>
    </row>
    <row r="61" spans="1:7" s="211" customFormat="1" ht="27.2" customHeight="1" x14ac:dyDescent="0.2">
      <c r="A61" s="230" t="s">
        <v>3</v>
      </c>
      <c r="B61" s="231" t="s">
        <v>4</v>
      </c>
      <c r="C61" s="231" t="s">
        <v>5</v>
      </c>
      <c r="D61" s="231" t="s">
        <v>6</v>
      </c>
      <c r="E61" s="231" t="s">
        <v>7</v>
      </c>
      <c r="F61" s="231" t="s">
        <v>8</v>
      </c>
      <c r="G61" s="502" t="s">
        <v>9</v>
      </c>
    </row>
    <row r="62" spans="1:7" s="211" customFormat="1" ht="21.95" customHeight="1" x14ac:dyDescent="0.2">
      <c r="A62" s="75" t="s">
        <v>45</v>
      </c>
      <c r="B62" s="75"/>
      <c r="C62" s="76"/>
      <c r="D62" s="77"/>
      <c r="E62" s="77"/>
      <c r="F62" s="329"/>
      <c r="G62" s="503">
        <f>G58</f>
        <v>0</v>
      </c>
    </row>
    <row r="63" spans="1:7" x14ac:dyDescent="0.2">
      <c r="A63" s="229"/>
      <c r="B63" s="207"/>
      <c r="C63" s="213" t="s">
        <v>922</v>
      </c>
      <c r="D63" s="229"/>
      <c r="E63" s="229"/>
      <c r="F63" s="319"/>
      <c r="G63" s="497"/>
    </row>
    <row r="64" spans="1:7" x14ac:dyDescent="0.2">
      <c r="A64" s="229"/>
      <c r="B64" s="207"/>
      <c r="C64" s="73"/>
      <c r="D64" s="229"/>
      <c r="E64" s="229"/>
      <c r="F64" s="319"/>
      <c r="G64" s="497"/>
    </row>
    <row r="65" spans="1:7" ht="38.25" x14ac:dyDescent="0.2">
      <c r="A65" s="229"/>
      <c r="B65" s="207"/>
      <c r="C65" s="212" t="s">
        <v>3318</v>
      </c>
      <c r="D65" s="229"/>
      <c r="E65" s="229"/>
      <c r="F65" s="319"/>
      <c r="G65" s="497"/>
    </row>
    <row r="66" spans="1:7" x14ac:dyDescent="0.2">
      <c r="A66" s="229"/>
      <c r="B66" s="207"/>
      <c r="C66" s="73"/>
      <c r="D66" s="229"/>
      <c r="E66" s="229"/>
      <c r="F66" s="319"/>
      <c r="G66" s="497"/>
    </row>
    <row r="67" spans="1:7" ht="38.25" x14ac:dyDescent="0.2">
      <c r="A67" s="229">
        <v>2.2999999999999998</v>
      </c>
      <c r="B67" s="207"/>
      <c r="C67" s="73" t="s">
        <v>3319</v>
      </c>
      <c r="D67" s="229" t="s">
        <v>4786</v>
      </c>
      <c r="E67" s="229">
        <v>162</v>
      </c>
      <c r="F67" s="711"/>
      <c r="G67" s="497">
        <f>E67*F67</f>
        <v>0</v>
      </c>
    </row>
    <row r="68" spans="1:7" x14ac:dyDescent="0.2">
      <c r="A68" s="229"/>
      <c r="B68" s="207"/>
      <c r="C68" s="73"/>
      <c r="D68" s="229"/>
      <c r="E68" s="229"/>
      <c r="F68" s="319"/>
      <c r="G68" s="497"/>
    </row>
    <row r="69" spans="1:7" ht="25.5" x14ac:dyDescent="0.2">
      <c r="A69" s="229"/>
      <c r="B69" s="207"/>
      <c r="C69" s="212" t="s">
        <v>3320</v>
      </c>
      <c r="D69" s="229"/>
      <c r="E69" s="229"/>
      <c r="F69" s="319"/>
      <c r="G69" s="497"/>
    </row>
    <row r="70" spans="1:7" x14ac:dyDescent="0.2">
      <c r="A70" s="229"/>
      <c r="B70" s="207"/>
      <c r="C70" s="73"/>
      <c r="D70" s="229"/>
      <c r="E70" s="229"/>
      <c r="F70" s="319"/>
      <c r="G70" s="497"/>
    </row>
    <row r="71" spans="1:7" x14ac:dyDescent="0.2">
      <c r="A71" s="229">
        <v>2.4</v>
      </c>
      <c r="B71" s="207"/>
      <c r="C71" s="73" t="s">
        <v>3321</v>
      </c>
      <c r="D71" s="229" t="s">
        <v>4786</v>
      </c>
      <c r="E71" s="229">
        <v>221</v>
      </c>
      <c r="F71" s="711"/>
      <c r="G71" s="497">
        <f t="shared" ref="G71:G103" si="2">E71*F71</f>
        <v>0</v>
      </c>
    </row>
    <row r="72" spans="1:7" x14ac:dyDescent="0.2">
      <c r="A72" s="229"/>
      <c r="B72" s="207"/>
      <c r="C72" s="73"/>
      <c r="D72" s="229"/>
      <c r="E72" s="229"/>
      <c r="F72" s="319"/>
      <c r="G72" s="497"/>
    </row>
    <row r="73" spans="1:7" x14ac:dyDescent="0.2">
      <c r="A73" s="229"/>
      <c r="B73" s="207"/>
      <c r="C73" s="212" t="s">
        <v>3012</v>
      </c>
      <c r="D73" s="229"/>
      <c r="E73" s="229"/>
      <c r="F73" s="319"/>
      <c r="G73" s="497"/>
    </row>
    <row r="74" spans="1:7" x14ac:dyDescent="0.2">
      <c r="A74" s="229"/>
      <c r="B74" s="207"/>
      <c r="C74" s="73"/>
      <c r="D74" s="229"/>
      <c r="E74" s="229"/>
      <c r="F74" s="319"/>
      <c r="G74" s="497"/>
    </row>
    <row r="75" spans="1:7" x14ac:dyDescent="0.2">
      <c r="A75" s="229">
        <v>2.5</v>
      </c>
      <c r="B75" s="207"/>
      <c r="C75" s="73" t="s">
        <v>3322</v>
      </c>
      <c r="D75" s="229" t="s">
        <v>292</v>
      </c>
      <c r="E75" s="229">
        <v>20</v>
      </c>
      <c r="F75" s="711"/>
      <c r="G75" s="497">
        <f t="shared" si="2"/>
        <v>0</v>
      </c>
    </row>
    <row r="76" spans="1:7" x14ac:dyDescent="0.2">
      <c r="A76" s="229"/>
      <c r="B76" s="207"/>
      <c r="C76" s="73"/>
      <c r="D76" s="229"/>
      <c r="E76" s="229"/>
      <c r="F76" s="319"/>
      <c r="G76" s="497"/>
    </row>
    <row r="77" spans="1:7" x14ac:dyDescent="0.2">
      <c r="A77" s="229">
        <v>2.6</v>
      </c>
      <c r="B77" s="207"/>
      <c r="C77" s="73" t="s">
        <v>3323</v>
      </c>
      <c r="D77" s="229" t="s">
        <v>292</v>
      </c>
      <c r="E77" s="229">
        <v>725</v>
      </c>
      <c r="F77" s="711"/>
      <c r="G77" s="497">
        <f t="shared" si="2"/>
        <v>0</v>
      </c>
    </row>
    <row r="78" spans="1:7" x14ac:dyDescent="0.2">
      <c r="A78" s="229"/>
      <c r="B78" s="207"/>
      <c r="C78" s="73"/>
      <c r="D78" s="229"/>
      <c r="E78" s="229"/>
      <c r="F78" s="319"/>
      <c r="G78" s="497"/>
    </row>
    <row r="79" spans="1:7" x14ac:dyDescent="0.2">
      <c r="A79" s="229"/>
      <c r="B79" s="207"/>
      <c r="C79" s="212" t="s">
        <v>3015</v>
      </c>
      <c r="D79" s="229"/>
      <c r="E79" s="229"/>
      <c r="F79" s="319"/>
      <c r="G79" s="497"/>
    </row>
    <row r="80" spans="1:7" x14ac:dyDescent="0.2">
      <c r="A80" s="229"/>
      <c r="B80" s="207"/>
      <c r="C80" s="73"/>
      <c r="D80" s="229"/>
      <c r="E80" s="229"/>
      <c r="F80" s="319"/>
      <c r="G80" s="497"/>
    </row>
    <row r="81" spans="1:7" x14ac:dyDescent="0.2">
      <c r="A81" s="229">
        <v>2.7</v>
      </c>
      <c r="B81" s="207"/>
      <c r="C81" s="73" t="s">
        <v>3016</v>
      </c>
      <c r="D81" s="229" t="s">
        <v>292</v>
      </c>
      <c r="E81" s="229">
        <v>2</v>
      </c>
      <c r="F81" s="711"/>
      <c r="G81" s="497">
        <f t="shared" si="2"/>
        <v>0</v>
      </c>
    </row>
    <row r="82" spans="1:7" x14ac:dyDescent="0.2">
      <c r="A82" s="229"/>
      <c r="B82" s="207"/>
      <c r="C82" s="73"/>
      <c r="D82" s="229"/>
      <c r="E82" s="229"/>
      <c r="F82" s="319"/>
      <c r="G82" s="497"/>
    </row>
    <row r="83" spans="1:7" x14ac:dyDescent="0.2">
      <c r="A83" s="229"/>
      <c r="B83" s="207"/>
      <c r="C83" s="212" t="s">
        <v>3324</v>
      </c>
      <c r="D83" s="229"/>
      <c r="E83" s="229"/>
      <c r="F83" s="319"/>
      <c r="G83" s="497"/>
    </row>
    <row r="84" spans="1:7" x14ac:dyDescent="0.2">
      <c r="A84" s="229"/>
      <c r="B84" s="207"/>
      <c r="C84" s="73"/>
      <c r="D84" s="229"/>
      <c r="E84" s="229"/>
      <c r="F84" s="319"/>
      <c r="G84" s="497"/>
    </row>
    <row r="85" spans="1:7" x14ac:dyDescent="0.2">
      <c r="A85" s="229">
        <v>2.8</v>
      </c>
      <c r="B85" s="207"/>
      <c r="C85" s="73" t="s">
        <v>3325</v>
      </c>
      <c r="D85" s="229" t="s">
        <v>292</v>
      </c>
      <c r="E85" s="229">
        <v>6</v>
      </c>
      <c r="F85" s="711"/>
      <c r="G85" s="497">
        <f t="shared" si="2"/>
        <v>0</v>
      </c>
    </row>
    <row r="86" spans="1:7" x14ac:dyDescent="0.2">
      <c r="A86" s="229"/>
      <c r="B86" s="207"/>
      <c r="C86" s="73"/>
      <c r="D86" s="229"/>
      <c r="E86" s="229"/>
      <c r="F86" s="319"/>
      <c r="G86" s="497"/>
    </row>
    <row r="87" spans="1:7" x14ac:dyDescent="0.2">
      <c r="A87" s="229"/>
      <c r="B87" s="207"/>
      <c r="C87" s="213" t="s">
        <v>3326</v>
      </c>
      <c r="D87" s="229"/>
      <c r="E87" s="229"/>
      <c r="F87" s="319"/>
      <c r="G87" s="497"/>
    </row>
    <row r="88" spans="1:7" x14ac:dyDescent="0.2">
      <c r="A88" s="229"/>
      <c r="B88" s="207"/>
      <c r="C88" s="73"/>
      <c r="D88" s="229"/>
      <c r="E88" s="229"/>
      <c r="F88" s="319"/>
      <c r="G88" s="497"/>
    </row>
    <row r="89" spans="1:7" ht="25.5" x14ac:dyDescent="0.2">
      <c r="A89" s="229"/>
      <c r="B89" s="207"/>
      <c r="C89" s="212" t="s">
        <v>3327</v>
      </c>
      <c r="D89" s="229"/>
      <c r="E89" s="229"/>
      <c r="F89" s="319"/>
      <c r="G89" s="497"/>
    </row>
    <row r="90" spans="1:7" x14ac:dyDescent="0.2">
      <c r="A90" s="229"/>
      <c r="B90" s="207"/>
      <c r="C90" s="73"/>
      <c r="D90" s="229"/>
      <c r="E90" s="229"/>
      <c r="F90" s="319"/>
      <c r="G90" s="497"/>
    </row>
    <row r="91" spans="1:7" x14ac:dyDescent="0.2">
      <c r="A91" s="229">
        <v>2.9</v>
      </c>
      <c r="B91" s="207"/>
      <c r="C91" s="73" t="s">
        <v>3328</v>
      </c>
      <c r="D91" s="229" t="s">
        <v>292</v>
      </c>
      <c r="E91" s="229">
        <v>101</v>
      </c>
      <c r="F91" s="711"/>
      <c r="G91" s="497">
        <f t="shared" si="2"/>
        <v>0</v>
      </c>
    </row>
    <row r="92" spans="1:7" x14ac:dyDescent="0.2">
      <c r="A92" s="229"/>
      <c r="B92" s="207"/>
      <c r="C92" s="73"/>
      <c r="D92" s="229"/>
      <c r="E92" s="229"/>
      <c r="F92" s="319"/>
      <c r="G92" s="497"/>
    </row>
    <row r="93" spans="1:7" x14ac:dyDescent="0.2">
      <c r="A93" s="229"/>
      <c r="B93" s="207"/>
      <c r="C93" s="213" t="s">
        <v>917</v>
      </c>
      <c r="D93" s="229"/>
      <c r="E93" s="229"/>
      <c r="F93" s="319"/>
      <c r="G93" s="497"/>
    </row>
    <row r="94" spans="1:7" x14ac:dyDescent="0.2">
      <c r="A94" s="229"/>
      <c r="B94" s="207"/>
      <c r="C94" s="73"/>
      <c r="D94" s="229"/>
      <c r="E94" s="229"/>
      <c r="F94" s="319"/>
      <c r="G94" s="497"/>
    </row>
    <row r="95" spans="1:7" ht="18.75" customHeight="1" x14ac:dyDescent="0.2">
      <c r="A95" s="229"/>
      <c r="B95" s="207"/>
      <c r="C95" s="212" t="s">
        <v>3329</v>
      </c>
      <c r="D95" s="229"/>
      <c r="E95" s="229"/>
      <c r="F95" s="319"/>
      <c r="G95" s="497"/>
    </row>
    <row r="96" spans="1:7" x14ac:dyDescent="0.2">
      <c r="A96" s="229"/>
      <c r="B96" s="207"/>
      <c r="C96" s="73"/>
      <c r="D96" s="229"/>
      <c r="E96" s="229"/>
      <c r="F96" s="319"/>
      <c r="G96" s="497"/>
    </row>
    <row r="97" spans="1:7" x14ac:dyDescent="0.2">
      <c r="A97" s="232" t="s">
        <v>1957</v>
      </c>
      <c r="B97" s="207"/>
      <c r="C97" s="73" t="s">
        <v>3330</v>
      </c>
      <c r="D97" s="229" t="s">
        <v>4786</v>
      </c>
      <c r="E97" s="229">
        <v>167</v>
      </c>
      <c r="F97" s="711"/>
      <c r="G97" s="497">
        <f t="shared" si="2"/>
        <v>0</v>
      </c>
    </row>
    <row r="98" spans="1:7" x14ac:dyDescent="0.2">
      <c r="A98" s="229"/>
      <c r="B98" s="207"/>
      <c r="C98" s="73"/>
      <c r="D98" s="229"/>
      <c r="E98" s="229"/>
      <c r="F98" s="319"/>
      <c r="G98" s="497"/>
    </row>
    <row r="99" spans="1:7" x14ac:dyDescent="0.2">
      <c r="A99" s="229">
        <v>2.11</v>
      </c>
      <c r="B99" s="207"/>
      <c r="C99" s="73" t="s">
        <v>3331</v>
      </c>
      <c r="D99" s="229" t="s">
        <v>292</v>
      </c>
      <c r="E99" s="229">
        <v>6</v>
      </c>
      <c r="F99" s="711"/>
      <c r="G99" s="497">
        <f t="shared" si="2"/>
        <v>0</v>
      </c>
    </row>
    <row r="100" spans="1:7" x14ac:dyDescent="0.2">
      <c r="A100" s="229"/>
      <c r="B100" s="207"/>
      <c r="C100" s="73"/>
      <c r="D100" s="229"/>
      <c r="E100" s="229"/>
      <c r="F100" s="319"/>
      <c r="G100" s="497"/>
    </row>
    <row r="101" spans="1:7" ht="25.5" x14ac:dyDescent="0.2">
      <c r="A101" s="229"/>
      <c r="B101" s="207"/>
      <c r="C101" s="212" t="s">
        <v>3332</v>
      </c>
      <c r="D101" s="229"/>
      <c r="E101" s="229"/>
      <c r="F101" s="319"/>
      <c r="G101" s="497"/>
    </row>
    <row r="102" spans="1:7" x14ac:dyDescent="0.2">
      <c r="A102" s="229"/>
      <c r="B102" s="207"/>
      <c r="C102" s="73"/>
      <c r="D102" s="229"/>
      <c r="E102" s="229"/>
      <c r="F102" s="319"/>
      <c r="G102" s="497"/>
    </row>
    <row r="103" spans="1:7" x14ac:dyDescent="0.2">
      <c r="A103" s="229">
        <v>2.12</v>
      </c>
      <c r="B103" s="207"/>
      <c r="C103" s="73" t="s">
        <v>3333</v>
      </c>
      <c r="D103" s="229" t="s">
        <v>292</v>
      </c>
      <c r="E103" s="229">
        <v>4</v>
      </c>
      <c r="F103" s="711"/>
      <c r="G103" s="497">
        <f t="shared" si="2"/>
        <v>0</v>
      </c>
    </row>
    <row r="104" spans="1:7" x14ac:dyDescent="0.2">
      <c r="A104" s="229"/>
      <c r="B104" s="207"/>
      <c r="C104" s="73"/>
      <c r="D104" s="229"/>
      <c r="E104" s="229"/>
      <c r="F104" s="319"/>
      <c r="G104" s="497"/>
    </row>
    <row r="105" spans="1:7" ht="21.95" customHeight="1" x14ac:dyDescent="0.2">
      <c r="A105" s="75" t="s">
        <v>3775</v>
      </c>
      <c r="B105" s="75"/>
      <c r="C105" s="76"/>
      <c r="D105" s="77"/>
      <c r="E105" s="77"/>
      <c r="F105" s="329"/>
      <c r="G105" s="503">
        <f>SUM(G62:G103)</f>
        <v>0</v>
      </c>
    </row>
    <row r="106" spans="1:7" s="65" customFormat="1" ht="14.45" customHeight="1" x14ac:dyDescent="0.2">
      <c r="A106" s="204"/>
      <c r="B106" s="202"/>
      <c r="C106" s="202"/>
      <c r="D106" s="203"/>
      <c r="E106" s="203"/>
      <c r="F106" s="202"/>
      <c r="G106" s="500" t="s">
        <v>3826</v>
      </c>
    </row>
    <row r="107" spans="1:7" s="65" customFormat="1" x14ac:dyDescent="0.2">
      <c r="A107" s="204"/>
      <c r="B107" s="202"/>
      <c r="C107" s="202"/>
      <c r="D107" s="203"/>
      <c r="E107" s="203"/>
      <c r="F107" s="202"/>
      <c r="G107" s="501"/>
    </row>
    <row r="108" spans="1:7" s="65" customFormat="1" ht="25.5" x14ac:dyDescent="0.2">
      <c r="A108" s="225" t="s">
        <v>3</v>
      </c>
      <c r="B108" s="66" t="s">
        <v>4</v>
      </c>
      <c r="C108" s="66" t="s">
        <v>5</v>
      </c>
      <c r="D108" s="66" t="s">
        <v>6</v>
      </c>
      <c r="E108" s="66" t="s">
        <v>7</v>
      </c>
      <c r="F108" s="66" t="s">
        <v>8</v>
      </c>
      <c r="G108" s="502" t="s">
        <v>9</v>
      </c>
    </row>
    <row r="109" spans="1:7" x14ac:dyDescent="0.2">
      <c r="A109" s="229"/>
      <c r="B109" s="207"/>
      <c r="C109" s="74" t="s">
        <v>3746</v>
      </c>
      <c r="D109" s="229"/>
      <c r="E109" s="229"/>
      <c r="F109" s="319"/>
      <c r="G109" s="497"/>
    </row>
    <row r="110" spans="1:7" x14ac:dyDescent="0.2">
      <c r="A110" s="229"/>
      <c r="B110" s="207"/>
      <c r="C110" s="73"/>
      <c r="D110" s="229"/>
      <c r="E110" s="229"/>
      <c r="F110" s="319"/>
      <c r="G110" s="497"/>
    </row>
    <row r="111" spans="1:7" x14ac:dyDescent="0.2">
      <c r="A111" s="229"/>
      <c r="B111" s="207"/>
      <c r="C111" s="74" t="s">
        <v>3021</v>
      </c>
      <c r="D111" s="229"/>
      <c r="E111" s="229"/>
      <c r="F111" s="319"/>
      <c r="G111" s="497"/>
    </row>
    <row r="112" spans="1:7" x14ac:dyDescent="0.2">
      <c r="A112" s="229"/>
      <c r="B112" s="207"/>
      <c r="C112" s="73"/>
      <c r="D112" s="229"/>
      <c r="E112" s="229"/>
      <c r="F112" s="319"/>
      <c r="G112" s="497"/>
    </row>
    <row r="113" spans="1:7" ht="25.5" x14ac:dyDescent="0.2">
      <c r="A113" s="229"/>
      <c r="B113" s="207"/>
      <c r="C113" s="73" t="s">
        <v>3311</v>
      </c>
      <c r="D113" s="229"/>
      <c r="E113" s="229"/>
      <c r="F113" s="319"/>
      <c r="G113" s="497"/>
    </row>
    <row r="114" spans="1:7" x14ac:dyDescent="0.2">
      <c r="A114" s="229"/>
      <c r="B114" s="207"/>
      <c r="C114" s="73"/>
      <c r="D114" s="229"/>
      <c r="E114" s="229"/>
      <c r="F114" s="319"/>
      <c r="G114" s="497"/>
    </row>
    <row r="115" spans="1:7" ht="51" x14ac:dyDescent="0.2">
      <c r="A115" s="229"/>
      <c r="B115" s="207"/>
      <c r="C115" s="73" t="s">
        <v>3309</v>
      </c>
      <c r="D115" s="229"/>
      <c r="E115" s="229"/>
      <c r="F115" s="319"/>
      <c r="G115" s="497"/>
    </row>
    <row r="116" spans="1:7" x14ac:dyDescent="0.2">
      <c r="A116" s="229"/>
      <c r="B116" s="207"/>
      <c r="C116" s="73"/>
      <c r="D116" s="229"/>
      <c r="E116" s="229"/>
      <c r="F116" s="319"/>
      <c r="G116" s="497"/>
    </row>
    <row r="117" spans="1:7" ht="51" x14ac:dyDescent="0.2">
      <c r="A117" s="229"/>
      <c r="B117" s="207"/>
      <c r="C117" s="73" t="s">
        <v>4932</v>
      </c>
      <c r="D117" s="229"/>
      <c r="E117" s="229"/>
      <c r="F117" s="319"/>
      <c r="G117" s="497"/>
    </row>
    <row r="118" spans="1:7" x14ac:dyDescent="0.2">
      <c r="A118" s="229"/>
      <c r="B118" s="207"/>
      <c r="C118" s="73"/>
      <c r="D118" s="229"/>
      <c r="E118" s="229"/>
      <c r="F118" s="319"/>
      <c r="G118" s="497"/>
    </row>
    <row r="119" spans="1:7" ht="38.25" x14ac:dyDescent="0.2">
      <c r="A119" s="229"/>
      <c r="B119" s="207"/>
      <c r="C119" s="73" t="s">
        <v>3334</v>
      </c>
      <c r="D119" s="229"/>
      <c r="E119" s="229"/>
      <c r="F119" s="319"/>
      <c r="G119" s="497"/>
    </row>
    <row r="120" spans="1:7" x14ac:dyDescent="0.2">
      <c r="A120" s="229"/>
      <c r="B120" s="207"/>
      <c r="C120" s="73"/>
      <c r="D120" s="229"/>
      <c r="E120" s="229"/>
      <c r="F120" s="319"/>
      <c r="G120" s="497"/>
    </row>
    <row r="121" spans="1:7" x14ac:dyDescent="0.2">
      <c r="A121" s="229"/>
      <c r="B121" s="207"/>
      <c r="C121" s="213" t="s">
        <v>2907</v>
      </c>
      <c r="D121" s="229"/>
      <c r="E121" s="229"/>
      <c r="F121" s="319"/>
      <c r="G121" s="497"/>
    </row>
    <row r="122" spans="1:7" x14ac:dyDescent="0.2">
      <c r="A122" s="229"/>
      <c r="B122" s="207"/>
      <c r="C122" s="73"/>
      <c r="D122" s="229"/>
      <c r="E122" s="229"/>
      <c r="F122" s="319"/>
      <c r="G122" s="497"/>
    </row>
    <row r="123" spans="1:7" x14ac:dyDescent="0.2">
      <c r="A123" s="229"/>
      <c r="B123" s="207"/>
      <c r="C123" s="212" t="s">
        <v>3023</v>
      </c>
      <c r="D123" s="229"/>
      <c r="E123" s="229"/>
      <c r="F123" s="319"/>
      <c r="G123" s="497"/>
    </row>
    <row r="124" spans="1:7" x14ac:dyDescent="0.2">
      <c r="A124" s="229"/>
      <c r="B124" s="207"/>
      <c r="C124" s="73"/>
      <c r="D124" s="229"/>
      <c r="E124" s="229"/>
      <c r="F124" s="319"/>
      <c r="G124" s="497"/>
    </row>
    <row r="125" spans="1:7" ht="63.75" x14ac:dyDescent="0.2">
      <c r="A125" s="229"/>
      <c r="B125" s="207"/>
      <c r="C125" s="73" t="s">
        <v>3024</v>
      </c>
      <c r="D125" s="229"/>
      <c r="E125" s="229"/>
      <c r="F125" s="319"/>
      <c r="G125" s="497"/>
    </row>
    <row r="126" spans="1:7" x14ac:dyDescent="0.2">
      <c r="A126" s="229"/>
      <c r="B126" s="207"/>
      <c r="C126" s="73"/>
      <c r="D126" s="229"/>
      <c r="E126" s="229"/>
      <c r="F126" s="319"/>
      <c r="G126" s="497"/>
    </row>
    <row r="127" spans="1:7" x14ac:dyDescent="0.2">
      <c r="A127" s="229"/>
      <c r="B127" s="207"/>
      <c r="C127" s="213" t="s">
        <v>3025</v>
      </c>
      <c r="D127" s="229"/>
      <c r="E127" s="229"/>
      <c r="F127" s="319"/>
      <c r="G127" s="497"/>
    </row>
    <row r="128" spans="1:7" x14ac:dyDescent="0.2">
      <c r="A128" s="229"/>
      <c r="B128" s="207"/>
      <c r="C128" s="73"/>
      <c r="D128" s="229"/>
      <c r="E128" s="229"/>
      <c r="F128" s="319"/>
      <c r="G128" s="497"/>
    </row>
    <row r="129" spans="1:7" ht="25.5" x14ac:dyDescent="0.2">
      <c r="A129" s="229"/>
      <c r="B129" s="207"/>
      <c r="C129" s="212" t="s">
        <v>3026</v>
      </c>
      <c r="D129" s="229"/>
      <c r="E129" s="229"/>
      <c r="F129" s="319"/>
      <c r="G129" s="497"/>
    </row>
    <row r="130" spans="1:7" x14ac:dyDescent="0.2">
      <c r="A130" s="229"/>
      <c r="B130" s="207"/>
      <c r="C130" s="73"/>
      <c r="D130" s="229"/>
      <c r="E130" s="229"/>
      <c r="F130" s="319"/>
      <c r="G130" s="497"/>
    </row>
    <row r="131" spans="1:7" x14ac:dyDescent="0.2">
      <c r="A131" s="229">
        <v>3.1</v>
      </c>
      <c r="B131" s="207"/>
      <c r="C131" s="73" t="s">
        <v>3027</v>
      </c>
      <c r="D131" s="229" t="s">
        <v>4786</v>
      </c>
      <c r="E131" s="229">
        <v>20</v>
      </c>
      <c r="F131" s="711"/>
      <c r="G131" s="497">
        <f>E131*F131</f>
        <v>0</v>
      </c>
    </row>
    <row r="132" spans="1:7" x14ac:dyDescent="0.2">
      <c r="A132" s="229"/>
      <c r="B132" s="207"/>
      <c r="C132" s="73"/>
      <c r="D132" s="229"/>
      <c r="E132" s="229"/>
      <c r="F132" s="319"/>
      <c r="G132" s="497"/>
    </row>
    <row r="133" spans="1:7" x14ac:dyDescent="0.2">
      <c r="A133" s="229"/>
      <c r="B133" s="207"/>
      <c r="C133" s="213" t="s">
        <v>3030</v>
      </c>
      <c r="D133" s="229"/>
      <c r="E133" s="229"/>
      <c r="F133" s="319"/>
      <c r="G133" s="497"/>
    </row>
    <row r="134" spans="1:7" x14ac:dyDescent="0.2">
      <c r="A134" s="229"/>
      <c r="B134" s="207"/>
      <c r="C134" s="73"/>
      <c r="D134" s="229"/>
      <c r="E134" s="229"/>
      <c r="F134" s="319"/>
      <c r="G134" s="497"/>
    </row>
    <row r="135" spans="1:7" x14ac:dyDescent="0.2">
      <c r="A135" s="229"/>
      <c r="B135" s="207"/>
      <c r="C135" s="212" t="s">
        <v>3031</v>
      </c>
      <c r="D135" s="229"/>
      <c r="E135" s="229"/>
      <c r="F135" s="319"/>
      <c r="G135" s="497"/>
    </row>
    <row r="136" spans="1:7" x14ac:dyDescent="0.2">
      <c r="A136" s="229"/>
      <c r="B136" s="207"/>
      <c r="C136" s="73"/>
      <c r="D136" s="229"/>
      <c r="E136" s="229"/>
      <c r="F136" s="319"/>
      <c r="G136" s="497"/>
    </row>
    <row r="137" spans="1:7" x14ac:dyDescent="0.2">
      <c r="A137" s="229">
        <v>3.2</v>
      </c>
      <c r="B137" s="207"/>
      <c r="C137" s="73" t="s">
        <v>3335</v>
      </c>
      <c r="D137" s="229" t="s">
        <v>4786</v>
      </c>
      <c r="E137" s="229">
        <v>203</v>
      </c>
      <c r="F137" s="711"/>
      <c r="G137" s="497">
        <f t="shared" ref="G137:G155" si="3">E137*F137</f>
        <v>0</v>
      </c>
    </row>
    <row r="138" spans="1:7" x14ac:dyDescent="0.2">
      <c r="A138" s="229"/>
      <c r="B138" s="207"/>
      <c r="C138" s="73"/>
      <c r="D138" s="229"/>
      <c r="E138" s="229"/>
      <c r="F138" s="319"/>
      <c r="G138" s="497"/>
    </row>
    <row r="139" spans="1:7" x14ac:dyDescent="0.2">
      <c r="A139" s="229">
        <v>3.3</v>
      </c>
      <c r="B139" s="207"/>
      <c r="C139" s="73" t="s">
        <v>3336</v>
      </c>
      <c r="D139" s="229" t="s">
        <v>292</v>
      </c>
      <c r="E139" s="229">
        <v>81</v>
      </c>
      <c r="F139" s="711"/>
      <c r="G139" s="497">
        <f t="shared" si="3"/>
        <v>0</v>
      </c>
    </row>
    <row r="140" spans="1:7" x14ac:dyDescent="0.2">
      <c r="A140" s="229"/>
      <c r="B140" s="207"/>
      <c r="C140" s="73"/>
      <c r="D140" s="229"/>
      <c r="E140" s="229"/>
      <c r="F140" s="319"/>
      <c r="G140" s="497"/>
    </row>
    <row r="141" spans="1:7" x14ac:dyDescent="0.2">
      <c r="A141" s="229"/>
      <c r="B141" s="207"/>
      <c r="C141" s="213" t="s">
        <v>3337</v>
      </c>
      <c r="D141" s="229"/>
      <c r="E141" s="229"/>
      <c r="F141" s="319"/>
      <c r="G141" s="497"/>
    </row>
    <row r="142" spans="1:7" x14ac:dyDescent="0.2">
      <c r="A142" s="229"/>
      <c r="B142" s="207"/>
      <c r="C142" s="73"/>
      <c r="D142" s="229"/>
      <c r="E142" s="229"/>
      <c r="F142" s="319"/>
      <c r="G142" s="497"/>
    </row>
    <row r="143" spans="1:7" x14ac:dyDescent="0.2">
      <c r="A143" s="229"/>
      <c r="B143" s="207"/>
      <c r="C143" s="212" t="s">
        <v>3338</v>
      </c>
      <c r="D143" s="229"/>
      <c r="E143" s="229"/>
      <c r="F143" s="319"/>
      <c r="G143" s="497"/>
    </row>
    <row r="144" spans="1:7" x14ac:dyDescent="0.2">
      <c r="A144" s="229"/>
      <c r="B144" s="207"/>
      <c r="C144" s="73"/>
      <c r="D144" s="229"/>
      <c r="E144" s="229"/>
      <c r="F144" s="319"/>
      <c r="G144" s="497"/>
    </row>
    <row r="145" spans="1:7" x14ac:dyDescent="0.2">
      <c r="A145" s="229">
        <v>3.4</v>
      </c>
      <c r="B145" s="207"/>
      <c r="C145" s="73" t="s">
        <v>3339</v>
      </c>
      <c r="D145" s="229" t="s">
        <v>4786</v>
      </c>
      <c r="E145" s="229">
        <v>195</v>
      </c>
      <c r="F145" s="711"/>
      <c r="G145" s="497">
        <f t="shared" si="3"/>
        <v>0</v>
      </c>
    </row>
    <row r="146" spans="1:7" x14ac:dyDescent="0.2">
      <c r="A146" s="229"/>
      <c r="B146" s="207"/>
      <c r="C146" s="73"/>
      <c r="D146" s="229"/>
      <c r="E146" s="229"/>
      <c r="F146" s="319"/>
      <c r="G146" s="497"/>
    </row>
    <row r="147" spans="1:7" x14ac:dyDescent="0.2">
      <c r="A147" s="229"/>
      <c r="B147" s="207"/>
      <c r="C147" s="213" t="s">
        <v>3042</v>
      </c>
      <c r="D147" s="229"/>
      <c r="E147" s="229"/>
      <c r="F147" s="319"/>
      <c r="G147" s="497"/>
    </row>
    <row r="148" spans="1:7" x14ac:dyDescent="0.2">
      <c r="A148" s="229"/>
      <c r="B148" s="207"/>
      <c r="C148" s="73"/>
      <c r="D148" s="229"/>
      <c r="E148" s="229"/>
      <c r="F148" s="319"/>
      <c r="G148" s="497"/>
    </row>
    <row r="149" spans="1:7" x14ac:dyDescent="0.2">
      <c r="A149" s="229"/>
      <c r="B149" s="207"/>
      <c r="C149" s="212" t="s">
        <v>3340</v>
      </c>
      <c r="D149" s="229"/>
      <c r="E149" s="229"/>
      <c r="F149" s="319"/>
      <c r="G149" s="497"/>
    </row>
    <row r="150" spans="1:7" x14ac:dyDescent="0.2">
      <c r="A150" s="229"/>
      <c r="B150" s="207"/>
      <c r="C150" s="73"/>
      <c r="D150" s="229"/>
      <c r="E150" s="229"/>
      <c r="F150" s="319"/>
      <c r="G150" s="497"/>
    </row>
    <row r="151" spans="1:7" x14ac:dyDescent="0.2">
      <c r="A151" s="229">
        <v>3.5</v>
      </c>
      <c r="B151" s="207"/>
      <c r="C151" s="73" t="s">
        <v>3341</v>
      </c>
      <c r="D151" s="229" t="s">
        <v>292</v>
      </c>
      <c r="E151" s="229">
        <v>4</v>
      </c>
      <c r="F151" s="711"/>
      <c r="G151" s="497">
        <f t="shared" si="3"/>
        <v>0</v>
      </c>
    </row>
    <row r="152" spans="1:7" x14ac:dyDescent="0.2">
      <c r="A152" s="229"/>
      <c r="B152" s="207"/>
      <c r="C152" s="73"/>
      <c r="D152" s="229"/>
      <c r="E152" s="229"/>
      <c r="F152" s="319"/>
      <c r="G152" s="497"/>
    </row>
    <row r="153" spans="1:7" x14ac:dyDescent="0.2">
      <c r="A153" s="229"/>
      <c r="B153" s="207"/>
      <c r="C153" s="212" t="s">
        <v>3342</v>
      </c>
      <c r="D153" s="229"/>
      <c r="E153" s="229"/>
      <c r="F153" s="319"/>
      <c r="G153" s="497"/>
    </row>
    <row r="154" spans="1:7" x14ac:dyDescent="0.2">
      <c r="A154" s="229"/>
      <c r="B154" s="207"/>
      <c r="C154" s="73"/>
      <c r="D154" s="229"/>
      <c r="E154" s="229"/>
      <c r="F154" s="319"/>
      <c r="G154" s="497"/>
    </row>
    <row r="155" spans="1:7" x14ac:dyDescent="0.2">
      <c r="A155" s="229">
        <v>3.6</v>
      </c>
      <c r="B155" s="207"/>
      <c r="C155" s="73" t="s">
        <v>3343</v>
      </c>
      <c r="D155" s="229" t="s">
        <v>292</v>
      </c>
      <c r="E155" s="229">
        <v>15</v>
      </c>
      <c r="F155" s="711"/>
      <c r="G155" s="497">
        <f t="shared" si="3"/>
        <v>0</v>
      </c>
    </row>
    <row r="156" spans="1:7" x14ac:dyDescent="0.2">
      <c r="A156" s="229"/>
      <c r="B156" s="207"/>
      <c r="C156" s="73"/>
      <c r="D156" s="229"/>
      <c r="E156" s="229"/>
      <c r="F156" s="319"/>
      <c r="G156" s="497"/>
    </row>
    <row r="157" spans="1:7" ht="21.95" customHeight="1" x14ac:dyDescent="0.2">
      <c r="A157" s="75" t="s">
        <v>3776</v>
      </c>
      <c r="B157" s="75"/>
      <c r="C157" s="76"/>
      <c r="D157" s="77"/>
      <c r="E157" s="77"/>
      <c r="F157" s="329"/>
      <c r="G157" s="503">
        <f>SUM(G131:G155)</f>
        <v>0</v>
      </c>
    </row>
    <row r="158" spans="1:7" s="65" customFormat="1" ht="14.45" customHeight="1" x14ac:dyDescent="0.2">
      <c r="A158" s="204"/>
      <c r="B158" s="202"/>
      <c r="C158" s="202"/>
      <c r="D158" s="203"/>
      <c r="E158" s="203"/>
      <c r="F158" s="202"/>
      <c r="G158" s="500" t="s">
        <v>3826</v>
      </c>
    </row>
    <row r="159" spans="1:7" s="65" customFormat="1" x14ac:dyDescent="0.2">
      <c r="A159" s="204"/>
      <c r="B159" s="202"/>
      <c r="C159" s="202"/>
      <c r="D159" s="203"/>
      <c r="E159" s="203"/>
      <c r="F159" s="202"/>
      <c r="G159" s="501"/>
    </row>
    <row r="160" spans="1:7" s="65" customFormat="1" ht="25.5" x14ac:dyDescent="0.2">
      <c r="A160" s="225" t="s">
        <v>3</v>
      </c>
      <c r="B160" s="66" t="s">
        <v>4</v>
      </c>
      <c r="C160" s="66" t="s">
        <v>5</v>
      </c>
      <c r="D160" s="66" t="s">
        <v>6</v>
      </c>
      <c r="E160" s="66" t="s">
        <v>7</v>
      </c>
      <c r="F160" s="66" t="s">
        <v>8</v>
      </c>
      <c r="G160" s="502" t="s">
        <v>9</v>
      </c>
    </row>
    <row r="161" spans="1:7" x14ac:dyDescent="0.2">
      <c r="A161" s="229"/>
      <c r="B161" s="207"/>
      <c r="C161" s="74" t="s">
        <v>3747</v>
      </c>
      <c r="D161" s="229"/>
      <c r="E161" s="229"/>
      <c r="F161" s="319"/>
      <c r="G161" s="497"/>
    </row>
    <row r="162" spans="1:7" x14ac:dyDescent="0.2">
      <c r="A162" s="229"/>
      <c r="B162" s="207"/>
      <c r="C162" s="74"/>
      <c r="D162" s="229"/>
      <c r="E162" s="229"/>
      <c r="F162" s="319"/>
      <c r="G162" s="497"/>
    </row>
    <row r="163" spans="1:7" x14ac:dyDescent="0.2">
      <c r="A163" s="229"/>
      <c r="B163" s="207"/>
      <c r="C163" s="74" t="s">
        <v>3051</v>
      </c>
      <c r="D163" s="229"/>
      <c r="E163" s="229"/>
      <c r="F163" s="319"/>
      <c r="G163" s="497"/>
    </row>
    <row r="164" spans="1:7" x14ac:dyDescent="0.2">
      <c r="A164" s="229"/>
      <c r="B164" s="207"/>
      <c r="C164" s="73"/>
      <c r="D164" s="229"/>
      <c r="E164" s="229"/>
      <c r="F164" s="319"/>
      <c r="G164" s="497"/>
    </row>
    <row r="165" spans="1:7" ht="25.5" x14ac:dyDescent="0.2">
      <c r="A165" s="229"/>
      <c r="B165" s="207"/>
      <c r="C165" s="73" t="s">
        <v>3311</v>
      </c>
      <c r="D165" s="229"/>
      <c r="E165" s="229"/>
      <c r="F165" s="319"/>
      <c r="G165" s="497"/>
    </row>
    <row r="166" spans="1:7" x14ac:dyDescent="0.2">
      <c r="A166" s="229"/>
      <c r="B166" s="207"/>
      <c r="C166" s="73"/>
      <c r="D166" s="229"/>
      <c r="E166" s="229"/>
      <c r="F166" s="319"/>
      <c r="G166" s="497"/>
    </row>
    <row r="167" spans="1:7" ht="51" x14ac:dyDescent="0.2">
      <c r="A167" s="229"/>
      <c r="B167" s="207"/>
      <c r="C167" s="73" t="s">
        <v>3309</v>
      </c>
      <c r="D167" s="229"/>
      <c r="E167" s="229"/>
      <c r="F167" s="319"/>
      <c r="G167" s="497"/>
    </row>
    <row r="168" spans="1:7" x14ac:dyDescent="0.2">
      <c r="A168" s="229"/>
      <c r="B168" s="207"/>
      <c r="C168" s="73"/>
      <c r="D168" s="229"/>
      <c r="E168" s="229"/>
      <c r="F168" s="319"/>
      <c r="G168" s="497"/>
    </row>
    <row r="169" spans="1:7" ht="51" x14ac:dyDescent="0.2">
      <c r="A169" s="229"/>
      <c r="B169" s="207"/>
      <c r="C169" s="73" t="s">
        <v>4932</v>
      </c>
      <c r="D169" s="229"/>
      <c r="E169" s="229"/>
      <c r="F169" s="319"/>
      <c r="G169" s="497"/>
    </row>
    <row r="170" spans="1:7" x14ac:dyDescent="0.2">
      <c r="A170" s="229"/>
      <c r="B170" s="207"/>
      <c r="C170" s="73"/>
      <c r="D170" s="229"/>
      <c r="E170" s="229"/>
      <c r="F170" s="319"/>
      <c r="G170" s="497"/>
    </row>
    <row r="171" spans="1:7" ht="38.25" x14ac:dyDescent="0.2">
      <c r="A171" s="229"/>
      <c r="B171" s="207"/>
      <c r="C171" s="73" t="s">
        <v>3344</v>
      </c>
      <c r="D171" s="229"/>
      <c r="E171" s="229"/>
      <c r="F171" s="319"/>
      <c r="G171" s="497"/>
    </row>
    <row r="172" spans="1:7" x14ac:dyDescent="0.2">
      <c r="A172" s="229"/>
      <c r="B172" s="207"/>
      <c r="C172" s="73"/>
      <c r="D172" s="229"/>
      <c r="E172" s="229"/>
      <c r="F172" s="319"/>
      <c r="G172" s="497"/>
    </row>
    <row r="173" spans="1:7" x14ac:dyDescent="0.2">
      <c r="A173" s="229"/>
      <c r="B173" s="207"/>
      <c r="C173" s="213" t="s">
        <v>3345</v>
      </c>
      <c r="D173" s="229"/>
      <c r="E173" s="229"/>
      <c r="F173" s="319"/>
      <c r="G173" s="497"/>
    </row>
    <row r="174" spans="1:7" x14ac:dyDescent="0.2">
      <c r="A174" s="229"/>
      <c r="B174" s="207"/>
      <c r="C174" s="73"/>
      <c r="D174" s="229"/>
      <c r="E174" s="229"/>
      <c r="F174" s="319"/>
      <c r="G174" s="497"/>
    </row>
    <row r="175" spans="1:7" x14ac:dyDescent="0.2">
      <c r="A175" s="229"/>
      <c r="B175" s="207"/>
      <c r="C175" s="212" t="s">
        <v>3346</v>
      </c>
      <c r="D175" s="229"/>
      <c r="E175" s="229"/>
      <c r="F175" s="319"/>
      <c r="G175" s="497"/>
    </row>
    <row r="176" spans="1:7" x14ac:dyDescent="0.2">
      <c r="A176" s="229"/>
      <c r="B176" s="207"/>
      <c r="C176" s="73"/>
      <c r="D176" s="229"/>
      <c r="E176" s="229"/>
      <c r="F176" s="319"/>
      <c r="G176" s="497"/>
    </row>
    <row r="177" spans="1:7" ht="51" x14ac:dyDescent="0.2">
      <c r="A177" s="229">
        <v>4.0999999999999996</v>
      </c>
      <c r="B177" s="207"/>
      <c r="C177" s="73" t="s">
        <v>3347</v>
      </c>
      <c r="D177" s="229" t="s">
        <v>242</v>
      </c>
      <c r="E177" s="229">
        <v>3</v>
      </c>
      <c r="F177" s="711"/>
      <c r="G177" s="497">
        <f>E177*F177</f>
        <v>0</v>
      </c>
    </row>
    <row r="178" spans="1:7" x14ac:dyDescent="0.2">
      <c r="A178" s="229"/>
      <c r="B178" s="207"/>
      <c r="C178" s="73"/>
      <c r="D178" s="229"/>
      <c r="E178" s="229"/>
      <c r="F178" s="319"/>
      <c r="G178" s="497"/>
    </row>
    <row r="179" spans="1:7" x14ac:dyDescent="0.2">
      <c r="A179" s="229"/>
      <c r="B179" s="207"/>
      <c r="C179" s="212" t="s">
        <v>3348</v>
      </c>
      <c r="D179" s="229"/>
      <c r="E179" s="229"/>
      <c r="F179" s="319"/>
      <c r="G179" s="497"/>
    </row>
    <row r="180" spans="1:7" x14ac:dyDescent="0.2">
      <c r="A180" s="229"/>
      <c r="B180" s="207"/>
      <c r="C180" s="73"/>
      <c r="D180" s="229"/>
      <c r="E180" s="229"/>
      <c r="F180" s="319"/>
      <c r="G180" s="497"/>
    </row>
    <row r="181" spans="1:7" ht="63.75" x14ac:dyDescent="0.2">
      <c r="A181" s="229">
        <v>4.2</v>
      </c>
      <c r="B181" s="207"/>
      <c r="C181" s="73" t="s">
        <v>3349</v>
      </c>
      <c r="D181" s="229" t="s">
        <v>242</v>
      </c>
      <c r="E181" s="229">
        <v>2</v>
      </c>
      <c r="F181" s="711"/>
      <c r="G181" s="497">
        <f t="shared" ref="G181:G193" si="4">E181*F181</f>
        <v>0</v>
      </c>
    </row>
    <row r="182" spans="1:7" x14ac:dyDescent="0.2">
      <c r="A182" s="229"/>
      <c r="B182" s="207"/>
      <c r="C182" s="73"/>
      <c r="D182" s="229"/>
      <c r="E182" s="229"/>
      <c r="F182" s="319"/>
      <c r="G182" s="497"/>
    </row>
    <row r="183" spans="1:7" ht="89.25" x14ac:dyDescent="0.2">
      <c r="A183" s="229">
        <v>4.3</v>
      </c>
      <c r="B183" s="207"/>
      <c r="C183" s="73" t="s">
        <v>3350</v>
      </c>
      <c r="D183" s="229" t="s">
        <v>242</v>
      </c>
      <c r="E183" s="229">
        <v>1</v>
      </c>
      <c r="F183" s="711"/>
      <c r="G183" s="497">
        <f t="shared" si="4"/>
        <v>0</v>
      </c>
    </row>
    <row r="184" spans="1:7" x14ac:dyDescent="0.2">
      <c r="A184" s="229"/>
      <c r="B184" s="207"/>
      <c r="C184" s="73"/>
      <c r="D184" s="229"/>
      <c r="E184" s="229"/>
      <c r="F184" s="319"/>
      <c r="G184" s="497"/>
    </row>
    <row r="185" spans="1:7" ht="25.5" x14ac:dyDescent="0.2">
      <c r="A185" s="229"/>
      <c r="B185" s="207"/>
      <c r="C185" s="212" t="s">
        <v>3351</v>
      </c>
      <c r="D185" s="229"/>
      <c r="E185" s="229"/>
      <c r="F185" s="319"/>
      <c r="G185" s="497"/>
    </row>
    <row r="186" spans="1:7" x14ac:dyDescent="0.2">
      <c r="A186" s="229"/>
      <c r="B186" s="207"/>
      <c r="C186" s="73"/>
      <c r="D186" s="229"/>
      <c r="E186" s="229"/>
      <c r="F186" s="319"/>
      <c r="G186" s="497"/>
    </row>
    <row r="187" spans="1:7" x14ac:dyDescent="0.2">
      <c r="A187" s="229">
        <v>4.4000000000000004</v>
      </c>
      <c r="B187" s="207"/>
      <c r="C187" s="73" t="s">
        <v>3352</v>
      </c>
      <c r="D187" s="229" t="s">
        <v>242</v>
      </c>
      <c r="E187" s="229">
        <v>1</v>
      </c>
      <c r="F187" s="711"/>
      <c r="G187" s="497">
        <f t="shared" si="4"/>
        <v>0</v>
      </c>
    </row>
    <row r="188" spans="1:7" x14ac:dyDescent="0.2">
      <c r="A188" s="229"/>
      <c r="B188" s="207"/>
      <c r="C188" s="73"/>
      <c r="D188" s="229"/>
      <c r="E188" s="229"/>
      <c r="F188" s="319"/>
      <c r="G188" s="497"/>
    </row>
    <row r="189" spans="1:7" x14ac:dyDescent="0.2">
      <c r="A189" s="229"/>
      <c r="B189" s="207"/>
      <c r="C189" s="213" t="s">
        <v>3353</v>
      </c>
      <c r="D189" s="229"/>
      <c r="E189" s="229"/>
      <c r="F189" s="319"/>
      <c r="G189" s="497"/>
    </row>
    <row r="190" spans="1:7" x14ac:dyDescent="0.2">
      <c r="A190" s="229"/>
      <c r="B190" s="207"/>
      <c r="C190" s="73"/>
      <c r="D190" s="229"/>
      <c r="E190" s="229"/>
      <c r="F190" s="319"/>
      <c r="G190" s="497"/>
    </row>
    <row r="191" spans="1:7" x14ac:dyDescent="0.2">
      <c r="A191" s="229"/>
      <c r="B191" s="207"/>
      <c r="C191" s="212" t="s">
        <v>3354</v>
      </c>
      <c r="D191" s="229"/>
      <c r="E191" s="229"/>
      <c r="F191" s="319"/>
      <c r="G191" s="497"/>
    </row>
    <row r="192" spans="1:7" x14ac:dyDescent="0.2">
      <c r="A192" s="229"/>
      <c r="B192" s="207"/>
      <c r="C192" s="73"/>
      <c r="D192" s="229"/>
      <c r="E192" s="229"/>
      <c r="F192" s="319"/>
      <c r="G192" s="497"/>
    </row>
    <row r="193" spans="1:7" x14ac:dyDescent="0.2">
      <c r="A193" s="229">
        <v>4.5</v>
      </c>
      <c r="B193" s="207"/>
      <c r="C193" s="73" t="s">
        <v>3355</v>
      </c>
      <c r="D193" s="229" t="s">
        <v>292</v>
      </c>
      <c r="E193" s="229">
        <v>7</v>
      </c>
      <c r="F193" s="711"/>
      <c r="G193" s="497">
        <f t="shared" si="4"/>
        <v>0</v>
      </c>
    </row>
    <row r="194" spans="1:7" x14ac:dyDescent="0.2">
      <c r="A194" s="229"/>
      <c r="B194" s="207"/>
      <c r="C194" s="73"/>
      <c r="D194" s="229"/>
      <c r="E194" s="229"/>
      <c r="F194" s="319"/>
      <c r="G194" s="497"/>
    </row>
    <row r="195" spans="1:7" ht="21.95" customHeight="1" x14ac:dyDescent="0.2">
      <c r="A195" s="75" t="s">
        <v>3777</v>
      </c>
      <c r="B195" s="75"/>
      <c r="C195" s="76"/>
      <c r="D195" s="77"/>
      <c r="E195" s="77"/>
      <c r="F195" s="329"/>
      <c r="G195" s="503">
        <f>SUM(G177:G193)</f>
        <v>0</v>
      </c>
    </row>
    <row r="196" spans="1:7" s="65" customFormat="1" ht="14.45" customHeight="1" x14ac:dyDescent="0.2">
      <c r="A196" s="204"/>
      <c r="B196" s="202"/>
      <c r="C196" s="202"/>
      <c r="D196" s="203"/>
      <c r="E196" s="203"/>
      <c r="F196" s="202"/>
      <c r="G196" s="500" t="s">
        <v>3826</v>
      </c>
    </row>
    <row r="197" spans="1:7" s="65" customFormat="1" x14ac:dyDescent="0.2">
      <c r="A197" s="204"/>
      <c r="B197" s="202"/>
      <c r="C197" s="202"/>
      <c r="D197" s="203"/>
      <c r="E197" s="203"/>
      <c r="F197" s="202"/>
      <c r="G197" s="501"/>
    </row>
    <row r="198" spans="1:7" s="65" customFormat="1" ht="25.5" x14ac:dyDescent="0.2">
      <c r="A198" s="225" t="s">
        <v>3</v>
      </c>
      <c r="B198" s="66" t="s">
        <v>4</v>
      </c>
      <c r="C198" s="66" t="s">
        <v>5</v>
      </c>
      <c r="D198" s="66" t="s">
        <v>6</v>
      </c>
      <c r="E198" s="66" t="s">
        <v>7</v>
      </c>
      <c r="F198" s="66" t="s">
        <v>8</v>
      </c>
      <c r="G198" s="502" t="s">
        <v>9</v>
      </c>
    </row>
    <row r="199" spans="1:7" x14ac:dyDescent="0.2">
      <c r="A199" s="229"/>
      <c r="B199" s="207"/>
      <c r="C199" s="74" t="s">
        <v>3748</v>
      </c>
      <c r="D199" s="229"/>
      <c r="E199" s="229"/>
      <c r="F199" s="331"/>
      <c r="G199" s="504"/>
    </row>
    <row r="200" spans="1:7" x14ac:dyDescent="0.2">
      <c r="A200" s="229"/>
      <c r="B200" s="207"/>
      <c r="C200" s="73"/>
      <c r="D200" s="229"/>
      <c r="E200" s="229"/>
      <c r="F200" s="331"/>
      <c r="G200" s="504"/>
    </row>
    <row r="201" spans="1:7" x14ac:dyDescent="0.2">
      <c r="A201" s="229"/>
      <c r="B201" s="207"/>
      <c r="C201" s="74" t="s">
        <v>3097</v>
      </c>
      <c r="D201" s="229"/>
      <c r="E201" s="229"/>
      <c r="F201" s="331"/>
      <c r="G201" s="504"/>
    </row>
    <row r="202" spans="1:7" x14ac:dyDescent="0.2">
      <c r="A202" s="229"/>
      <c r="B202" s="207"/>
      <c r="C202" s="73"/>
      <c r="D202" s="229"/>
      <c r="E202" s="229"/>
      <c r="F202" s="331"/>
      <c r="G202" s="504"/>
    </row>
    <row r="203" spans="1:7" ht="25.5" x14ac:dyDescent="0.2">
      <c r="A203" s="229"/>
      <c r="B203" s="207"/>
      <c r="C203" s="73" t="s">
        <v>3311</v>
      </c>
      <c r="D203" s="229"/>
      <c r="E203" s="229"/>
      <c r="F203" s="331"/>
      <c r="G203" s="504"/>
    </row>
    <row r="204" spans="1:7" x14ac:dyDescent="0.2">
      <c r="A204" s="229"/>
      <c r="B204" s="207"/>
      <c r="C204" s="73"/>
      <c r="D204" s="229"/>
      <c r="E204" s="229"/>
      <c r="F204" s="331"/>
      <c r="G204" s="504"/>
    </row>
    <row r="205" spans="1:7" ht="51" x14ac:dyDescent="0.2">
      <c r="A205" s="229"/>
      <c r="B205" s="207"/>
      <c r="C205" s="73" t="s">
        <v>3309</v>
      </c>
      <c r="D205" s="229"/>
      <c r="E205" s="229"/>
      <c r="F205" s="331"/>
      <c r="G205" s="504"/>
    </row>
    <row r="206" spans="1:7" x14ac:dyDescent="0.2">
      <c r="A206" s="229"/>
      <c r="B206" s="207"/>
      <c r="C206" s="73"/>
      <c r="D206" s="229"/>
      <c r="E206" s="229"/>
      <c r="F206" s="331"/>
      <c r="G206" s="504"/>
    </row>
    <row r="207" spans="1:7" ht="51" x14ac:dyDescent="0.2">
      <c r="A207" s="229"/>
      <c r="B207" s="207"/>
      <c r="C207" s="73" t="s">
        <v>4932</v>
      </c>
      <c r="D207" s="229"/>
      <c r="E207" s="229"/>
      <c r="F207" s="331"/>
      <c r="G207" s="504"/>
    </row>
    <row r="208" spans="1:7" x14ac:dyDescent="0.2">
      <c r="A208" s="229"/>
      <c r="B208" s="207"/>
      <c r="C208" s="73"/>
      <c r="D208" s="229"/>
      <c r="E208" s="229"/>
      <c r="F208" s="331"/>
      <c r="G208" s="504"/>
    </row>
    <row r="209" spans="1:7" ht="38.25" x14ac:dyDescent="0.2">
      <c r="A209" s="229"/>
      <c r="B209" s="207"/>
      <c r="C209" s="73" t="s">
        <v>3356</v>
      </c>
      <c r="D209" s="229"/>
      <c r="E209" s="229"/>
      <c r="F209" s="331"/>
      <c r="G209" s="504"/>
    </row>
    <row r="210" spans="1:7" x14ac:dyDescent="0.2">
      <c r="A210" s="229"/>
      <c r="B210" s="207"/>
      <c r="C210" s="73"/>
      <c r="D210" s="229"/>
      <c r="E210" s="229"/>
      <c r="F210" s="331"/>
      <c r="G210" s="504"/>
    </row>
    <row r="211" spans="1:7" x14ac:dyDescent="0.2">
      <c r="A211" s="229"/>
      <c r="B211" s="207"/>
      <c r="C211" s="213" t="s">
        <v>3357</v>
      </c>
      <c r="D211" s="229"/>
      <c r="E211" s="229"/>
      <c r="F211" s="331"/>
      <c r="G211" s="504"/>
    </row>
    <row r="212" spans="1:7" x14ac:dyDescent="0.2">
      <c r="A212" s="229"/>
      <c r="B212" s="207"/>
      <c r="C212" s="73"/>
      <c r="D212" s="229"/>
      <c r="E212" s="229"/>
      <c r="F212" s="331"/>
      <c r="G212" s="504"/>
    </row>
    <row r="213" spans="1:7" ht="25.5" x14ac:dyDescent="0.2">
      <c r="A213" s="229">
        <v>5.0999999999999996</v>
      </c>
      <c r="B213" s="207"/>
      <c r="C213" s="73" t="s">
        <v>3827</v>
      </c>
      <c r="D213" s="229" t="s">
        <v>242</v>
      </c>
      <c r="E213" s="229">
        <v>4</v>
      </c>
      <c r="F213" s="711"/>
      <c r="G213" s="504">
        <f>E213*F213</f>
        <v>0</v>
      </c>
    </row>
    <row r="214" spans="1:7" x14ac:dyDescent="0.2">
      <c r="A214" s="229"/>
      <c r="B214" s="207"/>
      <c r="C214" s="73"/>
      <c r="D214" s="229"/>
      <c r="E214" s="229"/>
      <c r="F214" s="331"/>
      <c r="G214" s="504"/>
    </row>
    <row r="215" spans="1:7" x14ac:dyDescent="0.2">
      <c r="A215" s="229"/>
      <c r="B215" s="207"/>
      <c r="C215" s="212" t="s">
        <v>3359</v>
      </c>
      <c r="D215" s="229"/>
      <c r="E215" s="229"/>
      <c r="F215" s="331"/>
      <c r="G215" s="504"/>
    </row>
    <row r="216" spans="1:7" x14ac:dyDescent="0.2">
      <c r="A216" s="229"/>
      <c r="B216" s="207"/>
      <c r="C216" s="73"/>
      <c r="D216" s="229"/>
      <c r="E216" s="229"/>
      <c r="F216" s="331"/>
      <c r="G216" s="504"/>
    </row>
    <row r="217" spans="1:7" x14ac:dyDescent="0.2">
      <c r="A217" s="229">
        <v>5.2</v>
      </c>
      <c r="B217" s="207"/>
      <c r="C217" s="73" t="s">
        <v>3360</v>
      </c>
      <c r="D217" s="229" t="s">
        <v>242</v>
      </c>
      <c r="E217" s="229">
        <v>3</v>
      </c>
      <c r="F217" s="711"/>
      <c r="G217" s="504">
        <f t="shared" ref="G217:G251" si="5">E217*F217</f>
        <v>0</v>
      </c>
    </row>
    <row r="218" spans="1:7" x14ac:dyDescent="0.2">
      <c r="A218" s="229"/>
      <c r="B218" s="207"/>
      <c r="C218" s="73"/>
      <c r="D218" s="229"/>
      <c r="E218" s="229"/>
      <c r="F218" s="331"/>
      <c r="G218" s="504"/>
    </row>
    <row r="219" spans="1:7" x14ac:dyDescent="0.2">
      <c r="A219" s="229">
        <v>5.3</v>
      </c>
      <c r="B219" s="207"/>
      <c r="C219" s="73" t="s">
        <v>3361</v>
      </c>
      <c r="D219" s="229" t="s">
        <v>242</v>
      </c>
      <c r="E219" s="229">
        <v>3</v>
      </c>
      <c r="F219" s="711"/>
      <c r="G219" s="504">
        <f t="shared" si="5"/>
        <v>0</v>
      </c>
    </row>
    <row r="220" spans="1:7" x14ac:dyDescent="0.2">
      <c r="A220" s="229"/>
      <c r="B220" s="207"/>
      <c r="C220" s="73"/>
      <c r="D220" s="229"/>
      <c r="E220" s="229"/>
      <c r="F220" s="331"/>
      <c r="G220" s="504"/>
    </row>
    <row r="221" spans="1:7" x14ac:dyDescent="0.2">
      <c r="A221" s="229">
        <v>5.4</v>
      </c>
      <c r="B221" s="207"/>
      <c r="C221" s="73" t="s">
        <v>3828</v>
      </c>
      <c r="D221" s="229" t="s">
        <v>3829</v>
      </c>
      <c r="E221" s="229">
        <v>8</v>
      </c>
      <c r="F221" s="711"/>
      <c r="G221" s="504">
        <f t="shared" si="5"/>
        <v>0</v>
      </c>
    </row>
    <row r="222" spans="1:7" x14ac:dyDescent="0.2">
      <c r="A222" s="229"/>
      <c r="B222" s="207"/>
      <c r="C222" s="73"/>
      <c r="D222" s="229"/>
      <c r="E222" s="229"/>
      <c r="F222" s="331"/>
      <c r="G222" s="504"/>
    </row>
    <row r="223" spans="1:7" x14ac:dyDescent="0.2">
      <c r="A223" s="229"/>
      <c r="B223" s="207"/>
      <c r="C223" s="213" t="s">
        <v>3362</v>
      </c>
      <c r="D223" s="229"/>
      <c r="E223" s="229"/>
      <c r="F223" s="331"/>
      <c r="G223" s="504"/>
    </row>
    <row r="224" spans="1:7" x14ac:dyDescent="0.2">
      <c r="A224" s="229"/>
      <c r="B224" s="207"/>
      <c r="C224" s="73"/>
      <c r="D224" s="229"/>
      <c r="E224" s="229"/>
      <c r="F224" s="331"/>
      <c r="G224" s="504"/>
    </row>
    <row r="225" spans="1:7" x14ac:dyDescent="0.2">
      <c r="A225" s="229"/>
      <c r="B225" s="207"/>
      <c r="C225" s="212" t="s">
        <v>3359</v>
      </c>
      <c r="D225" s="229"/>
      <c r="E225" s="229"/>
      <c r="F225" s="331"/>
      <c r="G225" s="504"/>
    </row>
    <row r="226" spans="1:7" x14ac:dyDescent="0.2">
      <c r="A226" s="229"/>
      <c r="B226" s="207"/>
      <c r="C226" s="73"/>
      <c r="D226" s="229"/>
      <c r="E226" s="229"/>
      <c r="F226" s="331"/>
      <c r="G226" s="504"/>
    </row>
    <row r="227" spans="1:7" ht="25.5" x14ac:dyDescent="0.2">
      <c r="A227" s="229">
        <v>5.5</v>
      </c>
      <c r="B227" s="207"/>
      <c r="C227" s="73" t="s">
        <v>3363</v>
      </c>
      <c r="D227" s="229" t="s">
        <v>242</v>
      </c>
      <c r="E227" s="229">
        <v>1</v>
      </c>
      <c r="F227" s="711"/>
      <c r="G227" s="504">
        <f t="shared" si="5"/>
        <v>0</v>
      </c>
    </row>
    <row r="228" spans="1:7" x14ac:dyDescent="0.2">
      <c r="A228" s="229"/>
      <c r="B228" s="207"/>
      <c r="C228" s="73"/>
      <c r="D228" s="229"/>
      <c r="E228" s="229"/>
      <c r="F228" s="331"/>
      <c r="G228" s="504"/>
    </row>
    <row r="229" spans="1:7" ht="25.5" x14ac:dyDescent="0.2">
      <c r="A229" s="229">
        <v>5.6</v>
      </c>
      <c r="B229" s="207"/>
      <c r="C229" s="73" t="s">
        <v>3364</v>
      </c>
      <c r="D229" s="229" t="s">
        <v>242</v>
      </c>
      <c r="E229" s="229">
        <v>3</v>
      </c>
      <c r="F229" s="711"/>
      <c r="G229" s="504">
        <f t="shared" si="5"/>
        <v>0</v>
      </c>
    </row>
    <row r="230" spans="1:7" x14ac:dyDescent="0.2">
      <c r="A230" s="229"/>
      <c r="B230" s="207"/>
      <c r="C230" s="73"/>
      <c r="D230" s="229"/>
      <c r="E230" s="229"/>
      <c r="F230" s="331"/>
      <c r="G230" s="504"/>
    </row>
    <row r="231" spans="1:7" ht="25.5" x14ac:dyDescent="0.2">
      <c r="A231" s="229">
        <v>5.7</v>
      </c>
      <c r="B231" s="207"/>
      <c r="C231" s="73" t="s">
        <v>3365</v>
      </c>
      <c r="D231" s="229" t="s">
        <v>242</v>
      </c>
      <c r="E231" s="229">
        <v>3</v>
      </c>
      <c r="F231" s="711"/>
      <c r="G231" s="504">
        <f t="shared" si="5"/>
        <v>0</v>
      </c>
    </row>
    <row r="232" spans="1:7" x14ac:dyDescent="0.2">
      <c r="A232" s="229"/>
      <c r="B232" s="207"/>
      <c r="C232" s="73"/>
      <c r="D232" s="229"/>
      <c r="E232" s="229"/>
      <c r="F232" s="331"/>
      <c r="G232" s="504"/>
    </row>
    <row r="233" spans="1:7" x14ac:dyDescent="0.2">
      <c r="A233" s="229"/>
      <c r="B233" s="207"/>
      <c r="C233" s="213" t="s">
        <v>3366</v>
      </c>
      <c r="D233" s="229"/>
      <c r="E233" s="229"/>
      <c r="F233" s="331"/>
      <c r="G233" s="504"/>
    </row>
    <row r="234" spans="1:7" x14ac:dyDescent="0.2">
      <c r="A234" s="229"/>
      <c r="B234" s="207"/>
      <c r="C234" s="73"/>
      <c r="D234" s="229"/>
      <c r="E234" s="229"/>
      <c r="F234" s="331"/>
      <c r="G234" s="504"/>
    </row>
    <row r="235" spans="1:7" x14ac:dyDescent="0.2">
      <c r="A235" s="229">
        <v>5.8</v>
      </c>
      <c r="B235" s="207"/>
      <c r="C235" s="73" t="s">
        <v>3111</v>
      </c>
      <c r="D235" s="229" t="s">
        <v>242</v>
      </c>
      <c r="E235" s="229">
        <v>1</v>
      </c>
      <c r="F235" s="711"/>
      <c r="G235" s="504">
        <f t="shared" si="5"/>
        <v>0</v>
      </c>
    </row>
    <row r="236" spans="1:7" x14ac:dyDescent="0.2">
      <c r="A236" s="229"/>
      <c r="B236" s="207"/>
      <c r="C236" s="73"/>
      <c r="D236" s="229"/>
      <c r="E236" s="229"/>
      <c r="F236" s="331"/>
      <c r="G236" s="504"/>
    </row>
    <row r="237" spans="1:7" x14ac:dyDescent="0.2">
      <c r="A237" s="229"/>
      <c r="B237" s="207"/>
      <c r="C237" s="212" t="s">
        <v>3367</v>
      </c>
      <c r="D237" s="229"/>
      <c r="E237" s="229"/>
      <c r="F237" s="331"/>
      <c r="G237" s="504"/>
    </row>
    <row r="238" spans="1:7" x14ac:dyDescent="0.2">
      <c r="A238" s="229"/>
      <c r="B238" s="207"/>
      <c r="C238" s="73"/>
      <c r="D238" s="229"/>
      <c r="E238" s="229"/>
      <c r="F238" s="331"/>
      <c r="G238" s="504"/>
    </row>
    <row r="239" spans="1:7" ht="25.5" x14ac:dyDescent="0.2">
      <c r="A239" s="229">
        <v>5.9</v>
      </c>
      <c r="B239" s="207"/>
      <c r="C239" s="73" t="s">
        <v>3368</v>
      </c>
      <c r="D239" s="229" t="s">
        <v>242</v>
      </c>
      <c r="E239" s="229">
        <v>1</v>
      </c>
      <c r="F239" s="711"/>
      <c r="G239" s="504">
        <f t="shared" si="5"/>
        <v>0</v>
      </c>
    </row>
    <row r="240" spans="1:7" x14ac:dyDescent="0.2">
      <c r="A240" s="229"/>
      <c r="B240" s="207"/>
      <c r="C240" s="73"/>
      <c r="D240" s="229"/>
      <c r="E240" s="229"/>
      <c r="F240" s="331"/>
      <c r="G240" s="504"/>
    </row>
    <row r="241" spans="1:7" ht="25.5" x14ac:dyDescent="0.2">
      <c r="A241" s="229">
        <v>5.0999999999999996</v>
      </c>
      <c r="B241" s="207"/>
      <c r="C241" s="73" t="s">
        <v>3369</v>
      </c>
      <c r="D241" s="229" t="s">
        <v>242</v>
      </c>
      <c r="E241" s="229">
        <v>1</v>
      </c>
      <c r="F241" s="711"/>
      <c r="G241" s="504">
        <f t="shared" si="5"/>
        <v>0</v>
      </c>
    </row>
    <row r="242" spans="1:7" x14ac:dyDescent="0.2">
      <c r="A242" s="229"/>
      <c r="B242" s="207"/>
      <c r="C242" s="73"/>
      <c r="D242" s="229"/>
      <c r="E242" s="229"/>
      <c r="F242" s="331"/>
      <c r="G242" s="504"/>
    </row>
    <row r="243" spans="1:7" ht="25.5" x14ac:dyDescent="0.2">
      <c r="A243" s="232" t="s">
        <v>1578</v>
      </c>
      <c r="B243" s="207"/>
      <c r="C243" s="73" t="s">
        <v>3370</v>
      </c>
      <c r="D243" s="229" t="s">
        <v>242</v>
      </c>
      <c r="E243" s="229">
        <v>1</v>
      </c>
      <c r="F243" s="711"/>
      <c r="G243" s="504">
        <f t="shared" si="5"/>
        <v>0</v>
      </c>
    </row>
    <row r="244" spans="1:7" x14ac:dyDescent="0.2">
      <c r="A244" s="229"/>
      <c r="B244" s="207"/>
      <c r="C244" s="73"/>
      <c r="D244" s="229"/>
      <c r="E244" s="229"/>
      <c r="F244" s="331"/>
      <c r="G244" s="504"/>
    </row>
    <row r="245" spans="1:7" x14ac:dyDescent="0.2">
      <c r="A245" s="229"/>
      <c r="B245" s="207"/>
      <c r="C245" s="213" t="s">
        <v>1027</v>
      </c>
      <c r="D245" s="229"/>
      <c r="E245" s="229"/>
      <c r="F245" s="331"/>
      <c r="G245" s="504"/>
    </row>
    <row r="246" spans="1:7" x14ac:dyDescent="0.2">
      <c r="A246" s="229"/>
      <c r="B246" s="207"/>
      <c r="C246" s="73"/>
      <c r="D246" s="229"/>
      <c r="E246" s="229"/>
      <c r="F246" s="331"/>
      <c r="G246" s="504"/>
    </row>
    <row r="247" spans="1:7" x14ac:dyDescent="0.2">
      <c r="A247" s="229"/>
      <c r="B247" s="207"/>
      <c r="C247" s="212" t="s">
        <v>3359</v>
      </c>
      <c r="D247" s="229"/>
      <c r="E247" s="229"/>
      <c r="F247" s="331"/>
      <c r="G247" s="504"/>
    </row>
    <row r="248" spans="1:7" x14ac:dyDescent="0.2">
      <c r="A248" s="229"/>
      <c r="B248" s="207"/>
      <c r="C248" s="73"/>
      <c r="D248" s="229"/>
      <c r="E248" s="229"/>
      <c r="F248" s="331"/>
      <c r="G248" s="504"/>
    </row>
    <row r="249" spans="1:7" x14ac:dyDescent="0.2">
      <c r="A249" s="229">
        <v>5.12</v>
      </c>
      <c r="B249" s="207"/>
      <c r="C249" s="73" t="s">
        <v>3371</v>
      </c>
      <c r="D249" s="229" t="s">
        <v>242</v>
      </c>
      <c r="E249" s="229">
        <v>7</v>
      </c>
      <c r="F249" s="711"/>
      <c r="G249" s="504">
        <f t="shared" si="5"/>
        <v>0</v>
      </c>
    </row>
    <row r="250" spans="1:7" x14ac:dyDescent="0.2">
      <c r="A250" s="229"/>
      <c r="B250" s="207"/>
      <c r="C250" s="73"/>
      <c r="D250" s="229"/>
      <c r="E250" s="229"/>
      <c r="F250" s="331"/>
      <c r="G250" s="504"/>
    </row>
    <row r="251" spans="1:7" x14ac:dyDescent="0.2">
      <c r="A251" s="229">
        <v>5.13</v>
      </c>
      <c r="B251" s="207"/>
      <c r="C251" s="73" t="s">
        <v>3372</v>
      </c>
      <c r="D251" s="229" t="s">
        <v>242</v>
      </c>
      <c r="E251" s="229">
        <v>1</v>
      </c>
      <c r="F251" s="711"/>
      <c r="G251" s="504">
        <f t="shared" si="5"/>
        <v>0</v>
      </c>
    </row>
    <row r="252" spans="1:7" x14ac:dyDescent="0.2">
      <c r="A252" s="229"/>
      <c r="B252" s="207"/>
      <c r="C252" s="73"/>
      <c r="D252" s="229"/>
      <c r="E252" s="229"/>
      <c r="F252" s="331"/>
      <c r="G252" s="504"/>
    </row>
    <row r="253" spans="1:7" ht="21.95" customHeight="1" x14ac:dyDescent="0.2">
      <c r="A253" s="75" t="s">
        <v>3778</v>
      </c>
      <c r="B253" s="75"/>
      <c r="C253" s="76"/>
      <c r="D253" s="77"/>
      <c r="E253" s="77"/>
      <c r="F253" s="324"/>
      <c r="G253" s="505">
        <f>SUM(G213:G251)</f>
        <v>0</v>
      </c>
    </row>
    <row r="254" spans="1:7" s="65" customFormat="1" ht="14.45" customHeight="1" x14ac:dyDescent="0.2">
      <c r="A254" s="204"/>
      <c r="B254" s="202"/>
      <c r="C254" s="202"/>
      <c r="D254" s="203"/>
      <c r="E254" s="203"/>
      <c r="F254" s="333"/>
      <c r="G254" s="500" t="s">
        <v>3826</v>
      </c>
    </row>
    <row r="255" spans="1:7" s="65" customFormat="1" x14ac:dyDescent="0.2">
      <c r="A255" s="204"/>
      <c r="B255" s="202"/>
      <c r="C255" s="202"/>
      <c r="D255" s="203"/>
      <c r="E255" s="203"/>
      <c r="F255" s="333"/>
      <c r="G255" s="506"/>
    </row>
    <row r="256" spans="1:7" s="65" customFormat="1" ht="25.5" x14ac:dyDescent="0.2">
      <c r="A256" s="225" t="s">
        <v>3</v>
      </c>
      <c r="B256" s="66" t="s">
        <v>4</v>
      </c>
      <c r="C256" s="66" t="s">
        <v>5</v>
      </c>
      <c r="D256" s="66" t="s">
        <v>6</v>
      </c>
      <c r="E256" s="66" t="s">
        <v>7</v>
      </c>
      <c r="F256" s="332" t="s">
        <v>8</v>
      </c>
      <c r="G256" s="507" t="s">
        <v>9</v>
      </c>
    </row>
    <row r="257" spans="1:7" x14ac:dyDescent="0.2">
      <c r="A257" s="229"/>
      <c r="B257" s="207"/>
      <c r="C257" s="74" t="s">
        <v>3749</v>
      </c>
      <c r="D257" s="229"/>
      <c r="E257" s="229"/>
      <c r="F257" s="319"/>
      <c r="G257" s="497"/>
    </row>
    <row r="258" spans="1:7" x14ac:dyDescent="0.2">
      <c r="A258" s="229"/>
      <c r="B258" s="207"/>
      <c r="C258" s="73"/>
      <c r="D258" s="229"/>
      <c r="E258" s="229"/>
      <c r="F258" s="319"/>
      <c r="G258" s="497"/>
    </row>
    <row r="259" spans="1:7" x14ac:dyDescent="0.2">
      <c r="A259" s="229"/>
      <c r="B259" s="207"/>
      <c r="C259" s="74" t="s">
        <v>3118</v>
      </c>
      <c r="D259" s="229"/>
      <c r="E259" s="229"/>
      <c r="F259" s="319"/>
      <c r="G259" s="497"/>
    </row>
    <row r="260" spans="1:7" x14ac:dyDescent="0.2">
      <c r="A260" s="229"/>
      <c r="B260" s="207"/>
      <c r="C260" s="73"/>
      <c r="D260" s="229"/>
      <c r="E260" s="229"/>
      <c r="F260" s="319"/>
      <c r="G260" s="497"/>
    </row>
    <row r="261" spans="1:7" ht="25.5" x14ac:dyDescent="0.2">
      <c r="A261" s="229"/>
      <c r="B261" s="207"/>
      <c r="C261" s="73" t="s">
        <v>3311</v>
      </c>
      <c r="D261" s="229"/>
      <c r="E261" s="229"/>
      <c r="F261" s="319"/>
      <c r="G261" s="497"/>
    </row>
    <row r="262" spans="1:7" x14ac:dyDescent="0.2">
      <c r="A262" s="229"/>
      <c r="B262" s="207"/>
      <c r="C262" s="73"/>
      <c r="D262" s="229"/>
      <c r="E262" s="229"/>
      <c r="F262" s="319"/>
      <c r="G262" s="497"/>
    </row>
    <row r="263" spans="1:7" ht="51" x14ac:dyDescent="0.2">
      <c r="A263" s="229"/>
      <c r="B263" s="207"/>
      <c r="C263" s="73" t="s">
        <v>3309</v>
      </c>
      <c r="D263" s="229"/>
      <c r="E263" s="229"/>
      <c r="F263" s="319"/>
      <c r="G263" s="497"/>
    </row>
    <row r="264" spans="1:7" x14ac:dyDescent="0.2">
      <c r="A264" s="229"/>
      <c r="B264" s="207"/>
      <c r="C264" s="73"/>
      <c r="D264" s="229"/>
      <c r="E264" s="229"/>
      <c r="F264" s="319"/>
      <c r="G264" s="497"/>
    </row>
    <row r="265" spans="1:7" ht="51" x14ac:dyDescent="0.2">
      <c r="A265" s="229"/>
      <c r="B265" s="207"/>
      <c r="C265" s="73" t="s">
        <v>4932</v>
      </c>
      <c r="D265" s="229"/>
      <c r="E265" s="229"/>
      <c r="F265" s="319"/>
      <c r="G265" s="497"/>
    </row>
    <row r="266" spans="1:7" x14ac:dyDescent="0.2">
      <c r="A266" s="229"/>
      <c r="B266" s="207"/>
      <c r="C266" s="73"/>
      <c r="D266" s="229"/>
      <c r="E266" s="229"/>
      <c r="F266" s="319"/>
      <c r="G266" s="497"/>
    </row>
    <row r="267" spans="1:7" ht="38.25" x14ac:dyDescent="0.2">
      <c r="A267" s="229"/>
      <c r="B267" s="207"/>
      <c r="C267" s="73" t="s">
        <v>3373</v>
      </c>
      <c r="D267" s="229"/>
      <c r="E267" s="229"/>
      <c r="F267" s="319"/>
      <c r="G267" s="497"/>
    </row>
    <row r="268" spans="1:7" x14ac:dyDescent="0.2">
      <c r="A268" s="229"/>
      <c r="B268" s="207"/>
      <c r="C268" s="73"/>
      <c r="D268" s="229"/>
      <c r="E268" s="229"/>
      <c r="F268" s="319"/>
      <c r="G268" s="497"/>
    </row>
    <row r="269" spans="1:7" x14ac:dyDescent="0.2">
      <c r="A269" s="229"/>
      <c r="B269" s="207"/>
      <c r="C269" s="213" t="s">
        <v>3374</v>
      </c>
      <c r="D269" s="229"/>
      <c r="E269" s="229"/>
      <c r="F269" s="319"/>
      <c r="G269" s="497"/>
    </row>
    <row r="270" spans="1:7" x14ac:dyDescent="0.2">
      <c r="A270" s="229"/>
      <c r="B270" s="207"/>
      <c r="C270" s="212"/>
      <c r="D270" s="229"/>
      <c r="E270" s="229"/>
      <c r="F270" s="319"/>
      <c r="G270" s="497"/>
    </row>
    <row r="271" spans="1:7" x14ac:dyDescent="0.2">
      <c r="A271" s="229"/>
      <c r="B271" s="207"/>
      <c r="C271" s="212" t="s">
        <v>3375</v>
      </c>
      <c r="D271" s="229"/>
      <c r="E271" s="229"/>
      <c r="F271" s="319"/>
      <c r="G271" s="497"/>
    </row>
    <row r="272" spans="1:7" x14ac:dyDescent="0.2">
      <c r="A272" s="229"/>
      <c r="B272" s="207"/>
      <c r="C272" s="73"/>
      <c r="D272" s="229"/>
      <c r="E272" s="229"/>
      <c r="F272" s="319"/>
      <c r="G272" s="497"/>
    </row>
    <row r="273" spans="1:7" ht="25.5" x14ac:dyDescent="0.2">
      <c r="A273" s="229">
        <v>6.1</v>
      </c>
      <c r="B273" s="207"/>
      <c r="C273" s="73" t="s">
        <v>3376</v>
      </c>
      <c r="D273" s="229" t="s">
        <v>292</v>
      </c>
      <c r="E273" s="229">
        <v>11</v>
      </c>
      <c r="F273" s="711"/>
      <c r="G273" s="508">
        <f>E273*F273</f>
        <v>0</v>
      </c>
    </row>
    <row r="274" spans="1:7" x14ac:dyDescent="0.2">
      <c r="A274" s="229"/>
      <c r="B274" s="207"/>
      <c r="C274" s="73"/>
      <c r="D274" s="229"/>
      <c r="E274" s="229"/>
      <c r="F274" s="319"/>
      <c r="G274" s="508"/>
    </row>
    <row r="275" spans="1:7" x14ac:dyDescent="0.2">
      <c r="A275" s="229">
        <v>6.2</v>
      </c>
      <c r="B275" s="207"/>
      <c r="C275" s="73" t="s">
        <v>3377</v>
      </c>
      <c r="D275" s="229" t="s">
        <v>242</v>
      </c>
      <c r="E275" s="229">
        <v>2</v>
      </c>
      <c r="F275" s="711"/>
      <c r="G275" s="508">
        <f t="shared" ref="G275:G307" si="6">E275*F275</f>
        <v>0</v>
      </c>
    </row>
    <row r="276" spans="1:7" x14ac:dyDescent="0.2">
      <c r="A276" s="229"/>
      <c r="B276" s="207"/>
      <c r="C276" s="73"/>
      <c r="D276" s="229"/>
      <c r="E276" s="229"/>
      <c r="F276" s="319"/>
      <c r="G276" s="508"/>
    </row>
    <row r="277" spans="1:7" x14ac:dyDescent="0.2">
      <c r="A277" s="229">
        <v>6.3</v>
      </c>
      <c r="B277" s="207"/>
      <c r="C277" s="73" t="s">
        <v>3378</v>
      </c>
      <c r="D277" s="229" t="s">
        <v>242</v>
      </c>
      <c r="E277" s="229">
        <v>2</v>
      </c>
      <c r="F277" s="711"/>
      <c r="G277" s="508">
        <f t="shared" si="6"/>
        <v>0</v>
      </c>
    </row>
    <row r="278" spans="1:7" x14ac:dyDescent="0.2">
      <c r="A278" s="229"/>
      <c r="B278" s="207"/>
      <c r="C278" s="73"/>
      <c r="D278" s="229"/>
      <c r="E278" s="229"/>
      <c r="F278" s="319"/>
      <c r="G278" s="508"/>
    </row>
    <row r="279" spans="1:7" x14ac:dyDescent="0.2">
      <c r="A279" s="229">
        <v>6.4</v>
      </c>
      <c r="B279" s="207"/>
      <c r="C279" s="73" t="s">
        <v>3379</v>
      </c>
      <c r="D279" s="229" t="s">
        <v>242</v>
      </c>
      <c r="E279" s="229">
        <v>2</v>
      </c>
      <c r="F279" s="711"/>
      <c r="G279" s="508">
        <f t="shared" si="6"/>
        <v>0</v>
      </c>
    </row>
    <row r="280" spans="1:7" x14ac:dyDescent="0.2">
      <c r="A280" s="229"/>
      <c r="B280" s="207"/>
      <c r="C280" s="73"/>
      <c r="D280" s="229"/>
      <c r="E280" s="229"/>
      <c r="F280" s="319"/>
      <c r="G280" s="508"/>
    </row>
    <row r="281" spans="1:7" x14ac:dyDescent="0.2">
      <c r="A281" s="229">
        <v>6.5</v>
      </c>
      <c r="B281" s="207"/>
      <c r="C281" s="73" t="s">
        <v>3380</v>
      </c>
      <c r="D281" s="229" t="s">
        <v>242</v>
      </c>
      <c r="E281" s="229">
        <v>2</v>
      </c>
      <c r="F281" s="711"/>
      <c r="G281" s="508">
        <f t="shared" si="6"/>
        <v>0</v>
      </c>
    </row>
    <row r="282" spans="1:7" x14ac:dyDescent="0.2">
      <c r="A282" s="229"/>
      <c r="B282" s="207"/>
      <c r="C282" s="73"/>
      <c r="D282" s="229"/>
      <c r="E282" s="229"/>
      <c r="F282" s="319"/>
      <c r="G282" s="508"/>
    </row>
    <row r="283" spans="1:7" x14ac:dyDescent="0.2">
      <c r="A283" s="229">
        <v>6.6</v>
      </c>
      <c r="B283" s="207"/>
      <c r="C283" s="73" t="s">
        <v>3381</v>
      </c>
      <c r="D283" s="229" t="s">
        <v>242</v>
      </c>
      <c r="E283" s="229">
        <v>4</v>
      </c>
      <c r="F283" s="711"/>
      <c r="G283" s="508">
        <f t="shared" si="6"/>
        <v>0</v>
      </c>
    </row>
    <row r="284" spans="1:7" x14ac:dyDescent="0.2">
      <c r="A284" s="229"/>
      <c r="B284" s="207"/>
      <c r="C284" s="73"/>
      <c r="D284" s="229"/>
      <c r="E284" s="229"/>
      <c r="F284" s="319"/>
      <c r="G284" s="508"/>
    </row>
    <row r="285" spans="1:7" x14ac:dyDescent="0.2">
      <c r="A285" s="229">
        <v>6.7</v>
      </c>
      <c r="B285" s="207"/>
      <c r="C285" s="73" t="s">
        <v>3382</v>
      </c>
      <c r="D285" s="229" t="s">
        <v>242</v>
      </c>
      <c r="E285" s="229">
        <v>8</v>
      </c>
      <c r="F285" s="711"/>
      <c r="G285" s="508">
        <f t="shared" si="6"/>
        <v>0</v>
      </c>
    </row>
    <row r="286" spans="1:7" x14ac:dyDescent="0.2">
      <c r="A286" s="229"/>
      <c r="B286" s="207"/>
      <c r="C286" s="73"/>
      <c r="D286" s="229"/>
      <c r="E286" s="229"/>
      <c r="F286" s="319"/>
      <c r="G286" s="508"/>
    </row>
    <row r="287" spans="1:7" x14ac:dyDescent="0.2">
      <c r="A287" s="229">
        <v>6.8</v>
      </c>
      <c r="B287" s="207"/>
      <c r="C287" s="73" t="s">
        <v>3383</v>
      </c>
      <c r="D287" s="229" t="s">
        <v>242</v>
      </c>
      <c r="E287" s="229">
        <v>28</v>
      </c>
      <c r="F287" s="711"/>
      <c r="G287" s="508">
        <f t="shared" si="6"/>
        <v>0</v>
      </c>
    </row>
    <row r="288" spans="1:7" x14ac:dyDescent="0.2">
      <c r="A288" s="229"/>
      <c r="B288" s="207"/>
      <c r="C288" s="73"/>
      <c r="D288" s="229"/>
      <c r="E288" s="229"/>
      <c r="F288" s="319"/>
      <c r="G288" s="508"/>
    </row>
    <row r="289" spans="1:7" ht="25.5" x14ac:dyDescent="0.2">
      <c r="A289" s="229"/>
      <c r="B289" s="207"/>
      <c r="C289" s="213" t="s">
        <v>3384</v>
      </c>
      <c r="D289" s="229"/>
      <c r="E289" s="229"/>
      <c r="F289" s="319"/>
      <c r="G289" s="508"/>
    </row>
    <row r="290" spans="1:7" x14ac:dyDescent="0.2">
      <c r="A290" s="229"/>
      <c r="B290" s="207"/>
      <c r="C290" s="73"/>
      <c r="D290" s="229"/>
      <c r="E290" s="229"/>
      <c r="F290" s="319"/>
      <c r="G290" s="508"/>
    </row>
    <row r="291" spans="1:7" x14ac:dyDescent="0.2">
      <c r="A291" s="229"/>
      <c r="B291" s="207"/>
      <c r="C291" s="212" t="s">
        <v>3375</v>
      </c>
      <c r="D291" s="229"/>
      <c r="E291" s="229"/>
      <c r="F291" s="319"/>
      <c r="G291" s="508"/>
    </row>
    <row r="292" spans="1:7" x14ac:dyDescent="0.2">
      <c r="A292" s="229"/>
      <c r="B292" s="207"/>
      <c r="C292" s="73"/>
      <c r="D292" s="229"/>
      <c r="E292" s="229"/>
      <c r="F292" s="319"/>
      <c r="G292" s="508"/>
    </row>
    <row r="293" spans="1:7" ht="25.5" x14ac:dyDescent="0.2">
      <c r="A293" s="229">
        <v>6.9</v>
      </c>
      <c r="B293" s="207"/>
      <c r="C293" s="73" t="s">
        <v>3376</v>
      </c>
      <c r="D293" s="229" t="s">
        <v>292</v>
      </c>
      <c r="E293" s="229">
        <v>10</v>
      </c>
      <c r="F293" s="711"/>
      <c r="G293" s="508">
        <f t="shared" si="6"/>
        <v>0</v>
      </c>
    </row>
    <row r="294" spans="1:7" x14ac:dyDescent="0.2">
      <c r="A294" s="229"/>
      <c r="B294" s="207"/>
      <c r="C294" s="73"/>
      <c r="D294" s="229"/>
      <c r="E294" s="229"/>
      <c r="F294" s="319"/>
      <c r="G294" s="508"/>
    </row>
    <row r="295" spans="1:7" x14ac:dyDescent="0.2">
      <c r="A295" s="232" t="s">
        <v>929</v>
      </c>
      <c r="B295" s="207"/>
      <c r="C295" s="73" t="s">
        <v>3377</v>
      </c>
      <c r="D295" s="229" t="s">
        <v>242</v>
      </c>
      <c r="E295" s="229">
        <v>2</v>
      </c>
      <c r="F295" s="711"/>
      <c r="G295" s="508">
        <f>E295*F295</f>
        <v>0</v>
      </c>
    </row>
    <row r="296" spans="1:7" x14ac:dyDescent="0.2">
      <c r="A296" s="229"/>
      <c r="B296" s="207"/>
      <c r="C296" s="73"/>
      <c r="D296" s="229"/>
      <c r="E296" s="229"/>
      <c r="F296" s="319"/>
      <c r="G296" s="508"/>
    </row>
    <row r="297" spans="1:7" x14ac:dyDescent="0.2">
      <c r="A297" s="229">
        <v>6.11</v>
      </c>
      <c r="B297" s="207"/>
      <c r="C297" s="73" t="s">
        <v>3378</v>
      </c>
      <c r="D297" s="229" t="s">
        <v>242</v>
      </c>
      <c r="E297" s="229">
        <v>2</v>
      </c>
      <c r="F297" s="711"/>
      <c r="G297" s="508">
        <f t="shared" si="6"/>
        <v>0</v>
      </c>
    </row>
    <row r="298" spans="1:7" x14ac:dyDescent="0.2">
      <c r="A298" s="229"/>
      <c r="B298" s="207"/>
      <c r="C298" s="73"/>
      <c r="D298" s="229"/>
      <c r="E298" s="229"/>
      <c r="F298" s="319"/>
      <c r="G298" s="508"/>
    </row>
    <row r="299" spans="1:7" x14ac:dyDescent="0.2">
      <c r="A299" s="229">
        <v>6.12</v>
      </c>
      <c r="B299" s="207"/>
      <c r="C299" s="73" t="s">
        <v>3379</v>
      </c>
      <c r="D299" s="229" t="s">
        <v>242</v>
      </c>
      <c r="E299" s="229">
        <v>1</v>
      </c>
      <c r="F299" s="711"/>
      <c r="G299" s="508">
        <f t="shared" si="6"/>
        <v>0</v>
      </c>
    </row>
    <row r="300" spans="1:7" x14ac:dyDescent="0.2">
      <c r="A300" s="229"/>
      <c r="B300" s="207"/>
      <c r="C300" s="73"/>
      <c r="D300" s="229"/>
      <c r="E300" s="229"/>
      <c r="F300" s="319"/>
      <c r="G300" s="508"/>
    </row>
    <row r="301" spans="1:7" x14ac:dyDescent="0.2">
      <c r="A301" s="229">
        <v>6.13</v>
      </c>
      <c r="B301" s="207"/>
      <c r="C301" s="73" t="s">
        <v>3380</v>
      </c>
      <c r="D301" s="229" t="s">
        <v>242</v>
      </c>
      <c r="E301" s="229">
        <v>2</v>
      </c>
      <c r="F301" s="711"/>
      <c r="G301" s="508">
        <f t="shared" si="6"/>
        <v>0</v>
      </c>
    </row>
    <row r="302" spans="1:7" x14ac:dyDescent="0.2">
      <c r="A302" s="229"/>
      <c r="B302" s="207"/>
      <c r="C302" s="73"/>
      <c r="D302" s="229"/>
      <c r="E302" s="229"/>
      <c r="F302" s="319"/>
      <c r="G302" s="508"/>
    </row>
    <row r="303" spans="1:7" x14ac:dyDescent="0.2">
      <c r="A303" s="229">
        <v>6.14</v>
      </c>
      <c r="B303" s="207"/>
      <c r="C303" s="73" t="s">
        <v>3381</v>
      </c>
      <c r="D303" s="229" t="s">
        <v>242</v>
      </c>
      <c r="E303" s="229">
        <v>5</v>
      </c>
      <c r="F303" s="711"/>
      <c r="G303" s="508">
        <f t="shared" si="6"/>
        <v>0</v>
      </c>
    </row>
    <row r="304" spans="1:7" x14ac:dyDescent="0.2">
      <c r="A304" s="229"/>
      <c r="B304" s="207"/>
      <c r="C304" s="73"/>
      <c r="D304" s="229"/>
      <c r="E304" s="229"/>
      <c r="F304" s="319"/>
      <c r="G304" s="508"/>
    </row>
    <row r="305" spans="1:7" x14ac:dyDescent="0.2">
      <c r="A305" s="229">
        <v>6.15</v>
      </c>
      <c r="B305" s="207"/>
      <c r="C305" s="73" t="s">
        <v>3382</v>
      </c>
      <c r="D305" s="229" t="s">
        <v>242</v>
      </c>
      <c r="E305" s="229">
        <v>5</v>
      </c>
      <c r="F305" s="711"/>
      <c r="G305" s="508">
        <f t="shared" si="6"/>
        <v>0</v>
      </c>
    </row>
    <row r="306" spans="1:7" x14ac:dyDescent="0.2">
      <c r="A306" s="229"/>
      <c r="B306" s="207"/>
      <c r="C306" s="73"/>
      <c r="D306" s="229"/>
      <c r="E306" s="229"/>
      <c r="F306" s="319"/>
      <c r="G306" s="508"/>
    </row>
    <row r="307" spans="1:7" x14ac:dyDescent="0.2">
      <c r="A307" s="229">
        <v>6.16</v>
      </c>
      <c r="B307" s="207"/>
      <c r="C307" s="73" t="s">
        <v>3383</v>
      </c>
      <c r="D307" s="229" t="s">
        <v>242</v>
      </c>
      <c r="E307" s="229">
        <v>24</v>
      </c>
      <c r="F307" s="711"/>
      <c r="G307" s="508">
        <f t="shared" si="6"/>
        <v>0</v>
      </c>
    </row>
    <row r="308" spans="1:7" x14ac:dyDescent="0.2">
      <c r="A308" s="229"/>
      <c r="B308" s="207"/>
      <c r="C308" s="73"/>
      <c r="D308" s="229"/>
      <c r="E308" s="229"/>
      <c r="F308" s="319"/>
      <c r="G308" s="497"/>
    </row>
    <row r="309" spans="1:7" s="211" customFormat="1" ht="21.95" customHeight="1" x14ac:dyDescent="0.2">
      <c r="A309" s="75" t="s">
        <v>44</v>
      </c>
      <c r="B309" s="75"/>
      <c r="C309" s="76"/>
      <c r="D309" s="77"/>
      <c r="E309" s="77"/>
      <c r="F309" s="329"/>
      <c r="G309" s="503">
        <f>SUM(G273:G307)</f>
        <v>0</v>
      </c>
    </row>
    <row r="310" spans="1:7" s="211" customFormat="1" ht="15" customHeight="1" x14ac:dyDescent="0.2">
      <c r="A310" s="204"/>
      <c r="B310" s="202"/>
      <c r="C310" s="202"/>
      <c r="D310" s="203"/>
      <c r="E310" s="203"/>
      <c r="F310" s="202"/>
      <c r="G310" s="500" t="s">
        <v>3826</v>
      </c>
    </row>
    <row r="311" spans="1:7" s="211" customFormat="1" ht="15" customHeight="1" x14ac:dyDescent="0.2">
      <c r="A311" s="204"/>
      <c r="B311" s="202"/>
      <c r="C311" s="202"/>
      <c r="D311" s="203"/>
      <c r="E311" s="203"/>
      <c r="F311" s="202"/>
      <c r="G311" s="501"/>
    </row>
    <row r="312" spans="1:7" s="211" customFormat="1" ht="27.2" customHeight="1" x14ac:dyDescent="0.2">
      <c r="A312" s="230" t="s">
        <v>3</v>
      </c>
      <c r="B312" s="231" t="s">
        <v>4</v>
      </c>
      <c r="C312" s="231" t="s">
        <v>5</v>
      </c>
      <c r="D312" s="231" t="s">
        <v>6</v>
      </c>
      <c r="E312" s="231" t="s">
        <v>7</v>
      </c>
      <c r="F312" s="231" t="s">
        <v>8</v>
      </c>
      <c r="G312" s="502" t="s">
        <v>9</v>
      </c>
    </row>
    <row r="313" spans="1:7" s="211" customFormat="1" ht="21.95" customHeight="1" x14ac:dyDescent="0.2">
      <c r="A313" s="75" t="s">
        <v>45</v>
      </c>
      <c r="B313" s="75"/>
      <c r="C313" s="76"/>
      <c r="D313" s="77"/>
      <c r="E313" s="77"/>
      <c r="F313" s="78"/>
      <c r="G313" s="503">
        <f>G309</f>
        <v>0</v>
      </c>
    </row>
    <row r="314" spans="1:7" x14ac:dyDescent="0.2">
      <c r="A314" s="229"/>
      <c r="B314" s="207"/>
      <c r="C314" s="213" t="s">
        <v>3385</v>
      </c>
      <c r="D314" s="229"/>
      <c r="E314" s="229"/>
      <c r="F314" s="319"/>
      <c r="G314" s="497"/>
    </row>
    <row r="315" spans="1:7" x14ac:dyDescent="0.2">
      <c r="A315" s="229"/>
      <c r="B315" s="207"/>
      <c r="C315" s="73"/>
      <c r="D315" s="229"/>
      <c r="E315" s="229"/>
      <c r="F315" s="319"/>
      <c r="G315" s="497"/>
    </row>
    <row r="316" spans="1:7" x14ac:dyDescent="0.2">
      <c r="A316" s="229"/>
      <c r="B316" s="207"/>
      <c r="C316" s="212" t="s">
        <v>3386</v>
      </c>
      <c r="D316" s="229"/>
      <c r="E316" s="229"/>
      <c r="F316" s="319"/>
      <c r="G316" s="497"/>
    </row>
    <row r="317" spans="1:7" x14ac:dyDescent="0.2">
      <c r="A317" s="229"/>
      <c r="B317" s="207"/>
      <c r="C317" s="73"/>
      <c r="D317" s="229"/>
      <c r="E317" s="229"/>
      <c r="F317" s="319"/>
      <c r="G317" s="497"/>
    </row>
    <row r="318" spans="1:7" ht="38.25" x14ac:dyDescent="0.2">
      <c r="A318" s="229">
        <v>6.17</v>
      </c>
      <c r="B318" s="207"/>
      <c r="C318" s="73" t="s">
        <v>3387</v>
      </c>
      <c r="D318" s="229" t="s">
        <v>4786</v>
      </c>
      <c r="E318" s="229">
        <v>3</v>
      </c>
      <c r="F318" s="711"/>
      <c r="G318" s="497">
        <f>E318*F318</f>
        <v>0</v>
      </c>
    </row>
    <row r="319" spans="1:7" x14ac:dyDescent="0.2">
      <c r="A319" s="229"/>
      <c r="B319" s="207"/>
      <c r="C319" s="73"/>
      <c r="D319" s="229"/>
      <c r="E319" s="229"/>
      <c r="F319" s="319"/>
      <c r="G319" s="497"/>
    </row>
    <row r="320" spans="1:7" ht="38.25" x14ac:dyDescent="0.2">
      <c r="A320" s="229">
        <v>6.18</v>
      </c>
      <c r="B320" s="207"/>
      <c r="C320" s="73" t="s">
        <v>3388</v>
      </c>
      <c r="D320" s="229" t="s">
        <v>4786</v>
      </c>
      <c r="E320" s="229">
        <v>19</v>
      </c>
      <c r="F320" s="711"/>
      <c r="G320" s="497">
        <f t="shared" ref="G320:G348" si="7">E320*F320</f>
        <v>0</v>
      </c>
    </row>
    <row r="321" spans="1:7" x14ac:dyDescent="0.2">
      <c r="A321" s="229"/>
      <c r="B321" s="207"/>
      <c r="C321" s="73"/>
      <c r="D321" s="229"/>
      <c r="E321" s="229"/>
      <c r="F321" s="319"/>
      <c r="G321" s="497"/>
    </row>
    <row r="322" spans="1:7" ht="38.25" x14ac:dyDescent="0.2">
      <c r="A322" s="229">
        <v>6.19</v>
      </c>
      <c r="B322" s="207"/>
      <c r="C322" s="73" t="s">
        <v>3389</v>
      </c>
      <c r="D322" s="229" t="s">
        <v>292</v>
      </c>
      <c r="E322" s="229">
        <v>73</v>
      </c>
      <c r="F322" s="711"/>
      <c r="G322" s="497">
        <f t="shared" si="7"/>
        <v>0</v>
      </c>
    </row>
    <row r="323" spans="1:7" x14ac:dyDescent="0.2">
      <c r="A323" s="229"/>
      <c r="B323" s="207"/>
      <c r="C323" s="73"/>
      <c r="D323" s="229"/>
      <c r="E323" s="229"/>
      <c r="F323" s="319"/>
      <c r="G323" s="497"/>
    </row>
    <row r="324" spans="1:7" x14ac:dyDescent="0.2">
      <c r="A324" s="232" t="s">
        <v>3790</v>
      </c>
      <c r="B324" s="207"/>
      <c r="C324" s="73" t="s">
        <v>3390</v>
      </c>
      <c r="D324" s="229" t="s">
        <v>242</v>
      </c>
      <c r="E324" s="229">
        <v>32</v>
      </c>
      <c r="F324" s="711"/>
      <c r="G324" s="497">
        <f t="shared" si="7"/>
        <v>0</v>
      </c>
    </row>
    <row r="325" spans="1:7" x14ac:dyDescent="0.2">
      <c r="A325" s="229"/>
      <c r="B325" s="207"/>
      <c r="C325" s="73"/>
      <c r="D325" s="229"/>
      <c r="E325" s="229"/>
      <c r="F325" s="319"/>
      <c r="G325" s="497"/>
    </row>
    <row r="326" spans="1:7" x14ac:dyDescent="0.2">
      <c r="A326" s="229"/>
      <c r="B326" s="207"/>
      <c r="C326" s="213" t="s">
        <v>3391</v>
      </c>
      <c r="D326" s="229"/>
      <c r="E326" s="229"/>
      <c r="F326" s="319"/>
      <c r="G326" s="497"/>
    </row>
    <row r="327" spans="1:7" x14ac:dyDescent="0.2">
      <c r="A327" s="229"/>
      <c r="B327" s="207"/>
      <c r="C327" s="73"/>
      <c r="D327" s="229"/>
      <c r="E327" s="229"/>
      <c r="F327" s="319"/>
      <c r="G327" s="497"/>
    </row>
    <row r="328" spans="1:7" x14ac:dyDescent="0.2">
      <c r="A328" s="229"/>
      <c r="B328" s="207"/>
      <c r="C328" s="212" t="s">
        <v>3392</v>
      </c>
      <c r="D328" s="229"/>
      <c r="E328" s="229"/>
      <c r="F328" s="319"/>
      <c r="G328" s="497"/>
    </row>
    <row r="329" spans="1:7" x14ac:dyDescent="0.2">
      <c r="A329" s="229"/>
      <c r="B329" s="207"/>
      <c r="C329" s="73"/>
      <c r="D329" s="229"/>
      <c r="E329" s="229"/>
      <c r="F329" s="319"/>
      <c r="G329" s="497"/>
    </row>
    <row r="330" spans="1:7" x14ac:dyDescent="0.2">
      <c r="A330" s="229">
        <v>6.21</v>
      </c>
      <c r="B330" s="207"/>
      <c r="C330" s="73" t="s">
        <v>3139</v>
      </c>
      <c r="D330" s="229" t="s">
        <v>242</v>
      </c>
      <c r="E330" s="229">
        <v>1</v>
      </c>
      <c r="F330" s="711"/>
      <c r="G330" s="497">
        <f t="shared" si="7"/>
        <v>0</v>
      </c>
    </row>
    <row r="331" spans="1:7" x14ac:dyDescent="0.2">
      <c r="A331" s="229"/>
      <c r="B331" s="207"/>
      <c r="C331" s="73"/>
      <c r="D331" s="229"/>
      <c r="E331" s="229"/>
      <c r="F331" s="319"/>
      <c r="G331" s="497"/>
    </row>
    <row r="332" spans="1:7" x14ac:dyDescent="0.2">
      <c r="A332" s="229"/>
      <c r="B332" s="207"/>
      <c r="C332" s="212" t="s">
        <v>3393</v>
      </c>
      <c r="D332" s="229"/>
      <c r="E332" s="229"/>
      <c r="F332" s="319"/>
      <c r="G332" s="497"/>
    </row>
    <row r="333" spans="1:7" x14ac:dyDescent="0.2">
      <c r="A333" s="229"/>
      <c r="B333" s="207"/>
      <c r="C333" s="73"/>
      <c r="D333" s="229"/>
      <c r="E333" s="229"/>
      <c r="F333" s="319"/>
      <c r="G333" s="497"/>
    </row>
    <row r="334" spans="1:7" x14ac:dyDescent="0.2">
      <c r="A334" s="229">
        <v>6.22</v>
      </c>
      <c r="B334" s="207"/>
      <c r="C334" s="73" t="s">
        <v>3139</v>
      </c>
      <c r="D334" s="229" t="s">
        <v>242</v>
      </c>
      <c r="E334" s="229">
        <v>3</v>
      </c>
      <c r="F334" s="711"/>
      <c r="G334" s="497">
        <f>E334*F334</f>
        <v>0</v>
      </c>
    </row>
    <row r="335" spans="1:7" x14ac:dyDescent="0.2">
      <c r="A335" s="229"/>
      <c r="B335" s="207"/>
      <c r="C335" s="73"/>
      <c r="D335" s="229"/>
      <c r="E335" s="229"/>
      <c r="F335" s="319"/>
      <c r="G335" s="497"/>
    </row>
    <row r="336" spans="1:7" x14ac:dyDescent="0.2">
      <c r="A336" s="229">
        <v>6.23</v>
      </c>
      <c r="B336" s="207"/>
      <c r="C336" s="73" t="s">
        <v>3394</v>
      </c>
      <c r="D336" s="229" t="s">
        <v>242</v>
      </c>
      <c r="E336" s="229">
        <v>2</v>
      </c>
      <c r="F336" s="711"/>
      <c r="G336" s="497">
        <f t="shared" si="7"/>
        <v>0</v>
      </c>
    </row>
    <row r="337" spans="1:7" x14ac:dyDescent="0.2">
      <c r="A337" s="229"/>
      <c r="B337" s="207"/>
      <c r="C337" s="73"/>
      <c r="D337" s="229"/>
      <c r="E337" s="229"/>
      <c r="F337" s="319"/>
      <c r="G337" s="497"/>
    </row>
    <row r="338" spans="1:7" x14ac:dyDescent="0.2">
      <c r="A338" s="229"/>
      <c r="B338" s="207"/>
      <c r="C338" s="213" t="s">
        <v>3395</v>
      </c>
      <c r="D338" s="229"/>
      <c r="E338" s="229"/>
      <c r="F338" s="319"/>
      <c r="G338" s="497"/>
    </row>
    <row r="339" spans="1:7" x14ac:dyDescent="0.2">
      <c r="A339" s="229"/>
      <c r="B339" s="207"/>
      <c r="C339" s="73"/>
      <c r="D339" s="229"/>
      <c r="E339" s="229"/>
      <c r="F339" s="319"/>
      <c r="G339" s="497"/>
    </row>
    <row r="340" spans="1:7" ht="38.25" x14ac:dyDescent="0.2">
      <c r="A340" s="229"/>
      <c r="B340" s="207"/>
      <c r="C340" s="212" t="s">
        <v>3396</v>
      </c>
      <c r="D340" s="229"/>
      <c r="E340" s="229"/>
      <c r="F340" s="319"/>
      <c r="G340" s="497"/>
    </row>
    <row r="341" spans="1:7" x14ac:dyDescent="0.2">
      <c r="A341" s="229"/>
      <c r="B341" s="207"/>
      <c r="C341" s="73"/>
      <c r="D341" s="229"/>
      <c r="E341" s="229"/>
      <c r="F341" s="319"/>
      <c r="G341" s="497"/>
    </row>
    <row r="342" spans="1:7" ht="25.5" x14ac:dyDescent="0.2">
      <c r="A342" s="229">
        <v>6.24</v>
      </c>
      <c r="B342" s="207"/>
      <c r="C342" s="73" t="s">
        <v>3397</v>
      </c>
      <c r="D342" s="229" t="s">
        <v>242</v>
      </c>
      <c r="E342" s="229">
        <v>1</v>
      </c>
      <c r="F342" s="711"/>
      <c r="G342" s="497">
        <f t="shared" si="7"/>
        <v>0</v>
      </c>
    </row>
    <row r="343" spans="1:7" x14ac:dyDescent="0.2">
      <c r="A343" s="229"/>
      <c r="B343" s="207"/>
      <c r="C343" s="73"/>
      <c r="D343" s="229"/>
      <c r="E343" s="229"/>
      <c r="F343" s="319"/>
      <c r="G343" s="497"/>
    </row>
    <row r="344" spans="1:7" ht="25.5" x14ac:dyDescent="0.2">
      <c r="A344" s="229">
        <v>6.25</v>
      </c>
      <c r="B344" s="207"/>
      <c r="C344" s="73" t="s">
        <v>3398</v>
      </c>
      <c r="D344" s="229" t="s">
        <v>242</v>
      </c>
      <c r="E344" s="229">
        <v>1</v>
      </c>
      <c r="F344" s="711"/>
      <c r="G344" s="497">
        <f t="shared" si="7"/>
        <v>0</v>
      </c>
    </row>
    <row r="345" spans="1:7" x14ac:dyDescent="0.2">
      <c r="A345" s="229"/>
      <c r="B345" s="207"/>
      <c r="C345" s="73"/>
      <c r="D345" s="229"/>
      <c r="E345" s="229"/>
      <c r="F345" s="319"/>
      <c r="G345" s="497"/>
    </row>
    <row r="346" spans="1:7" ht="51" x14ac:dyDescent="0.2">
      <c r="A346" s="229"/>
      <c r="B346" s="207"/>
      <c r="C346" s="212" t="s">
        <v>3399</v>
      </c>
      <c r="D346" s="229"/>
      <c r="E346" s="229"/>
      <c r="F346" s="319"/>
      <c r="G346" s="497"/>
    </row>
    <row r="347" spans="1:7" x14ac:dyDescent="0.2">
      <c r="A347" s="229"/>
      <c r="B347" s="207"/>
      <c r="C347" s="73"/>
      <c r="D347" s="229"/>
      <c r="E347" s="229"/>
      <c r="F347" s="319"/>
      <c r="G347" s="497"/>
    </row>
    <row r="348" spans="1:7" x14ac:dyDescent="0.2">
      <c r="A348" s="229">
        <v>6.26</v>
      </c>
      <c r="B348" s="207"/>
      <c r="C348" s="73" t="s">
        <v>3400</v>
      </c>
      <c r="D348" s="229" t="s">
        <v>242</v>
      </c>
      <c r="E348" s="229">
        <v>1</v>
      </c>
      <c r="F348" s="711"/>
      <c r="G348" s="497">
        <f t="shared" si="7"/>
        <v>0</v>
      </c>
    </row>
    <row r="349" spans="1:7" x14ac:dyDescent="0.2">
      <c r="A349" s="229"/>
      <c r="B349" s="207"/>
      <c r="C349" s="73"/>
      <c r="D349" s="229"/>
      <c r="E349" s="229"/>
      <c r="F349" s="319"/>
      <c r="G349" s="497"/>
    </row>
    <row r="350" spans="1:7" ht="21.95" customHeight="1" x14ac:dyDescent="0.2">
      <c r="A350" s="75" t="s">
        <v>3779</v>
      </c>
      <c r="B350" s="75"/>
      <c r="C350" s="76"/>
      <c r="D350" s="77"/>
      <c r="E350" s="77"/>
      <c r="F350" s="324"/>
      <c r="G350" s="503">
        <f>SUM(G313:G348)</f>
        <v>0</v>
      </c>
    </row>
    <row r="351" spans="1:7" s="65" customFormat="1" ht="14.45" customHeight="1" x14ac:dyDescent="0.2">
      <c r="A351" s="204"/>
      <c r="B351" s="202"/>
      <c r="C351" s="202"/>
      <c r="D351" s="203"/>
      <c r="E351" s="203"/>
      <c r="F351" s="202"/>
      <c r="G351" s="500" t="s">
        <v>3826</v>
      </c>
    </row>
    <row r="352" spans="1:7" s="65" customFormat="1" x14ac:dyDescent="0.2">
      <c r="A352" s="204"/>
      <c r="B352" s="202"/>
      <c r="C352" s="202"/>
      <c r="D352" s="203"/>
      <c r="E352" s="203"/>
      <c r="F352" s="202"/>
      <c r="G352" s="501"/>
    </row>
    <row r="353" spans="1:7" s="65" customFormat="1" ht="25.5" x14ac:dyDescent="0.2">
      <c r="A353" s="225" t="s">
        <v>3</v>
      </c>
      <c r="B353" s="66" t="s">
        <v>4</v>
      </c>
      <c r="C353" s="66" t="s">
        <v>5</v>
      </c>
      <c r="D353" s="66" t="s">
        <v>6</v>
      </c>
      <c r="E353" s="66" t="s">
        <v>7</v>
      </c>
      <c r="F353" s="66" t="s">
        <v>8</v>
      </c>
      <c r="G353" s="502" t="s">
        <v>9</v>
      </c>
    </row>
    <row r="354" spans="1:7" x14ac:dyDescent="0.2">
      <c r="A354" s="229"/>
      <c r="B354" s="207"/>
      <c r="C354" s="73"/>
      <c r="D354" s="229"/>
      <c r="E354" s="229"/>
      <c r="F354" s="330"/>
      <c r="G354" s="509"/>
    </row>
    <row r="355" spans="1:7" x14ac:dyDescent="0.2">
      <c r="A355" s="229"/>
      <c r="B355" s="207"/>
      <c r="C355" s="74" t="s">
        <v>3750</v>
      </c>
      <c r="D355" s="229"/>
      <c r="E355" s="229"/>
      <c r="F355" s="319"/>
      <c r="G355" s="497"/>
    </row>
    <row r="356" spans="1:7" x14ac:dyDescent="0.2">
      <c r="A356" s="229"/>
      <c r="B356" s="207"/>
      <c r="C356" s="73"/>
      <c r="D356" s="229"/>
      <c r="E356" s="229"/>
      <c r="F356" s="319"/>
      <c r="G356" s="497"/>
    </row>
    <row r="357" spans="1:7" x14ac:dyDescent="0.2">
      <c r="A357" s="229"/>
      <c r="B357" s="207"/>
      <c r="C357" s="74" t="s">
        <v>931</v>
      </c>
      <c r="D357" s="229"/>
      <c r="E357" s="229"/>
      <c r="F357" s="319"/>
      <c r="G357" s="497"/>
    </row>
    <row r="358" spans="1:7" x14ac:dyDescent="0.2">
      <c r="A358" s="229"/>
      <c r="B358" s="207"/>
      <c r="C358" s="73"/>
      <c r="D358" s="229"/>
      <c r="E358" s="229"/>
      <c r="F358" s="319"/>
      <c r="G358" s="497"/>
    </row>
    <row r="359" spans="1:7" ht="25.5" x14ac:dyDescent="0.2">
      <c r="A359" s="229"/>
      <c r="B359" s="207"/>
      <c r="C359" s="73" t="s">
        <v>3311</v>
      </c>
      <c r="D359" s="229"/>
      <c r="E359" s="229"/>
      <c r="F359" s="319"/>
      <c r="G359" s="497"/>
    </row>
    <row r="360" spans="1:7" x14ac:dyDescent="0.2">
      <c r="A360" s="229"/>
      <c r="B360" s="207"/>
      <c r="C360" s="73"/>
      <c r="D360" s="229"/>
      <c r="E360" s="229"/>
      <c r="F360" s="319"/>
      <c r="G360" s="497"/>
    </row>
    <row r="361" spans="1:7" ht="51" x14ac:dyDescent="0.2">
      <c r="A361" s="229"/>
      <c r="B361" s="207"/>
      <c r="C361" s="73" t="s">
        <v>3309</v>
      </c>
      <c r="D361" s="229"/>
      <c r="E361" s="229"/>
      <c r="F361" s="319"/>
      <c r="G361" s="497"/>
    </row>
    <row r="362" spans="1:7" x14ac:dyDescent="0.2">
      <c r="A362" s="229"/>
      <c r="B362" s="207"/>
      <c r="C362" s="73"/>
      <c r="D362" s="229"/>
      <c r="E362" s="229"/>
      <c r="F362" s="319"/>
      <c r="G362" s="497"/>
    </row>
    <row r="363" spans="1:7" ht="51" x14ac:dyDescent="0.2">
      <c r="A363" s="229"/>
      <c r="B363" s="207"/>
      <c r="C363" s="73" t="s">
        <v>4932</v>
      </c>
      <c r="D363" s="229"/>
      <c r="E363" s="229"/>
      <c r="F363" s="319"/>
      <c r="G363" s="497"/>
    </row>
    <row r="364" spans="1:7" x14ac:dyDescent="0.2">
      <c r="A364" s="229"/>
      <c r="B364" s="207"/>
      <c r="C364" s="73"/>
      <c r="D364" s="229"/>
      <c r="E364" s="229"/>
      <c r="F364" s="319"/>
      <c r="G364" s="497"/>
    </row>
    <row r="365" spans="1:7" ht="38.25" x14ac:dyDescent="0.2">
      <c r="A365" s="229"/>
      <c r="B365" s="207"/>
      <c r="C365" s="73" t="s">
        <v>3401</v>
      </c>
      <c r="D365" s="229"/>
      <c r="E365" s="229"/>
      <c r="F365" s="319"/>
      <c r="G365" s="497"/>
    </row>
    <row r="366" spans="1:7" x14ac:dyDescent="0.2">
      <c r="A366" s="229"/>
      <c r="B366" s="207"/>
      <c r="C366" s="73"/>
      <c r="D366" s="229"/>
      <c r="E366" s="229"/>
      <c r="F366" s="319"/>
      <c r="G366" s="497"/>
    </row>
    <row r="367" spans="1:7" x14ac:dyDescent="0.2">
      <c r="A367" s="229"/>
      <c r="B367" s="207"/>
      <c r="C367" s="213" t="s">
        <v>3144</v>
      </c>
      <c r="D367" s="229"/>
      <c r="E367" s="229"/>
      <c r="F367" s="319"/>
      <c r="G367" s="497"/>
    </row>
    <row r="368" spans="1:7" x14ac:dyDescent="0.2">
      <c r="A368" s="229"/>
      <c r="B368" s="207"/>
      <c r="C368" s="73"/>
      <c r="D368" s="229"/>
      <c r="E368" s="229"/>
      <c r="F368" s="319"/>
      <c r="G368" s="497"/>
    </row>
    <row r="369" spans="1:7" x14ac:dyDescent="0.2">
      <c r="A369" s="229"/>
      <c r="B369" s="207"/>
      <c r="C369" s="212" t="s">
        <v>3402</v>
      </c>
      <c r="D369" s="229"/>
      <c r="E369" s="229"/>
      <c r="F369" s="319"/>
      <c r="G369" s="497"/>
    </row>
    <row r="370" spans="1:7" x14ac:dyDescent="0.2">
      <c r="A370" s="229"/>
      <c r="B370" s="207"/>
      <c r="C370" s="73"/>
      <c r="D370" s="229"/>
      <c r="E370" s="229"/>
      <c r="F370" s="319"/>
      <c r="G370" s="497"/>
    </row>
    <row r="371" spans="1:7" x14ac:dyDescent="0.2">
      <c r="A371" s="229">
        <v>7.1</v>
      </c>
      <c r="B371" s="207"/>
      <c r="C371" s="73" t="s">
        <v>3403</v>
      </c>
      <c r="D371" s="229" t="s">
        <v>4786</v>
      </c>
      <c r="E371" s="229">
        <v>26</v>
      </c>
      <c r="F371" s="711"/>
      <c r="G371" s="497">
        <f>E371*F371</f>
        <v>0</v>
      </c>
    </row>
    <row r="372" spans="1:7" x14ac:dyDescent="0.2">
      <c r="A372" s="229"/>
      <c r="B372" s="207"/>
      <c r="C372" s="73"/>
      <c r="D372" s="229"/>
      <c r="E372" s="229"/>
      <c r="F372" s="319"/>
      <c r="G372" s="497"/>
    </row>
    <row r="373" spans="1:7" x14ac:dyDescent="0.2">
      <c r="A373" s="229">
        <v>7.2</v>
      </c>
      <c r="B373" s="207"/>
      <c r="C373" s="73" t="s">
        <v>3404</v>
      </c>
      <c r="D373" s="229" t="s">
        <v>4786</v>
      </c>
      <c r="E373" s="229">
        <v>147</v>
      </c>
      <c r="F373" s="711"/>
      <c r="G373" s="497">
        <f>E373*F373</f>
        <v>0</v>
      </c>
    </row>
    <row r="374" spans="1:7" x14ac:dyDescent="0.2">
      <c r="A374" s="229"/>
      <c r="B374" s="207"/>
      <c r="C374" s="73"/>
      <c r="D374" s="229"/>
      <c r="E374" s="229"/>
      <c r="F374" s="319"/>
      <c r="G374" s="497"/>
    </row>
    <row r="375" spans="1:7" ht="25.5" x14ac:dyDescent="0.2">
      <c r="A375" s="229">
        <v>7.3</v>
      </c>
      <c r="B375" s="207"/>
      <c r="C375" s="73" t="s">
        <v>3405</v>
      </c>
      <c r="D375" s="229" t="s">
        <v>4786</v>
      </c>
      <c r="E375" s="229">
        <v>194</v>
      </c>
      <c r="F375" s="711"/>
      <c r="G375" s="497">
        <f t="shared" ref="G375:G391" si="8">E375*F375</f>
        <v>0</v>
      </c>
    </row>
    <row r="376" spans="1:7" x14ac:dyDescent="0.2">
      <c r="A376" s="229"/>
      <c r="B376" s="207"/>
      <c r="C376" s="73"/>
      <c r="D376" s="229"/>
      <c r="E376" s="229"/>
      <c r="F376" s="319"/>
      <c r="G376" s="497"/>
    </row>
    <row r="377" spans="1:7" x14ac:dyDescent="0.2">
      <c r="A377" s="229">
        <v>7.4</v>
      </c>
      <c r="B377" s="207"/>
      <c r="C377" s="73" t="s">
        <v>3406</v>
      </c>
      <c r="D377" s="229" t="s">
        <v>4786</v>
      </c>
      <c r="E377" s="229">
        <v>13</v>
      </c>
      <c r="F377" s="711"/>
      <c r="G377" s="497">
        <f t="shared" si="8"/>
        <v>0</v>
      </c>
    </row>
    <row r="378" spans="1:7" x14ac:dyDescent="0.2">
      <c r="A378" s="229"/>
      <c r="B378" s="207"/>
      <c r="C378" s="73"/>
      <c r="D378" s="229"/>
      <c r="E378" s="229"/>
      <c r="F378" s="319"/>
      <c r="G378" s="497"/>
    </row>
    <row r="379" spans="1:7" x14ac:dyDescent="0.2">
      <c r="A379" s="229">
        <v>7.5</v>
      </c>
      <c r="B379" s="207"/>
      <c r="C379" s="73" t="s">
        <v>3407</v>
      </c>
      <c r="D379" s="229" t="s">
        <v>4786</v>
      </c>
      <c r="E379" s="229">
        <v>10</v>
      </c>
      <c r="F379" s="711"/>
      <c r="G379" s="497">
        <f>E379*F379</f>
        <v>0</v>
      </c>
    </row>
    <row r="380" spans="1:7" x14ac:dyDescent="0.2">
      <c r="A380" s="229"/>
      <c r="B380" s="207"/>
      <c r="C380" s="73"/>
      <c r="D380" s="229"/>
      <c r="E380" s="229"/>
      <c r="F380" s="319"/>
      <c r="G380" s="497"/>
    </row>
    <row r="381" spans="1:7" x14ac:dyDescent="0.2">
      <c r="A381" s="229"/>
      <c r="B381" s="207"/>
      <c r="C381" s="213" t="s">
        <v>3147</v>
      </c>
      <c r="D381" s="229"/>
      <c r="E381" s="229"/>
      <c r="F381" s="319"/>
      <c r="G381" s="497"/>
    </row>
    <row r="382" spans="1:7" x14ac:dyDescent="0.2">
      <c r="A382" s="229"/>
      <c r="B382" s="207"/>
      <c r="C382" s="73"/>
      <c r="D382" s="229"/>
      <c r="E382" s="229"/>
      <c r="F382" s="319"/>
      <c r="G382" s="497"/>
    </row>
    <row r="383" spans="1:7" x14ac:dyDescent="0.2">
      <c r="A383" s="229"/>
      <c r="B383" s="207"/>
      <c r="C383" s="212" t="s">
        <v>3148</v>
      </c>
      <c r="D383" s="229"/>
      <c r="E383" s="229"/>
      <c r="F383" s="319"/>
      <c r="G383" s="497"/>
    </row>
    <row r="384" spans="1:7" x14ac:dyDescent="0.2">
      <c r="A384" s="229"/>
      <c r="B384" s="207"/>
      <c r="C384" s="73"/>
      <c r="D384" s="229"/>
      <c r="E384" s="229"/>
      <c r="F384" s="319"/>
      <c r="G384" s="497"/>
    </row>
    <row r="385" spans="1:7" x14ac:dyDescent="0.2">
      <c r="A385" s="229">
        <v>7.6</v>
      </c>
      <c r="B385" s="207"/>
      <c r="C385" s="73" t="s">
        <v>3149</v>
      </c>
      <c r="D385" s="229" t="s">
        <v>4786</v>
      </c>
      <c r="E385" s="229">
        <v>53</v>
      </c>
      <c r="F385" s="711"/>
      <c r="G385" s="497">
        <f t="shared" si="8"/>
        <v>0</v>
      </c>
    </row>
    <row r="386" spans="1:7" x14ac:dyDescent="0.2">
      <c r="A386" s="229"/>
      <c r="B386" s="207"/>
      <c r="C386" s="73"/>
      <c r="D386" s="229"/>
      <c r="E386" s="229"/>
      <c r="F386" s="319"/>
      <c r="G386" s="497"/>
    </row>
    <row r="387" spans="1:7" x14ac:dyDescent="0.2">
      <c r="A387" s="229">
        <v>7.7</v>
      </c>
      <c r="B387" s="207"/>
      <c r="C387" s="73" t="s">
        <v>3150</v>
      </c>
      <c r="D387" s="229" t="s">
        <v>4786</v>
      </c>
      <c r="E387" s="229">
        <v>2</v>
      </c>
      <c r="F387" s="711"/>
      <c r="G387" s="497">
        <f>E387*F387</f>
        <v>0</v>
      </c>
    </row>
    <row r="388" spans="1:7" x14ac:dyDescent="0.2">
      <c r="A388" s="229"/>
      <c r="B388" s="207"/>
      <c r="C388" s="73"/>
      <c r="D388" s="229"/>
      <c r="E388" s="229"/>
      <c r="F388" s="319"/>
      <c r="G388" s="497"/>
    </row>
    <row r="389" spans="1:7" x14ac:dyDescent="0.2">
      <c r="A389" s="229"/>
      <c r="B389" s="207"/>
      <c r="C389" s="212" t="s">
        <v>3408</v>
      </c>
      <c r="D389" s="229"/>
      <c r="E389" s="229"/>
      <c r="F389" s="319"/>
      <c r="G389" s="497"/>
    </row>
    <row r="390" spans="1:7" x14ac:dyDescent="0.2">
      <c r="A390" s="229"/>
      <c r="B390" s="207"/>
      <c r="C390" s="73"/>
      <c r="D390" s="229"/>
      <c r="E390" s="229"/>
      <c r="F390" s="319"/>
      <c r="G390" s="497"/>
    </row>
    <row r="391" spans="1:7" x14ac:dyDescent="0.2">
      <c r="A391" s="229">
        <v>7.8</v>
      </c>
      <c r="B391" s="207"/>
      <c r="C391" s="73" t="s">
        <v>3409</v>
      </c>
      <c r="D391" s="229" t="s">
        <v>4786</v>
      </c>
      <c r="E391" s="229">
        <v>20</v>
      </c>
      <c r="F391" s="711"/>
      <c r="G391" s="497">
        <f t="shared" si="8"/>
        <v>0</v>
      </c>
    </row>
    <row r="392" spans="1:7" x14ac:dyDescent="0.2">
      <c r="A392" s="229"/>
      <c r="B392" s="207"/>
      <c r="C392" s="73"/>
      <c r="D392" s="229"/>
      <c r="E392" s="229"/>
      <c r="F392" s="319"/>
      <c r="G392" s="497"/>
    </row>
    <row r="393" spans="1:7" x14ac:dyDescent="0.2">
      <c r="A393" s="229"/>
      <c r="B393" s="207"/>
      <c r="C393" s="213" t="s">
        <v>3410</v>
      </c>
      <c r="D393" s="229"/>
      <c r="E393" s="229"/>
      <c r="F393" s="319"/>
      <c r="G393" s="497"/>
    </row>
    <row r="394" spans="1:7" x14ac:dyDescent="0.2">
      <c r="A394" s="229"/>
      <c r="B394" s="207"/>
      <c r="C394" s="73"/>
      <c r="D394" s="229"/>
      <c r="E394" s="229"/>
      <c r="F394" s="319"/>
      <c r="G394" s="497"/>
    </row>
    <row r="395" spans="1:7" ht="25.5" x14ac:dyDescent="0.2">
      <c r="A395" s="229"/>
      <c r="B395" s="207"/>
      <c r="C395" s="73" t="s">
        <v>3411</v>
      </c>
      <c r="D395" s="229"/>
      <c r="E395" s="229"/>
      <c r="F395" s="319"/>
      <c r="G395" s="497"/>
    </row>
    <row r="396" spans="1:7" x14ac:dyDescent="0.2">
      <c r="A396" s="229"/>
      <c r="B396" s="207"/>
      <c r="C396" s="73"/>
      <c r="D396" s="229"/>
      <c r="E396" s="229"/>
      <c r="F396" s="319"/>
      <c r="G396" s="497"/>
    </row>
    <row r="397" spans="1:7" ht="38.25" x14ac:dyDescent="0.2">
      <c r="A397" s="229"/>
      <c r="B397" s="207"/>
      <c r="C397" s="212" t="s">
        <v>3412</v>
      </c>
      <c r="D397" s="229"/>
      <c r="E397" s="229"/>
      <c r="F397" s="319"/>
      <c r="G397" s="497"/>
    </row>
    <row r="398" spans="1:7" x14ac:dyDescent="0.2">
      <c r="A398" s="229"/>
      <c r="B398" s="207"/>
      <c r="C398" s="73"/>
      <c r="D398" s="229"/>
      <c r="E398" s="229"/>
      <c r="F398" s="319"/>
      <c r="G398" s="497"/>
    </row>
    <row r="399" spans="1:7" x14ac:dyDescent="0.2">
      <c r="A399" s="229">
        <v>7.9</v>
      </c>
      <c r="B399" s="207"/>
      <c r="C399" s="73" t="s">
        <v>3413</v>
      </c>
      <c r="D399" s="229" t="s">
        <v>4786</v>
      </c>
      <c r="E399" s="229">
        <v>147</v>
      </c>
      <c r="F399" s="711"/>
      <c r="G399" s="497">
        <f>E399*F399</f>
        <v>0</v>
      </c>
    </row>
    <row r="400" spans="1:7" x14ac:dyDescent="0.2">
      <c r="A400" s="229"/>
      <c r="B400" s="207"/>
      <c r="C400" s="73"/>
      <c r="D400" s="229"/>
      <c r="E400" s="229"/>
      <c r="F400" s="319"/>
      <c r="G400" s="497"/>
    </row>
    <row r="401" spans="1:7" ht="21.95" customHeight="1" x14ac:dyDescent="0.2">
      <c r="A401" s="75" t="s">
        <v>3780</v>
      </c>
      <c r="B401" s="75"/>
      <c r="C401" s="76"/>
      <c r="D401" s="77"/>
      <c r="E401" s="77"/>
      <c r="F401" s="324"/>
      <c r="G401" s="503">
        <f>SUM(G371:G399)</f>
        <v>0</v>
      </c>
    </row>
    <row r="402" spans="1:7" s="65" customFormat="1" ht="14.45" customHeight="1" x14ac:dyDescent="0.2">
      <c r="A402" s="204"/>
      <c r="B402" s="202"/>
      <c r="C402" s="202"/>
      <c r="D402" s="203"/>
      <c r="E402" s="203"/>
      <c r="F402" s="202"/>
      <c r="G402" s="500" t="s">
        <v>3826</v>
      </c>
    </row>
    <row r="403" spans="1:7" s="65" customFormat="1" x14ac:dyDescent="0.2">
      <c r="A403" s="204"/>
      <c r="B403" s="202"/>
      <c r="C403" s="202"/>
      <c r="D403" s="203"/>
      <c r="E403" s="203"/>
      <c r="F403" s="202"/>
      <c r="G403" s="501"/>
    </row>
    <row r="404" spans="1:7" s="65" customFormat="1" ht="25.5" x14ac:dyDescent="0.2">
      <c r="A404" s="225" t="s">
        <v>3</v>
      </c>
      <c r="B404" s="66" t="s">
        <v>4</v>
      </c>
      <c r="C404" s="66" t="s">
        <v>5</v>
      </c>
      <c r="D404" s="66" t="s">
        <v>6</v>
      </c>
      <c r="E404" s="66" t="s">
        <v>7</v>
      </c>
      <c r="F404" s="66" t="s">
        <v>8</v>
      </c>
      <c r="G404" s="502" t="s">
        <v>9</v>
      </c>
    </row>
    <row r="405" spans="1:7" x14ac:dyDescent="0.2">
      <c r="A405" s="229"/>
      <c r="B405" s="207"/>
      <c r="C405" s="74" t="s">
        <v>3751</v>
      </c>
      <c r="D405" s="71"/>
      <c r="E405" s="71"/>
      <c r="F405" s="208"/>
      <c r="G405" s="510"/>
    </row>
    <row r="406" spans="1:7" x14ac:dyDescent="0.2">
      <c r="A406" s="229"/>
      <c r="B406" s="207"/>
      <c r="C406" s="73"/>
      <c r="D406" s="71"/>
      <c r="E406" s="71"/>
      <c r="F406" s="208"/>
      <c r="G406" s="510"/>
    </row>
    <row r="407" spans="1:7" x14ac:dyDescent="0.2">
      <c r="A407" s="229"/>
      <c r="B407" s="207"/>
      <c r="C407" s="74" t="s">
        <v>3151</v>
      </c>
      <c r="D407" s="71"/>
      <c r="E407" s="71"/>
      <c r="F407" s="208"/>
      <c r="G407" s="510"/>
    </row>
    <row r="408" spans="1:7" x14ac:dyDescent="0.2">
      <c r="A408" s="229"/>
      <c r="B408" s="207"/>
      <c r="C408" s="73"/>
      <c r="D408" s="71"/>
      <c r="E408" s="71"/>
      <c r="F408" s="208"/>
      <c r="G408" s="510"/>
    </row>
    <row r="409" spans="1:7" ht="25.5" x14ac:dyDescent="0.2">
      <c r="A409" s="229"/>
      <c r="B409" s="207"/>
      <c r="C409" s="73" t="s">
        <v>3311</v>
      </c>
      <c r="D409" s="71"/>
      <c r="E409" s="71"/>
      <c r="F409" s="208"/>
      <c r="G409" s="510"/>
    </row>
    <row r="410" spans="1:7" x14ac:dyDescent="0.2">
      <c r="A410" s="229"/>
      <c r="B410" s="207"/>
      <c r="C410" s="73"/>
      <c r="D410" s="71"/>
      <c r="E410" s="71"/>
      <c r="F410" s="208"/>
      <c r="G410" s="510"/>
    </row>
    <row r="411" spans="1:7" ht="51" x14ac:dyDescent="0.2">
      <c r="A411" s="229"/>
      <c r="B411" s="207"/>
      <c r="C411" s="73" t="s">
        <v>3309</v>
      </c>
      <c r="D411" s="71"/>
      <c r="E411" s="71"/>
      <c r="F411" s="208"/>
      <c r="G411" s="510"/>
    </row>
    <row r="412" spans="1:7" x14ac:dyDescent="0.2">
      <c r="A412" s="229"/>
      <c r="B412" s="207"/>
      <c r="C412" s="73"/>
      <c r="D412" s="71"/>
      <c r="E412" s="71"/>
      <c r="F412" s="208"/>
      <c r="G412" s="510"/>
    </row>
    <row r="413" spans="1:7" ht="51" x14ac:dyDescent="0.2">
      <c r="A413" s="229"/>
      <c r="B413" s="207"/>
      <c r="C413" s="73" t="s">
        <v>4932</v>
      </c>
      <c r="D413" s="229"/>
      <c r="E413" s="229"/>
      <c r="F413" s="319"/>
      <c r="G413" s="497"/>
    </row>
    <row r="414" spans="1:7" x14ac:dyDescent="0.2">
      <c r="A414" s="229"/>
      <c r="B414" s="207"/>
      <c r="C414" s="73"/>
      <c r="D414" s="229"/>
      <c r="E414" s="229"/>
      <c r="F414" s="319"/>
      <c r="G414" s="497"/>
    </row>
    <row r="415" spans="1:7" ht="38.25" x14ac:dyDescent="0.2">
      <c r="A415" s="229"/>
      <c r="B415" s="207"/>
      <c r="C415" s="73" t="s">
        <v>3414</v>
      </c>
      <c r="D415" s="229"/>
      <c r="E415" s="229"/>
      <c r="F415" s="319"/>
      <c r="G415" s="497"/>
    </row>
    <row r="416" spans="1:7" x14ac:dyDescent="0.2">
      <c r="A416" s="229"/>
      <c r="B416" s="207"/>
      <c r="C416" s="73"/>
      <c r="D416" s="229"/>
      <c r="E416" s="229"/>
      <c r="F416" s="319"/>
      <c r="G416" s="497"/>
    </row>
    <row r="417" spans="1:7" x14ac:dyDescent="0.2">
      <c r="A417" s="229"/>
      <c r="B417" s="207"/>
      <c r="C417" s="213" t="s">
        <v>3153</v>
      </c>
      <c r="D417" s="229"/>
      <c r="E417" s="229"/>
      <c r="F417" s="319"/>
      <c r="G417" s="497"/>
    </row>
    <row r="418" spans="1:7" x14ac:dyDescent="0.2">
      <c r="A418" s="229"/>
      <c r="B418" s="207"/>
      <c r="C418" s="73"/>
      <c r="D418" s="229"/>
      <c r="E418" s="229"/>
      <c r="F418" s="319"/>
      <c r="G418" s="497"/>
    </row>
    <row r="419" spans="1:7" x14ac:dyDescent="0.2">
      <c r="A419" s="229"/>
      <c r="B419" s="207"/>
      <c r="C419" s="212" t="s">
        <v>3154</v>
      </c>
      <c r="D419" s="229"/>
      <c r="E419" s="229"/>
      <c r="F419" s="319"/>
      <c r="G419" s="497"/>
    </row>
    <row r="420" spans="1:7" x14ac:dyDescent="0.2">
      <c r="A420" s="229"/>
      <c r="B420" s="207"/>
      <c r="C420" s="73"/>
      <c r="D420" s="229"/>
      <c r="E420" s="229"/>
      <c r="F420" s="319"/>
      <c r="G420" s="497"/>
    </row>
    <row r="421" spans="1:7" x14ac:dyDescent="0.2">
      <c r="A421" s="229">
        <v>8.1</v>
      </c>
      <c r="B421" s="207"/>
      <c r="C421" s="73" t="s">
        <v>3149</v>
      </c>
      <c r="D421" s="229" t="s">
        <v>4786</v>
      </c>
      <c r="E421" s="229">
        <v>13</v>
      </c>
      <c r="F421" s="711"/>
      <c r="G421" s="497">
        <f>E421*F421</f>
        <v>0</v>
      </c>
    </row>
    <row r="422" spans="1:7" x14ac:dyDescent="0.2">
      <c r="A422" s="229"/>
      <c r="B422" s="207"/>
      <c r="C422" s="73"/>
      <c r="D422" s="229"/>
      <c r="E422" s="229"/>
      <c r="F422" s="319"/>
      <c r="G422" s="497"/>
    </row>
    <row r="423" spans="1:7" x14ac:dyDescent="0.2">
      <c r="A423" s="229">
        <v>8.1999999999999993</v>
      </c>
      <c r="B423" s="207"/>
      <c r="C423" s="73" t="s">
        <v>3415</v>
      </c>
      <c r="D423" s="229" t="s">
        <v>4786</v>
      </c>
      <c r="E423" s="229">
        <v>1</v>
      </c>
      <c r="F423" s="711"/>
      <c r="G423" s="497">
        <f t="shared" ref="G423:G437" si="9">E423*F423</f>
        <v>0</v>
      </c>
    </row>
    <row r="424" spans="1:7" x14ac:dyDescent="0.2">
      <c r="A424" s="229"/>
      <c r="B424" s="207"/>
      <c r="C424" s="73"/>
      <c r="D424" s="229"/>
      <c r="E424" s="229"/>
      <c r="F424" s="319"/>
      <c r="G424" s="497"/>
    </row>
    <row r="425" spans="1:7" x14ac:dyDescent="0.2">
      <c r="A425" s="229">
        <v>8.3000000000000007</v>
      </c>
      <c r="B425" s="207"/>
      <c r="C425" s="73" t="s">
        <v>3150</v>
      </c>
      <c r="D425" s="229" t="s">
        <v>4786</v>
      </c>
      <c r="E425" s="229">
        <v>1</v>
      </c>
      <c r="F425" s="711"/>
      <c r="G425" s="497">
        <f t="shared" si="9"/>
        <v>0</v>
      </c>
    </row>
    <row r="426" spans="1:7" x14ac:dyDescent="0.2">
      <c r="A426" s="229"/>
      <c r="B426" s="207"/>
      <c r="C426" s="73"/>
      <c r="D426" s="229"/>
      <c r="E426" s="229"/>
      <c r="F426" s="319"/>
      <c r="G426" s="497"/>
    </row>
    <row r="427" spans="1:7" x14ac:dyDescent="0.2">
      <c r="A427" s="229"/>
      <c r="B427" s="207"/>
      <c r="C427" s="213" t="s">
        <v>3160</v>
      </c>
      <c r="D427" s="229"/>
      <c r="E427" s="229"/>
      <c r="F427" s="319"/>
      <c r="G427" s="497"/>
    </row>
    <row r="428" spans="1:7" x14ac:dyDescent="0.2">
      <c r="A428" s="229"/>
      <c r="B428" s="207"/>
      <c r="C428" s="73"/>
      <c r="D428" s="229"/>
      <c r="E428" s="229"/>
      <c r="F428" s="319"/>
      <c r="G428" s="497"/>
    </row>
    <row r="429" spans="1:7" ht="25.5" x14ac:dyDescent="0.2">
      <c r="A429" s="229"/>
      <c r="B429" s="207"/>
      <c r="C429" s="212" t="s">
        <v>3416</v>
      </c>
      <c r="D429" s="229"/>
      <c r="E429" s="229"/>
      <c r="F429" s="319"/>
      <c r="G429" s="497"/>
    </row>
    <row r="430" spans="1:7" x14ac:dyDescent="0.2">
      <c r="A430" s="229"/>
      <c r="B430" s="207"/>
      <c r="C430" s="73"/>
      <c r="D430" s="229"/>
      <c r="E430" s="229"/>
      <c r="F430" s="319"/>
      <c r="G430" s="497"/>
    </row>
    <row r="431" spans="1:7" x14ac:dyDescent="0.2">
      <c r="A431" s="229">
        <v>8.4</v>
      </c>
      <c r="B431" s="207"/>
      <c r="C431" s="73" t="s">
        <v>3417</v>
      </c>
      <c r="D431" s="229" t="s">
        <v>4786</v>
      </c>
      <c r="E431" s="229">
        <v>20</v>
      </c>
      <c r="F431" s="711"/>
      <c r="G431" s="497">
        <f t="shared" si="9"/>
        <v>0</v>
      </c>
    </row>
    <row r="432" spans="1:7" x14ac:dyDescent="0.2">
      <c r="A432" s="229"/>
      <c r="B432" s="207"/>
      <c r="C432" s="73"/>
      <c r="D432" s="229"/>
      <c r="E432" s="229"/>
      <c r="F432" s="319"/>
      <c r="G432" s="497"/>
    </row>
    <row r="433" spans="1:7" x14ac:dyDescent="0.2">
      <c r="A433" s="229">
        <v>8.5</v>
      </c>
      <c r="B433" s="207"/>
      <c r="C433" s="73" t="s">
        <v>3418</v>
      </c>
      <c r="D433" s="229" t="s">
        <v>292</v>
      </c>
      <c r="E433" s="229">
        <v>17</v>
      </c>
      <c r="F433" s="711"/>
      <c r="G433" s="497">
        <f t="shared" si="9"/>
        <v>0</v>
      </c>
    </row>
    <row r="434" spans="1:7" x14ac:dyDescent="0.2">
      <c r="A434" s="229"/>
      <c r="B434" s="207"/>
      <c r="C434" s="73"/>
      <c r="D434" s="229"/>
      <c r="E434" s="229"/>
      <c r="F434" s="319"/>
      <c r="G434" s="497"/>
    </row>
    <row r="435" spans="1:7" x14ac:dyDescent="0.2">
      <c r="A435" s="229"/>
      <c r="B435" s="207"/>
      <c r="C435" s="212" t="s">
        <v>3157</v>
      </c>
      <c r="D435" s="229"/>
      <c r="E435" s="229"/>
      <c r="F435" s="319"/>
      <c r="G435" s="497"/>
    </row>
    <row r="436" spans="1:7" x14ac:dyDescent="0.2">
      <c r="A436" s="229"/>
      <c r="B436" s="207"/>
      <c r="C436" s="73"/>
      <c r="D436" s="229"/>
      <c r="E436" s="229"/>
      <c r="F436" s="319"/>
      <c r="G436" s="497"/>
    </row>
    <row r="437" spans="1:7" x14ac:dyDescent="0.2">
      <c r="A437" s="229">
        <v>8.6</v>
      </c>
      <c r="B437" s="207"/>
      <c r="C437" s="73" t="s">
        <v>3419</v>
      </c>
      <c r="D437" s="229" t="s">
        <v>292</v>
      </c>
      <c r="E437" s="229">
        <v>27</v>
      </c>
      <c r="F437" s="711"/>
      <c r="G437" s="497">
        <f t="shared" si="9"/>
        <v>0</v>
      </c>
    </row>
    <row r="438" spans="1:7" x14ac:dyDescent="0.2">
      <c r="A438" s="229"/>
      <c r="B438" s="207"/>
      <c r="C438" s="73"/>
      <c r="D438" s="229"/>
      <c r="E438" s="229"/>
      <c r="F438" s="319"/>
      <c r="G438" s="497"/>
    </row>
    <row r="439" spans="1:7" ht="21.95" customHeight="1" x14ac:dyDescent="0.2">
      <c r="A439" s="75" t="s">
        <v>3781</v>
      </c>
      <c r="B439" s="75"/>
      <c r="C439" s="76"/>
      <c r="D439" s="77"/>
      <c r="E439" s="77"/>
      <c r="F439" s="337"/>
      <c r="G439" s="511">
        <f>SUM(G421:G437)</f>
        <v>0</v>
      </c>
    </row>
    <row r="440" spans="1:7" s="65" customFormat="1" ht="14.45" customHeight="1" x14ac:dyDescent="0.2">
      <c r="A440" s="204"/>
      <c r="B440" s="202"/>
      <c r="C440" s="202"/>
      <c r="D440" s="203"/>
      <c r="E440" s="203"/>
      <c r="F440" s="202"/>
      <c r="G440" s="500" t="s">
        <v>3826</v>
      </c>
    </row>
    <row r="441" spans="1:7" s="65" customFormat="1" x14ac:dyDescent="0.2">
      <c r="A441" s="204"/>
      <c r="B441" s="202"/>
      <c r="C441" s="202"/>
      <c r="D441" s="203"/>
      <c r="E441" s="203"/>
      <c r="F441" s="202"/>
      <c r="G441" s="501"/>
    </row>
    <row r="442" spans="1:7" s="65" customFormat="1" ht="25.5" x14ac:dyDescent="0.2">
      <c r="A442" s="225" t="s">
        <v>3</v>
      </c>
      <c r="B442" s="66" t="s">
        <v>4</v>
      </c>
      <c r="C442" s="66" t="s">
        <v>5</v>
      </c>
      <c r="D442" s="66" t="s">
        <v>6</v>
      </c>
      <c r="E442" s="66" t="s">
        <v>7</v>
      </c>
      <c r="F442" s="66" t="s">
        <v>8</v>
      </c>
      <c r="G442" s="502" t="s">
        <v>9</v>
      </c>
    </row>
    <row r="443" spans="1:7" x14ac:dyDescent="0.2">
      <c r="A443" s="229"/>
      <c r="B443" s="207"/>
      <c r="C443" s="73"/>
      <c r="D443" s="229"/>
      <c r="E443" s="229"/>
      <c r="F443" s="336"/>
      <c r="G443" s="512"/>
    </row>
    <row r="444" spans="1:7" x14ac:dyDescent="0.2">
      <c r="A444" s="229"/>
      <c r="B444" s="207"/>
      <c r="C444" s="74" t="s">
        <v>3752</v>
      </c>
      <c r="D444" s="229"/>
      <c r="E444" s="229"/>
      <c r="F444" s="336"/>
      <c r="G444" s="512"/>
    </row>
    <row r="445" spans="1:7" x14ac:dyDescent="0.2">
      <c r="A445" s="229"/>
      <c r="B445" s="207"/>
      <c r="C445" s="73"/>
      <c r="D445" s="229"/>
      <c r="E445" s="229"/>
      <c r="F445" s="336"/>
      <c r="G445" s="512"/>
    </row>
    <row r="446" spans="1:7" x14ac:dyDescent="0.2">
      <c r="A446" s="229"/>
      <c r="B446" s="207"/>
      <c r="C446" s="74" t="s">
        <v>3164</v>
      </c>
      <c r="D446" s="229"/>
      <c r="E446" s="229"/>
      <c r="F446" s="336"/>
      <c r="G446" s="512"/>
    </row>
    <row r="447" spans="1:7" x14ac:dyDescent="0.2">
      <c r="A447" s="229"/>
      <c r="B447" s="207"/>
      <c r="C447" s="73"/>
      <c r="D447" s="229"/>
      <c r="E447" s="229"/>
      <c r="F447" s="336"/>
      <c r="G447" s="512"/>
    </row>
    <row r="448" spans="1:7" ht="25.5" x14ac:dyDescent="0.2">
      <c r="A448" s="229"/>
      <c r="B448" s="207"/>
      <c r="C448" s="73" t="s">
        <v>3311</v>
      </c>
      <c r="D448" s="229"/>
      <c r="E448" s="229"/>
      <c r="F448" s="336"/>
      <c r="G448" s="512"/>
    </row>
    <row r="449" spans="1:7" x14ac:dyDescent="0.2">
      <c r="A449" s="229"/>
      <c r="B449" s="207"/>
      <c r="C449" s="73"/>
      <c r="D449" s="229"/>
      <c r="E449" s="229"/>
      <c r="F449" s="336"/>
      <c r="G449" s="512"/>
    </row>
    <row r="450" spans="1:7" ht="51" x14ac:dyDescent="0.2">
      <c r="A450" s="229"/>
      <c r="B450" s="207"/>
      <c r="C450" s="73" t="s">
        <v>3309</v>
      </c>
      <c r="D450" s="229"/>
      <c r="E450" s="229"/>
      <c r="F450" s="336"/>
      <c r="G450" s="512"/>
    </row>
    <row r="451" spans="1:7" x14ac:dyDescent="0.2">
      <c r="A451" s="229"/>
      <c r="B451" s="207"/>
      <c r="C451" s="73"/>
      <c r="D451" s="229"/>
      <c r="E451" s="229"/>
      <c r="F451" s="336"/>
      <c r="G451" s="512"/>
    </row>
    <row r="452" spans="1:7" ht="51" x14ac:dyDescent="0.2">
      <c r="A452" s="229"/>
      <c r="B452" s="207"/>
      <c r="C452" s="73" t="s">
        <v>4932</v>
      </c>
      <c r="D452" s="229"/>
      <c r="E452" s="229"/>
      <c r="F452" s="336"/>
      <c r="G452" s="512"/>
    </row>
    <row r="453" spans="1:7" x14ac:dyDescent="0.2">
      <c r="A453" s="229"/>
      <c r="B453" s="207"/>
      <c r="C453" s="73"/>
      <c r="D453" s="229"/>
      <c r="E453" s="229"/>
      <c r="F453" s="336"/>
      <c r="G453" s="512"/>
    </row>
    <row r="454" spans="1:7" ht="38.25" x14ac:dyDescent="0.2">
      <c r="A454" s="229"/>
      <c r="B454" s="207"/>
      <c r="C454" s="73" t="s">
        <v>3420</v>
      </c>
      <c r="D454" s="229"/>
      <c r="E454" s="229"/>
      <c r="F454" s="336"/>
      <c r="G454" s="512"/>
    </row>
    <row r="455" spans="1:7" x14ac:dyDescent="0.2">
      <c r="A455" s="229"/>
      <c r="B455" s="207"/>
      <c r="C455" s="73"/>
      <c r="D455" s="229"/>
      <c r="E455" s="229"/>
      <c r="F455" s="336"/>
      <c r="G455" s="512"/>
    </row>
    <row r="456" spans="1:7" x14ac:dyDescent="0.2">
      <c r="A456" s="229"/>
      <c r="B456" s="207"/>
      <c r="C456" s="213" t="s">
        <v>2907</v>
      </c>
      <c r="D456" s="229"/>
      <c r="E456" s="229"/>
      <c r="F456" s="336"/>
      <c r="G456" s="512"/>
    </row>
    <row r="457" spans="1:7" x14ac:dyDescent="0.2">
      <c r="A457" s="229"/>
      <c r="B457" s="207"/>
      <c r="C457" s="73"/>
      <c r="D457" s="229"/>
      <c r="E457" s="229"/>
      <c r="F457" s="336"/>
      <c r="G457" s="512"/>
    </row>
    <row r="458" spans="1:7" x14ac:dyDescent="0.2">
      <c r="A458" s="229"/>
      <c r="B458" s="207"/>
      <c r="C458" s="212" t="s">
        <v>3421</v>
      </c>
      <c r="D458" s="229"/>
      <c r="E458" s="229"/>
      <c r="F458" s="336"/>
      <c r="G458" s="512"/>
    </row>
    <row r="459" spans="1:7" x14ac:dyDescent="0.2">
      <c r="A459" s="229"/>
      <c r="B459" s="207"/>
      <c r="C459" s="73"/>
      <c r="D459" s="229"/>
      <c r="E459" s="229"/>
      <c r="F459" s="336"/>
      <c r="G459" s="512"/>
    </row>
    <row r="460" spans="1:7" ht="25.5" x14ac:dyDescent="0.2">
      <c r="A460" s="229"/>
      <c r="B460" s="207"/>
      <c r="C460" s="73" t="s">
        <v>3422</v>
      </c>
      <c r="D460" s="229"/>
      <c r="E460" s="229"/>
      <c r="F460" s="336"/>
      <c r="G460" s="512"/>
    </row>
    <row r="461" spans="1:7" x14ac:dyDescent="0.2">
      <c r="A461" s="229"/>
      <c r="B461" s="207"/>
      <c r="C461" s="73"/>
      <c r="D461" s="229"/>
      <c r="E461" s="229"/>
      <c r="F461" s="336"/>
      <c r="G461" s="512"/>
    </row>
    <row r="462" spans="1:7" x14ac:dyDescent="0.2">
      <c r="A462" s="229"/>
      <c r="B462" s="207"/>
      <c r="C462" s="212" t="s">
        <v>3423</v>
      </c>
      <c r="D462" s="229"/>
      <c r="E462" s="229"/>
      <c r="F462" s="336"/>
      <c r="G462" s="512"/>
    </row>
    <row r="463" spans="1:7" x14ac:dyDescent="0.2">
      <c r="A463" s="229"/>
      <c r="B463" s="207"/>
      <c r="C463" s="73"/>
      <c r="D463" s="229"/>
      <c r="E463" s="229"/>
      <c r="F463" s="336"/>
      <c r="G463" s="512"/>
    </row>
    <row r="464" spans="1:7" ht="114.75" x14ac:dyDescent="0.2">
      <c r="A464" s="229"/>
      <c r="B464" s="207"/>
      <c r="C464" s="73" t="s">
        <v>3424</v>
      </c>
      <c r="D464" s="229"/>
      <c r="E464" s="229"/>
      <c r="F464" s="336"/>
      <c r="G464" s="512"/>
    </row>
    <row r="465" spans="1:7" x14ac:dyDescent="0.2">
      <c r="A465" s="229"/>
      <c r="B465" s="207"/>
      <c r="C465" s="73"/>
      <c r="D465" s="229"/>
      <c r="E465" s="229"/>
      <c r="F465" s="336"/>
      <c r="G465" s="512"/>
    </row>
    <row r="466" spans="1:7" x14ac:dyDescent="0.2">
      <c r="A466" s="229"/>
      <c r="B466" s="207"/>
      <c r="C466" s="212" t="s">
        <v>3425</v>
      </c>
      <c r="D466" s="229"/>
      <c r="E466" s="229"/>
      <c r="F466" s="336"/>
      <c r="G466" s="512"/>
    </row>
    <row r="467" spans="1:7" x14ac:dyDescent="0.2">
      <c r="A467" s="229"/>
      <c r="B467" s="207"/>
      <c r="C467" s="73"/>
      <c r="D467" s="229"/>
      <c r="E467" s="229"/>
      <c r="F467" s="336"/>
      <c r="G467" s="512"/>
    </row>
    <row r="468" spans="1:7" ht="38.25" x14ac:dyDescent="0.2">
      <c r="A468" s="229"/>
      <c r="B468" s="207"/>
      <c r="C468" s="73" t="s">
        <v>3426</v>
      </c>
      <c r="D468" s="229"/>
      <c r="E468" s="229"/>
      <c r="F468" s="336"/>
      <c r="G468" s="512"/>
    </row>
    <row r="469" spans="1:7" x14ac:dyDescent="0.2">
      <c r="A469" s="229"/>
      <c r="B469" s="207"/>
      <c r="C469" s="73"/>
      <c r="D469" s="229"/>
      <c r="E469" s="229"/>
      <c r="F469" s="336"/>
      <c r="G469" s="512"/>
    </row>
    <row r="470" spans="1:7" x14ac:dyDescent="0.2">
      <c r="A470" s="229"/>
      <c r="B470" s="207"/>
      <c r="C470" s="212" t="s">
        <v>3427</v>
      </c>
      <c r="D470" s="229"/>
      <c r="E470" s="229"/>
      <c r="F470" s="336"/>
      <c r="G470" s="512"/>
    </row>
    <row r="471" spans="1:7" x14ac:dyDescent="0.2">
      <c r="A471" s="229"/>
      <c r="B471" s="207"/>
      <c r="C471" s="73"/>
      <c r="D471" s="229"/>
      <c r="E471" s="229"/>
      <c r="F471" s="336"/>
      <c r="G471" s="512"/>
    </row>
    <row r="472" spans="1:7" ht="102" x14ac:dyDescent="0.2">
      <c r="A472" s="229"/>
      <c r="B472" s="207"/>
      <c r="C472" s="73" t="s">
        <v>3428</v>
      </c>
      <c r="D472" s="229"/>
      <c r="E472" s="229"/>
      <c r="F472" s="336"/>
      <c r="G472" s="512"/>
    </row>
    <row r="473" spans="1:7" x14ac:dyDescent="0.2">
      <c r="A473" s="654"/>
      <c r="B473" s="652"/>
      <c r="C473" s="653"/>
      <c r="D473" s="654"/>
      <c r="E473" s="654"/>
      <c r="F473" s="699"/>
      <c r="G473" s="700"/>
    </row>
    <row r="474" spans="1:7" s="211" customFormat="1" ht="15" customHeight="1" x14ac:dyDescent="0.2">
      <c r="A474" s="204"/>
      <c r="B474" s="202"/>
      <c r="C474" s="202"/>
      <c r="D474" s="203"/>
      <c r="E474" s="203"/>
      <c r="F474" s="202"/>
      <c r="G474" s="500" t="s">
        <v>3826</v>
      </c>
    </row>
    <row r="475" spans="1:7" s="211" customFormat="1" ht="15" customHeight="1" x14ac:dyDescent="0.2">
      <c r="A475" s="204"/>
      <c r="B475" s="202"/>
      <c r="C475" s="202"/>
      <c r="D475" s="203"/>
      <c r="E475" s="203"/>
      <c r="F475" s="202"/>
      <c r="G475" s="501"/>
    </row>
    <row r="476" spans="1:7" s="211" customFormat="1" ht="27.2" customHeight="1" x14ac:dyDescent="0.2">
      <c r="A476" s="230" t="s">
        <v>3</v>
      </c>
      <c r="B476" s="231" t="s">
        <v>4</v>
      </c>
      <c r="C476" s="231" t="s">
        <v>5</v>
      </c>
      <c r="D476" s="231" t="s">
        <v>6</v>
      </c>
      <c r="E476" s="231" t="s">
        <v>7</v>
      </c>
      <c r="F476" s="231" t="s">
        <v>8</v>
      </c>
      <c r="G476" s="502" t="s">
        <v>9</v>
      </c>
    </row>
    <row r="477" spans="1:7" x14ac:dyDescent="0.2">
      <c r="A477" s="229"/>
      <c r="B477" s="207"/>
      <c r="C477" s="213" t="s">
        <v>3186</v>
      </c>
      <c r="D477" s="71"/>
      <c r="E477" s="71"/>
      <c r="F477" s="325"/>
      <c r="G477" s="513"/>
    </row>
    <row r="478" spans="1:7" x14ac:dyDescent="0.2">
      <c r="A478" s="229"/>
      <c r="B478" s="207"/>
      <c r="C478" s="73"/>
      <c r="D478" s="71"/>
      <c r="E478" s="71"/>
      <c r="F478" s="325"/>
      <c r="G478" s="513"/>
    </row>
    <row r="479" spans="1:7" x14ac:dyDescent="0.2">
      <c r="A479" s="229"/>
      <c r="B479" s="207"/>
      <c r="C479" s="73" t="s">
        <v>3187</v>
      </c>
      <c r="D479" s="71"/>
      <c r="E479" s="71"/>
      <c r="F479" s="325"/>
      <c r="G479" s="513"/>
    </row>
    <row r="480" spans="1:7" x14ac:dyDescent="0.2">
      <c r="A480" s="229"/>
      <c r="B480" s="207"/>
      <c r="C480" s="73"/>
      <c r="D480" s="71"/>
      <c r="E480" s="71"/>
      <c r="F480" s="325"/>
      <c r="G480" s="513"/>
    </row>
    <row r="481" spans="1:7" x14ac:dyDescent="0.2">
      <c r="A481" s="229"/>
      <c r="B481" s="207"/>
      <c r="C481" s="212" t="s">
        <v>3429</v>
      </c>
      <c r="D481" s="71"/>
      <c r="E481" s="71"/>
      <c r="F481" s="325"/>
      <c r="G481" s="513"/>
    </row>
    <row r="482" spans="1:7" x14ac:dyDescent="0.2">
      <c r="A482" s="229"/>
      <c r="B482" s="207"/>
      <c r="C482" s="73"/>
      <c r="D482" s="71"/>
      <c r="E482" s="71"/>
      <c r="F482" s="325"/>
      <c r="G482" s="513"/>
    </row>
    <row r="483" spans="1:7" x14ac:dyDescent="0.2">
      <c r="A483" s="229">
        <v>9.1</v>
      </c>
      <c r="B483" s="207"/>
      <c r="C483" s="73" t="s">
        <v>3430</v>
      </c>
      <c r="D483" s="71" t="s">
        <v>242</v>
      </c>
      <c r="E483" s="71">
        <v>1</v>
      </c>
      <c r="F483" s="711"/>
      <c r="G483" s="513">
        <f>E483*F483</f>
        <v>0</v>
      </c>
    </row>
    <row r="484" spans="1:7" x14ac:dyDescent="0.2">
      <c r="A484" s="229"/>
      <c r="B484" s="207"/>
      <c r="C484" s="73"/>
      <c r="D484" s="71"/>
      <c r="E484" s="71"/>
      <c r="F484" s="325"/>
      <c r="G484" s="513"/>
    </row>
    <row r="485" spans="1:7" x14ac:dyDescent="0.2">
      <c r="A485" s="229"/>
      <c r="B485" s="207"/>
      <c r="C485" s="212" t="s">
        <v>3431</v>
      </c>
      <c r="D485" s="71"/>
      <c r="E485" s="71"/>
      <c r="F485" s="325"/>
      <c r="G485" s="513"/>
    </row>
    <row r="486" spans="1:7" x14ac:dyDescent="0.2">
      <c r="A486" s="229"/>
      <c r="B486" s="207"/>
      <c r="C486" s="73"/>
      <c r="D486" s="71"/>
      <c r="E486" s="71"/>
      <c r="F486" s="325"/>
      <c r="G486" s="513"/>
    </row>
    <row r="487" spans="1:7" ht="25.5" x14ac:dyDescent="0.2">
      <c r="A487" s="229">
        <v>9.1999999999999993</v>
      </c>
      <c r="B487" s="207"/>
      <c r="C487" s="73" t="s">
        <v>3432</v>
      </c>
      <c r="D487" s="71" t="s">
        <v>242</v>
      </c>
      <c r="E487" s="71">
        <v>1</v>
      </c>
      <c r="F487" s="711"/>
      <c r="G487" s="513">
        <f t="shared" ref="G487:G519" si="10">E487*F487</f>
        <v>0</v>
      </c>
    </row>
    <row r="488" spans="1:7" x14ac:dyDescent="0.2">
      <c r="A488" s="229"/>
      <c r="B488" s="207"/>
      <c r="C488" s="73"/>
      <c r="D488" s="71"/>
      <c r="E488" s="71"/>
      <c r="F488" s="325"/>
      <c r="G488" s="513"/>
    </row>
    <row r="489" spans="1:7" ht="38.25" x14ac:dyDescent="0.2">
      <c r="A489" s="229">
        <v>9.3000000000000007</v>
      </c>
      <c r="B489" s="207"/>
      <c r="C489" s="73" t="s">
        <v>3433</v>
      </c>
      <c r="D489" s="71" t="s">
        <v>242</v>
      </c>
      <c r="E489" s="71">
        <v>1</v>
      </c>
      <c r="F489" s="711"/>
      <c r="G489" s="513">
        <f t="shared" si="10"/>
        <v>0</v>
      </c>
    </row>
    <row r="490" spans="1:7" x14ac:dyDescent="0.2">
      <c r="A490" s="229"/>
      <c r="B490" s="207"/>
      <c r="C490" s="73"/>
      <c r="D490" s="71"/>
      <c r="E490" s="71"/>
      <c r="F490" s="325"/>
      <c r="G490" s="513"/>
    </row>
    <row r="491" spans="1:7" x14ac:dyDescent="0.2">
      <c r="A491" s="229"/>
      <c r="B491" s="207"/>
      <c r="C491" s="213" t="s">
        <v>3192</v>
      </c>
      <c r="D491" s="71"/>
      <c r="E491" s="71"/>
      <c r="F491" s="325"/>
      <c r="G491" s="513"/>
    </row>
    <row r="492" spans="1:7" x14ac:dyDescent="0.2">
      <c r="A492" s="229"/>
      <c r="B492" s="207"/>
      <c r="C492" s="73"/>
      <c r="D492" s="71"/>
      <c r="E492" s="71"/>
      <c r="F492" s="325"/>
      <c r="G492" s="513"/>
    </row>
    <row r="493" spans="1:7" x14ac:dyDescent="0.2">
      <c r="A493" s="229"/>
      <c r="B493" s="207"/>
      <c r="C493" s="212" t="s">
        <v>3434</v>
      </c>
      <c r="D493" s="71"/>
      <c r="E493" s="71"/>
      <c r="F493" s="325"/>
      <c r="G493" s="513"/>
    </row>
    <row r="494" spans="1:7" x14ac:dyDescent="0.2">
      <c r="A494" s="229"/>
      <c r="B494" s="207"/>
      <c r="C494" s="73"/>
      <c r="D494" s="71"/>
      <c r="E494" s="71"/>
      <c r="F494" s="325"/>
      <c r="G494" s="513"/>
    </row>
    <row r="495" spans="1:7" x14ac:dyDescent="0.2">
      <c r="A495" s="229">
        <v>9.4</v>
      </c>
      <c r="B495" s="207"/>
      <c r="C495" s="73" t="s">
        <v>3435</v>
      </c>
      <c r="D495" s="71" t="s">
        <v>242</v>
      </c>
      <c r="E495" s="71">
        <v>1</v>
      </c>
      <c r="F495" s="711"/>
      <c r="G495" s="513">
        <f t="shared" si="10"/>
        <v>0</v>
      </c>
    </row>
    <row r="496" spans="1:7" x14ac:dyDescent="0.2">
      <c r="A496" s="229"/>
      <c r="B496" s="207"/>
      <c r="C496" s="73"/>
      <c r="D496" s="71"/>
      <c r="E496" s="71"/>
      <c r="F496" s="325"/>
      <c r="G496" s="513"/>
    </row>
    <row r="497" spans="1:7" x14ac:dyDescent="0.2">
      <c r="A497" s="229">
        <v>9.5</v>
      </c>
      <c r="B497" s="207"/>
      <c r="C497" s="73" t="s">
        <v>3436</v>
      </c>
      <c r="D497" s="71" t="s">
        <v>242</v>
      </c>
      <c r="E497" s="71">
        <v>1</v>
      </c>
      <c r="F497" s="711"/>
      <c r="G497" s="513">
        <f t="shared" si="10"/>
        <v>0</v>
      </c>
    </row>
    <row r="498" spans="1:7" x14ac:dyDescent="0.2">
      <c r="A498" s="229"/>
      <c r="B498" s="207"/>
      <c r="C498" s="73"/>
      <c r="D498" s="71"/>
      <c r="E498" s="71"/>
      <c r="F498" s="325"/>
      <c r="G498" s="513"/>
    </row>
    <row r="499" spans="1:7" x14ac:dyDescent="0.2">
      <c r="A499" s="229"/>
      <c r="B499" s="207"/>
      <c r="C499" s="213" t="s">
        <v>3194</v>
      </c>
      <c r="D499" s="71"/>
      <c r="E499" s="71"/>
      <c r="F499" s="325"/>
      <c r="G499" s="513"/>
    </row>
    <row r="500" spans="1:7" x14ac:dyDescent="0.2">
      <c r="A500" s="229"/>
      <c r="B500" s="207"/>
      <c r="C500" s="73"/>
      <c r="D500" s="71"/>
      <c r="E500" s="71"/>
      <c r="F500" s="325"/>
      <c r="G500" s="513"/>
    </row>
    <row r="501" spans="1:7" x14ac:dyDescent="0.2">
      <c r="A501" s="229"/>
      <c r="B501" s="207"/>
      <c r="C501" s="212" t="s">
        <v>3434</v>
      </c>
      <c r="D501" s="71"/>
      <c r="E501" s="71"/>
      <c r="F501" s="325"/>
      <c r="G501" s="513"/>
    </row>
    <row r="502" spans="1:7" x14ac:dyDescent="0.2">
      <c r="A502" s="229"/>
      <c r="B502" s="207"/>
      <c r="C502" s="73"/>
      <c r="D502" s="71"/>
      <c r="E502" s="71"/>
      <c r="F502" s="325"/>
      <c r="G502" s="513"/>
    </row>
    <row r="503" spans="1:7" x14ac:dyDescent="0.2">
      <c r="A503" s="229">
        <v>9.6</v>
      </c>
      <c r="B503" s="207"/>
      <c r="C503" s="73" t="s">
        <v>3437</v>
      </c>
      <c r="D503" s="71" t="s">
        <v>242</v>
      </c>
      <c r="E503" s="71">
        <v>1</v>
      </c>
      <c r="F503" s="711"/>
      <c r="G503" s="513">
        <f t="shared" si="10"/>
        <v>0</v>
      </c>
    </row>
    <row r="504" spans="1:7" x14ac:dyDescent="0.2">
      <c r="A504" s="229"/>
      <c r="B504" s="207"/>
      <c r="C504" s="73"/>
      <c r="D504" s="71"/>
      <c r="E504" s="71"/>
      <c r="F504" s="325"/>
      <c r="G504" s="513"/>
    </row>
    <row r="505" spans="1:7" x14ac:dyDescent="0.2">
      <c r="A505" s="229">
        <v>9.6999999999999993</v>
      </c>
      <c r="B505" s="207"/>
      <c r="C505" s="73" t="s">
        <v>3438</v>
      </c>
      <c r="D505" s="71" t="s">
        <v>242</v>
      </c>
      <c r="E505" s="71">
        <v>1</v>
      </c>
      <c r="F505" s="711"/>
      <c r="G505" s="513">
        <f t="shared" si="10"/>
        <v>0</v>
      </c>
    </row>
    <row r="506" spans="1:7" x14ac:dyDescent="0.2">
      <c r="A506" s="229"/>
      <c r="B506" s="207"/>
      <c r="C506" s="73"/>
      <c r="D506" s="71"/>
      <c r="E506" s="71"/>
      <c r="F506" s="325"/>
      <c r="G506" s="513"/>
    </row>
    <row r="507" spans="1:7" x14ac:dyDescent="0.2">
      <c r="A507" s="229"/>
      <c r="B507" s="207"/>
      <c r="C507" s="213" t="s">
        <v>3199</v>
      </c>
      <c r="D507" s="71"/>
      <c r="E507" s="71"/>
      <c r="F507" s="325"/>
      <c r="G507" s="513"/>
    </row>
    <row r="508" spans="1:7" x14ac:dyDescent="0.2">
      <c r="A508" s="229"/>
      <c r="B508" s="207"/>
      <c r="C508" s="73"/>
      <c r="D508" s="71"/>
      <c r="E508" s="71"/>
      <c r="F508" s="325"/>
      <c r="G508" s="513"/>
    </row>
    <row r="509" spans="1:7" x14ac:dyDescent="0.2">
      <c r="A509" s="229"/>
      <c r="B509" s="207"/>
      <c r="C509" s="212" t="s">
        <v>3434</v>
      </c>
      <c r="D509" s="71"/>
      <c r="E509" s="71"/>
      <c r="F509" s="325"/>
      <c r="G509" s="513"/>
    </row>
    <row r="510" spans="1:7" x14ac:dyDescent="0.2">
      <c r="A510" s="229"/>
      <c r="B510" s="207"/>
      <c r="C510" s="73"/>
      <c r="D510" s="71"/>
      <c r="E510" s="71"/>
      <c r="F510" s="325"/>
      <c r="G510" s="513"/>
    </row>
    <row r="511" spans="1:7" x14ac:dyDescent="0.2">
      <c r="A511" s="229">
        <v>9.8000000000000007</v>
      </c>
      <c r="B511" s="207"/>
      <c r="C511" s="73" t="s">
        <v>3439</v>
      </c>
      <c r="D511" s="71" t="s">
        <v>242</v>
      </c>
      <c r="E511" s="71">
        <v>2</v>
      </c>
      <c r="F511" s="711"/>
      <c r="G511" s="513">
        <f t="shared" si="10"/>
        <v>0</v>
      </c>
    </row>
    <row r="512" spans="1:7" x14ac:dyDescent="0.2">
      <c r="A512" s="229"/>
      <c r="B512" s="207"/>
      <c r="C512" s="73"/>
      <c r="D512" s="71"/>
      <c r="E512" s="71"/>
      <c r="F512" s="325"/>
      <c r="G512" s="513"/>
    </row>
    <row r="513" spans="1:7" x14ac:dyDescent="0.2">
      <c r="A513" s="229">
        <v>9.9</v>
      </c>
      <c r="B513" s="207"/>
      <c r="C513" s="73" t="s">
        <v>3201</v>
      </c>
      <c r="D513" s="71" t="s">
        <v>242</v>
      </c>
      <c r="E513" s="71">
        <v>1</v>
      </c>
      <c r="F513" s="711"/>
      <c r="G513" s="513">
        <f t="shared" si="10"/>
        <v>0</v>
      </c>
    </row>
    <row r="514" spans="1:7" x14ac:dyDescent="0.2">
      <c r="A514" s="229"/>
      <c r="B514" s="207"/>
      <c r="C514" s="73"/>
      <c r="D514" s="71"/>
      <c r="E514" s="71"/>
      <c r="F514" s="325"/>
      <c r="G514" s="513"/>
    </row>
    <row r="515" spans="1:7" x14ac:dyDescent="0.2">
      <c r="A515" s="232" t="s">
        <v>1632</v>
      </c>
      <c r="B515" s="207"/>
      <c r="C515" s="73" t="s">
        <v>3440</v>
      </c>
      <c r="D515" s="71" t="s">
        <v>242</v>
      </c>
      <c r="E515" s="71">
        <v>1</v>
      </c>
      <c r="F515" s="711"/>
      <c r="G515" s="513">
        <f t="shared" si="10"/>
        <v>0</v>
      </c>
    </row>
    <row r="516" spans="1:7" x14ac:dyDescent="0.2">
      <c r="A516" s="229"/>
      <c r="B516" s="207"/>
      <c r="C516" s="73"/>
      <c r="D516" s="71"/>
      <c r="E516" s="71"/>
      <c r="F516" s="325"/>
      <c r="G516" s="513"/>
    </row>
    <row r="517" spans="1:7" x14ac:dyDescent="0.2">
      <c r="A517" s="229">
        <v>9.11</v>
      </c>
      <c r="B517" s="207"/>
      <c r="C517" s="73" t="s">
        <v>3441</v>
      </c>
      <c r="D517" s="71" t="s">
        <v>242</v>
      </c>
      <c r="E517" s="71">
        <v>1</v>
      </c>
      <c r="F517" s="711"/>
      <c r="G517" s="513">
        <f t="shared" si="10"/>
        <v>0</v>
      </c>
    </row>
    <row r="518" spans="1:7" x14ac:dyDescent="0.2">
      <c r="A518" s="229"/>
      <c r="B518" s="207"/>
      <c r="C518" s="73"/>
      <c r="D518" s="71"/>
      <c r="E518" s="71"/>
      <c r="F518" s="325"/>
      <c r="G518" s="513"/>
    </row>
    <row r="519" spans="1:7" x14ac:dyDescent="0.2">
      <c r="A519" s="229">
        <v>9.1199999999999992</v>
      </c>
      <c r="B519" s="207"/>
      <c r="C519" s="73" t="s">
        <v>3442</v>
      </c>
      <c r="D519" s="71" t="s">
        <v>242</v>
      </c>
      <c r="E519" s="71">
        <v>1</v>
      </c>
      <c r="F519" s="711"/>
      <c r="G519" s="513">
        <f t="shared" si="10"/>
        <v>0</v>
      </c>
    </row>
    <row r="520" spans="1:7" x14ac:dyDescent="0.2">
      <c r="A520" s="229"/>
      <c r="B520" s="207"/>
      <c r="C520" s="73"/>
      <c r="D520" s="71"/>
      <c r="E520" s="71"/>
      <c r="F520" s="325"/>
      <c r="G520" s="513"/>
    </row>
    <row r="521" spans="1:7" s="211" customFormat="1" ht="21.95" customHeight="1" x14ac:dyDescent="0.2">
      <c r="A521" s="75" t="s">
        <v>44</v>
      </c>
      <c r="B521" s="75"/>
      <c r="C521" s="76"/>
      <c r="D521" s="77"/>
      <c r="E521" s="77"/>
      <c r="F521" s="329"/>
      <c r="G521" s="503">
        <f>SUM(G477:G519)</f>
        <v>0</v>
      </c>
    </row>
    <row r="522" spans="1:7" s="211" customFormat="1" ht="15" customHeight="1" x14ac:dyDescent="0.2">
      <c r="A522" s="204"/>
      <c r="B522" s="202"/>
      <c r="C522" s="202"/>
      <c r="D522" s="203"/>
      <c r="E522" s="203"/>
      <c r="F522" s="202"/>
      <c r="G522" s="500" t="s">
        <v>3826</v>
      </c>
    </row>
    <row r="523" spans="1:7" s="211" customFormat="1" ht="15" customHeight="1" x14ac:dyDescent="0.2">
      <c r="A523" s="204"/>
      <c r="B523" s="202"/>
      <c r="C523" s="202"/>
      <c r="D523" s="203"/>
      <c r="E523" s="203"/>
      <c r="F523" s="202"/>
      <c r="G523" s="501"/>
    </row>
    <row r="524" spans="1:7" s="211" customFormat="1" ht="27.2" customHeight="1" x14ac:dyDescent="0.2">
      <c r="A524" s="230" t="s">
        <v>3</v>
      </c>
      <c r="B524" s="231" t="s">
        <v>4</v>
      </c>
      <c r="C524" s="231" t="s">
        <v>5</v>
      </c>
      <c r="D524" s="231" t="s">
        <v>6</v>
      </c>
      <c r="E524" s="231" t="s">
        <v>7</v>
      </c>
      <c r="F524" s="231" t="s">
        <v>8</v>
      </c>
      <c r="G524" s="502" t="s">
        <v>9</v>
      </c>
    </row>
    <row r="525" spans="1:7" s="211" customFormat="1" ht="21.95" customHeight="1" x14ac:dyDescent="0.2">
      <c r="A525" s="75" t="s">
        <v>45</v>
      </c>
      <c r="B525" s="75"/>
      <c r="C525" s="76"/>
      <c r="D525" s="77"/>
      <c r="E525" s="77"/>
      <c r="F525" s="329"/>
      <c r="G525" s="503">
        <f>G521</f>
        <v>0</v>
      </c>
    </row>
    <row r="526" spans="1:7" x14ac:dyDescent="0.2">
      <c r="A526" s="229"/>
      <c r="B526" s="207"/>
      <c r="C526" s="213" t="s">
        <v>3207</v>
      </c>
      <c r="D526" s="71"/>
      <c r="E526" s="71"/>
      <c r="F526" s="325"/>
      <c r="G526" s="513"/>
    </row>
    <row r="527" spans="1:7" x14ac:dyDescent="0.2">
      <c r="A527" s="229"/>
      <c r="B527" s="207"/>
      <c r="C527" s="73"/>
      <c r="D527" s="71"/>
      <c r="E527" s="71"/>
      <c r="F527" s="325"/>
      <c r="G527" s="513"/>
    </row>
    <row r="528" spans="1:7" x14ac:dyDescent="0.2">
      <c r="A528" s="229"/>
      <c r="B528" s="207"/>
      <c r="C528" s="212" t="s">
        <v>3443</v>
      </c>
      <c r="D528" s="71"/>
      <c r="E528" s="71"/>
      <c r="F528" s="325"/>
      <c r="G528" s="513"/>
    </row>
    <row r="529" spans="1:7" x14ac:dyDescent="0.2">
      <c r="A529" s="229"/>
      <c r="B529" s="207"/>
      <c r="C529" s="73"/>
      <c r="D529" s="71"/>
      <c r="E529" s="71"/>
      <c r="F529" s="325"/>
      <c r="G529" s="513"/>
    </row>
    <row r="530" spans="1:7" x14ac:dyDescent="0.2">
      <c r="A530" s="229">
        <v>9.1300000000000008</v>
      </c>
      <c r="B530" s="207"/>
      <c r="C530" s="73" t="s">
        <v>3209</v>
      </c>
      <c r="D530" s="71" t="s">
        <v>292</v>
      </c>
      <c r="E530" s="71">
        <v>10</v>
      </c>
      <c r="F530" s="711"/>
      <c r="G530" s="513">
        <f>E530*F530</f>
        <v>0</v>
      </c>
    </row>
    <row r="531" spans="1:7" x14ac:dyDescent="0.2">
      <c r="A531" s="229"/>
      <c r="B531" s="207"/>
      <c r="C531" s="73"/>
      <c r="D531" s="71"/>
      <c r="E531" s="71"/>
      <c r="F531" s="325"/>
      <c r="G531" s="513"/>
    </row>
    <row r="532" spans="1:7" x14ac:dyDescent="0.2">
      <c r="A532" s="229">
        <v>9.14</v>
      </c>
      <c r="B532" s="207"/>
      <c r="C532" s="73" t="s">
        <v>3210</v>
      </c>
      <c r="D532" s="71" t="s">
        <v>292</v>
      </c>
      <c r="E532" s="71">
        <v>8</v>
      </c>
      <c r="F532" s="711"/>
      <c r="G532" s="513">
        <f t="shared" ref="G532:G550" si="11">E532*F532</f>
        <v>0</v>
      </c>
    </row>
    <row r="533" spans="1:7" x14ac:dyDescent="0.2">
      <c r="A533" s="229"/>
      <c r="B533" s="207"/>
      <c r="C533" s="73"/>
      <c r="D533" s="71"/>
      <c r="E533" s="71"/>
      <c r="F533" s="325"/>
      <c r="G533" s="513"/>
    </row>
    <row r="534" spans="1:7" x14ac:dyDescent="0.2">
      <c r="A534" s="229"/>
      <c r="B534" s="207"/>
      <c r="C534" s="212" t="s">
        <v>3171</v>
      </c>
      <c r="D534" s="71"/>
      <c r="E534" s="71"/>
      <c r="F534" s="325"/>
      <c r="G534" s="513"/>
    </row>
    <row r="535" spans="1:7" x14ac:dyDescent="0.2">
      <c r="A535" s="229"/>
      <c r="B535" s="207"/>
      <c r="C535" s="73"/>
      <c r="D535" s="71"/>
      <c r="E535" s="71"/>
      <c r="F535" s="325"/>
      <c r="G535" s="513"/>
    </row>
    <row r="536" spans="1:7" x14ac:dyDescent="0.2">
      <c r="A536" s="229">
        <v>9.15</v>
      </c>
      <c r="B536" s="207"/>
      <c r="C536" s="73" t="s">
        <v>3211</v>
      </c>
      <c r="D536" s="71" t="s">
        <v>242</v>
      </c>
      <c r="E536" s="71">
        <v>2</v>
      </c>
      <c r="F536" s="711"/>
      <c r="G536" s="513">
        <f t="shared" si="11"/>
        <v>0</v>
      </c>
    </row>
    <row r="537" spans="1:7" x14ac:dyDescent="0.2">
      <c r="A537" s="229"/>
      <c r="B537" s="207"/>
      <c r="C537" s="73"/>
      <c r="D537" s="71"/>
      <c r="E537" s="71"/>
      <c r="F537" s="325"/>
      <c r="G537" s="513"/>
    </row>
    <row r="538" spans="1:7" x14ac:dyDescent="0.2">
      <c r="A538" s="229">
        <v>9.16</v>
      </c>
      <c r="B538" s="207"/>
      <c r="C538" s="73" t="s">
        <v>3212</v>
      </c>
      <c r="D538" s="71" t="s">
        <v>242</v>
      </c>
      <c r="E538" s="71">
        <v>4</v>
      </c>
      <c r="F538" s="711"/>
      <c r="G538" s="513">
        <f t="shared" si="11"/>
        <v>0</v>
      </c>
    </row>
    <row r="539" spans="1:7" x14ac:dyDescent="0.2">
      <c r="A539" s="229"/>
      <c r="B539" s="207"/>
      <c r="C539" s="73"/>
      <c r="D539" s="71"/>
      <c r="E539" s="71"/>
      <c r="F539" s="325"/>
      <c r="G539" s="513"/>
    </row>
    <row r="540" spans="1:7" x14ac:dyDescent="0.2">
      <c r="A540" s="229">
        <v>9.17</v>
      </c>
      <c r="B540" s="207"/>
      <c r="C540" s="73" t="s">
        <v>3444</v>
      </c>
      <c r="D540" s="71" t="s">
        <v>242</v>
      </c>
      <c r="E540" s="71">
        <v>3</v>
      </c>
      <c r="F540" s="711"/>
      <c r="G540" s="513">
        <f t="shared" si="11"/>
        <v>0</v>
      </c>
    </row>
    <row r="541" spans="1:7" x14ac:dyDescent="0.2">
      <c r="A541" s="229"/>
      <c r="B541" s="207"/>
      <c r="C541" s="73"/>
      <c r="D541" s="71"/>
      <c r="E541" s="71"/>
      <c r="F541" s="325"/>
      <c r="G541" s="513"/>
    </row>
    <row r="542" spans="1:7" x14ac:dyDescent="0.2">
      <c r="A542" s="229">
        <v>9.18</v>
      </c>
      <c r="B542" s="207"/>
      <c r="C542" s="73" t="s">
        <v>3445</v>
      </c>
      <c r="D542" s="71" t="s">
        <v>242</v>
      </c>
      <c r="E542" s="71">
        <v>2</v>
      </c>
      <c r="F542" s="711"/>
      <c r="G542" s="513">
        <f t="shared" si="11"/>
        <v>0</v>
      </c>
    </row>
    <row r="543" spans="1:7" x14ac:dyDescent="0.2">
      <c r="A543" s="229"/>
      <c r="B543" s="207"/>
      <c r="C543" s="73"/>
      <c r="D543" s="71"/>
      <c r="E543" s="71"/>
      <c r="F543" s="325"/>
      <c r="G543" s="513"/>
    </row>
    <row r="544" spans="1:7" x14ac:dyDescent="0.2">
      <c r="A544" s="229">
        <v>9.19</v>
      </c>
      <c r="B544" s="207"/>
      <c r="C544" s="73" t="s">
        <v>3172</v>
      </c>
      <c r="D544" s="71" t="s">
        <v>242</v>
      </c>
      <c r="E544" s="71">
        <v>2</v>
      </c>
      <c r="F544" s="711"/>
      <c r="G544" s="513">
        <f t="shared" si="11"/>
        <v>0</v>
      </c>
    </row>
    <row r="545" spans="1:7" x14ac:dyDescent="0.2">
      <c r="A545" s="229"/>
      <c r="B545" s="207"/>
      <c r="C545" s="73"/>
      <c r="D545" s="71"/>
      <c r="E545" s="71"/>
      <c r="F545" s="325"/>
      <c r="G545" s="513"/>
    </row>
    <row r="546" spans="1:7" x14ac:dyDescent="0.2">
      <c r="A546" s="233" t="s">
        <v>3791</v>
      </c>
      <c r="B546" s="207"/>
      <c r="C546" s="73" t="s">
        <v>3446</v>
      </c>
      <c r="D546" s="71" t="s">
        <v>242</v>
      </c>
      <c r="E546" s="71">
        <v>2</v>
      </c>
      <c r="F546" s="711"/>
      <c r="G546" s="513">
        <f t="shared" si="11"/>
        <v>0</v>
      </c>
    </row>
    <row r="547" spans="1:7" x14ac:dyDescent="0.2">
      <c r="A547" s="229"/>
      <c r="B547" s="207"/>
      <c r="C547" s="73"/>
      <c r="D547" s="71"/>
      <c r="E547" s="71"/>
      <c r="F547" s="325"/>
      <c r="G547" s="513"/>
    </row>
    <row r="548" spans="1:7" x14ac:dyDescent="0.2">
      <c r="A548" s="229">
        <v>9.2100000000000009</v>
      </c>
      <c r="B548" s="207"/>
      <c r="C548" s="73" t="s">
        <v>3216</v>
      </c>
      <c r="D548" s="71" t="s">
        <v>242</v>
      </c>
      <c r="E548" s="71">
        <v>1</v>
      </c>
      <c r="F548" s="711"/>
      <c r="G548" s="513">
        <f t="shared" si="11"/>
        <v>0</v>
      </c>
    </row>
    <row r="549" spans="1:7" x14ac:dyDescent="0.2">
      <c r="A549" s="229"/>
      <c r="B549" s="207"/>
      <c r="C549" s="73"/>
      <c r="D549" s="71"/>
      <c r="E549" s="71"/>
      <c r="F549" s="325"/>
      <c r="G549" s="513"/>
    </row>
    <row r="550" spans="1:7" x14ac:dyDescent="0.2">
      <c r="A550" s="229">
        <v>9.2200000000000006</v>
      </c>
      <c r="B550" s="207"/>
      <c r="C550" s="73" t="s">
        <v>3447</v>
      </c>
      <c r="D550" s="71" t="s">
        <v>242</v>
      </c>
      <c r="E550" s="71">
        <v>1</v>
      </c>
      <c r="F550" s="711"/>
      <c r="G550" s="513">
        <f t="shared" si="11"/>
        <v>0</v>
      </c>
    </row>
    <row r="551" spans="1:7" x14ac:dyDescent="0.2">
      <c r="A551" s="229"/>
      <c r="B551" s="207"/>
      <c r="C551" s="73"/>
      <c r="D551" s="71"/>
      <c r="E551" s="71"/>
      <c r="F551" s="325"/>
      <c r="G551" s="513"/>
    </row>
    <row r="552" spans="1:7" x14ac:dyDescent="0.2">
      <c r="A552" s="229"/>
      <c r="B552" s="207"/>
      <c r="C552" s="212" t="s">
        <v>3182</v>
      </c>
      <c r="D552" s="71"/>
      <c r="E552" s="71"/>
      <c r="F552" s="325"/>
      <c r="G552" s="513"/>
    </row>
    <row r="553" spans="1:7" x14ac:dyDescent="0.2">
      <c r="A553" s="229"/>
      <c r="B553" s="207"/>
      <c r="C553" s="73"/>
      <c r="D553" s="71"/>
      <c r="E553" s="71"/>
      <c r="F553" s="325"/>
      <c r="G553" s="513"/>
    </row>
    <row r="554" spans="1:7" x14ac:dyDescent="0.2">
      <c r="A554" s="229">
        <v>9.23</v>
      </c>
      <c r="B554" s="207"/>
      <c r="C554" s="73" t="s">
        <v>3448</v>
      </c>
      <c r="D554" s="71" t="s">
        <v>19</v>
      </c>
      <c r="E554" s="71">
        <v>1</v>
      </c>
      <c r="F554" s="711"/>
      <c r="G554" s="513">
        <f>E554*F554</f>
        <v>0</v>
      </c>
    </row>
    <row r="555" spans="1:7" x14ac:dyDescent="0.2">
      <c r="A555" s="229"/>
      <c r="B555" s="207"/>
      <c r="C555" s="73"/>
      <c r="D555" s="71"/>
      <c r="E555" s="71"/>
      <c r="F555" s="325"/>
      <c r="G555" s="513"/>
    </row>
    <row r="556" spans="1:7" s="211" customFormat="1" ht="21.95" customHeight="1" x14ac:dyDescent="0.2">
      <c r="A556" s="75" t="s">
        <v>44</v>
      </c>
      <c r="B556" s="75"/>
      <c r="C556" s="76"/>
      <c r="D556" s="77"/>
      <c r="E556" s="77"/>
      <c r="F556" s="329"/>
      <c r="G556" s="503">
        <f>SUM(G525:G554)</f>
        <v>0</v>
      </c>
    </row>
    <row r="557" spans="1:7" s="211" customFormat="1" ht="15" customHeight="1" x14ac:dyDescent="0.2">
      <c r="A557" s="204"/>
      <c r="B557" s="202"/>
      <c r="C557" s="202"/>
      <c r="D557" s="203"/>
      <c r="E557" s="203"/>
      <c r="F557" s="202"/>
      <c r="G557" s="500" t="s">
        <v>3826</v>
      </c>
    </row>
    <row r="558" spans="1:7" s="211" customFormat="1" ht="15" customHeight="1" x14ac:dyDescent="0.2">
      <c r="A558" s="204"/>
      <c r="B558" s="202"/>
      <c r="C558" s="202"/>
      <c r="D558" s="203"/>
      <c r="E558" s="203"/>
      <c r="F558" s="202"/>
      <c r="G558" s="501"/>
    </row>
    <row r="559" spans="1:7" s="211" customFormat="1" ht="27.2" customHeight="1" x14ac:dyDescent="0.2">
      <c r="A559" s="230" t="s">
        <v>3</v>
      </c>
      <c r="B559" s="231" t="s">
        <v>4</v>
      </c>
      <c r="C559" s="231" t="s">
        <v>5</v>
      </c>
      <c r="D559" s="231" t="s">
        <v>6</v>
      </c>
      <c r="E559" s="231" t="s">
        <v>7</v>
      </c>
      <c r="F559" s="231" t="s">
        <v>8</v>
      </c>
      <c r="G559" s="502" t="s">
        <v>9</v>
      </c>
    </row>
    <row r="560" spans="1:7" s="211" customFormat="1" ht="21.95" customHeight="1" x14ac:dyDescent="0.2">
      <c r="A560" s="75" t="s">
        <v>45</v>
      </c>
      <c r="B560" s="75"/>
      <c r="C560" s="76"/>
      <c r="D560" s="77"/>
      <c r="E560" s="77"/>
      <c r="F560" s="329"/>
      <c r="G560" s="503">
        <f>G556</f>
        <v>0</v>
      </c>
    </row>
    <row r="561" spans="1:7" x14ac:dyDescent="0.2">
      <c r="A561" s="229"/>
      <c r="B561" s="207"/>
      <c r="C561" s="213" t="s">
        <v>3221</v>
      </c>
      <c r="D561" s="71"/>
      <c r="E561" s="71"/>
      <c r="F561" s="325"/>
      <c r="G561" s="513"/>
    </row>
    <row r="562" spans="1:7" x14ac:dyDescent="0.2">
      <c r="A562" s="229"/>
      <c r="B562" s="207"/>
      <c r="C562" s="73"/>
      <c r="D562" s="71"/>
      <c r="E562" s="71"/>
      <c r="F562" s="325"/>
      <c r="G562" s="513"/>
    </row>
    <row r="563" spans="1:7" ht="38.25" x14ac:dyDescent="0.2">
      <c r="A563" s="229"/>
      <c r="B563" s="207"/>
      <c r="C563" s="73" t="s">
        <v>3449</v>
      </c>
      <c r="D563" s="71"/>
      <c r="E563" s="71"/>
      <c r="F563" s="325"/>
      <c r="G563" s="513"/>
    </row>
    <row r="564" spans="1:7" x14ac:dyDescent="0.2">
      <c r="A564" s="229"/>
      <c r="B564" s="207"/>
      <c r="C564" s="73"/>
      <c r="D564" s="71"/>
      <c r="E564" s="71"/>
      <c r="F564" s="325"/>
      <c r="G564" s="513"/>
    </row>
    <row r="565" spans="1:7" x14ac:dyDescent="0.2">
      <c r="A565" s="229"/>
      <c r="B565" s="207"/>
      <c r="C565" s="212" t="s">
        <v>3223</v>
      </c>
      <c r="D565" s="71"/>
      <c r="E565" s="71"/>
      <c r="F565" s="325"/>
      <c r="G565" s="513"/>
    </row>
    <row r="566" spans="1:7" x14ac:dyDescent="0.2">
      <c r="A566" s="229"/>
      <c r="B566" s="207"/>
      <c r="C566" s="73"/>
      <c r="D566" s="71"/>
      <c r="E566" s="71"/>
      <c r="F566" s="325"/>
      <c r="G566" s="513"/>
    </row>
    <row r="567" spans="1:7" x14ac:dyDescent="0.2">
      <c r="A567" s="229">
        <v>9.24</v>
      </c>
      <c r="B567" s="207"/>
      <c r="C567" s="73" t="s">
        <v>3450</v>
      </c>
      <c r="D567" s="71" t="s">
        <v>292</v>
      </c>
      <c r="E567" s="71">
        <v>16</v>
      </c>
      <c r="F567" s="711"/>
      <c r="G567" s="513">
        <f>E567*F567</f>
        <v>0</v>
      </c>
    </row>
    <row r="568" spans="1:7" x14ac:dyDescent="0.2">
      <c r="A568" s="229"/>
      <c r="B568" s="207"/>
      <c r="C568" s="73"/>
      <c r="D568" s="71"/>
      <c r="E568" s="71"/>
      <c r="F568" s="325"/>
      <c r="G568" s="513"/>
    </row>
    <row r="569" spans="1:7" x14ac:dyDescent="0.2">
      <c r="A569" s="229">
        <v>9.25</v>
      </c>
      <c r="B569" s="207"/>
      <c r="C569" s="73" t="s">
        <v>3451</v>
      </c>
      <c r="D569" s="71" t="s">
        <v>292</v>
      </c>
      <c r="E569" s="71">
        <v>8</v>
      </c>
      <c r="F569" s="711"/>
      <c r="G569" s="513">
        <f t="shared" ref="G569:G597" si="12">E569*F569</f>
        <v>0</v>
      </c>
    </row>
    <row r="570" spans="1:7" x14ac:dyDescent="0.2">
      <c r="A570" s="229"/>
      <c r="B570" s="207"/>
      <c r="C570" s="73"/>
      <c r="D570" s="71"/>
      <c r="E570" s="71"/>
      <c r="F570" s="325"/>
      <c r="G570" s="513"/>
    </row>
    <row r="571" spans="1:7" x14ac:dyDescent="0.2">
      <c r="A571" s="229"/>
      <c r="B571" s="207"/>
      <c r="C571" s="212" t="s">
        <v>3452</v>
      </c>
      <c r="D571" s="71"/>
      <c r="E571" s="71"/>
      <c r="F571" s="325"/>
      <c r="G571" s="513"/>
    </row>
    <row r="572" spans="1:7" x14ac:dyDescent="0.2">
      <c r="A572" s="229"/>
      <c r="B572" s="207"/>
      <c r="C572" s="73"/>
      <c r="D572" s="71"/>
      <c r="E572" s="71"/>
      <c r="F572" s="325"/>
      <c r="G572" s="513"/>
    </row>
    <row r="573" spans="1:7" x14ac:dyDescent="0.2">
      <c r="A573" s="229">
        <v>9.26</v>
      </c>
      <c r="B573" s="207"/>
      <c r="C573" s="73" t="s">
        <v>3230</v>
      </c>
      <c r="D573" s="71" t="s">
        <v>242</v>
      </c>
      <c r="E573" s="71">
        <v>16</v>
      </c>
      <c r="F573" s="711"/>
      <c r="G573" s="513">
        <f t="shared" si="12"/>
        <v>0</v>
      </c>
    </row>
    <row r="574" spans="1:7" x14ac:dyDescent="0.2">
      <c r="A574" s="229"/>
      <c r="B574" s="207"/>
      <c r="C574" s="73"/>
      <c r="D574" s="71"/>
      <c r="E574" s="71"/>
      <c r="F574" s="325"/>
      <c r="G574" s="513"/>
    </row>
    <row r="575" spans="1:7" x14ac:dyDescent="0.2">
      <c r="A575" s="229">
        <v>9.27</v>
      </c>
      <c r="B575" s="207"/>
      <c r="C575" s="73" t="s">
        <v>3453</v>
      </c>
      <c r="D575" s="71" t="s">
        <v>242</v>
      </c>
      <c r="E575" s="71">
        <v>8</v>
      </c>
      <c r="F575" s="711"/>
      <c r="G575" s="513">
        <f t="shared" si="12"/>
        <v>0</v>
      </c>
    </row>
    <row r="576" spans="1:7" x14ac:dyDescent="0.2">
      <c r="A576" s="229"/>
      <c r="B576" s="207"/>
      <c r="C576" s="73"/>
      <c r="D576" s="71"/>
      <c r="E576" s="71"/>
      <c r="F576" s="325"/>
      <c r="G576" s="513"/>
    </row>
    <row r="577" spans="1:7" x14ac:dyDescent="0.2">
      <c r="A577" s="229"/>
      <c r="B577" s="207"/>
      <c r="C577" s="212" t="s">
        <v>3454</v>
      </c>
      <c r="D577" s="71"/>
      <c r="E577" s="71"/>
      <c r="F577" s="325"/>
      <c r="G577" s="513"/>
    </row>
    <row r="578" spans="1:7" x14ac:dyDescent="0.2">
      <c r="A578" s="229"/>
      <c r="B578" s="207"/>
      <c r="C578" s="73"/>
      <c r="D578" s="71"/>
      <c r="E578" s="71"/>
      <c r="F578" s="325"/>
      <c r="G578" s="513"/>
    </row>
    <row r="579" spans="1:7" ht="25.5" x14ac:dyDescent="0.2">
      <c r="A579" s="229">
        <v>9.2799999999999994</v>
      </c>
      <c r="B579" s="207"/>
      <c r="C579" s="73" t="s">
        <v>3235</v>
      </c>
      <c r="D579" s="71" t="s">
        <v>242</v>
      </c>
      <c r="E579" s="71">
        <v>2</v>
      </c>
      <c r="F579" s="711"/>
      <c r="G579" s="513">
        <f t="shared" si="12"/>
        <v>0</v>
      </c>
    </row>
    <row r="580" spans="1:7" x14ac:dyDescent="0.2">
      <c r="A580" s="229"/>
      <c r="B580" s="207"/>
      <c r="C580" s="73"/>
      <c r="D580" s="71"/>
      <c r="E580" s="71"/>
      <c r="F580" s="325"/>
      <c r="G580" s="513"/>
    </row>
    <row r="581" spans="1:7" x14ac:dyDescent="0.2">
      <c r="A581" s="229"/>
      <c r="B581" s="207"/>
      <c r="C581" s="212" t="s">
        <v>3182</v>
      </c>
      <c r="D581" s="71"/>
      <c r="E581" s="71"/>
      <c r="F581" s="325"/>
      <c r="G581" s="513"/>
    </row>
    <row r="582" spans="1:7" x14ac:dyDescent="0.2">
      <c r="A582" s="229"/>
      <c r="B582" s="207"/>
      <c r="C582" s="73"/>
      <c r="D582" s="71"/>
      <c r="E582" s="71"/>
      <c r="F582" s="325"/>
      <c r="G582" s="513"/>
    </row>
    <row r="583" spans="1:7" x14ac:dyDescent="0.2">
      <c r="A583" s="229">
        <v>9.2899999999999991</v>
      </c>
      <c r="B583" s="207"/>
      <c r="C583" s="73" t="s">
        <v>3236</v>
      </c>
      <c r="D583" s="71" t="s">
        <v>19</v>
      </c>
      <c r="E583" s="71">
        <v>1</v>
      </c>
      <c r="F583" s="711"/>
      <c r="G583" s="513">
        <f t="shared" si="12"/>
        <v>0</v>
      </c>
    </row>
    <row r="584" spans="1:7" x14ac:dyDescent="0.2">
      <c r="A584" s="229"/>
      <c r="B584" s="207"/>
      <c r="C584" s="73"/>
      <c r="D584" s="71"/>
      <c r="E584" s="71"/>
      <c r="F584" s="325"/>
      <c r="G584" s="513"/>
    </row>
    <row r="585" spans="1:7" x14ac:dyDescent="0.2">
      <c r="A585" s="229"/>
      <c r="B585" s="207"/>
      <c r="C585" s="213" t="s">
        <v>3455</v>
      </c>
      <c r="D585" s="71"/>
      <c r="E585" s="71"/>
      <c r="F585" s="325"/>
      <c r="G585" s="513"/>
    </row>
    <row r="586" spans="1:7" x14ac:dyDescent="0.2">
      <c r="A586" s="229"/>
      <c r="B586" s="207"/>
      <c r="C586" s="73"/>
      <c r="D586" s="71"/>
      <c r="E586" s="71"/>
      <c r="F586" s="325"/>
      <c r="G586" s="513"/>
    </row>
    <row r="587" spans="1:7" x14ac:dyDescent="0.2">
      <c r="A587" s="229"/>
      <c r="B587" s="207"/>
      <c r="C587" s="212" t="s">
        <v>3367</v>
      </c>
      <c r="D587" s="71"/>
      <c r="E587" s="71"/>
      <c r="F587" s="325"/>
      <c r="G587" s="513"/>
    </row>
    <row r="588" spans="1:7" x14ac:dyDescent="0.2">
      <c r="A588" s="229"/>
      <c r="B588" s="207"/>
      <c r="C588" s="73"/>
      <c r="D588" s="71"/>
      <c r="E588" s="71"/>
      <c r="F588" s="325"/>
      <c r="G588" s="513"/>
    </row>
    <row r="589" spans="1:7" ht="51" x14ac:dyDescent="0.2">
      <c r="A589" s="232" t="s">
        <v>3792</v>
      </c>
      <c r="B589" s="207"/>
      <c r="C589" s="73" t="s">
        <v>3456</v>
      </c>
      <c r="D589" s="71" t="s">
        <v>242</v>
      </c>
      <c r="E589" s="71">
        <v>1</v>
      </c>
      <c r="F589" s="711"/>
      <c r="G589" s="513">
        <f t="shared" si="12"/>
        <v>0</v>
      </c>
    </row>
    <row r="590" spans="1:7" x14ac:dyDescent="0.2">
      <c r="A590" s="229"/>
      <c r="B590" s="207"/>
      <c r="C590" s="73"/>
      <c r="D590" s="71"/>
      <c r="E590" s="71"/>
      <c r="F590" s="325"/>
      <c r="G590" s="513"/>
    </row>
    <row r="591" spans="1:7" x14ac:dyDescent="0.2">
      <c r="A591" s="229"/>
      <c r="B591" s="207"/>
      <c r="C591" s="213" t="s">
        <v>3457</v>
      </c>
      <c r="D591" s="71"/>
      <c r="E591" s="71"/>
      <c r="F591" s="325"/>
      <c r="G591" s="513"/>
    </row>
    <row r="592" spans="1:7" x14ac:dyDescent="0.2">
      <c r="A592" s="229"/>
      <c r="B592" s="207"/>
      <c r="C592" s="73"/>
      <c r="D592" s="71"/>
      <c r="E592" s="71"/>
      <c r="F592" s="325"/>
      <c r="G592" s="513"/>
    </row>
    <row r="593" spans="1:7" x14ac:dyDescent="0.2">
      <c r="A593" s="229"/>
      <c r="B593" s="207"/>
      <c r="C593" s="212" t="s">
        <v>3458</v>
      </c>
      <c r="D593" s="71"/>
      <c r="E593" s="71"/>
      <c r="F593" s="325"/>
      <c r="G593" s="513"/>
    </row>
    <row r="594" spans="1:7" x14ac:dyDescent="0.2">
      <c r="A594" s="229"/>
      <c r="B594" s="207"/>
      <c r="C594" s="73"/>
      <c r="D594" s="71"/>
      <c r="E594" s="71"/>
      <c r="F594" s="325"/>
      <c r="G594" s="513"/>
    </row>
    <row r="595" spans="1:7" x14ac:dyDescent="0.2">
      <c r="A595" s="229">
        <v>9.31</v>
      </c>
      <c r="B595" s="207"/>
      <c r="C595" s="73" t="s">
        <v>3459</v>
      </c>
      <c r="D595" s="71" t="s">
        <v>242</v>
      </c>
      <c r="E595" s="71">
        <v>4</v>
      </c>
      <c r="F595" s="711"/>
      <c r="G595" s="513">
        <f t="shared" si="12"/>
        <v>0</v>
      </c>
    </row>
    <row r="596" spans="1:7" x14ac:dyDescent="0.2">
      <c r="A596" s="229"/>
      <c r="B596" s="207"/>
      <c r="C596" s="73"/>
      <c r="D596" s="71"/>
      <c r="E596" s="71"/>
      <c r="F596" s="325"/>
      <c r="G596" s="513"/>
    </row>
    <row r="597" spans="1:7" x14ac:dyDescent="0.2">
      <c r="A597" s="229">
        <v>9.32</v>
      </c>
      <c r="B597" s="207"/>
      <c r="C597" s="73" t="s">
        <v>3460</v>
      </c>
      <c r="D597" s="71" t="s">
        <v>242</v>
      </c>
      <c r="E597" s="71">
        <v>4</v>
      </c>
      <c r="F597" s="711"/>
      <c r="G597" s="513">
        <f t="shared" si="12"/>
        <v>0</v>
      </c>
    </row>
    <row r="598" spans="1:7" x14ac:dyDescent="0.2">
      <c r="A598" s="229"/>
      <c r="B598" s="207"/>
      <c r="C598" s="73"/>
      <c r="D598" s="71"/>
      <c r="E598" s="71"/>
      <c r="F598" s="325"/>
      <c r="G598" s="513"/>
    </row>
    <row r="599" spans="1:7" x14ac:dyDescent="0.2">
      <c r="A599" s="229"/>
      <c r="B599" s="207"/>
      <c r="C599" s="73"/>
      <c r="D599" s="71"/>
      <c r="E599" s="71"/>
      <c r="F599" s="325"/>
      <c r="G599" s="513"/>
    </row>
    <row r="600" spans="1:7" ht="21.95" customHeight="1" x14ac:dyDescent="0.2">
      <c r="A600" s="75" t="s">
        <v>3782</v>
      </c>
      <c r="B600" s="75"/>
      <c r="C600" s="76"/>
      <c r="D600" s="77"/>
      <c r="E600" s="77"/>
      <c r="F600" s="329"/>
      <c r="G600" s="503">
        <f>SUM(G560:G597)</f>
        <v>0</v>
      </c>
    </row>
    <row r="601" spans="1:7" s="65" customFormat="1" ht="14.45" customHeight="1" x14ac:dyDescent="0.2">
      <c r="A601" s="204"/>
      <c r="B601" s="202"/>
      <c r="C601" s="202"/>
      <c r="D601" s="203"/>
      <c r="E601" s="203"/>
      <c r="F601" s="202"/>
      <c r="G601" s="500" t="s">
        <v>3826</v>
      </c>
    </row>
    <row r="602" spans="1:7" s="65" customFormat="1" x14ac:dyDescent="0.2">
      <c r="A602" s="204"/>
      <c r="B602" s="202"/>
      <c r="C602" s="202"/>
      <c r="D602" s="203"/>
      <c r="E602" s="203"/>
      <c r="F602" s="202"/>
      <c r="G602" s="501"/>
    </row>
    <row r="603" spans="1:7" s="65" customFormat="1" ht="25.5" x14ac:dyDescent="0.2">
      <c r="A603" s="225" t="s">
        <v>3</v>
      </c>
      <c r="B603" s="66" t="s">
        <v>4</v>
      </c>
      <c r="C603" s="66" t="s">
        <v>5</v>
      </c>
      <c r="D603" s="66" t="s">
        <v>6</v>
      </c>
      <c r="E603" s="66" t="s">
        <v>7</v>
      </c>
      <c r="F603" s="66" t="s">
        <v>8</v>
      </c>
      <c r="G603" s="502" t="s">
        <v>9</v>
      </c>
    </row>
    <row r="604" spans="1:7" x14ac:dyDescent="0.2">
      <c r="A604" s="229"/>
      <c r="B604" s="207"/>
      <c r="C604" s="74" t="s">
        <v>3753</v>
      </c>
      <c r="D604" s="71"/>
      <c r="E604" s="71"/>
      <c r="F604" s="208"/>
      <c r="G604" s="510"/>
    </row>
    <row r="605" spans="1:7" x14ac:dyDescent="0.2">
      <c r="A605" s="229"/>
      <c r="B605" s="207"/>
      <c r="C605" s="73"/>
      <c r="D605" s="71"/>
      <c r="E605" s="71"/>
      <c r="F605" s="208"/>
      <c r="G605" s="510"/>
    </row>
    <row r="606" spans="1:7" x14ac:dyDescent="0.2">
      <c r="A606" s="229"/>
      <c r="B606" s="207"/>
      <c r="C606" s="74" t="s">
        <v>3254</v>
      </c>
      <c r="D606" s="71"/>
      <c r="E606" s="71"/>
      <c r="F606" s="208"/>
      <c r="G606" s="510"/>
    </row>
    <row r="607" spans="1:7" x14ac:dyDescent="0.2">
      <c r="A607" s="229"/>
      <c r="B607" s="207"/>
      <c r="C607" s="73"/>
      <c r="D607" s="71"/>
      <c r="E607" s="71"/>
      <c r="F607" s="208"/>
      <c r="G607" s="510"/>
    </row>
    <row r="608" spans="1:7" ht="25.5" x14ac:dyDescent="0.2">
      <c r="A608" s="229"/>
      <c r="B608" s="207"/>
      <c r="C608" s="73" t="s">
        <v>3311</v>
      </c>
      <c r="D608" s="71"/>
      <c r="E608" s="71"/>
      <c r="F608" s="208"/>
      <c r="G608" s="510"/>
    </row>
    <row r="609" spans="1:7" x14ac:dyDescent="0.2">
      <c r="A609" s="229"/>
      <c r="B609" s="207"/>
      <c r="C609" s="73"/>
      <c r="D609" s="71"/>
      <c r="E609" s="71"/>
      <c r="F609" s="208"/>
      <c r="G609" s="510"/>
    </row>
    <row r="610" spans="1:7" ht="51" x14ac:dyDescent="0.2">
      <c r="A610" s="229"/>
      <c r="B610" s="207"/>
      <c r="C610" s="73" t="s">
        <v>3309</v>
      </c>
      <c r="D610" s="71"/>
      <c r="E610" s="71"/>
      <c r="F610" s="208"/>
      <c r="G610" s="510"/>
    </row>
    <row r="611" spans="1:7" x14ac:dyDescent="0.2">
      <c r="A611" s="229"/>
      <c r="B611" s="207"/>
      <c r="C611" s="73"/>
      <c r="D611" s="71"/>
      <c r="E611" s="71"/>
      <c r="F611" s="208"/>
      <c r="G611" s="510"/>
    </row>
    <row r="612" spans="1:7" ht="51" x14ac:dyDescent="0.2">
      <c r="A612" s="229"/>
      <c r="B612" s="207"/>
      <c r="C612" s="73" t="s">
        <v>4932</v>
      </c>
      <c r="D612" s="71"/>
      <c r="E612" s="71"/>
      <c r="F612" s="208"/>
      <c r="G612" s="510"/>
    </row>
    <row r="613" spans="1:7" x14ac:dyDescent="0.2">
      <c r="A613" s="229"/>
      <c r="B613" s="207"/>
      <c r="C613" s="73"/>
      <c r="D613" s="71"/>
      <c r="E613" s="71"/>
      <c r="F613" s="208"/>
      <c r="G613" s="510"/>
    </row>
    <row r="614" spans="1:7" ht="38.25" x14ac:dyDescent="0.2">
      <c r="A614" s="229"/>
      <c r="B614" s="207"/>
      <c r="C614" s="73" t="s">
        <v>3461</v>
      </c>
      <c r="D614" s="71"/>
      <c r="E614" s="71"/>
      <c r="F614" s="208"/>
      <c r="G614" s="510"/>
    </row>
    <row r="615" spans="1:7" x14ac:dyDescent="0.2">
      <c r="A615" s="229"/>
      <c r="B615" s="207"/>
      <c r="C615" s="73"/>
      <c r="D615" s="71"/>
      <c r="E615" s="71"/>
      <c r="F615" s="208"/>
      <c r="G615" s="510"/>
    </row>
    <row r="616" spans="1:7" x14ac:dyDescent="0.2">
      <c r="A616" s="229"/>
      <c r="B616" s="207"/>
      <c r="C616" s="213" t="s">
        <v>3256</v>
      </c>
      <c r="D616" s="71"/>
      <c r="E616" s="71"/>
      <c r="F616" s="208"/>
      <c r="G616" s="510"/>
    </row>
    <row r="617" spans="1:7" x14ac:dyDescent="0.2">
      <c r="A617" s="229"/>
      <c r="B617" s="207"/>
      <c r="C617" s="73"/>
      <c r="D617" s="71"/>
      <c r="E617" s="71"/>
      <c r="F617" s="208"/>
      <c r="G617" s="510"/>
    </row>
    <row r="618" spans="1:7" x14ac:dyDescent="0.2">
      <c r="A618" s="229"/>
      <c r="B618" s="207"/>
      <c r="C618" s="213" t="s">
        <v>3462</v>
      </c>
      <c r="D618" s="229"/>
      <c r="E618" s="229"/>
      <c r="F618" s="319"/>
      <c r="G618" s="497"/>
    </row>
    <row r="619" spans="1:7" x14ac:dyDescent="0.2">
      <c r="A619" s="229"/>
      <c r="B619" s="207"/>
      <c r="C619" s="73"/>
      <c r="D619" s="229"/>
      <c r="E619" s="229"/>
      <c r="F619" s="319"/>
      <c r="G619" s="497"/>
    </row>
    <row r="620" spans="1:7" ht="25.5" x14ac:dyDescent="0.2">
      <c r="A620" s="229"/>
      <c r="B620" s="207"/>
      <c r="C620" s="212" t="s">
        <v>3463</v>
      </c>
      <c r="D620" s="229"/>
      <c r="E620" s="229"/>
      <c r="F620" s="319"/>
      <c r="G620" s="497"/>
    </row>
    <row r="621" spans="1:7" x14ac:dyDescent="0.2">
      <c r="A621" s="229"/>
      <c r="B621" s="207"/>
      <c r="C621" s="73"/>
      <c r="D621" s="229"/>
      <c r="E621" s="229"/>
      <c r="F621" s="319"/>
      <c r="G621" s="497"/>
    </row>
    <row r="622" spans="1:7" x14ac:dyDescent="0.2">
      <c r="A622" s="229">
        <v>10.1</v>
      </c>
      <c r="B622" s="207"/>
      <c r="C622" s="73" t="s">
        <v>3464</v>
      </c>
      <c r="D622" s="229" t="s">
        <v>4786</v>
      </c>
      <c r="E622" s="229">
        <v>20</v>
      </c>
      <c r="F622" s="711"/>
      <c r="G622" s="497">
        <f>E622*F622</f>
        <v>0</v>
      </c>
    </row>
    <row r="623" spans="1:7" x14ac:dyDescent="0.2">
      <c r="A623" s="229"/>
      <c r="B623" s="207"/>
      <c r="C623" s="73"/>
      <c r="D623" s="229"/>
      <c r="E623" s="229"/>
      <c r="F623" s="319"/>
      <c r="G623" s="497"/>
    </row>
    <row r="624" spans="1:7" ht="25.5" x14ac:dyDescent="0.2">
      <c r="A624" s="229"/>
      <c r="B624" s="207"/>
      <c r="C624" s="212" t="s">
        <v>3465</v>
      </c>
      <c r="D624" s="229"/>
      <c r="E624" s="229"/>
      <c r="F624" s="319"/>
      <c r="G624" s="497"/>
    </row>
    <row r="625" spans="1:7" x14ac:dyDescent="0.2">
      <c r="A625" s="229"/>
      <c r="B625" s="207"/>
      <c r="C625" s="73"/>
      <c r="D625" s="229"/>
      <c r="E625" s="229"/>
      <c r="F625" s="319"/>
      <c r="G625" s="497"/>
    </row>
    <row r="626" spans="1:7" x14ac:dyDescent="0.2">
      <c r="A626" s="229">
        <v>10.199999999999999</v>
      </c>
      <c r="B626" s="207"/>
      <c r="C626" s="73" t="s">
        <v>3466</v>
      </c>
      <c r="D626" s="229" t="s">
        <v>4786</v>
      </c>
      <c r="E626" s="229">
        <v>41</v>
      </c>
      <c r="F626" s="711"/>
      <c r="G626" s="497">
        <f t="shared" ref="G626:G644" si="13">E626*F626</f>
        <v>0</v>
      </c>
    </row>
    <row r="627" spans="1:7" x14ac:dyDescent="0.2">
      <c r="A627" s="229"/>
      <c r="B627" s="207"/>
      <c r="C627" s="73"/>
      <c r="D627" s="229"/>
      <c r="E627" s="229"/>
      <c r="F627" s="319"/>
      <c r="G627" s="497"/>
    </row>
    <row r="628" spans="1:7" x14ac:dyDescent="0.2">
      <c r="A628" s="229"/>
      <c r="B628" s="207"/>
      <c r="C628" s="213" t="s">
        <v>3288</v>
      </c>
      <c r="D628" s="229"/>
      <c r="E628" s="229"/>
      <c r="F628" s="319"/>
      <c r="G628" s="497"/>
    </row>
    <row r="629" spans="1:7" x14ac:dyDescent="0.2">
      <c r="A629" s="229"/>
      <c r="B629" s="207"/>
      <c r="C629" s="73"/>
      <c r="D629" s="229"/>
      <c r="E629" s="229"/>
      <c r="F629" s="319"/>
      <c r="G629" s="497"/>
    </row>
    <row r="630" spans="1:7" ht="25.5" x14ac:dyDescent="0.2">
      <c r="A630" s="229"/>
      <c r="B630" s="207"/>
      <c r="C630" s="212" t="s">
        <v>3467</v>
      </c>
      <c r="D630" s="229"/>
      <c r="E630" s="229"/>
      <c r="F630" s="319"/>
      <c r="G630" s="497"/>
    </row>
    <row r="631" spans="1:7" x14ac:dyDescent="0.2">
      <c r="A631" s="229"/>
      <c r="B631" s="207"/>
      <c r="C631" s="73"/>
      <c r="D631" s="229"/>
      <c r="E631" s="229"/>
      <c r="F631" s="319"/>
      <c r="G631" s="497"/>
    </row>
    <row r="632" spans="1:7" x14ac:dyDescent="0.2">
      <c r="A632" s="229">
        <v>10.3</v>
      </c>
      <c r="B632" s="207"/>
      <c r="C632" s="73" t="s">
        <v>3468</v>
      </c>
      <c r="D632" s="229" t="s">
        <v>4786</v>
      </c>
      <c r="E632" s="229">
        <v>10</v>
      </c>
      <c r="F632" s="711"/>
      <c r="G632" s="497">
        <f>E632*F632</f>
        <v>0</v>
      </c>
    </row>
    <row r="633" spans="1:7" x14ac:dyDescent="0.2">
      <c r="A633" s="229"/>
      <c r="B633" s="207"/>
      <c r="C633" s="73"/>
      <c r="D633" s="229"/>
      <c r="E633" s="229"/>
      <c r="F633" s="319"/>
      <c r="G633" s="497"/>
    </row>
    <row r="634" spans="1:7" x14ac:dyDescent="0.2">
      <c r="A634" s="229"/>
      <c r="B634" s="207"/>
      <c r="C634" s="213" t="s">
        <v>3272</v>
      </c>
      <c r="D634" s="229"/>
      <c r="E634" s="229"/>
      <c r="F634" s="319"/>
      <c r="G634" s="497"/>
    </row>
    <row r="635" spans="1:7" x14ac:dyDescent="0.2">
      <c r="A635" s="229"/>
      <c r="B635" s="207"/>
      <c r="C635" s="73"/>
      <c r="D635" s="229"/>
      <c r="E635" s="229"/>
      <c r="F635" s="319"/>
      <c r="G635" s="497"/>
    </row>
    <row r="636" spans="1:7" x14ac:dyDescent="0.2">
      <c r="A636" s="229"/>
      <c r="B636" s="207"/>
      <c r="C636" s="212" t="s">
        <v>3469</v>
      </c>
      <c r="D636" s="229"/>
      <c r="E636" s="229"/>
      <c r="F636" s="319"/>
      <c r="G636" s="497"/>
    </row>
    <row r="637" spans="1:7" x14ac:dyDescent="0.2">
      <c r="A637" s="229"/>
      <c r="B637" s="207"/>
      <c r="C637" s="73"/>
      <c r="D637" s="229"/>
      <c r="E637" s="229"/>
      <c r="F637" s="319"/>
      <c r="G637" s="497"/>
    </row>
    <row r="638" spans="1:7" x14ac:dyDescent="0.2">
      <c r="A638" s="229">
        <v>10.4</v>
      </c>
      <c r="B638" s="207"/>
      <c r="C638" s="73" t="s">
        <v>3470</v>
      </c>
      <c r="D638" s="229" t="s">
        <v>4786</v>
      </c>
      <c r="E638" s="229">
        <v>1</v>
      </c>
      <c r="F638" s="711"/>
      <c r="G638" s="497">
        <f t="shared" si="13"/>
        <v>0</v>
      </c>
    </row>
    <row r="639" spans="1:7" x14ac:dyDescent="0.2">
      <c r="A639" s="229"/>
      <c r="B639" s="207"/>
      <c r="C639" s="73"/>
      <c r="D639" s="229"/>
      <c r="E639" s="229"/>
      <c r="F639" s="319"/>
      <c r="G639" s="497"/>
    </row>
    <row r="640" spans="1:7" x14ac:dyDescent="0.2">
      <c r="A640" s="229"/>
      <c r="B640" s="207"/>
      <c r="C640" s="212" t="s">
        <v>3471</v>
      </c>
      <c r="D640" s="229"/>
      <c r="E640" s="229"/>
      <c r="F640" s="319"/>
      <c r="G640" s="497"/>
    </row>
    <row r="641" spans="1:7" x14ac:dyDescent="0.2">
      <c r="A641" s="229"/>
      <c r="B641" s="207"/>
      <c r="C641" s="73"/>
      <c r="D641" s="229"/>
      <c r="E641" s="229"/>
      <c r="F641" s="319"/>
      <c r="G641" s="497"/>
    </row>
    <row r="642" spans="1:7" x14ac:dyDescent="0.2">
      <c r="A642" s="229">
        <v>10.5</v>
      </c>
      <c r="B642" s="207"/>
      <c r="C642" s="73" t="s">
        <v>3472</v>
      </c>
      <c r="D642" s="229" t="s">
        <v>4786</v>
      </c>
      <c r="E642" s="229">
        <v>33</v>
      </c>
      <c r="F642" s="711"/>
      <c r="G642" s="497">
        <f t="shared" si="13"/>
        <v>0</v>
      </c>
    </row>
    <row r="643" spans="1:7" x14ac:dyDescent="0.2">
      <c r="A643" s="229"/>
      <c r="B643" s="207"/>
      <c r="C643" s="73"/>
      <c r="D643" s="229"/>
      <c r="E643" s="229"/>
      <c r="F643" s="319"/>
      <c r="G643" s="497"/>
    </row>
    <row r="644" spans="1:7" x14ac:dyDescent="0.2">
      <c r="A644" s="229">
        <v>10.6</v>
      </c>
      <c r="B644" s="207"/>
      <c r="C644" s="73" t="s">
        <v>3473</v>
      </c>
      <c r="D644" s="229" t="s">
        <v>4786</v>
      </c>
      <c r="E644" s="229">
        <v>2</v>
      </c>
      <c r="F644" s="711"/>
      <c r="G644" s="497">
        <f t="shared" si="13"/>
        <v>0</v>
      </c>
    </row>
    <row r="645" spans="1:7" x14ac:dyDescent="0.2">
      <c r="A645" s="229"/>
      <c r="B645" s="207"/>
      <c r="C645" s="73"/>
      <c r="D645" s="229"/>
      <c r="E645" s="229"/>
      <c r="F645" s="319"/>
      <c r="G645" s="497"/>
    </row>
    <row r="646" spans="1:7" ht="25.5" x14ac:dyDescent="0.2">
      <c r="A646" s="229"/>
      <c r="B646" s="207"/>
      <c r="C646" s="212" t="s">
        <v>3474</v>
      </c>
      <c r="D646" s="229"/>
      <c r="E646" s="229"/>
      <c r="F646" s="319"/>
      <c r="G646" s="497"/>
    </row>
    <row r="647" spans="1:7" x14ac:dyDescent="0.2">
      <c r="A647" s="229"/>
      <c r="B647" s="207"/>
      <c r="C647" s="73"/>
      <c r="D647" s="229"/>
      <c r="E647" s="229"/>
      <c r="F647" s="319"/>
      <c r="G647" s="497"/>
    </row>
    <row r="648" spans="1:7" x14ac:dyDescent="0.2">
      <c r="A648" s="229">
        <v>10.7</v>
      </c>
      <c r="B648" s="207"/>
      <c r="C648" s="73" t="s">
        <v>3472</v>
      </c>
      <c r="D648" s="229" t="s">
        <v>4786</v>
      </c>
      <c r="E648" s="229">
        <v>4</v>
      </c>
      <c r="F648" s="711"/>
      <c r="G648" s="497">
        <f>E648*F648</f>
        <v>0</v>
      </c>
    </row>
    <row r="649" spans="1:7" x14ac:dyDescent="0.2">
      <c r="A649" s="229"/>
      <c r="B649" s="207"/>
      <c r="C649" s="73"/>
      <c r="D649" s="229"/>
      <c r="E649" s="229"/>
      <c r="F649" s="319"/>
      <c r="G649" s="497"/>
    </row>
    <row r="650" spans="1:7" ht="21.95" customHeight="1" x14ac:dyDescent="0.2">
      <c r="A650" s="75" t="s">
        <v>3783</v>
      </c>
      <c r="B650" s="75"/>
      <c r="C650" s="76"/>
      <c r="D650" s="77"/>
      <c r="E650" s="77"/>
      <c r="F650" s="329"/>
      <c r="G650" s="503">
        <f>SUM(G622:G648)</f>
        <v>0</v>
      </c>
    </row>
    <row r="651" spans="1:7" s="65" customFormat="1" ht="14.45" customHeight="1" x14ac:dyDescent="0.2">
      <c r="A651" s="204"/>
      <c r="B651" s="202"/>
      <c r="C651" s="202"/>
      <c r="D651" s="203"/>
      <c r="E651" s="203"/>
      <c r="F651" s="202"/>
      <c r="G651" s="500" t="s">
        <v>3826</v>
      </c>
    </row>
    <row r="652" spans="1:7" s="65" customFormat="1" x14ac:dyDescent="0.2">
      <c r="A652" s="204"/>
      <c r="B652" s="202"/>
      <c r="C652" s="202"/>
      <c r="D652" s="203"/>
      <c r="E652" s="203"/>
      <c r="F652" s="202"/>
      <c r="G652" s="501"/>
    </row>
    <row r="653" spans="1:7" s="65" customFormat="1" ht="25.5" x14ac:dyDescent="0.2">
      <c r="A653" s="225" t="s">
        <v>3</v>
      </c>
      <c r="B653" s="66" t="s">
        <v>4</v>
      </c>
      <c r="C653" s="66" t="s">
        <v>5</v>
      </c>
      <c r="D653" s="66" t="s">
        <v>6</v>
      </c>
      <c r="E653" s="66" t="s">
        <v>7</v>
      </c>
      <c r="F653" s="66" t="s">
        <v>8</v>
      </c>
      <c r="G653" s="502" t="s">
        <v>9</v>
      </c>
    </row>
    <row r="654" spans="1:7" x14ac:dyDescent="0.2">
      <c r="A654" s="229"/>
      <c r="B654" s="207"/>
      <c r="C654" s="73"/>
      <c r="D654" s="229"/>
      <c r="E654" s="229"/>
      <c r="F654" s="319"/>
      <c r="G654" s="497"/>
    </row>
    <row r="655" spans="1:7" x14ac:dyDescent="0.2">
      <c r="A655" s="229"/>
      <c r="B655" s="207"/>
      <c r="C655" s="74" t="s">
        <v>3754</v>
      </c>
      <c r="D655" s="229"/>
      <c r="E655" s="229"/>
      <c r="F655" s="319"/>
      <c r="G655" s="497"/>
    </row>
    <row r="656" spans="1:7" x14ac:dyDescent="0.2">
      <c r="A656" s="229"/>
      <c r="B656" s="207"/>
      <c r="C656" s="73"/>
      <c r="D656" s="229"/>
      <c r="E656" s="229"/>
      <c r="F656" s="319"/>
      <c r="G656" s="497"/>
    </row>
    <row r="657" spans="1:7" x14ac:dyDescent="0.2">
      <c r="A657" s="229"/>
      <c r="B657" s="207"/>
      <c r="C657" s="74" t="s">
        <v>110</v>
      </c>
      <c r="D657" s="229"/>
      <c r="E657" s="229"/>
      <c r="F657" s="319"/>
      <c r="G657" s="497"/>
    </row>
    <row r="658" spans="1:7" x14ac:dyDescent="0.2">
      <c r="A658" s="229"/>
      <c r="B658" s="207"/>
      <c r="C658" s="73"/>
      <c r="D658" s="229"/>
      <c r="E658" s="229"/>
      <c r="F658" s="319"/>
      <c r="G658" s="497"/>
    </row>
    <row r="659" spans="1:7" x14ac:dyDescent="0.2">
      <c r="A659" s="229"/>
      <c r="B659" s="207"/>
      <c r="C659" s="213" t="s">
        <v>2907</v>
      </c>
      <c r="D659" s="229"/>
      <c r="E659" s="229"/>
      <c r="F659" s="319"/>
      <c r="G659" s="497"/>
    </row>
    <row r="660" spans="1:7" x14ac:dyDescent="0.2">
      <c r="A660" s="229"/>
      <c r="B660" s="207"/>
      <c r="C660" s="73"/>
      <c r="D660" s="229"/>
      <c r="E660" s="229"/>
      <c r="F660" s="319"/>
      <c r="G660" s="497"/>
    </row>
    <row r="661" spans="1:7" ht="63.75" x14ac:dyDescent="0.2">
      <c r="A661" s="229"/>
      <c r="B661" s="207"/>
      <c r="C661" s="73" t="s">
        <v>3293</v>
      </c>
      <c r="D661" s="229"/>
      <c r="E661" s="229"/>
      <c r="F661" s="319"/>
      <c r="G661" s="497"/>
    </row>
    <row r="662" spans="1:7" x14ac:dyDescent="0.2">
      <c r="A662" s="229"/>
      <c r="B662" s="207"/>
      <c r="C662" s="73"/>
      <c r="D662" s="229"/>
      <c r="E662" s="229"/>
      <c r="F662" s="319"/>
      <c r="G662" s="497"/>
    </row>
    <row r="663" spans="1:7" x14ac:dyDescent="0.2">
      <c r="A663" s="229"/>
      <c r="B663" s="207"/>
      <c r="C663" s="213" t="s">
        <v>3477</v>
      </c>
      <c r="D663" s="229"/>
      <c r="E663" s="229"/>
      <c r="F663" s="319"/>
      <c r="G663" s="497"/>
    </row>
    <row r="664" spans="1:7" x14ac:dyDescent="0.2">
      <c r="A664" s="229"/>
      <c r="B664" s="207"/>
      <c r="C664" s="73"/>
      <c r="D664" s="229"/>
      <c r="E664" s="229"/>
      <c r="F664" s="319"/>
      <c r="G664" s="497"/>
    </row>
    <row r="665" spans="1:7" ht="25.5" x14ac:dyDescent="0.2">
      <c r="A665" s="229">
        <v>11.1</v>
      </c>
      <c r="B665" s="207"/>
      <c r="C665" s="73" t="s">
        <v>3478</v>
      </c>
      <c r="D665" s="229" t="s">
        <v>19</v>
      </c>
      <c r="E665" s="229">
        <v>1</v>
      </c>
      <c r="F665" s="319">
        <v>4400</v>
      </c>
      <c r="G665" s="497">
        <v>4400</v>
      </c>
    </row>
    <row r="666" spans="1:7" x14ac:dyDescent="0.2">
      <c r="A666" s="229"/>
      <c r="B666" s="207"/>
      <c r="C666" s="73"/>
      <c r="D666" s="229"/>
      <c r="E666" s="229"/>
      <c r="F666" s="319"/>
      <c r="G666" s="497"/>
    </row>
    <row r="667" spans="1:7" x14ac:dyDescent="0.2">
      <c r="A667" s="229">
        <v>11.2</v>
      </c>
      <c r="B667" s="207"/>
      <c r="C667" s="73" t="s">
        <v>3475</v>
      </c>
      <c r="D667" s="229" t="s">
        <v>118</v>
      </c>
      <c r="E667" s="330">
        <f>G665</f>
        <v>4400</v>
      </c>
      <c r="F667" s="710"/>
      <c r="G667" s="497">
        <f>E667*F667</f>
        <v>0</v>
      </c>
    </row>
    <row r="668" spans="1:7" x14ac:dyDescent="0.2">
      <c r="A668" s="229"/>
      <c r="B668" s="207"/>
      <c r="C668" s="73"/>
      <c r="D668" s="229"/>
      <c r="E668" s="229"/>
      <c r="F668" s="319"/>
      <c r="G668" s="497"/>
    </row>
    <row r="669" spans="1:7" x14ac:dyDescent="0.2">
      <c r="A669" s="229">
        <v>11.3</v>
      </c>
      <c r="B669" s="207"/>
      <c r="C669" s="73" t="s">
        <v>3476</v>
      </c>
      <c r="D669" s="229" t="s">
        <v>19</v>
      </c>
      <c r="E669" s="229">
        <v>1</v>
      </c>
      <c r="F669" s="711"/>
      <c r="G669" s="497">
        <f t="shared" ref="G669" si="14">E669*F669</f>
        <v>0</v>
      </c>
    </row>
    <row r="670" spans="1:7" x14ac:dyDescent="0.2">
      <c r="A670" s="229"/>
      <c r="B670" s="207"/>
      <c r="C670" s="73"/>
      <c r="D670" s="229"/>
      <c r="E670" s="229"/>
      <c r="F670" s="319"/>
      <c r="G670" s="497"/>
    </row>
    <row r="671" spans="1:7" ht="21.95" customHeight="1" x14ac:dyDescent="0.2">
      <c r="A671" s="75" t="s">
        <v>3784</v>
      </c>
      <c r="B671" s="75"/>
      <c r="C671" s="76"/>
      <c r="D671" s="77"/>
      <c r="E671" s="77"/>
      <c r="F671" s="338"/>
      <c r="G671" s="511">
        <f>SUM(G665:G669)</f>
        <v>4400</v>
      </c>
    </row>
    <row r="672" spans="1:7" s="2" customFormat="1" ht="15" customHeight="1" x14ac:dyDescent="0.2">
      <c r="A672" s="215"/>
      <c r="B672" s="215"/>
      <c r="C672" s="215"/>
      <c r="D672" s="216"/>
      <c r="E672" s="216"/>
      <c r="F672" s="215"/>
      <c r="G672" s="500" t="str">
        <f>G1</f>
        <v>BILL 2 BOQ 2: NEW RAW SEWAGE PUMP STATION</v>
      </c>
    </row>
    <row r="673" spans="1:9" s="2" customFormat="1" ht="15" customHeight="1" x14ac:dyDescent="0.2">
      <c r="C673" s="9" t="s">
        <v>271</v>
      </c>
      <c r="D673" s="15"/>
      <c r="E673" s="15"/>
      <c r="G673" s="514"/>
    </row>
    <row r="674" spans="1:9" s="3" customFormat="1" ht="15.4" customHeight="1" x14ac:dyDescent="0.25">
      <c r="A674" s="814" t="s">
        <v>273</v>
      </c>
      <c r="B674" s="815"/>
      <c r="C674" s="253" t="s">
        <v>5</v>
      </c>
      <c r="D674" s="253" t="s">
        <v>272</v>
      </c>
      <c r="E674" s="293" t="s">
        <v>272</v>
      </c>
      <c r="F674" s="253" t="s">
        <v>272</v>
      </c>
      <c r="G674" s="515" t="s">
        <v>9</v>
      </c>
    </row>
    <row r="675" spans="1:9" x14ac:dyDescent="0.2">
      <c r="A675" s="843"/>
      <c r="B675" s="844"/>
      <c r="C675" s="73"/>
      <c r="D675" s="71"/>
      <c r="E675" s="71"/>
      <c r="F675" s="208"/>
      <c r="G675" s="497"/>
    </row>
    <row r="676" spans="1:9" x14ac:dyDescent="0.2">
      <c r="A676" s="843">
        <v>1</v>
      </c>
      <c r="B676" s="844"/>
      <c r="C676" s="73" t="s">
        <v>3307</v>
      </c>
      <c r="D676" s="71"/>
      <c r="E676" s="71"/>
      <c r="F676" s="208"/>
      <c r="G676" s="497">
        <f>G22</f>
        <v>0</v>
      </c>
    </row>
    <row r="677" spans="1:9" x14ac:dyDescent="0.2">
      <c r="A677" s="843"/>
      <c r="B677" s="844"/>
      <c r="C677" s="73"/>
      <c r="D677" s="71"/>
      <c r="E677" s="71"/>
      <c r="F677" s="208"/>
      <c r="G677" s="497"/>
    </row>
    <row r="678" spans="1:9" x14ac:dyDescent="0.2">
      <c r="A678" s="843">
        <v>2</v>
      </c>
      <c r="B678" s="844"/>
      <c r="C678" s="73" t="s">
        <v>3007</v>
      </c>
      <c r="D678" s="71"/>
      <c r="E678" s="71"/>
      <c r="F678" s="208"/>
      <c r="G678" s="497">
        <f xml:space="preserve"> G105</f>
        <v>0</v>
      </c>
      <c r="I678" s="223"/>
    </row>
    <row r="679" spans="1:9" x14ac:dyDescent="0.2">
      <c r="A679" s="843"/>
      <c r="B679" s="844"/>
      <c r="C679" s="73"/>
      <c r="D679" s="71"/>
      <c r="E679" s="71"/>
      <c r="F679" s="208"/>
      <c r="G679" s="497"/>
      <c r="I679" s="223"/>
    </row>
    <row r="680" spans="1:9" x14ac:dyDescent="0.2">
      <c r="A680" s="843">
        <v>3</v>
      </c>
      <c r="B680" s="844"/>
      <c r="C680" s="73" t="s">
        <v>3021</v>
      </c>
      <c r="D680" s="71"/>
      <c r="E680" s="71"/>
      <c r="F680" s="208"/>
      <c r="G680" s="497">
        <f>G157</f>
        <v>0</v>
      </c>
      <c r="I680" s="223"/>
    </row>
    <row r="681" spans="1:9" x14ac:dyDescent="0.2">
      <c r="A681" s="843"/>
      <c r="B681" s="844"/>
      <c r="C681" s="73"/>
      <c r="D681" s="71"/>
      <c r="E681" s="71"/>
      <c r="F681" s="208"/>
      <c r="G681" s="497"/>
      <c r="I681" s="223"/>
    </row>
    <row r="682" spans="1:9" x14ac:dyDescent="0.2">
      <c r="A682" s="843">
        <v>4</v>
      </c>
      <c r="B682" s="844"/>
      <c r="C682" s="73" t="s">
        <v>3051</v>
      </c>
      <c r="D682" s="71"/>
      <c r="E682" s="71"/>
      <c r="F682" s="208"/>
      <c r="G682" s="497">
        <f>G195</f>
        <v>0</v>
      </c>
      <c r="I682" s="223"/>
    </row>
    <row r="683" spans="1:9" x14ac:dyDescent="0.2">
      <c r="A683" s="843"/>
      <c r="B683" s="844"/>
      <c r="C683" s="73"/>
      <c r="D683" s="71"/>
      <c r="E683" s="71"/>
      <c r="F683" s="208"/>
      <c r="G683" s="497"/>
      <c r="I683" s="223"/>
    </row>
    <row r="684" spans="1:9" x14ac:dyDescent="0.2">
      <c r="A684" s="843">
        <v>5</v>
      </c>
      <c r="B684" s="844"/>
      <c r="C684" s="73" t="s">
        <v>3097</v>
      </c>
      <c r="D684" s="71"/>
      <c r="E684" s="71"/>
      <c r="F684" s="208"/>
      <c r="G684" s="497">
        <f>G253</f>
        <v>0</v>
      </c>
      <c r="I684" s="223"/>
    </row>
    <row r="685" spans="1:9" x14ac:dyDescent="0.2">
      <c r="A685" s="843"/>
      <c r="B685" s="844"/>
      <c r="C685" s="73"/>
      <c r="D685" s="71"/>
      <c r="E685" s="71"/>
      <c r="F685" s="208"/>
      <c r="G685" s="497"/>
      <c r="I685" s="223"/>
    </row>
    <row r="686" spans="1:9" x14ac:dyDescent="0.2">
      <c r="A686" s="843">
        <v>6</v>
      </c>
      <c r="B686" s="844"/>
      <c r="C686" s="73" t="s">
        <v>3118</v>
      </c>
      <c r="D686" s="71"/>
      <c r="E686" s="71"/>
      <c r="F686" s="208"/>
      <c r="G686" s="497">
        <f>G350</f>
        <v>0</v>
      </c>
      <c r="I686" s="223"/>
    </row>
    <row r="687" spans="1:9" x14ac:dyDescent="0.2">
      <c r="A687" s="843"/>
      <c r="B687" s="844"/>
      <c r="C687" s="73"/>
      <c r="D687" s="71"/>
      <c r="E687" s="71"/>
      <c r="F687" s="208"/>
      <c r="G687" s="497"/>
      <c r="I687" s="223"/>
    </row>
    <row r="688" spans="1:9" x14ac:dyDescent="0.2">
      <c r="A688" s="843">
        <v>7</v>
      </c>
      <c r="B688" s="844"/>
      <c r="C688" s="73" t="s">
        <v>931</v>
      </c>
      <c r="D688" s="71"/>
      <c r="E688" s="71"/>
      <c r="F688" s="208"/>
      <c r="G688" s="497">
        <f>G401</f>
        <v>0</v>
      </c>
      <c r="I688" s="223"/>
    </row>
    <row r="689" spans="1:9" x14ac:dyDescent="0.2">
      <c r="A689" s="843"/>
      <c r="B689" s="844"/>
      <c r="C689" s="73"/>
      <c r="D689" s="71"/>
      <c r="E689" s="71"/>
      <c r="F689" s="208"/>
      <c r="G689" s="497"/>
      <c r="I689" s="223"/>
    </row>
    <row r="690" spans="1:9" x14ac:dyDescent="0.2">
      <c r="A690" s="843">
        <v>8</v>
      </c>
      <c r="B690" s="844"/>
      <c r="C690" s="73" t="s">
        <v>3151</v>
      </c>
      <c r="D690" s="71"/>
      <c r="E690" s="71"/>
      <c r="F690" s="208"/>
      <c r="G690" s="497">
        <f>G439</f>
        <v>0</v>
      </c>
      <c r="I690" s="223"/>
    </row>
    <row r="691" spans="1:9" x14ac:dyDescent="0.2">
      <c r="A691" s="843"/>
      <c r="B691" s="844"/>
      <c r="C691" s="73"/>
      <c r="D691" s="71"/>
      <c r="E691" s="71"/>
      <c r="F691" s="208"/>
      <c r="G691" s="497"/>
      <c r="I691" s="223"/>
    </row>
    <row r="692" spans="1:9" x14ac:dyDescent="0.2">
      <c r="A692" s="843">
        <v>9</v>
      </c>
      <c r="B692" s="844"/>
      <c r="C692" s="73" t="s">
        <v>3164</v>
      </c>
      <c r="D692" s="71"/>
      <c r="E692" s="71"/>
      <c r="F692" s="208"/>
      <c r="G692" s="497">
        <f>G600</f>
        <v>0</v>
      </c>
      <c r="I692" s="223"/>
    </row>
    <row r="693" spans="1:9" x14ac:dyDescent="0.2">
      <c r="A693" s="843"/>
      <c r="B693" s="844"/>
      <c r="C693" s="73"/>
      <c r="D693" s="71"/>
      <c r="E693" s="71"/>
      <c r="F693" s="208"/>
      <c r="G693" s="497"/>
      <c r="I693" s="223"/>
    </row>
    <row r="694" spans="1:9" x14ac:dyDescent="0.2">
      <c r="A694" s="843">
        <v>10</v>
      </c>
      <c r="B694" s="844"/>
      <c r="C694" s="73" t="s">
        <v>3254</v>
      </c>
      <c r="D694" s="71"/>
      <c r="E694" s="71"/>
      <c r="F694" s="208"/>
      <c r="G694" s="497">
        <f>G650</f>
        <v>0</v>
      </c>
      <c r="I694" s="223"/>
    </row>
    <row r="695" spans="1:9" x14ac:dyDescent="0.2">
      <c r="A695" s="843"/>
      <c r="B695" s="844"/>
      <c r="C695" s="73"/>
      <c r="D695" s="71"/>
      <c r="E695" s="71"/>
      <c r="F695" s="208"/>
      <c r="G695" s="497"/>
      <c r="I695" s="223"/>
    </row>
    <row r="696" spans="1:9" x14ac:dyDescent="0.2">
      <c r="A696" s="843">
        <v>11</v>
      </c>
      <c r="B696" s="844"/>
      <c r="C696" s="73" t="s">
        <v>110</v>
      </c>
      <c r="D696" s="71"/>
      <c r="E696" s="71"/>
      <c r="F696" s="208"/>
      <c r="G696" s="497">
        <f>G671</f>
        <v>4400</v>
      </c>
      <c r="I696" s="223"/>
    </row>
    <row r="697" spans="1:9" x14ac:dyDescent="0.2">
      <c r="A697" s="843"/>
      <c r="B697" s="844"/>
      <c r="C697" s="73"/>
      <c r="D697" s="71"/>
      <c r="E697" s="71"/>
      <c r="F697" s="208"/>
      <c r="G697" s="516"/>
    </row>
    <row r="698" spans="1:9" s="4" customFormat="1" ht="21.95" customHeight="1" x14ac:dyDescent="0.25">
      <c r="A698" s="838" t="s">
        <v>4566</v>
      </c>
      <c r="B698" s="839"/>
      <c r="C698" s="839"/>
      <c r="D698" s="839"/>
      <c r="E698" s="839"/>
      <c r="F698" s="840"/>
      <c r="G698" s="517">
        <f>SUM(G676:G696)</f>
        <v>4400</v>
      </c>
    </row>
  </sheetData>
  <sheetProtection algorithmName="SHA-512" hashValue="zwy9TAY171Zy36cnEN2msXyDtGCFANzQo+37TvBYdR+btWGgLCrKxqbh5eJm7cZXQOqqTvs6QpSlkfajDHbMYA==" saltValue="oJM+FiwfR6afyiD0wPGu0w==" spinCount="100000" sheet="1" objects="1" scenarios="1"/>
  <autoFilter ref="A1:G698" xr:uid="{00000000-0009-0000-0000-000007000000}"/>
  <mergeCells count="25">
    <mergeCell ref="A684:B684"/>
    <mergeCell ref="A674:B674"/>
    <mergeCell ref="A675:B675"/>
    <mergeCell ref="A676:B676"/>
    <mergeCell ref="A677:B677"/>
    <mergeCell ref="A678:B678"/>
    <mergeCell ref="A679:B679"/>
    <mergeCell ref="A680:B680"/>
    <mergeCell ref="A681:B681"/>
    <mergeCell ref="A682:B682"/>
    <mergeCell ref="A683:B683"/>
    <mergeCell ref="A698:F698"/>
    <mergeCell ref="A697:B697"/>
    <mergeCell ref="A696:B696"/>
    <mergeCell ref="A694:B694"/>
    <mergeCell ref="A685:B685"/>
    <mergeCell ref="A686:B686"/>
    <mergeCell ref="A687:B687"/>
    <mergeCell ref="A688:B688"/>
    <mergeCell ref="A689:B689"/>
    <mergeCell ref="A695:B695"/>
    <mergeCell ref="A690:B690"/>
    <mergeCell ref="A691:B691"/>
    <mergeCell ref="A692:B692"/>
    <mergeCell ref="A693:B693"/>
  </mergeCells>
  <phoneticPr fontId="33" type="noConversion"/>
  <pageMargins left="0.70866141732283472" right="0.70866141732283472" top="0.74803149606299213" bottom="0.74803149606299213" header="0.31496062992125984" footer="0.31496062992125984"/>
  <pageSetup paperSize="9" scale="68" firstPageNumber="65" fitToHeight="0" orientation="portrait" blackAndWhite="1" r:id="rId1"/>
  <headerFooter>
    <oddHeader>&amp;LHAMMARSDALE WWTW IMPROVEMENTS TO LIQUID AND SOLIDS TREATMENT FACILITIES&amp;RContract No:  WS 7342</oddHeader>
    <oddFooter>&amp;LC2: Pricing Data - Revision B&amp;CPage C2.2-&amp;P</oddFooter>
  </headerFooter>
  <rowBreaks count="16" manualBreakCount="16">
    <brk id="22" max="16383" man="1"/>
    <brk id="58" max="16383" man="1"/>
    <brk id="105" max="16383" man="1"/>
    <brk id="157" max="16383" man="1"/>
    <brk id="195" max="16383" man="1"/>
    <brk id="253" max="6" man="1"/>
    <brk id="309" max="16383" man="1"/>
    <brk id="350" max="16383" man="1"/>
    <brk id="401" max="16383" man="1"/>
    <brk id="439" max="16383" man="1"/>
    <brk id="473" max="16383" man="1"/>
    <brk id="521" max="16383" man="1"/>
    <brk id="556" max="16383" man="1"/>
    <brk id="600" max="16383" man="1"/>
    <brk id="650" max="16383" man="1"/>
    <brk id="67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H826"/>
  <sheetViews>
    <sheetView view="pageBreakPreview" zoomScaleNormal="100" zoomScaleSheetLayoutView="100" workbookViewId="0">
      <selection activeCell="F251" sqref="F251"/>
    </sheetView>
  </sheetViews>
  <sheetFormatPr defaultColWidth="9.140625" defaultRowHeight="12.75" x14ac:dyDescent="0.2"/>
  <cols>
    <col min="1" max="1" width="9.5703125" style="219" customWidth="1"/>
    <col min="2" max="2" width="10.140625" style="220" customWidth="1"/>
    <col min="3" max="3" width="54.28515625" style="221" customWidth="1"/>
    <col min="4" max="4" width="9.28515625" style="222" customWidth="1"/>
    <col min="5" max="5" width="10.28515625" style="222" bestFit="1" customWidth="1"/>
    <col min="6" max="6" width="15.7109375" style="228" customWidth="1"/>
    <col min="7" max="7" width="18.42578125" style="498" customWidth="1"/>
    <col min="8" max="16384" width="9.140625" style="70"/>
  </cols>
  <sheetData>
    <row r="1" spans="1:7" s="65" customFormat="1" ht="14.45" customHeight="1" x14ac:dyDescent="0.2">
      <c r="A1" s="204"/>
      <c r="B1" s="202"/>
      <c r="C1" s="202"/>
      <c r="D1" s="203"/>
      <c r="E1" s="203"/>
      <c r="F1" s="202"/>
      <c r="G1" s="487" t="s">
        <v>3830</v>
      </c>
    </row>
    <row r="2" spans="1:7" s="65" customFormat="1" x14ac:dyDescent="0.2">
      <c r="A2" s="204"/>
      <c r="B2" s="202"/>
      <c r="C2" s="202"/>
      <c r="D2" s="203"/>
      <c r="E2" s="203"/>
      <c r="F2" s="202"/>
      <c r="G2" s="488"/>
    </row>
    <row r="3" spans="1:7" s="65" customFormat="1" ht="25.5" x14ac:dyDescent="0.2">
      <c r="A3" s="225" t="s">
        <v>3</v>
      </c>
      <c r="B3" s="66" t="s">
        <v>4</v>
      </c>
      <c r="C3" s="66" t="s">
        <v>5</v>
      </c>
      <c r="D3" s="66" t="s">
        <v>6</v>
      </c>
      <c r="E3" s="66" t="s">
        <v>7</v>
      </c>
      <c r="F3" s="66" t="s">
        <v>8</v>
      </c>
      <c r="G3" s="489" t="s">
        <v>9</v>
      </c>
    </row>
    <row r="4" spans="1:7" x14ac:dyDescent="0.2">
      <c r="A4" s="226"/>
      <c r="B4" s="207"/>
      <c r="C4" s="73"/>
      <c r="D4" s="229"/>
      <c r="E4" s="229"/>
      <c r="F4" s="319"/>
      <c r="G4" s="477"/>
    </row>
    <row r="5" spans="1:7" x14ac:dyDescent="0.2">
      <c r="A5" s="226"/>
      <c r="B5" s="207"/>
      <c r="C5" s="74" t="s">
        <v>3479</v>
      </c>
      <c r="D5" s="229"/>
      <c r="E5" s="229"/>
      <c r="F5" s="319"/>
      <c r="G5" s="477"/>
    </row>
    <row r="6" spans="1:7" x14ac:dyDescent="0.2">
      <c r="A6" s="226"/>
      <c r="B6" s="207"/>
      <c r="C6" s="73"/>
      <c r="D6" s="229"/>
      <c r="E6" s="229"/>
      <c r="F6" s="319"/>
      <c r="G6" s="477"/>
    </row>
    <row r="7" spans="1:7" x14ac:dyDescent="0.2">
      <c r="A7" s="226"/>
      <c r="B7" s="207"/>
      <c r="C7" s="74" t="s">
        <v>3760</v>
      </c>
      <c r="D7" s="229"/>
      <c r="E7" s="229"/>
      <c r="F7" s="319"/>
      <c r="G7" s="477"/>
    </row>
    <row r="8" spans="1:7" x14ac:dyDescent="0.2">
      <c r="A8" s="226"/>
      <c r="B8" s="207"/>
      <c r="C8" s="74"/>
      <c r="D8" s="229"/>
      <c r="E8" s="229"/>
      <c r="F8" s="319"/>
      <c r="G8" s="477"/>
    </row>
    <row r="9" spans="1:7" x14ac:dyDescent="0.2">
      <c r="A9" s="226"/>
      <c r="B9" s="207"/>
      <c r="C9" s="74" t="s">
        <v>3307</v>
      </c>
      <c r="D9" s="229"/>
      <c r="E9" s="229"/>
      <c r="F9" s="319"/>
      <c r="G9" s="477"/>
    </row>
    <row r="10" spans="1:7" x14ac:dyDescent="0.2">
      <c r="A10" s="226"/>
      <c r="B10" s="207"/>
      <c r="C10" s="73"/>
      <c r="D10" s="229"/>
      <c r="E10" s="229"/>
      <c r="F10" s="319"/>
      <c r="G10" s="477"/>
    </row>
    <row r="11" spans="1:7" ht="51" x14ac:dyDescent="0.2">
      <c r="A11" s="226"/>
      <c r="B11" s="207"/>
      <c r="C11" s="73" t="s">
        <v>3309</v>
      </c>
      <c r="D11" s="229"/>
      <c r="E11" s="229"/>
      <c r="F11" s="319"/>
      <c r="G11" s="477"/>
    </row>
    <row r="12" spans="1:7" x14ac:dyDescent="0.2">
      <c r="A12" s="226"/>
      <c r="B12" s="207"/>
      <c r="C12" s="73"/>
      <c r="D12" s="229"/>
      <c r="E12" s="229"/>
      <c r="F12" s="319"/>
      <c r="G12" s="477"/>
    </row>
    <row r="13" spans="1:7" ht="51" x14ac:dyDescent="0.2">
      <c r="A13" s="226"/>
      <c r="B13" s="207"/>
      <c r="C13" s="73" t="s">
        <v>3480</v>
      </c>
      <c r="D13" s="229"/>
      <c r="E13" s="229"/>
      <c r="F13" s="319"/>
      <c r="G13" s="477"/>
    </row>
    <row r="14" spans="1:7" x14ac:dyDescent="0.2">
      <c r="A14" s="226"/>
      <c r="B14" s="207"/>
      <c r="C14" s="73"/>
      <c r="D14" s="229"/>
      <c r="E14" s="229"/>
      <c r="F14" s="319"/>
      <c r="G14" s="477"/>
    </row>
    <row r="15" spans="1:7" ht="38.25" x14ac:dyDescent="0.2">
      <c r="A15" s="226"/>
      <c r="B15" s="207"/>
      <c r="C15" s="73" t="s">
        <v>3310</v>
      </c>
      <c r="D15" s="229"/>
      <c r="E15" s="229"/>
      <c r="F15" s="319"/>
      <c r="G15" s="477"/>
    </row>
    <row r="16" spans="1:7" x14ac:dyDescent="0.2">
      <c r="A16" s="226"/>
      <c r="B16" s="207"/>
      <c r="C16" s="73"/>
      <c r="D16" s="229"/>
      <c r="E16" s="229"/>
      <c r="F16" s="319"/>
      <c r="G16" s="477"/>
    </row>
    <row r="17" spans="1:7" x14ac:dyDescent="0.2">
      <c r="A17" s="226"/>
      <c r="B17" s="207"/>
      <c r="C17" s="212" t="s">
        <v>2900</v>
      </c>
      <c r="D17" s="229"/>
      <c r="E17" s="229"/>
      <c r="F17" s="319"/>
      <c r="G17" s="477"/>
    </row>
    <row r="18" spans="1:7" x14ac:dyDescent="0.2">
      <c r="A18" s="226"/>
      <c r="B18" s="207"/>
      <c r="C18" s="73"/>
      <c r="D18" s="229"/>
      <c r="E18" s="229"/>
      <c r="F18" s="319"/>
      <c r="G18" s="477"/>
    </row>
    <row r="19" spans="1:7" x14ac:dyDescent="0.2">
      <c r="A19" s="206">
        <v>1.1000000000000001</v>
      </c>
      <c r="B19" s="207"/>
      <c r="C19" s="73" t="s">
        <v>2901</v>
      </c>
      <c r="D19" s="229" t="s">
        <v>19</v>
      </c>
      <c r="E19" s="229">
        <v>1</v>
      </c>
      <c r="F19" s="711"/>
      <c r="G19" s="477">
        <f>E19*F19</f>
        <v>0</v>
      </c>
    </row>
    <row r="20" spans="1:7" x14ac:dyDescent="0.2">
      <c r="A20" s="226"/>
      <c r="B20" s="207"/>
      <c r="C20" s="73"/>
      <c r="D20" s="229"/>
      <c r="E20" s="229"/>
      <c r="F20" s="319"/>
      <c r="G20" s="477"/>
    </row>
    <row r="21" spans="1:7" x14ac:dyDescent="0.2">
      <c r="A21" s="206">
        <v>1.2</v>
      </c>
      <c r="B21" s="207"/>
      <c r="C21" s="73" t="s">
        <v>2902</v>
      </c>
      <c r="D21" s="229" t="s">
        <v>19</v>
      </c>
      <c r="E21" s="229">
        <v>1</v>
      </c>
      <c r="F21" s="711"/>
      <c r="G21" s="477">
        <f t="shared" ref="G21:G23" si="0">E21*F21</f>
        <v>0</v>
      </c>
    </row>
    <row r="22" spans="1:7" x14ac:dyDescent="0.2">
      <c r="A22" s="226"/>
      <c r="B22" s="207"/>
      <c r="C22" s="73"/>
      <c r="D22" s="229"/>
      <c r="E22" s="229"/>
      <c r="F22" s="319"/>
      <c r="G22" s="477"/>
    </row>
    <row r="23" spans="1:7" x14ac:dyDescent="0.2">
      <c r="A23" s="206">
        <v>1.3</v>
      </c>
      <c r="B23" s="207"/>
      <c r="C23" s="73" t="s">
        <v>2903</v>
      </c>
      <c r="D23" s="71" t="s">
        <v>19</v>
      </c>
      <c r="E23" s="71">
        <v>1</v>
      </c>
      <c r="F23" s="711"/>
      <c r="G23" s="496">
        <f t="shared" si="0"/>
        <v>0</v>
      </c>
    </row>
    <row r="24" spans="1:7" x14ac:dyDescent="0.2">
      <c r="A24" s="226"/>
      <c r="B24" s="207"/>
      <c r="C24" s="73"/>
      <c r="D24" s="71"/>
      <c r="E24" s="71"/>
      <c r="F24" s="325"/>
      <c r="G24" s="496"/>
    </row>
    <row r="25" spans="1:7" ht="21.95" customHeight="1" x14ac:dyDescent="0.2">
      <c r="A25" s="75" t="s">
        <v>3774</v>
      </c>
      <c r="B25" s="75"/>
      <c r="C25" s="76"/>
      <c r="D25" s="77"/>
      <c r="E25" s="77"/>
      <c r="F25" s="324"/>
      <c r="G25" s="494">
        <f>SUM(G19:G23)</f>
        <v>0</v>
      </c>
    </row>
    <row r="26" spans="1:7" s="65" customFormat="1" ht="14.45" customHeight="1" x14ac:dyDescent="0.2">
      <c r="A26" s="204"/>
      <c r="B26" s="202"/>
      <c r="C26" s="202"/>
      <c r="D26" s="203"/>
      <c r="E26" s="203"/>
      <c r="F26" s="202"/>
      <c r="G26" s="487" t="str">
        <f>$G$1</f>
        <v>BILL 2 BOQ 3: NEW GUARDHOUSES</v>
      </c>
    </row>
    <row r="27" spans="1:7" s="65" customFormat="1" x14ac:dyDescent="0.2">
      <c r="A27" s="204"/>
      <c r="B27" s="202"/>
      <c r="C27" s="202"/>
      <c r="D27" s="203"/>
      <c r="E27" s="203"/>
      <c r="F27" s="202"/>
      <c r="G27" s="488"/>
    </row>
    <row r="28" spans="1:7" s="65" customFormat="1" ht="25.5" x14ac:dyDescent="0.2">
      <c r="A28" s="225" t="s">
        <v>3</v>
      </c>
      <c r="B28" s="66" t="s">
        <v>4</v>
      </c>
      <c r="C28" s="66" t="s">
        <v>5</v>
      </c>
      <c r="D28" s="66" t="s">
        <v>6</v>
      </c>
      <c r="E28" s="66" t="s">
        <v>7</v>
      </c>
      <c r="F28" s="66" t="s">
        <v>8</v>
      </c>
      <c r="G28" s="489" t="s">
        <v>9</v>
      </c>
    </row>
    <row r="29" spans="1:7" x14ac:dyDescent="0.2">
      <c r="A29" s="226"/>
      <c r="B29" s="207"/>
      <c r="C29" s="73"/>
      <c r="D29" s="229"/>
      <c r="E29" s="229"/>
      <c r="F29" s="319"/>
      <c r="G29" s="477"/>
    </row>
    <row r="30" spans="1:7" x14ac:dyDescent="0.2">
      <c r="A30" s="226"/>
      <c r="B30" s="207"/>
      <c r="C30" s="74" t="s">
        <v>3745</v>
      </c>
      <c r="D30" s="229"/>
      <c r="E30" s="229"/>
      <c r="F30" s="319"/>
      <c r="G30" s="477"/>
    </row>
    <row r="31" spans="1:7" x14ac:dyDescent="0.2">
      <c r="A31" s="226"/>
      <c r="B31" s="207"/>
      <c r="C31" s="74"/>
      <c r="D31" s="229"/>
      <c r="E31" s="229"/>
      <c r="F31" s="319"/>
      <c r="G31" s="477"/>
    </row>
    <row r="32" spans="1:7" x14ac:dyDescent="0.2">
      <c r="A32" s="226"/>
      <c r="B32" s="207"/>
      <c r="C32" s="74" t="s">
        <v>3481</v>
      </c>
      <c r="D32" s="229"/>
      <c r="E32" s="229"/>
      <c r="F32" s="319"/>
      <c r="G32" s="477"/>
    </row>
    <row r="33" spans="1:7" x14ac:dyDescent="0.2">
      <c r="A33" s="226"/>
      <c r="B33" s="207"/>
      <c r="C33" s="73"/>
      <c r="D33" s="229"/>
      <c r="E33" s="229"/>
      <c r="F33" s="319"/>
      <c r="G33" s="477"/>
    </row>
    <row r="34" spans="1:7" ht="25.5" x14ac:dyDescent="0.2">
      <c r="A34" s="226"/>
      <c r="B34" s="207"/>
      <c r="C34" s="73" t="s">
        <v>3311</v>
      </c>
      <c r="D34" s="229"/>
      <c r="E34" s="229"/>
      <c r="F34" s="319"/>
      <c r="G34" s="477"/>
    </row>
    <row r="35" spans="1:7" x14ac:dyDescent="0.2">
      <c r="A35" s="226"/>
      <c r="B35" s="207"/>
      <c r="C35" s="73"/>
      <c r="D35" s="229"/>
      <c r="E35" s="229"/>
      <c r="F35" s="319"/>
      <c r="G35" s="477"/>
    </row>
    <row r="36" spans="1:7" ht="51" x14ac:dyDescent="0.2">
      <c r="A36" s="226"/>
      <c r="B36" s="207"/>
      <c r="C36" s="73" t="s">
        <v>3309</v>
      </c>
      <c r="D36" s="229"/>
      <c r="E36" s="229"/>
      <c r="F36" s="319"/>
      <c r="G36" s="477"/>
    </row>
    <row r="37" spans="1:7" x14ac:dyDescent="0.2">
      <c r="A37" s="226"/>
      <c r="B37" s="207"/>
      <c r="C37" s="73"/>
      <c r="D37" s="229"/>
      <c r="E37" s="229"/>
      <c r="F37" s="319"/>
      <c r="G37" s="477"/>
    </row>
    <row r="38" spans="1:7" ht="51" x14ac:dyDescent="0.2">
      <c r="A38" s="226"/>
      <c r="B38" s="207"/>
      <c r="C38" s="73" t="s">
        <v>3480</v>
      </c>
      <c r="D38" s="229"/>
      <c r="E38" s="229"/>
      <c r="F38" s="319"/>
      <c r="G38" s="477"/>
    </row>
    <row r="39" spans="1:7" x14ac:dyDescent="0.2">
      <c r="A39" s="226"/>
      <c r="B39" s="207"/>
      <c r="C39" s="73"/>
      <c r="D39" s="229"/>
      <c r="E39" s="229"/>
      <c r="F39" s="319"/>
      <c r="G39" s="477"/>
    </row>
    <row r="40" spans="1:7" ht="38.25" x14ac:dyDescent="0.2">
      <c r="A40" s="226"/>
      <c r="B40" s="207"/>
      <c r="C40" s="73" t="s">
        <v>3482</v>
      </c>
      <c r="D40" s="229"/>
      <c r="E40" s="229"/>
      <c r="F40" s="319"/>
      <c r="G40" s="477"/>
    </row>
    <row r="41" spans="1:7" x14ac:dyDescent="0.2">
      <c r="A41" s="226"/>
      <c r="B41" s="207"/>
      <c r="C41" s="73"/>
      <c r="D41" s="229"/>
      <c r="E41" s="229"/>
      <c r="F41" s="319"/>
      <c r="G41" s="477"/>
    </row>
    <row r="42" spans="1:7" x14ac:dyDescent="0.2">
      <c r="A42" s="226"/>
      <c r="B42" s="207"/>
      <c r="C42" s="212" t="s">
        <v>3483</v>
      </c>
      <c r="D42" s="229"/>
      <c r="E42" s="229"/>
      <c r="F42" s="319"/>
      <c r="G42" s="477"/>
    </row>
    <row r="43" spans="1:7" x14ac:dyDescent="0.2">
      <c r="A43" s="226"/>
      <c r="B43" s="207"/>
      <c r="C43" s="73"/>
      <c r="D43" s="229"/>
      <c r="E43" s="229"/>
      <c r="F43" s="319"/>
      <c r="G43" s="477"/>
    </row>
    <row r="44" spans="1:7" ht="38.25" x14ac:dyDescent="0.2">
      <c r="A44" s="226"/>
      <c r="B44" s="207"/>
      <c r="C44" s="73" t="s">
        <v>3484</v>
      </c>
      <c r="D44" s="229"/>
      <c r="E44" s="229"/>
      <c r="F44" s="319"/>
      <c r="G44" s="477"/>
    </row>
    <row r="45" spans="1:7" x14ac:dyDescent="0.2">
      <c r="A45" s="226"/>
      <c r="B45" s="207"/>
      <c r="C45" s="73"/>
      <c r="D45" s="229"/>
      <c r="E45" s="229"/>
      <c r="F45" s="319"/>
      <c r="G45" s="477"/>
    </row>
    <row r="46" spans="1:7" x14ac:dyDescent="0.2">
      <c r="A46" s="226"/>
      <c r="B46" s="207"/>
      <c r="C46" s="212" t="s">
        <v>3485</v>
      </c>
      <c r="D46" s="229"/>
      <c r="E46" s="229"/>
      <c r="F46" s="319"/>
      <c r="G46" s="477"/>
    </row>
    <row r="47" spans="1:7" x14ac:dyDescent="0.2">
      <c r="A47" s="226"/>
      <c r="B47" s="207"/>
      <c r="C47" s="73"/>
      <c r="D47" s="229"/>
      <c r="E47" s="229"/>
      <c r="F47" s="319"/>
      <c r="G47" s="477"/>
    </row>
    <row r="48" spans="1:7" ht="51" x14ac:dyDescent="0.2">
      <c r="A48" s="226"/>
      <c r="B48" s="207"/>
      <c r="C48" s="73" t="s">
        <v>3486</v>
      </c>
      <c r="D48" s="229"/>
      <c r="E48" s="229"/>
      <c r="F48" s="319"/>
      <c r="G48" s="477"/>
    </row>
    <row r="49" spans="1:7" x14ac:dyDescent="0.2">
      <c r="A49" s="226"/>
      <c r="B49" s="207"/>
      <c r="C49" s="73"/>
      <c r="D49" s="229"/>
      <c r="E49" s="229"/>
      <c r="F49" s="319"/>
      <c r="G49" s="477"/>
    </row>
    <row r="50" spans="1:7" x14ac:dyDescent="0.2">
      <c r="A50" s="226"/>
      <c r="B50" s="207"/>
      <c r="C50" s="213" t="s">
        <v>3487</v>
      </c>
      <c r="D50" s="229"/>
      <c r="E50" s="229"/>
      <c r="F50" s="319"/>
      <c r="G50" s="477"/>
    </row>
    <row r="51" spans="1:7" x14ac:dyDescent="0.2">
      <c r="A51" s="226"/>
      <c r="B51" s="207"/>
      <c r="C51" s="73"/>
      <c r="D51" s="229"/>
      <c r="E51" s="229"/>
      <c r="F51" s="319"/>
      <c r="G51" s="477"/>
    </row>
    <row r="52" spans="1:7" x14ac:dyDescent="0.2">
      <c r="A52" s="226"/>
      <c r="B52" s="207"/>
      <c r="C52" s="212" t="s">
        <v>3488</v>
      </c>
      <c r="D52" s="229"/>
      <c r="E52" s="229"/>
      <c r="F52" s="319"/>
      <c r="G52" s="477"/>
    </row>
    <row r="53" spans="1:7" x14ac:dyDescent="0.2">
      <c r="A53" s="226"/>
      <c r="B53" s="207"/>
      <c r="C53" s="73"/>
      <c r="D53" s="229"/>
      <c r="E53" s="229"/>
      <c r="F53" s="319"/>
      <c r="G53" s="477"/>
    </row>
    <row r="54" spans="1:7" ht="25.5" x14ac:dyDescent="0.2">
      <c r="A54" s="206">
        <v>2.1</v>
      </c>
      <c r="B54" s="207"/>
      <c r="C54" s="73" t="s">
        <v>3489</v>
      </c>
      <c r="D54" s="229" t="s">
        <v>4786</v>
      </c>
      <c r="E54" s="229">
        <v>133</v>
      </c>
      <c r="F54" s="711"/>
      <c r="G54" s="477">
        <f>E54*F54</f>
        <v>0</v>
      </c>
    </row>
    <row r="55" spans="1:7" x14ac:dyDescent="0.2">
      <c r="A55" s="226"/>
      <c r="B55" s="207"/>
      <c r="C55" s="73"/>
      <c r="D55" s="229"/>
      <c r="E55" s="229"/>
      <c r="F55" s="319"/>
      <c r="G55" s="477"/>
    </row>
    <row r="56" spans="1:7" x14ac:dyDescent="0.2">
      <c r="A56" s="226"/>
      <c r="B56" s="207"/>
      <c r="C56" s="213" t="s">
        <v>3490</v>
      </c>
      <c r="D56" s="229"/>
      <c r="E56" s="229"/>
      <c r="F56" s="319"/>
      <c r="G56" s="477"/>
    </row>
    <row r="57" spans="1:7" x14ac:dyDescent="0.2">
      <c r="A57" s="226"/>
      <c r="B57" s="207"/>
      <c r="C57" s="73"/>
      <c r="D57" s="229"/>
      <c r="E57" s="229"/>
      <c r="F57" s="319"/>
      <c r="G57" s="477"/>
    </row>
    <row r="58" spans="1:7" x14ac:dyDescent="0.2">
      <c r="A58" s="226"/>
      <c r="B58" s="207"/>
      <c r="C58" s="213" t="s">
        <v>3491</v>
      </c>
      <c r="D58" s="229"/>
      <c r="E58" s="229"/>
      <c r="F58" s="319"/>
      <c r="G58" s="477"/>
    </row>
    <row r="59" spans="1:7" x14ac:dyDescent="0.2">
      <c r="A59" s="226"/>
      <c r="B59" s="207"/>
      <c r="C59" s="73"/>
      <c r="D59" s="229"/>
      <c r="E59" s="229"/>
      <c r="F59" s="319"/>
      <c r="G59" s="477"/>
    </row>
    <row r="60" spans="1:7" x14ac:dyDescent="0.2">
      <c r="A60" s="226"/>
      <c r="B60" s="207"/>
      <c r="C60" s="212" t="s">
        <v>3492</v>
      </c>
      <c r="D60" s="229"/>
      <c r="E60" s="229"/>
      <c r="F60" s="319"/>
      <c r="G60" s="477"/>
    </row>
    <row r="61" spans="1:7" x14ac:dyDescent="0.2">
      <c r="A61" s="226"/>
      <c r="B61" s="207"/>
      <c r="C61" s="73"/>
      <c r="D61" s="229"/>
      <c r="E61" s="229"/>
      <c r="F61" s="319"/>
      <c r="G61" s="477"/>
    </row>
    <row r="62" spans="1:7" x14ac:dyDescent="0.2">
      <c r="A62" s="206">
        <v>2.2000000000000002</v>
      </c>
      <c r="B62" s="207"/>
      <c r="C62" s="73" t="s">
        <v>3493</v>
      </c>
      <c r="D62" s="229" t="s">
        <v>4787</v>
      </c>
      <c r="E62" s="229">
        <v>12</v>
      </c>
      <c r="F62" s="711"/>
      <c r="G62" s="477">
        <f t="shared" ref="G62:G80" si="1">E62*F62</f>
        <v>0</v>
      </c>
    </row>
    <row r="63" spans="1:7" x14ac:dyDescent="0.2">
      <c r="A63" s="226"/>
      <c r="B63" s="207"/>
      <c r="C63" s="73"/>
      <c r="D63" s="229"/>
      <c r="E63" s="229"/>
      <c r="F63" s="319"/>
      <c r="G63" s="477"/>
    </row>
    <row r="64" spans="1:7" x14ac:dyDescent="0.2">
      <c r="A64" s="226"/>
      <c r="B64" s="207"/>
      <c r="C64" s="212" t="s">
        <v>3494</v>
      </c>
      <c r="D64" s="229"/>
      <c r="E64" s="229"/>
      <c r="F64" s="319"/>
      <c r="G64" s="477"/>
    </row>
    <row r="65" spans="1:7" x14ac:dyDescent="0.2">
      <c r="A65" s="226"/>
      <c r="B65" s="207"/>
      <c r="C65" s="73"/>
      <c r="D65" s="229"/>
      <c r="E65" s="229"/>
      <c r="F65" s="319"/>
      <c r="G65" s="477"/>
    </row>
    <row r="66" spans="1:7" x14ac:dyDescent="0.2">
      <c r="A66" s="206">
        <v>2.2999999999999998</v>
      </c>
      <c r="B66" s="207"/>
      <c r="C66" s="73" t="s">
        <v>3495</v>
      </c>
      <c r="D66" s="229" t="s">
        <v>4787</v>
      </c>
      <c r="E66" s="229">
        <v>1</v>
      </c>
      <c r="F66" s="711"/>
      <c r="G66" s="477">
        <f t="shared" si="1"/>
        <v>0</v>
      </c>
    </row>
    <row r="67" spans="1:7" x14ac:dyDescent="0.2">
      <c r="A67" s="226"/>
      <c r="B67" s="207"/>
      <c r="C67" s="73"/>
      <c r="D67" s="229"/>
      <c r="E67" s="229"/>
      <c r="F67" s="319"/>
      <c r="G67" s="477"/>
    </row>
    <row r="68" spans="1:7" x14ac:dyDescent="0.2">
      <c r="A68" s="206">
        <v>2.4</v>
      </c>
      <c r="B68" s="207"/>
      <c r="C68" s="73" t="s">
        <v>3496</v>
      </c>
      <c r="D68" s="229" t="s">
        <v>4787</v>
      </c>
      <c r="E68" s="229">
        <v>0.1</v>
      </c>
      <c r="F68" s="711"/>
      <c r="G68" s="477">
        <f t="shared" si="1"/>
        <v>0</v>
      </c>
    </row>
    <row r="69" spans="1:7" x14ac:dyDescent="0.2">
      <c r="A69" s="226"/>
      <c r="B69" s="207"/>
      <c r="C69" s="73"/>
      <c r="D69" s="229"/>
      <c r="E69" s="229"/>
      <c r="F69" s="319"/>
      <c r="G69" s="477"/>
    </row>
    <row r="70" spans="1:7" x14ac:dyDescent="0.2">
      <c r="A70" s="226"/>
      <c r="B70" s="207"/>
      <c r="C70" s="212" t="s">
        <v>3497</v>
      </c>
      <c r="D70" s="229"/>
      <c r="E70" s="229"/>
      <c r="F70" s="319"/>
      <c r="G70" s="477"/>
    </row>
    <row r="71" spans="1:7" x14ac:dyDescent="0.2">
      <c r="A71" s="226"/>
      <c r="B71" s="207"/>
      <c r="C71" s="73"/>
      <c r="D71" s="229"/>
      <c r="E71" s="229"/>
      <c r="F71" s="319"/>
      <c r="G71" s="477"/>
    </row>
    <row r="72" spans="1:7" ht="25.5" x14ac:dyDescent="0.2">
      <c r="A72" s="206">
        <v>2.5</v>
      </c>
      <c r="B72" s="207"/>
      <c r="C72" s="73" t="s">
        <v>3498</v>
      </c>
      <c r="D72" s="229" t="s">
        <v>4787</v>
      </c>
      <c r="E72" s="229">
        <v>7</v>
      </c>
      <c r="F72" s="711"/>
      <c r="G72" s="477">
        <f t="shared" si="1"/>
        <v>0</v>
      </c>
    </row>
    <row r="73" spans="1:7" x14ac:dyDescent="0.2">
      <c r="A73" s="226"/>
      <c r="B73" s="207"/>
      <c r="C73" s="73"/>
      <c r="D73" s="229"/>
      <c r="E73" s="229"/>
      <c r="F73" s="319"/>
      <c r="G73" s="477"/>
    </row>
    <row r="74" spans="1:7" x14ac:dyDescent="0.2">
      <c r="A74" s="226"/>
      <c r="B74" s="207"/>
      <c r="C74" s="212" t="s">
        <v>3499</v>
      </c>
      <c r="D74" s="229"/>
      <c r="E74" s="229"/>
      <c r="F74" s="319"/>
      <c r="G74" s="477"/>
    </row>
    <row r="75" spans="1:7" x14ac:dyDescent="0.2">
      <c r="A75" s="226"/>
      <c r="B75" s="207"/>
      <c r="C75" s="73"/>
      <c r="D75" s="229"/>
      <c r="E75" s="229"/>
      <c r="F75" s="319"/>
      <c r="G75" s="477"/>
    </row>
    <row r="76" spans="1:7" x14ac:dyDescent="0.2">
      <c r="A76" s="206">
        <v>2.6</v>
      </c>
      <c r="B76" s="207"/>
      <c r="C76" s="73" t="s">
        <v>3500</v>
      </c>
      <c r="D76" s="229" t="s">
        <v>4786</v>
      </c>
      <c r="E76" s="229">
        <v>33</v>
      </c>
      <c r="F76" s="711"/>
      <c r="G76" s="477">
        <f t="shared" si="1"/>
        <v>0</v>
      </c>
    </row>
    <row r="77" spans="1:7" x14ac:dyDescent="0.2">
      <c r="A77" s="226"/>
      <c r="B77" s="207"/>
      <c r="C77" s="73"/>
      <c r="D77" s="229"/>
      <c r="E77" s="229"/>
      <c r="F77" s="319"/>
      <c r="G77" s="477"/>
    </row>
    <row r="78" spans="1:7" x14ac:dyDescent="0.2">
      <c r="A78" s="226"/>
      <c r="B78" s="207"/>
      <c r="C78" s="212" t="s">
        <v>3501</v>
      </c>
      <c r="D78" s="229"/>
      <c r="E78" s="229"/>
      <c r="F78" s="319"/>
      <c r="G78" s="477"/>
    </row>
    <row r="79" spans="1:7" x14ac:dyDescent="0.2">
      <c r="A79" s="226"/>
      <c r="B79" s="207"/>
      <c r="C79" s="73"/>
      <c r="D79" s="229"/>
      <c r="E79" s="229"/>
      <c r="F79" s="319"/>
      <c r="G79" s="477"/>
    </row>
    <row r="80" spans="1:7" ht="25.5" x14ac:dyDescent="0.2">
      <c r="A80" s="206">
        <v>2.7</v>
      </c>
      <c r="B80" s="207"/>
      <c r="C80" s="73" t="s">
        <v>3502</v>
      </c>
      <c r="D80" s="229" t="s">
        <v>19</v>
      </c>
      <c r="E80" s="229">
        <v>1</v>
      </c>
      <c r="F80" s="711"/>
      <c r="G80" s="477">
        <f t="shared" si="1"/>
        <v>0</v>
      </c>
    </row>
    <row r="81" spans="1:7" x14ac:dyDescent="0.2">
      <c r="A81" s="226"/>
      <c r="B81" s="207"/>
      <c r="C81" s="73"/>
      <c r="D81" s="229"/>
      <c r="E81" s="229"/>
      <c r="F81" s="319"/>
      <c r="G81" s="477"/>
    </row>
    <row r="82" spans="1:7" s="211" customFormat="1" ht="21.95" customHeight="1" x14ac:dyDescent="0.2">
      <c r="A82" s="75" t="s">
        <v>44</v>
      </c>
      <c r="B82" s="75"/>
      <c r="C82" s="76"/>
      <c r="D82" s="77"/>
      <c r="E82" s="77"/>
      <c r="F82" s="324"/>
      <c r="G82" s="494">
        <f>SUM(G54:G80)</f>
        <v>0</v>
      </c>
    </row>
    <row r="83" spans="1:7" s="211" customFormat="1" ht="15" customHeight="1" x14ac:dyDescent="0.2">
      <c r="A83" s="204"/>
      <c r="B83" s="202"/>
      <c r="C83" s="202"/>
      <c r="D83" s="203"/>
      <c r="E83" s="203"/>
      <c r="F83" s="202"/>
      <c r="G83" s="487" t="str">
        <f>$G$1</f>
        <v>BILL 2 BOQ 3: NEW GUARDHOUSES</v>
      </c>
    </row>
    <row r="84" spans="1:7" s="211" customFormat="1" ht="15" customHeight="1" x14ac:dyDescent="0.2">
      <c r="A84" s="204"/>
      <c r="B84" s="202"/>
      <c r="C84" s="202"/>
      <c r="D84" s="203"/>
      <c r="E84" s="203"/>
      <c r="F84" s="202"/>
      <c r="G84" s="488"/>
    </row>
    <row r="85" spans="1:7" s="211" customFormat="1" ht="27.2" customHeight="1" x14ac:dyDescent="0.2">
      <c r="A85" s="225" t="s">
        <v>3</v>
      </c>
      <c r="B85" s="66" t="s">
        <v>4</v>
      </c>
      <c r="C85" s="66" t="s">
        <v>5</v>
      </c>
      <c r="D85" s="66" t="s">
        <v>6</v>
      </c>
      <c r="E85" s="66" t="s">
        <v>7</v>
      </c>
      <c r="F85" s="66" t="s">
        <v>8</v>
      </c>
      <c r="G85" s="489" t="s">
        <v>9</v>
      </c>
    </row>
    <row r="86" spans="1:7" s="211" customFormat="1" ht="21.95" customHeight="1" x14ac:dyDescent="0.2">
      <c r="A86" s="75" t="s">
        <v>45</v>
      </c>
      <c r="B86" s="75"/>
      <c r="C86" s="76"/>
      <c r="D86" s="77"/>
      <c r="E86" s="77"/>
      <c r="F86" s="329"/>
      <c r="G86" s="494">
        <f>G82</f>
        <v>0</v>
      </c>
    </row>
    <row r="87" spans="1:7" x14ac:dyDescent="0.2">
      <c r="A87" s="226"/>
      <c r="B87" s="207"/>
      <c r="C87" s="213" t="s">
        <v>3503</v>
      </c>
      <c r="D87" s="71"/>
      <c r="E87" s="71"/>
      <c r="F87" s="325"/>
      <c r="G87" s="496"/>
    </row>
    <row r="88" spans="1:7" x14ac:dyDescent="0.2">
      <c r="A88" s="226"/>
      <c r="B88" s="207"/>
      <c r="C88" s="73"/>
      <c r="D88" s="71"/>
      <c r="E88" s="71"/>
      <c r="F88" s="325"/>
      <c r="G88" s="496"/>
    </row>
    <row r="89" spans="1:7" ht="25.5" x14ac:dyDescent="0.2">
      <c r="A89" s="226"/>
      <c r="B89" s="207"/>
      <c r="C89" s="212" t="s">
        <v>3504</v>
      </c>
      <c r="D89" s="71"/>
      <c r="E89" s="71"/>
      <c r="F89" s="325"/>
      <c r="G89" s="496"/>
    </row>
    <row r="90" spans="1:7" x14ac:dyDescent="0.2">
      <c r="A90" s="226"/>
      <c r="B90" s="207"/>
      <c r="C90" s="73"/>
      <c r="D90" s="71"/>
      <c r="E90" s="71"/>
      <c r="F90" s="325"/>
      <c r="G90" s="496"/>
    </row>
    <row r="91" spans="1:7" x14ac:dyDescent="0.2">
      <c r="A91" s="206">
        <v>2.7</v>
      </c>
      <c r="B91" s="207"/>
      <c r="C91" s="73" t="s">
        <v>3505</v>
      </c>
      <c r="D91" s="229" t="s">
        <v>4787</v>
      </c>
      <c r="E91" s="71">
        <v>5</v>
      </c>
      <c r="F91" s="711"/>
      <c r="G91" s="496">
        <f>E91*F91</f>
        <v>0</v>
      </c>
    </row>
    <row r="92" spans="1:7" x14ac:dyDescent="0.2">
      <c r="A92" s="226"/>
      <c r="B92" s="207"/>
      <c r="C92" s="73"/>
      <c r="D92" s="71"/>
      <c r="E92" s="71"/>
      <c r="F92" s="325"/>
      <c r="G92" s="496"/>
    </row>
    <row r="93" spans="1:7" x14ac:dyDescent="0.2">
      <c r="A93" s="206">
        <v>2.9</v>
      </c>
      <c r="B93" s="207"/>
      <c r="C93" s="73" t="s">
        <v>3506</v>
      </c>
      <c r="D93" s="229" t="s">
        <v>4787</v>
      </c>
      <c r="E93" s="71">
        <v>1</v>
      </c>
      <c r="F93" s="711"/>
      <c r="G93" s="496">
        <f t="shared" ref="G93:G109" si="2">E93*F93</f>
        <v>0</v>
      </c>
    </row>
    <row r="94" spans="1:7" x14ac:dyDescent="0.2">
      <c r="A94" s="226"/>
      <c r="B94" s="207"/>
      <c r="C94" s="73"/>
      <c r="D94" s="71"/>
      <c r="E94" s="71"/>
      <c r="F94" s="325"/>
      <c r="G94" s="496"/>
    </row>
    <row r="95" spans="1:7" x14ac:dyDescent="0.2">
      <c r="A95" s="226"/>
      <c r="B95" s="207"/>
      <c r="C95" s="212" t="s">
        <v>3507</v>
      </c>
      <c r="D95" s="71"/>
      <c r="E95" s="71"/>
      <c r="F95" s="325"/>
      <c r="G95" s="496"/>
    </row>
    <row r="96" spans="1:7" x14ac:dyDescent="0.2">
      <c r="A96" s="226"/>
      <c r="B96" s="207"/>
      <c r="C96" s="73"/>
      <c r="D96" s="71"/>
      <c r="E96" s="71"/>
      <c r="F96" s="325"/>
      <c r="G96" s="496"/>
    </row>
    <row r="97" spans="1:7" x14ac:dyDescent="0.2">
      <c r="A97" s="206">
        <v>2.1</v>
      </c>
      <c r="B97" s="207"/>
      <c r="C97" s="73" t="s">
        <v>3508</v>
      </c>
      <c r="D97" s="229" t="s">
        <v>4787</v>
      </c>
      <c r="E97" s="71">
        <v>0.5</v>
      </c>
      <c r="F97" s="711"/>
      <c r="G97" s="496">
        <f t="shared" si="2"/>
        <v>0</v>
      </c>
    </row>
    <row r="98" spans="1:7" x14ac:dyDescent="0.2">
      <c r="A98" s="226"/>
      <c r="B98" s="207"/>
      <c r="C98" s="73"/>
      <c r="D98" s="71"/>
      <c r="E98" s="71"/>
      <c r="F98" s="325"/>
      <c r="G98" s="496"/>
    </row>
    <row r="99" spans="1:7" x14ac:dyDescent="0.2">
      <c r="A99" s="226"/>
      <c r="B99" s="207"/>
      <c r="C99" s="212" t="s">
        <v>3509</v>
      </c>
      <c r="D99" s="71"/>
      <c r="E99" s="71"/>
      <c r="F99" s="325"/>
      <c r="G99" s="496"/>
    </row>
    <row r="100" spans="1:7" x14ac:dyDescent="0.2">
      <c r="A100" s="226"/>
      <c r="B100" s="207"/>
      <c r="C100" s="73"/>
      <c r="D100" s="71"/>
      <c r="E100" s="71"/>
      <c r="F100" s="325"/>
      <c r="G100" s="496"/>
    </row>
    <row r="101" spans="1:7" ht="51" x14ac:dyDescent="0.2">
      <c r="A101" s="206">
        <v>2.11</v>
      </c>
      <c r="B101" s="207"/>
      <c r="C101" s="73" t="s">
        <v>3510</v>
      </c>
      <c r="D101" s="229" t="s">
        <v>4786</v>
      </c>
      <c r="E101" s="229">
        <v>15</v>
      </c>
      <c r="F101" s="712"/>
      <c r="G101" s="490">
        <f t="shared" si="2"/>
        <v>0</v>
      </c>
    </row>
    <row r="102" spans="1:7" x14ac:dyDescent="0.2">
      <c r="A102" s="226"/>
      <c r="B102" s="207"/>
      <c r="C102" s="73"/>
      <c r="D102" s="71"/>
      <c r="E102" s="71"/>
      <c r="F102" s="325"/>
      <c r="G102" s="496"/>
    </row>
    <row r="103" spans="1:7" x14ac:dyDescent="0.2">
      <c r="A103" s="226"/>
      <c r="B103" s="207"/>
      <c r="C103" s="213" t="s">
        <v>3511</v>
      </c>
      <c r="D103" s="71"/>
      <c r="E103" s="71"/>
      <c r="F103" s="325"/>
      <c r="G103" s="496"/>
    </row>
    <row r="104" spans="1:7" x14ac:dyDescent="0.2">
      <c r="A104" s="226"/>
      <c r="B104" s="207"/>
      <c r="C104" s="73"/>
      <c r="D104" s="71"/>
      <c r="E104" s="71"/>
      <c r="F104" s="325"/>
      <c r="G104" s="496"/>
    </row>
    <row r="105" spans="1:7" x14ac:dyDescent="0.2">
      <c r="A105" s="226"/>
      <c r="B105" s="207"/>
      <c r="C105" s="212" t="s">
        <v>3512</v>
      </c>
      <c r="D105" s="71"/>
      <c r="E105" s="71"/>
      <c r="F105" s="325"/>
      <c r="G105" s="496"/>
    </row>
    <row r="106" spans="1:7" x14ac:dyDescent="0.2">
      <c r="A106" s="226"/>
      <c r="B106" s="207"/>
      <c r="C106" s="73"/>
      <c r="D106" s="71"/>
      <c r="E106" s="71"/>
      <c r="F106" s="325"/>
      <c r="G106" s="496"/>
    </row>
    <row r="107" spans="1:7" ht="25.5" x14ac:dyDescent="0.2">
      <c r="A107" s="206">
        <v>2.12</v>
      </c>
      <c r="B107" s="207"/>
      <c r="C107" s="212" t="s">
        <v>3513</v>
      </c>
      <c r="D107" s="229" t="s">
        <v>4786</v>
      </c>
      <c r="E107" s="229">
        <v>15</v>
      </c>
      <c r="F107" s="711"/>
      <c r="G107" s="477">
        <f t="shared" si="2"/>
        <v>0</v>
      </c>
    </row>
    <row r="108" spans="1:7" x14ac:dyDescent="0.2">
      <c r="A108" s="226"/>
      <c r="B108" s="207"/>
      <c r="C108" s="73"/>
      <c r="D108" s="71"/>
      <c r="E108" s="71"/>
      <c r="F108" s="325"/>
      <c r="G108" s="496"/>
    </row>
    <row r="109" spans="1:7" x14ac:dyDescent="0.2">
      <c r="A109" s="206">
        <v>2.13</v>
      </c>
      <c r="B109" s="207"/>
      <c r="C109" s="73" t="s">
        <v>3514</v>
      </c>
      <c r="D109" s="229" t="s">
        <v>4786</v>
      </c>
      <c r="E109" s="71">
        <v>49</v>
      </c>
      <c r="F109" s="711"/>
      <c r="G109" s="496">
        <f t="shared" si="2"/>
        <v>0</v>
      </c>
    </row>
    <row r="110" spans="1:7" x14ac:dyDescent="0.2">
      <c r="A110" s="226"/>
      <c r="B110" s="207"/>
      <c r="C110" s="73"/>
      <c r="D110" s="71"/>
      <c r="E110" s="71"/>
      <c r="F110" s="325"/>
      <c r="G110" s="496"/>
    </row>
    <row r="111" spans="1:7" ht="21.95" customHeight="1" x14ac:dyDescent="0.2">
      <c r="A111" s="75" t="s">
        <v>3775</v>
      </c>
      <c r="B111" s="75"/>
      <c r="C111" s="76"/>
      <c r="D111" s="77"/>
      <c r="E111" s="77"/>
      <c r="F111" s="329"/>
      <c r="G111" s="494">
        <f>SUM(G86:G109)</f>
        <v>0</v>
      </c>
    </row>
    <row r="112" spans="1:7" s="65" customFormat="1" ht="14.45" customHeight="1" x14ac:dyDescent="0.2">
      <c r="A112" s="204"/>
      <c r="B112" s="202"/>
      <c r="C112" s="202"/>
      <c r="D112" s="203"/>
      <c r="E112" s="203"/>
      <c r="F112" s="202"/>
      <c r="G112" s="487" t="str">
        <f>$G$1</f>
        <v>BILL 2 BOQ 3: NEW GUARDHOUSES</v>
      </c>
    </row>
    <row r="113" spans="1:7" s="65" customFormat="1" x14ac:dyDescent="0.2">
      <c r="A113" s="204"/>
      <c r="B113" s="202"/>
      <c r="C113" s="202"/>
      <c r="D113" s="203"/>
      <c r="E113" s="203"/>
      <c r="F113" s="202"/>
      <c r="G113" s="488"/>
    </row>
    <row r="114" spans="1:7" s="65" customFormat="1" ht="25.5" x14ac:dyDescent="0.2">
      <c r="A114" s="225" t="s">
        <v>3</v>
      </c>
      <c r="B114" s="66" t="s">
        <v>4</v>
      </c>
      <c r="C114" s="66" t="s">
        <v>5</v>
      </c>
      <c r="D114" s="66" t="s">
        <v>6</v>
      </c>
      <c r="E114" s="66" t="s">
        <v>7</v>
      </c>
      <c r="F114" s="66" t="s">
        <v>8</v>
      </c>
      <c r="G114" s="489" t="s">
        <v>9</v>
      </c>
    </row>
    <row r="115" spans="1:7" x14ac:dyDescent="0.2">
      <c r="A115" s="226"/>
      <c r="B115" s="207"/>
      <c r="C115" s="73"/>
      <c r="D115" s="229"/>
      <c r="E115" s="229"/>
      <c r="F115" s="319"/>
      <c r="G115" s="477"/>
    </row>
    <row r="116" spans="1:7" x14ac:dyDescent="0.2">
      <c r="A116" s="226"/>
      <c r="B116" s="207"/>
      <c r="C116" s="74" t="s">
        <v>3746</v>
      </c>
      <c r="D116" s="229"/>
      <c r="E116" s="229"/>
      <c r="F116" s="319"/>
      <c r="G116" s="477"/>
    </row>
    <row r="117" spans="1:7" x14ac:dyDescent="0.2">
      <c r="A117" s="226"/>
      <c r="B117" s="207"/>
      <c r="C117" s="73"/>
      <c r="D117" s="229"/>
      <c r="E117" s="229"/>
      <c r="F117" s="319"/>
      <c r="G117" s="477"/>
    </row>
    <row r="118" spans="1:7" x14ac:dyDescent="0.2">
      <c r="A118" s="226"/>
      <c r="B118" s="207"/>
      <c r="C118" s="74" t="s">
        <v>2985</v>
      </c>
      <c r="D118" s="229"/>
      <c r="E118" s="229"/>
      <c r="F118" s="319"/>
      <c r="G118" s="477"/>
    </row>
    <row r="119" spans="1:7" x14ac:dyDescent="0.2">
      <c r="A119" s="226"/>
      <c r="B119" s="207"/>
      <c r="C119" s="73"/>
      <c r="D119" s="229"/>
      <c r="E119" s="229"/>
      <c r="F119" s="319"/>
      <c r="G119" s="477"/>
    </row>
    <row r="120" spans="1:7" ht="25.5" x14ac:dyDescent="0.2">
      <c r="A120" s="226"/>
      <c r="B120" s="207"/>
      <c r="C120" s="73" t="s">
        <v>3311</v>
      </c>
      <c r="D120" s="229"/>
      <c r="E120" s="229"/>
      <c r="F120" s="319"/>
      <c r="G120" s="477"/>
    </row>
    <row r="121" spans="1:7" x14ac:dyDescent="0.2">
      <c r="A121" s="226"/>
      <c r="B121" s="207"/>
      <c r="C121" s="73"/>
      <c r="D121" s="229"/>
      <c r="E121" s="229"/>
      <c r="F121" s="319"/>
      <c r="G121" s="477"/>
    </row>
    <row r="122" spans="1:7" ht="51" x14ac:dyDescent="0.2">
      <c r="A122" s="226"/>
      <c r="B122" s="207"/>
      <c r="C122" s="73" t="s">
        <v>3309</v>
      </c>
      <c r="D122" s="229"/>
      <c r="E122" s="229"/>
      <c r="F122" s="319"/>
      <c r="G122" s="477"/>
    </row>
    <row r="123" spans="1:7" x14ac:dyDescent="0.2">
      <c r="A123" s="226"/>
      <c r="B123" s="207"/>
      <c r="C123" s="73"/>
      <c r="D123" s="229"/>
      <c r="E123" s="229"/>
      <c r="F123" s="319"/>
      <c r="G123" s="477"/>
    </row>
    <row r="124" spans="1:7" ht="51" x14ac:dyDescent="0.2">
      <c r="A124" s="226"/>
      <c r="B124" s="207"/>
      <c r="C124" s="73" t="s">
        <v>3480</v>
      </c>
      <c r="D124" s="229"/>
      <c r="E124" s="229"/>
      <c r="F124" s="319"/>
      <c r="G124" s="477"/>
    </row>
    <row r="125" spans="1:7" x14ac:dyDescent="0.2">
      <c r="A125" s="226"/>
      <c r="B125" s="207"/>
      <c r="C125" s="73"/>
      <c r="D125" s="229"/>
      <c r="E125" s="229"/>
      <c r="F125" s="319"/>
      <c r="G125" s="477"/>
    </row>
    <row r="126" spans="1:7" ht="38.25" x14ac:dyDescent="0.2">
      <c r="A126" s="226"/>
      <c r="B126" s="207"/>
      <c r="C126" s="73" t="s">
        <v>3515</v>
      </c>
      <c r="D126" s="229"/>
      <c r="E126" s="229"/>
      <c r="F126" s="319"/>
      <c r="G126" s="477"/>
    </row>
    <row r="127" spans="1:7" x14ac:dyDescent="0.2">
      <c r="A127" s="226"/>
      <c r="B127" s="207"/>
      <c r="C127" s="73"/>
      <c r="D127" s="229"/>
      <c r="E127" s="229"/>
      <c r="F127" s="319"/>
      <c r="G127" s="477"/>
    </row>
    <row r="128" spans="1:7" x14ac:dyDescent="0.2">
      <c r="A128" s="226"/>
      <c r="B128" s="207"/>
      <c r="C128" s="213" t="s">
        <v>2907</v>
      </c>
      <c r="D128" s="229"/>
      <c r="E128" s="229"/>
      <c r="F128" s="319"/>
      <c r="G128" s="477"/>
    </row>
    <row r="129" spans="1:7" x14ac:dyDescent="0.2">
      <c r="A129" s="226"/>
      <c r="B129" s="207"/>
      <c r="C129" s="73"/>
      <c r="D129" s="229"/>
      <c r="E129" s="229"/>
      <c r="F129" s="319"/>
      <c r="G129" s="477"/>
    </row>
    <row r="130" spans="1:7" x14ac:dyDescent="0.2">
      <c r="A130" s="226"/>
      <c r="B130" s="207"/>
      <c r="C130" s="212" t="s">
        <v>3516</v>
      </c>
      <c r="D130" s="229"/>
      <c r="E130" s="229"/>
      <c r="F130" s="319"/>
      <c r="G130" s="477"/>
    </row>
    <row r="131" spans="1:7" x14ac:dyDescent="0.2">
      <c r="A131" s="226"/>
      <c r="B131" s="207"/>
      <c r="C131" s="73"/>
      <c r="D131" s="229"/>
      <c r="E131" s="229"/>
      <c r="F131" s="319"/>
      <c r="G131" s="477"/>
    </row>
    <row r="132" spans="1:7" ht="89.25" x14ac:dyDescent="0.2">
      <c r="A132" s="226"/>
      <c r="B132" s="207"/>
      <c r="C132" s="73" t="s">
        <v>3517</v>
      </c>
      <c r="D132" s="229"/>
      <c r="E132" s="229"/>
      <c r="F132" s="319"/>
      <c r="G132" s="477"/>
    </row>
    <row r="133" spans="1:7" x14ac:dyDescent="0.2">
      <c r="A133" s="226"/>
      <c r="B133" s="207"/>
      <c r="C133" s="73"/>
      <c r="D133" s="229"/>
      <c r="E133" s="229"/>
      <c r="F133" s="319"/>
      <c r="G133" s="477"/>
    </row>
    <row r="134" spans="1:7" x14ac:dyDescent="0.2">
      <c r="A134" s="226"/>
      <c r="B134" s="207"/>
      <c r="C134" s="212" t="s">
        <v>633</v>
      </c>
      <c r="D134" s="229"/>
      <c r="E134" s="229"/>
      <c r="F134" s="319"/>
      <c r="G134" s="477"/>
    </row>
    <row r="135" spans="1:7" x14ac:dyDescent="0.2">
      <c r="A135" s="226"/>
      <c r="B135" s="207"/>
      <c r="C135" s="73"/>
      <c r="D135" s="229"/>
      <c r="E135" s="229"/>
      <c r="F135" s="319"/>
      <c r="G135" s="477"/>
    </row>
    <row r="136" spans="1:7" ht="63.75" x14ac:dyDescent="0.2">
      <c r="A136" s="226"/>
      <c r="B136" s="207"/>
      <c r="C136" s="73" t="s">
        <v>3518</v>
      </c>
      <c r="D136" s="229"/>
      <c r="E136" s="229"/>
      <c r="F136" s="319"/>
      <c r="G136" s="477"/>
    </row>
    <row r="137" spans="1:7" x14ac:dyDescent="0.2">
      <c r="A137" s="226"/>
      <c r="B137" s="207"/>
      <c r="C137" s="73"/>
      <c r="D137" s="229"/>
      <c r="E137" s="229"/>
      <c r="F137" s="319"/>
      <c r="G137" s="477"/>
    </row>
    <row r="138" spans="1:7" ht="25.5" x14ac:dyDescent="0.2">
      <c r="A138" s="226"/>
      <c r="B138" s="207"/>
      <c r="C138" s="73" t="s">
        <v>3519</v>
      </c>
      <c r="D138" s="229"/>
      <c r="E138" s="229"/>
      <c r="F138" s="319"/>
      <c r="G138" s="477"/>
    </row>
    <row r="139" spans="1:7" x14ac:dyDescent="0.2">
      <c r="A139" s="226"/>
      <c r="B139" s="207"/>
      <c r="C139" s="73"/>
      <c r="D139" s="229"/>
      <c r="E139" s="229"/>
      <c r="F139" s="319"/>
      <c r="G139" s="477"/>
    </row>
    <row r="140" spans="1:7" ht="25.5" x14ac:dyDescent="0.2">
      <c r="A140" s="226"/>
      <c r="B140" s="207"/>
      <c r="C140" s="213" t="s">
        <v>3520</v>
      </c>
      <c r="D140" s="229"/>
      <c r="E140" s="229"/>
      <c r="F140" s="319"/>
      <c r="G140" s="477"/>
    </row>
    <row r="141" spans="1:7" x14ac:dyDescent="0.2">
      <c r="A141" s="226"/>
      <c r="B141" s="207"/>
      <c r="C141" s="73"/>
      <c r="D141" s="229"/>
      <c r="E141" s="229"/>
      <c r="F141" s="319"/>
      <c r="G141" s="477"/>
    </row>
    <row r="142" spans="1:7" x14ac:dyDescent="0.2">
      <c r="A142" s="226"/>
      <c r="B142" s="207"/>
      <c r="C142" s="212" t="s">
        <v>2989</v>
      </c>
      <c r="D142" s="229"/>
      <c r="E142" s="229"/>
      <c r="F142" s="319"/>
      <c r="G142" s="477"/>
    </row>
    <row r="143" spans="1:7" x14ac:dyDescent="0.2">
      <c r="A143" s="226"/>
      <c r="B143" s="207"/>
      <c r="C143" s="73"/>
      <c r="D143" s="229"/>
      <c r="E143" s="229"/>
      <c r="F143" s="319"/>
      <c r="G143" s="477"/>
    </row>
    <row r="144" spans="1:7" x14ac:dyDescent="0.2">
      <c r="A144" s="206">
        <v>3.1</v>
      </c>
      <c r="B144" s="207"/>
      <c r="C144" s="73" t="s">
        <v>3521</v>
      </c>
      <c r="D144" s="229" t="s">
        <v>4787</v>
      </c>
      <c r="E144" s="229">
        <v>4</v>
      </c>
      <c r="F144" s="711"/>
      <c r="G144" s="477">
        <f>E144*F144</f>
        <v>0</v>
      </c>
    </row>
    <row r="145" spans="1:7" x14ac:dyDescent="0.2">
      <c r="A145" s="226"/>
      <c r="B145" s="207"/>
      <c r="C145" s="73"/>
      <c r="D145" s="229"/>
      <c r="E145" s="229"/>
      <c r="F145" s="319"/>
      <c r="G145" s="477"/>
    </row>
    <row r="146" spans="1:7" x14ac:dyDescent="0.2">
      <c r="A146" s="226"/>
      <c r="B146" s="207"/>
      <c r="C146" s="213" t="s">
        <v>3522</v>
      </c>
      <c r="D146" s="229"/>
      <c r="E146" s="229"/>
      <c r="F146" s="319"/>
      <c r="G146" s="477"/>
    </row>
    <row r="147" spans="1:7" x14ac:dyDescent="0.2">
      <c r="A147" s="226"/>
      <c r="B147" s="207"/>
      <c r="C147" s="73"/>
      <c r="D147" s="229"/>
      <c r="E147" s="229"/>
      <c r="F147" s="319"/>
      <c r="G147" s="477"/>
    </row>
    <row r="148" spans="1:7" x14ac:dyDescent="0.2">
      <c r="A148" s="226"/>
      <c r="B148" s="207"/>
      <c r="C148" s="212" t="s">
        <v>3523</v>
      </c>
      <c r="D148" s="229"/>
      <c r="E148" s="229"/>
      <c r="F148" s="319"/>
      <c r="G148" s="477"/>
    </row>
    <row r="149" spans="1:7" x14ac:dyDescent="0.2">
      <c r="A149" s="226"/>
      <c r="B149" s="207"/>
      <c r="C149" s="73"/>
      <c r="D149" s="229"/>
      <c r="E149" s="229"/>
      <c r="F149" s="319"/>
      <c r="G149" s="477"/>
    </row>
    <row r="150" spans="1:7" x14ac:dyDescent="0.2">
      <c r="A150" s="206">
        <v>3.2</v>
      </c>
      <c r="B150" s="207"/>
      <c r="C150" s="73" t="s">
        <v>2993</v>
      </c>
      <c r="D150" s="229" t="s">
        <v>4787</v>
      </c>
      <c r="E150" s="229">
        <v>2</v>
      </c>
      <c r="F150" s="711"/>
      <c r="G150" s="477">
        <f t="shared" ref="G150:G156" si="3">E150*F150</f>
        <v>0</v>
      </c>
    </row>
    <row r="151" spans="1:7" x14ac:dyDescent="0.2">
      <c r="A151" s="226"/>
      <c r="B151" s="207"/>
      <c r="C151" s="73"/>
      <c r="D151" s="229"/>
      <c r="E151" s="229"/>
      <c r="F151" s="319"/>
      <c r="G151" s="477"/>
    </row>
    <row r="152" spans="1:7" x14ac:dyDescent="0.2">
      <c r="A152" s="206">
        <v>3.3</v>
      </c>
      <c r="B152" s="207"/>
      <c r="C152" s="73" t="s">
        <v>3524</v>
      </c>
      <c r="D152" s="229" t="s">
        <v>4787</v>
      </c>
      <c r="E152" s="229">
        <v>5</v>
      </c>
      <c r="F152" s="711"/>
      <c r="G152" s="477">
        <f t="shared" si="3"/>
        <v>0</v>
      </c>
    </row>
    <row r="153" spans="1:7" x14ac:dyDescent="0.2">
      <c r="A153" s="226"/>
      <c r="B153" s="207"/>
      <c r="C153" s="73"/>
      <c r="D153" s="229"/>
      <c r="E153" s="229"/>
      <c r="F153" s="319"/>
      <c r="G153" s="477"/>
    </row>
    <row r="154" spans="1:7" x14ac:dyDescent="0.2">
      <c r="A154" s="226"/>
      <c r="B154" s="207"/>
      <c r="C154" s="213" t="s">
        <v>3525</v>
      </c>
      <c r="D154" s="229"/>
      <c r="E154" s="229"/>
      <c r="F154" s="319"/>
      <c r="G154" s="477"/>
    </row>
    <row r="155" spans="1:7" x14ac:dyDescent="0.2">
      <c r="A155" s="226"/>
      <c r="B155" s="207"/>
      <c r="C155" s="73"/>
      <c r="D155" s="229"/>
      <c r="E155" s="229"/>
      <c r="F155" s="319"/>
      <c r="G155" s="477"/>
    </row>
    <row r="156" spans="1:7" ht="25.5" x14ac:dyDescent="0.2">
      <c r="A156" s="206">
        <v>3.4</v>
      </c>
      <c r="B156" s="207"/>
      <c r="C156" s="73" t="s">
        <v>3526</v>
      </c>
      <c r="D156" s="229" t="s">
        <v>242</v>
      </c>
      <c r="E156" s="229">
        <v>6</v>
      </c>
      <c r="F156" s="711"/>
      <c r="G156" s="477">
        <f t="shared" si="3"/>
        <v>0</v>
      </c>
    </row>
    <row r="157" spans="1:7" x14ac:dyDescent="0.2">
      <c r="A157" s="226"/>
      <c r="B157" s="207"/>
      <c r="C157" s="73"/>
      <c r="D157" s="229"/>
      <c r="E157" s="229"/>
      <c r="F157" s="319"/>
      <c r="G157" s="477"/>
    </row>
    <row r="158" spans="1:7" s="211" customFormat="1" ht="21.95" customHeight="1" x14ac:dyDescent="0.2">
      <c r="A158" s="75" t="s">
        <v>44</v>
      </c>
      <c r="B158" s="75"/>
      <c r="C158" s="76"/>
      <c r="D158" s="77"/>
      <c r="E158" s="77"/>
      <c r="F158" s="329"/>
      <c r="G158" s="494">
        <f>SUM(G144:G156)</f>
        <v>0</v>
      </c>
    </row>
    <row r="159" spans="1:7" s="211" customFormat="1" ht="15" customHeight="1" x14ac:dyDescent="0.2">
      <c r="A159" s="204"/>
      <c r="B159" s="202"/>
      <c r="C159" s="202"/>
      <c r="D159" s="203"/>
      <c r="E159" s="203"/>
      <c r="F159" s="202"/>
      <c r="G159" s="487" t="str">
        <f>$G$1</f>
        <v>BILL 2 BOQ 3: NEW GUARDHOUSES</v>
      </c>
    </row>
    <row r="160" spans="1:7" s="211" customFormat="1" ht="15" customHeight="1" x14ac:dyDescent="0.2">
      <c r="A160" s="204"/>
      <c r="B160" s="202"/>
      <c r="C160" s="202"/>
      <c r="D160" s="203"/>
      <c r="E160" s="203"/>
      <c r="F160" s="202"/>
      <c r="G160" s="488"/>
    </row>
    <row r="161" spans="1:7" s="211" customFormat="1" ht="27.2" customHeight="1" x14ac:dyDescent="0.2">
      <c r="A161" s="225" t="s">
        <v>3</v>
      </c>
      <c r="B161" s="66" t="s">
        <v>4</v>
      </c>
      <c r="C161" s="66" t="s">
        <v>5</v>
      </c>
      <c r="D161" s="66" t="s">
        <v>6</v>
      </c>
      <c r="E161" s="66" t="s">
        <v>7</v>
      </c>
      <c r="F161" s="66" t="s">
        <v>8</v>
      </c>
      <c r="G161" s="489" t="s">
        <v>9</v>
      </c>
    </row>
    <row r="162" spans="1:7" s="211" customFormat="1" ht="21.95" customHeight="1" x14ac:dyDescent="0.2">
      <c r="A162" s="75" t="s">
        <v>45</v>
      </c>
      <c r="B162" s="75"/>
      <c r="C162" s="76"/>
      <c r="D162" s="77"/>
      <c r="E162" s="77"/>
      <c r="F162" s="329"/>
      <c r="G162" s="494">
        <f>G158</f>
        <v>0</v>
      </c>
    </row>
    <row r="163" spans="1:7" x14ac:dyDescent="0.2">
      <c r="A163" s="226"/>
      <c r="B163" s="207"/>
      <c r="C163" s="213" t="s">
        <v>3527</v>
      </c>
      <c r="D163" s="71"/>
      <c r="E163" s="71"/>
      <c r="F163" s="325"/>
      <c r="G163" s="496"/>
    </row>
    <row r="164" spans="1:7" x14ac:dyDescent="0.2">
      <c r="A164" s="226"/>
      <c r="B164" s="207"/>
      <c r="C164" s="73"/>
      <c r="D164" s="71"/>
      <c r="E164" s="71"/>
      <c r="F164" s="325"/>
      <c r="G164" s="496"/>
    </row>
    <row r="165" spans="1:7" x14ac:dyDescent="0.2">
      <c r="A165" s="226"/>
      <c r="B165" s="207"/>
      <c r="C165" s="212" t="s">
        <v>3528</v>
      </c>
      <c r="D165" s="71"/>
      <c r="E165" s="71"/>
      <c r="F165" s="325"/>
      <c r="G165" s="496"/>
    </row>
    <row r="166" spans="1:7" x14ac:dyDescent="0.2">
      <c r="A166" s="226"/>
      <c r="B166" s="207"/>
      <c r="C166" s="73"/>
      <c r="D166" s="71"/>
      <c r="E166" s="71"/>
      <c r="F166" s="325"/>
      <c r="G166" s="496"/>
    </row>
    <row r="167" spans="1:7" x14ac:dyDescent="0.2">
      <c r="A167" s="206">
        <v>3.5</v>
      </c>
      <c r="B167" s="207"/>
      <c r="C167" s="73" t="s">
        <v>3529</v>
      </c>
      <c r="D167" s="229" t="s">
        <v>4786</v>
      </c>
      <c r="E167" s="71">
        <v>15</v>
      </c>
      <c r="F167" s="711"/>
      <c r="G167" s="496">
        <f>E167*F167</f>
        <v>0</v>
      </c>
    </row>
    <row r="168" spans="1:7" x14ac:dyDescent="0.2">
      <c r="A168" s="226"/>
      <c r="B168" s="207"/>
      <c r="C168" s="73"/>
      <c r="D168" s="71"/>
      <c r="E168" s="71"/>
      <c r="F168" s="325"/>
      <c r="G168" s="496"/>
    </row>
    <row r="169" spans="1:7" x14ac:dyDescent="0.2">
      <c r="A169" s="206">
        <v>3.6</v>
      </c>
      <c r="B169" s="207"/>
      <c r="C169" s="73" t="s">
        <v>3530</v>
      </c>
      <c r="D169" s="229" t="s">
        <v>4786</v>
      </c>
      <c r="E169" s="71">
        <v>37</v>
      </c>
      <c r="F169" s="711"/>
      <c r="G169" s="496">
        <f t="shared" ref="G169:G217" si="4">E169*F169</f>
        <v>0</v>
      </c>
    </row>
    <row r="170" spans="1:7" x14ac:dyDescent="0.2">
      <c r="A170" s="226"/>
      <c r="B170" s="207"/>
      <c r="C170" s="73"/>
      <c r="D170" s="229" t="s">
        <v>4786</v>
      </c>
      <c r="E170" s="71"/>
      <c r="F170" s="711"/>
      <c r="G170" s="496"/>
    </row>
    <row r="171" spans="1:7" x14ac:dyDescent="0.2">
      <c r="A171" s="226"/>
      <c r="B171" s="207"/>
      <c r="C171" s="212" t="s">
        <v>3531</v>
      </c>
      <c r="D171" s="71"/>
      <c r="E171" s="71"/>
      <c r="F171" s="325"/>
      <c r="G171" s="496"/>
    </row>
    <row r="172" spans="1:7" x14ac:dyDescent="0.2">
      <c r="A172" s="226"/>
      <c r="B172" s="207"/>
      <c r="C172" s="73"/>
      <c r="D172" s="71"/>
      <c r="E172" s="71"/>
      <c r="F172" s="325"/>
      <c r="G172" s="496"/>
    </row>
    <row r="173" spans="1:7" x14ac:dyDescent="0.2">
      <c r="A173" s="206">
        <v>3.7</v>
      </c>
      <c r="B173" s="207"/>
      <c r="C173" s="73" t="s">
        <v>3532</v>
      </c>
      <c r="D173" s="229" t="s">
        <v>4786</v>
      </c>
      <c r="E173" s="71">
        <v>3</v>
      </c>
      <c r="F173" s="711"/>
      <c r="G173" s="496">
        <f t="shared" si="4"/>
        <v>0</v>
      </c>
    </row>
    <row r="174" spans="1:7" x14ac:dyDescent="0.2">
      <c r="A174" s="226"/>
      <c r="B174" s="207"/>
      <c r="C174" s="73"/>
      <c r="D174" s="71"/>
      <c r="E174" s="71"/>
      <c r="F174" s="325"/>
      <c r="G174" s="496"/>
    </row>
    <row r="175" spans="1:7" x14ac:dyDescent="0.2">
      <c r="A175" s="226"/>
      <c r="B175" s="207"/>
      <c r="C175" s="213" t="s">
        <v>3533</v>
      </c>
      <c r="D175" s="71"/>
      <c r="E175" s="71"/>
      <c r="F175" s="325"/>
      <c r="G175" s="496"/>
    </row>
    <row r="176" spans="1:7" x14ac:dyDescent="0.2">
      <c r="A176" s="226"/>
      <c r="B176" s="207"/>
      <c r="C176" s="73"/>
      <c r="D176" s="71"/>
      <c r="E176" s="71"/>
      <c r="F176" s="325"/>
      <c r="G176" s="496"/>
    </row>
    <row r="177" spans="1:7" x14ac:dyDescent="0.2">
      <c r="A177" s="226"/>
      <c r="B177" s="207"/>
      <c r="C177" s="73" t="s">
        <v>3534</v>
      </c>
      <c r="D177" s="71"/>
      <c r="E177" s="71"/>
      <c r="F177" s="325"/>
      <c r="G177" s="496"/>
    </row>
    <row r="178" spans="1:7" x14ac:dyDescent="0.2">
      <c r="A178" s="226"/>
      <c r="B178" s="207"/>
      <c r="C178" s="73"/>
      <c r="D178" s="71"/>
      <c r="E178" s="71"/>
      <c r="F178" s="325"/>
      <c r="G178" s="496"/>
    </row>
    <row r="179" spans="1:7" x14ac:dyDescent="0.2">
      <c r="A179" s="226"/>
      <c r="B179" s="207"/>
      <c r="C179" s="213" t="s">
        <v>3535</v>
      </c>
      <c r="D179" s="71"/>
      <c r="E179" s="71"/>
      <c r="F179" s="325"/>
      <c r="G179" s="496"/>
    </row>
    <row r="180" spans="1:7" x14ac:dyDescent="0.2">
      <c r="A180" s="226"/>
      <c r="B180" s="207"/>
      <c r="C180" s="73"/>
      <c r="D180" s="71"/>
      <c r="E180" s="71"/>
      <c r="F180" s="325"/>
      <c r="G180" s="496"/>
    </row>
    <row r="181" spans="1:7" x14ac:dyDescent="0.2">
      <c r="A181" s="226"/>
      <c r="B181" s="207"/>
      <c r="C181" s="212" t="s">
        <v>3536</v>
      </c>
      <c r="D181" s="71"/>
      <c r="E181" s="71"/>
      <c r="F181" s="325"/>
      <c r="G181" s="496"/>
    </row>
    <row r="182" spans="1:7" x14ac:dyDescent="0.2">
      <c r="A182" s="226"/>
      <c r="B182" s="207"/>
      <c r="C182" s="73"/>
      <c r="D182" s="71"/>
      <c r="E182" s="71"/>
      <c r="F182" s="325"/>
      <c r="G182" s="496"/>
    </row>
    <row r="183" spans="1:7" x14ac:dyDescent="0.2">
      <c r="A183" s="206">
        <v>3.8</v>
      </c>
      <c r="B183" s="207"/>
      <c r="C183" s="73" t="s">
        <v>3537</v>
      </c>
      <c r="D183" s="229" t="s">
        <v>4786</v>
      </c>
      <c r="E183" s="71">
        <v>7</v>
      </c>
      <c r="F183" s="711"/>
      <c r="G183" s="496">
        <f t="shared" si="4"/>
        <v>0</v>
      </c>
    </row>
    <row r="184" spans="1:7" x14ac:dyDescent="0.2">
      <c r="A184" s="226"/>
      <c r="B184" s="207"/>
      <c r="C184" s="73"/>
      <c r="D184" s="71"/>
      <c r="E184" s="71"/>
      <c r="F184" s="325"/>
      <c r="G184" s="496"/>
    </row>
    <row r="185" spans="1:7" x14ac:dyDescent="0.2">
      <c r="A185" s="206">
        <v>3.9</v>
      </c>
      <c r="B185" s="207"/>
      <c r="C185" s="73" t="s">
        <v>3538</v>
      </c>
      <c r="D185" s="229" t="s">
        <v>4786</v>
      </c>
      <c r="E185" s="71">
        <v>3</v>
      </c>
      <c r="F185" s="711"/>
      <c r="G185" s="496">
        <f t="shared" si="4"/>
        <v>0</v>
      </c>
    </row>
    <row r="186" spans="1:7" x14ac:dyDescent="0.2">
      <c r="A186" s="226"/>
      <c r="B186" s="207"/>
      <c r="C186" s="73"/>
      <c r="D186" s="71"/>
      <c r="E186" s="71"/>
      <c r="F186" s="325"/>
      <c r="G186" s="496"/>
    </row>
    <row r="187" spans="1:7" ht="25.5" x14ac:dyDescent="0.2">
      <c r="A187" s="227" t="s">
        <v>3793</v>
      </c>
      <c r="B187" s="207"/>
      <c r="C187" s="73" t="s">
        <v>3539</v>
      </c>
      <c r="D187" s="71" t="s">
        <v>292</v>
      </c>
      <c r="E187" s="71">
        <v>7</v>
      </c>
      <c r="F187" s="711"/>
      <c r="G187" s="496">
        <f t="shared" si="4"/>
        <v>0</v>
      </c>
    </row>
    <row r="188" spans="1:7" x14ac:dyDescent="0.2">
      <c r="A188" s="226"/>
      <c r="B188" s="207"/>
      <c r="C188" s="73"/>
      <c r="D188" s="71"/>
      <c r="E188" s="71"/>
      <c r="F188" s="325"/>
      <c r="G188" s="496"/>
    </row>
    <row r="189" spans="1:7" x14ac:dyDescent="0.2">
      <c r="A189" s="226"/>
      <c r="B189" s="207"/>
      <c r="C189" s="212" t="s">
        <v>3540</v>
      </c>
      <c r="D189" s="71"/>
      <c r="E189" s="71"/>
      <c r="F189" s="325"/>
      <c r="G189" s="496"/>
    </row>
    <row r="190" spans="1:7" x14ac:dyDescent="0.2">
      <c r="A190" s="226"/>
      <c r="B190" s="207"/>
      <c r="C190" s="73"/>
      <c r="D190" s="71"/>
      <c r="E190" s="71"/>
      <c r="F190" s="325"/>
      <c r="G190" s="496"/>
    </row>
    <row r="191" spans="1:7" x14ac:dyDescent="0.2">
      <c r="A191" s="206">
        <v>3.11</v>
      </c>
      <c r="B191" s="207"/>
      <c r="C191" s="73" t="s">
        <v>3541</v>
      </c>
      <c r="D191" s="229" t="s">
        <v>4786</v>
      </c>
      <c r="E191" s="71">
        <v>34</v>
      </c>
      <c r="F191" s="711"/>
      <c r="G191" s="496">
        <f t="shared" si="4"/>
        <v>0</v>
      </c>
    </row>
    <row r="192" spans="1:7" x14ac:dyDescent="0.2">
      <c r="A192" s="226"/>
      <c r="B192" s="207"/>
      <c r="C192" s="73"/>
      <c r="D192" s="71"/>
      <c r="E192" s="71"/>
      <c r="F192" s="325"/>
      <c r="G192" s="496"/>
    </row>
    <row r="193" spans="1:7" x14ac:dyDescent="0.2">
      <c r="A193" s="226"/>
      <c r="B193" s="207"/>
      <c r="C193" s="212" t="s">
        <v>3542</v>
      </c>
      <c r="D193" s="71"/>
      <c r="E193" s="71"/>
      <c r="F193" s="325"/>
      <c r="G193" s="496"/>
    </row>
    <row r="194" spans="1:7" x14ac:dyDescent="0.2">
      <c r="A194" s="226"/>
      <c r="B194" s="207"/>
      <c r="C194" s="73"/>
      <c r="D194" s="71"/>
      <c r="E194" s="71"/>
      <c r="F194" s="325"/>
      <c r="G194" s="496"/>
    </row>
    <row r="195" spans="1:7" x14ac:dyDescent="0.2">
      <c r="A195" s="206">
        <v>3.12</v>
      </c>
      <c r="B195" s="207"/>
      <c r="C195" s="73" t="s">
        <v>3543</v>
      </c>
      <c r="D195" s="71" t="s">
        <v>292</v>
      </c>
      <c r="E195" s="71">
        <v>85</v>
      </c>
      <c r="F195" s="711"/>
      <c r="G195" s="496">
        <f t="shared" si="4"/>
        <v>0</v>
      </c>
    </row>
    <row r="196" spans="1:7" x14ac:dyDescent="0.2">
      <c r="A196" s="226"/>
      <c r="B196" s="207"/>
      <c r="C196" s="73"/>
      <c r="D196" s="71"/>
      <c r="E196" s="71"/>
      <c r="F196" s="325"/>
      <c r="G196" s="496"/>
    </row>
    <row r="197" spans="1:7" x14ac:dyDescent="0.2">
      <c r="A197" s="206">
        <v>3.13</v>
      </c>
      <c r="B197" s="207"/>
      <c r="C197" s="73" t="s">
        <v>3544</v>
      </c>
      <c r="D197" s="71" t="s">
        <v>292</v>
      </c>
      <c r="E197" s="71">
        <v>4</v>
      </c>
      <c r="F197" s="711"/>
      <c r="G197" s="496">
        <f t="shared" si="4"/>
        <v>0</v>
      </c>
    </row>
    <row r="198" spans="1:7" x14ac:dyDescent="0.2">
      <c r="A198" s="226"/>
      <c r="B198" s="207"/>
      <c r="C198" s="73"/>
      <c r="D198" s="71"/>
      <c r="E198" s="71"/>
      <c r="F198" s="325"/>
      <c r="G198" s="496"/>
    </row>
    <row r="199" spans="1:7" x14ac:dyDescent="0.2">
      <c r="A199" s="206">
        <v>3.14</v>
      </c>
      <c r="B199" s="207"/>
      <c r="C199" s="73" t="s">
        <v>3545</v>
      </c>
      <c r="D199" s="71" t="s">
        <v>292</v>
      </c>
      <c r="E199" s="71">
        <v>31</v>
      </c>
      <c r="F199" s="711"/>
      <c r="G199" s="496">
        <f t="shared" si="4"/>
        <v>0</v>
      </c>
    </row>
    <row r="200" spans="1:7" x14ac:dyDescent="0.2">
      <c r="A200" s="226"/>
      <c r="B200" s="207"/>
      <c r="C200" s="73"/>
      <c r="D200" s="71"/>
      <c r="E200" s="71"/>
      <c r="F200" s="325"/>
      <c r="G200" s="496"/>
    </row>
    <row r="201" spans="1:7" x14ac:dyDescent="0.2">
      <c r="A201" s="226"/>
      <c r="B201" s="207"/>
      <c r="C201" s="213" t="s">
        <v>3326</v>
      </c>
      <c r="D201" s="71"/>
      <c r="E201" s="71"/>
      <c r="F201" s="325"/>
      <c r="G201" s="496"/>
    </row>
    <row r="202" spans="1:7" x14ac:dyDescent="0.2">
      <c r="A202" s="226"/>
      <c r="B202" s="207"/>
      <c r="C202" s="73"/>
      <c r="D202" s="71"/>
      <c r="E202" s="71"/>
      <c r="F202" s="325"/>
      <c r="G202" s="496"/>
    </row>
    <row r="203" spans="1:7" ht="25.5" x14ac:dyDescent="0.2">
      <c r="A203" s="226"/>
      <c r="B203" s="207"/>
      <c r="C203" s="212" t="s">
        <v>3327</v>
      </c>
      <c r="D203" s="71"/>
      <c r="E203" s="71"/>
      <c r="F203" s="325"/>
      <c r="G203" s="496"/>
    </row>
    <row r="204" spans="1:7" x14ac:dyDescent="0.2">
      <c r="A204" s="226"/>
      <c r="B204" s="207"/>
      <c r="C204" s="73"/>
      <c r="D204" s="71"/>
      <c r="E204" s="71"/>
      <c r="F204" s="325"/>
      <c r="G204" s="496"/>
    </row>
    <row r="205" spans="1:7" x14ac:dyDescent="0.2">
      <c r="A205" s="206">
        <v>3.15</v>
      </c>
      <c r="B205" s="207"/>
      <c r="C205" s="73" t="s">
        <v>3328</v>
      </c>
      <c r="D205" s="71" t="s">
        <v>292</v>
      </c>
      <c r="E205" s="71">
        <v>22</v>
      </c>
      <c r="F205" s="711"/>
      <c r="G205" s="496">
        <f t="shared" si="4"/>
        <v>0</v>
      </c>
    </row>
    <row r="206" spans="1:7" x14ac:dyDescent="0.2">
      <c r="A206" s="226"/>
      <c r="B206" s="207"/>
      <c r="C206" s="73"/>
      <c r="D206" s="71"/>
      <c r="E206" s="71"/>
      <c r="F206" s="325"/>
      <c r="G206" s="496"/>
    </row>
    <row r="207" spans="1:7" x14ac:dyDescent="0.2">
      <c r="A207" s="226"/>
      <c r="B207" s="207"/>
      <c r="C207" s="213" t="s">
        <v>1537</v>
      </c>
      <c r="D207" s="71"/>
      <c r="E207" s="71"/>
      <c r="F207" s="325"/>
      <c r="G207" s="496"/>
    </row>
    <row r="208" spans="1:7" x14ac:dyDescent="0.2">
      <c r="A208" s="226"/>
      <c r="B208" s="207"/>
      <c r="C208" s="73"/>
      <c r="D208" s="71"/>
      <c r="E208" s="71"/>
      <c r="F208" s="325"/>
      <c r="G208" s="496"/>
    </row>
    <row r="209" spans="1:7" x14ac:dyDescent="0.2">
      <c r="A209" s="226"/>
      <c r="B209" s="207"/>
      <c r="C209" s="73" t="s">
        <v>3546</v>
      </c>
      <c r="D209" s="71"/>
      <c r="E209" s="71"/>
      <c r="F209" s="325"/>
      <c r="G209" s="496"/>
    </row>
    <row r="210" spans="1:7" x14ac:dyDescent="0.2">
      <c r="A210" s="226"/>
      <c r="B210" s="207"/>
      <c r="C210" s="73"/>
      <c r="D210" s="71"/>
      <c r="E210" s="71"/>
      <c r="F210" s="325"/>
      <c r="G210" s="496"/>
    </row>
    <row r="211" spans="1:7" x14ac:dyDescent="0.2">
      <c r="A211" s="226"/>
      <c r="B211" s="207"/>
      <c r="C211" s="212" t="s">
        <v>3547</v>
      </c>
      <c r="D211" s="71"/>
      <c r="E211" s="71"/>
      <c r="F211" s="325"/>
      <c r="G211" s="496"/>
    </row>
    <row r="212" spans="1:7" x14ac:dyDescent="0.2">
      <c r="A212" s="226"/>
      <c r="B212" s="207"/>
      <c r="C212" s="73"/>
      <c r="D212" s="71"/>
      <c r="E212" s="71"/>
      <c r="F212" s="325"/>
      <c r="G212" s="496"/>
    </row>
    <row r="213" spans="1:7" x14ac:dyDescent="0.2">
      <c r="A213" s="206">
        <v>3.16</v>
      </c>
      <c r="B213" s="207"/>
      <c r="C213" s="73" t="s">
        <v>3548</v>
      </c>
      <c r="D213" s="71" t="s">
        <v>690</v>
      </c>
      <c r="E213" s="71">
        <v>0.02</v>
      </c>
      <c r="F213" s="711"/>
      <c r="G213" s="496">
        <f>E213*F213</f>
        <v>0</v>
      </c>
    </row>
    <row r="214" spans="1:7" x14ac:dyDescent="0.2">
      <c r="A214" s="226"/>
      <c r="B214" s="207"/>
      <c r="C214" s="73"/>
      <c r="D214" s="71"/>
      <c r="E214" s="71"/>
      <c r="F214" s="325"/>
      <c r="G214" s="496"/>
    </row>
    <row r="215" spans="1:7" x14ac:dyDescent="0.2">
      <c r="A215" s="226"/>
      <c r="B215" s="207"/>
      <c r="C215" s="212" t="s">
        <v>3549</v>
      </c>
      <c r="D215" s="71"/>
      <c r="E215" s="71"/>
      <c r="F215" s="325"/>
      <c r="G215" s="496"/>
    </row>
    <row r="216" spans="1:7" x14ac:dyDescent="0.2">
      <c r="A216" s="226"/>
      <c r="B216" s="207"/>
      <c r="C216" s="73"/>
      <c r="D216" s="71"/>
      <c r="E216" s="71"/>
      <c r="F216" s="325"/>
      <c r="G216" s="496"/>
    </row>
    <row r="217" spans="1:7" x14ac:dyDescent="0.2">
      <c r="A217" s="206">
        <v>3.17</v>
      </c>
      <c r="B217" s="207"/>
      <c r="C217" s="73" t="s">
        <v>3550</v>
      </c>
      <c r="D217" s="71" t="s">
        <v>690</v>
      </c>
      <c r="E217" s="71">
        <v>0.01</v>
      </c>
      <c r="F217" s="711"/>
      <c r="G217" s="496">
        <f t="shared" si="4"/>
        <v>0</v>
      </c>
    </row>
    <row r="218" spans="1:7" x14ac:dyDescent="0.2">
      <c r="A218" s="226"/>
      <c r="B218" s="207"/>
      <c r="C218" s="73"/>
      <c r="D218" s="71"/>
      <c r="E218" s="71"/>
      <c r="F218" s="325"/>
      <c r="G218" s="496"/>
    </row>
    <row r="219" spans="1:7" x14ac:dyDescent="0.2">
      <c r="A219" s="226"/>
      <c r="B219" s="207"/>
      <c r="C219" s="212" t="s">
        <v>3005</v>
      </c>
      <c r="D219" s="71"/>
      <c r="E219" s="71"/>
      <c r="F219" s="325"/>
      <c r="G219" s="496"/>
    </row>
    <row r="220" spans="1:7" x14ac:dyDescent="0.2">
      <c r="A220" s="226"/>
      <c r="B220" s="207"/>
      <c r="C220" s="73"/>
      <c r="D220" s="71"/>
      <c r="E220" s="71"/>
      <c r="F220" s="325"/>
      <c r="G220" s="496"/>
    </row>
    <row r="221" spans="1:7" ht="25.5" x14ac:dyDescent="0.2">
      <c r="A221" s="206">
        <v>3.18</v>
      </c>
      <c r="B221" s="207"/>
      <c r="C221" s="73" t="s">
        <v>3551</v>
      </c>
      <c r="D221" s="229" t="s">
        <v>4786</v>
      </c>
      <c r="E221" s="229">
        <v>93</v>
      </c>
      <c r="F221" s="711"/>
      <c r="G221" s="477">
        <f>E221*F221</f>
        <v>0</v>
      </c>
    </row>
    <row r="222" spans="1:7" x14ac:dyDescent="0.2">
      <c r="A222" s="226"/>
      <c r="B222" s="207"/>
      <c r="C222" s="73"/>
      <c r="D222" s="71"/>
      <c r="E222" s="71"/>
      <c r="F222" s="308"/>
      <c r="G222" s="495"/>
    </row>
    <row r="223" spans="1:7" ht="21.95" customHeight="1" x14ac:dyDescent="0.2">
      <c r="A223" s="75" t="s">
        <v>3776</v>
      </c>
      <c r="B223" s="75"/>
      <c r="C223" s="76"/>
      <c r="D223" s="77"/>
      <c r="E223" s="77"/>
      <c r="F223" s="339"/>
      <c r="G223" s="494">
        <f>SUM(G162:G221)</f>
        <v>0</v>
      </c>
    </row>
    <row r="224" spans="1:7" s="65" customFormat="1" ht="14.45" customHeight="1" x14ac:dyDescent="0.2">
      <c r="A224" s="204"/>
      <c r="B224" s="202"/>
      <c r="C224" s="202"/>
      <c r="D224" s="203"/>
      <c r="E224" s="203"/>
      <c r="F224" s="202"/>
      <c r="G224" s="487" t="str">
        <f>$G$1</f>
        <v>BILL 2 BOQ 3: NEW GUARDHOUSES</v>
      </c>
    </row>
    <row r="225" spans="1:7" s="65" customFormat="1" x14ac:dyDescent="0.2">
      <c r="A225" s="204"/>
      <c r="B225" s="202"/>
      <c r="C225" s="202"/>
      <c r="D225" s="203"/>
      <c r="E225" s="203"/>
      <c r="F225" s="202"/>
      <c r="G225" s="488"/>
    </row>
    <row r="226" spans="1:7" s="65" customFormat="1" ht="25.5" x14ac:dyDescent="0.2">
      <c r="A226" s="225" t="s">
        <v>3</v>
      </c>
      <c r="B226" s="66" t="s">
        <v>4</v>
      </c>
      <c r="C226" s="66" t="s">
        <v>5</v>
      </c>
      <c r="D226" s="66" t="s">
        <v>6</v>
      </c>
      <c r="E226" s="66" t="s">
        <v>7</v>
      </c>
      <c r="F226" s="66" t="s">
        <v>8</v>
      </c>
      <c r="G226" s="489" t="s">
        <v>9</v>
      </c>
    </row>
    <row r="227" spans="1:7" x14ac:dyDescent="0.2">
      <c r="A227" s="226"/>
      <c r="B227" s="207"/>
      <c r="C227" s="73"/>
      <c r="D227" s="229"/>
      <c r="E227" s="229"/>
      <c r="F227" s="319"/>
      <c r="G227" s="477"/>
    </row>
    <row r="228" spans="1:7" x14ac:dyDescent="0.2">
      <c r="A228" s="226"/>
      <c r="B228" s="207"/>
      <c r="C228" s="74" t="s">
        <v>3747</v>
      </c>
      <c r="D228" s="229"/>
      <c r="E228" s="229"/>
      <c r="F228" s="319"/>
      <c r="G228" s="477"/>
    </row>
    <row r="229" spans="1:7" x14ac:dyDescent="0.2">
      <c r="A229" s="226"/>
      <c r="B229" s="207"/>
      <c r="C229" s="73"/>
      <c r="D229" s="229"/>
      <c r="E229" s="229"/>
      <c r="F229" s="319"/>
      <c r="G229" s="477"/>
    </row>
    <row r="230" spans="1:7" x14ac:dyDescent="0.2">
      <c r="A230" s="226"/>
      <c r="B230" s="207"/>
      <c r="C230" s="74" t="s">
        <v>3007</v>
      </c>
      <c r="D230" s="229"/>
      <c r="E230" s="229"/>
      <c r="F230" s="319"/>
      <c r="G230" s="477"/>
    </row>
    <row r="231" spans="1:7" x14ac:dyDescent="0.2">
      <c r="A231" s="226"/>
      <c r="B231" s="207"/>
      <c r="C231" s="73"/>
      <c r="D231" s="229"/>
      <c r="E231" s="229"/>
      <c r="F231" s="319"/>
      <c r="G231" s="477"/>
    </row>
    <row r="232" spans="1:7" ht="25.5" x14ac:dyDescent="0.2">
      <c r="A232" s="226"/>
      <c r="B232" s="207"/>
      <c r="C232" s="73" t="s">
        <v>3311</v>
      </c>
      <c r="D232" s="229"/>
      <c r="E232" s="229"/>
      <c r="F232" s="319"/>
      <c r="G232" s="477"/>
    </row>
    <row r="233" spans="1:7" x14ac:dyDescent="0.2">
      <c r="A233" s="226"/>
      <c r="B233" s="207"/>
      <c r="C233" s="73"/>
      <c r="D233" s="229"/>
      <c r="E233" s="229"/>
      <c r="F233" s="319"/>
      <c r="G233" s="477"/>
    </row>
    <row r="234" spans="1:7" ht="51" x14ac:dyDescent="0.2">
      <c r="A234" s="226"/>
      <c r="B234" s="207"/>
      <c r="C234" s="73" t="s">
        <v>3309</v>
      </c>
      <c r="D234" s="229"/>
      <c r="E234" s="229"/>
      <c r="F234" s="319"/>
      <c r="G234" s="477"/>
    </row>
    <row r="235" spans="1:7" x14ac:dyDescent="0.2">
      <c r="A235" s="226"/>
      <c r="B235" s="207"/>
      <c r="C235" s="73"/>
      <c r="D235" s="229"/>
      <c r="E235" s="229"/>
      <c r="F235" s="319"/>
      <c r="G235" s="477"/>
    </row>
    <row r="236" spans="1:7" ht="51" x14ac:dyDescent="0.2">
      <c r="A236" s="226"/>
      <c r="B236" s="207"/>
      <c r="C236" s="73" t="s">
        <v>3480</v>
      </c>
      <c r="D236" s="229"/>
      <c r="E236" s="229"/>
      <c r="F236" s="319"/>
      <c r="G236" s="477"/>
    </row>
    <row r="237" spans="1:7" x14ac:dyDescent="0.2">
      <c r="A237" s="226"/>
      <c r="B237" s="207"/>
      <c r="C237" s="73"/>
      <c r="D237" s="229"/>
      <c r="E237" s="229"/>
      <c r="F237" s="319"/>
      <c r="G237" s="477"/>
    </row>
    <row r="238" spans="1:7" ht="38.25" x14ac:dyDescent="0.2">
      <c r="A238" s="226"/>
      <c r="B238" s="207"/>
      <c r="C238" s="73" t="s">
        <v>3312</v>
      </c>
      <c r="D238" s="229"/>
      <c r="E238" s="229"/>
      <c r="F238" s="319"/>
      <c r="G238" s="477"/>
    </row>
    <row r="239" spans="1:7" x14ac:dyDescent="0.2">
      <c r="A239" s="226"/>
      <c r="B239" s="207"/>
      <c r="C239" s="73"/>
      <c r="D239" s="229"/>
      <c r="E239" s="229"/>
      <c r="F239" s="319"/>
      <c r="G239" s="477"/>
    </row>
    <row r="240" spans="1:7" x14ac:dyDescent="0.2">
      <c r="A240" s="226"/>
      <c r="B240" s="207"/>
      <c r="C240" s="213" t="s">
        <v>2907</v>
      </c>
      <c r="D240" s="229"/>
      <c r="E240" s="229"/>
      <c r="F240" s="319"/>
      <c r="G240" s="477"/>
    </row>
    <row r="241" spans="1:7" x14ac:dyDescent="0.2">
      <c r="A241" s="226"/>
      <c r="B241" s="207"/>
      <c r="C241" s="73"/>
      <c r="D241" s="229"/>
      <c r="E241" s="229"/>
      <c r="F241" s="319"/>
      <c r="G241" s="477"/>
    </row>
    <row r="242" spans="1:7" x14ac:dyDescent="0.2">
      <c r="A242" s="226"/>
      <c r="B242" s="207"/>
      <c r="C242" s="213" t="s">
        <v>910</v>
      </c>
      <c r="D242" s="229"/>
      <c r="E242" s="229"/>
      <c r="F242" s="319"/>
      <c r="G242" s="477"/>
    </row>
    <row r="243" spans="1:7" x14ac:dyDescent="0.2">
      <c r="A243" s="226"/>
      <c r="B243" s="207"/>
      <c r="C243" s="73"/>
      <c r="D243" s="229"/>
      <c r="E243" s="229"/>
      <c r="F243" s="319"/>
      <c r="G243" s="477"/>
    </row>
    <row r="244" spans="1:7" x14ac:dyDescent="0.2">
      <c r="A244" s="226"/>
      <c r="B244" s="207"/>
      <c r="C244" s="212" t="s">
        <v>3313</v>
      </c>
      <c r="D244" s="229"/>
      <c r="E244" s="229"/>
      <c r="F244" s="319"/>
      <c r="G244" s="477"/>
    </row>
    <row r="245" spans="1:7" x14ac:dyDescent="0.2">
      <c r="A245" s="226"/>
      <c r="B245" s="207"/>
      <c r="C245" s="73"/>
      <c r="D245" s="229"/>
      <c r="E245" s="229"/>
      <c r="F245" s="319"/>
      <c r="G245" s="477"/>
    </row>
    <row r="246" spans="1:7" ht="25.5" x14ac:dyDescent="0.2">
      <c r="A246" s="226"/>
      <c r="B246" s="207"/>
      <c r="C246" s="73" t="s">
        <v>3314</v>
      </c>
      <c r="D246" s="229"/>
      <c r="E246" s="229"/>
      <c r="F246" s="319"/>
      <c r="G246" s="477"/>
    </row>
    <row r="247" spans="1:7" x14ac:dyDescent="0.2">
      <c r="A247" s="226"/>
      <c r="B247" s="207"/>
      <c r="C247" s="73"/>
      <c r="D247" s="229"/>
      <c r="E247" s="229"/>
      <c r="F247" s="319"/>
      <c r="G247" s="477"/>
    </row>
    <row r="248" spans="1:7" x14ac:dyDescent="0.2">
      <c r="A248" s="226"/>
      <c r="B248" s="207"/>
      <c r="C248" s="212" t="s">
        <v>3315</v>
      </c>
      <c r="D248" s="229"/>
      <c r="E248" s="229"/>
      <c r="F248" s="319"/>
      <c r="G248" s="477"/>
    </row>
    <row r="249" spans="1:7" x14ac:dyDescent="0.2">
      <c r="A249" s="226"/>
      <c r="B249" s="207"/>
      <c r="C249" s="73"/>
      <c r="D249" s="229"/>
      <c r="E249" s="229"/>
      <c r="F249" s="319"/>
      <c r="G249" s="477"/>
    </row>
    <row r="250" spans="1:7" ht="25.5" x14ac:dyDescent="0.2">
      <c r="A250" s="226"/>
      <c r="B250" s="207"/>
      <c r="C250" s="73" t="s">
        <v>3316</v>
      </c>
      <c r="D250" s="229"/>
      <c r="E250" s="229"/>
      <c r="F250" s="319"/>
      <c r="G250" s="477"/>
    </row>
    <row r="251" spans="1:7" x14ac:dyDescent="0.2">
      <c r="A251" s="226"/>
      <c r="B251" s="207"/>
      <c r="C251" s="73"/>
      <c r="D251" s="229"/>
      <c r="E251" s="229"/>
      <c r="F251" s="319"/>
      <c r="G251" s="477"/>
    </row>
    <row r="252" spans="1:7" x14ac:dyDescent="0.2">
      <c r="A252" s="226"/>
      <c r="B252" s="207"/>
      <c r="C252" s="213" t="s">
        <v>3552</v>
      </c>
      <c r="D252" s="229"/>
      <c r="E252" s="229"/>
      <c r="F252" s="319"/>
      <c r="G252" s="477"/>
    </row>
    <row r="253" spans="1:7" x14ac:dyDescent="0.2">
      <c r="A253" s="226"/>
      <c r="B253" s="207"/>
      <c r="C253" s="73"/>
      <c r="D253" s="229"/>
      <c r="E253" s="229"/>
      <c r="F253" s="319"/>
      <c r="G253" s="477"/>
    </row>
    <row r="254" spans="1:7" ht="25.5" x14ac:dyDescent="0.2">
      <c r="A254" s="226"/>
      <c r="B254" s="207"/>
      <c r="C254" s="212" t="s">
        <v>3553</v>
      </c>
      <c r="D254" s="229"/>
      <c r="E254" s="229"/>
      <c r="F254" s="319"/>
      <c r="G254" s="477"/>
    </row>
    <row r="255" spans="1:7" x14ac:dyDescent="0.2">
      <c r="A255" s="226"/>
      <c r="B255" s="207"/>
      <c r="C255" s="73"/>
      <c r="D255" s="229"/>
      <c r="E255" s="229"/>
      <c r="F255" s="319"/>
      <c r="G255" s="477"/>
    </row>
    <row r="256" spans="1:7" x14ac:dyDescent="0.2">
      <c r="A256" s="206">
        <v>4.0999999999999996</v>
      </c>
      <c r="B256" s="207"/>
      <c r="C256" s="73" t="s">
        <v>3010</v>
      </c>
      <c r="D256" s="229" t="s">
        <v>4786</v>
      </c>
      <c r="E256" s="229">
        <v>1</v>
      </c>
      <c r="F256" s="711"/>
      <c r="G256" s="477">
        <f>E256*F256</f>
        <v>0</v>
      </c>
    </row>
    <row r="257" spans="1:7" x14ac:dyDescent="0.2">
      <c r="A257" s="226"/>
      <c r="B257" s="207"/>
      <c r="C257" s="73"/>
      <c r="D257" s="229"/>
      <c r="E257" s="229"/>
      <c r="F257" s="319"/>
      <c r="G257" s="477"/>
    </row>
    <row r="258" spans="1:7" x14ac:dyDescent="0.2">
      <c r="A258" s="206">
        <v>4.2</v>
      </c>
      <c r="B258" s="207"/>
      <c r="C258" s="73" t="s">
        <v>3011</v>
      </c>
      <c r="D258" s="229" t="s">
        <v>4786</v>
      </c>
      <c r="E258" s="229">
        <v>13</v>
      </c>
      <c r="F258" s="711"/>
      <c r="G258" s="477">
        <f t="shared" ref="G258:G274" si="5">E258*F258</f>
        <v>0</v>
      </c>
    </row>
    <row r="259" spans="1:7" x14ac:dyDescent="0.2">
      <c r="A259" s="226"/>
      <c r="B259" s="207"/>
      <c r="C259" s="73"/>
      <c r="D259" s="229"/>
      <c r="E259" s="229"/>
      <c r="F259" s="319"/>
      <c r="G259" s="477"/>
    </row>
    <row r="260" spans="1:7" x14ac:dyDescent="0.2">
      <c r="A260" s="226"/>
      <c r="B260" s="207"/>
      <c r="C260" s="212" t="s">
        <v>3012</v>
      </c>
      <c r="D260" s="229"/>
      <c r="E260" s="229"/>
      <c r="F260" s="319"/>
      <c r="G260" s="477"/>
    </row>
    <row r="261" spans="1:7" x14ac:dyDescent="0.2">
      <c r="A261" s="226"/>
      <c r="B261" s="207"/>
      <c r="C261" s="73"/>
      <c r="D261" s="229"/>
      <c r="E261" s="229"/>
      <c r="F261" s="319"/>
      <c r="G261" s="477"/>
    </row>
    <row r="262" spans="1:7" x14ac:dyDescent="0.2">
      <c r="A262" s="206">
        <v>4.3</v>
      </c>
      <c r="B262" s="207"/>
      <c r="C262" s="73" t="s">
        <v>3322</v>
      </c>
      <c r="D262" s="229" t="s">
        <v>292</v>
      </c>
      <c r="E262" s="229">
        <v>3</v>
      </c>
      <c r="F262" s="711"/>
      <c r="G262" s="477">
        <f t="shared" si="5"/>
        <v>0</v>
      </c>
    </row>
    <row r="263" spans="1:7" x14ac:dyDescent="0.2">
      <c r="A263" s="226"/>
      <c r="B263" s="207"/>
      <c r="C263" s="73"/>
      <c r="D263" s="229"/>
      <c r="E263" s="229"/>
      <c r="F263" s="319"/>
      <c r="G263" s="477"/>
    </row>
    <row r="264" spans="1:7" x14ac:dyDescent="0.2">
      <c r="A264" s="206">
        <v>4.4000000000000004</v>
      </c>
      <c r="B264" s="207"/>
      <c r="C264" s="73" t="s">
        <v>3323</v>
      </c>
      <c r="D264" s="229" t="s">
        <v>292</v>
      </c>
      <c r="E264" s="229">
        <v>39</v>
      </c>
      <c r="F264" s="711"/>
      <c r="G264" s="477">
        <f>E264*F264</f>
        <v>0</v>
      </c>
    </row>
    <row r="265" spans="1:7" x14ac:dyDescent="0.2">
      <c r="A265" s="226"/>
      <c r="B265" s="207"/>
      <c r="C265" s="73"/>
      <c r="D265" s="229"/>
      <c r="E265" s="229"/>
      <c r="F265" s="319"/>
      <c r="G265" s="477"/>
    </row>
    <row r="266" spans="1:7" x14ac:dyDescent="0.2">
      <c r="A266" s="226"/>
      <c r="B266" s="207"/>
      <c r="C266" s="213" t="s">
        <v>3009</v>
      </c>
      <c r="D266" s="229"/>
      <c r="E266" s="229"/>
      <c r="F266" s="319"/>
      <c r="G266" s="477"/>
    </row>
    <row r="267" spans="1:7" x14ac:dyDescent="0.2">
      <c r="A267" s="226"/>
      <c r="B267" s="207"/>
      <c r="C267" s="73"/>
      <c r="D267" s="229"/>
      <c r="E267" s="229"/>
      <c r="F267" s="319"/>
      <c r="G267" s="477"/>
    </row>
    <row r="268" spans="1:7" x14ac:dyDescent="0.2">
      <c r="A268" s="226"/>
      <c r="B268" s="207"/>
      <c r="C268" s="212" t="s">
        <v>913</v>
      </c>
      <c r="D268" s="229"/>
      <c r="E268" s="229"/>
      <c r="F268" s="319"/>
      <c r="G268" s="477"/>
    </row>
    <row r="269" spans="1:7" x14ac:dyDescent="0.2">
      <c r="A269" s="226"/>
      <c r="B269" s="207"/>
      <c r="C269" s="73"/>
      <c r="D269" s="229"/>
      <c r="E269" s="229"/>
      <c r="F269" s="319"/>
      <c r="G269" s="477"/>
    </row>
    <row r="270" spans="1:7" x14ac:dyDescent="0.2">
      <c r="A270" s="206">
        <v>4.5</v>
      </c>
      <c r="B270" s="207"/>
      <c r="C270" s="73" t="s">
        <v>3010</v>
      </c>
      <c r="D270" s="229" t="s">
        <v>4786</v>
      </c>
      <c r="E270" s="229">
        <v>8</v>
      </c>
      <c r="F270" s="711"/>
      <c r="G270" s="477">
        <f t="shared" si="5"/>
        <v>0</v>
      </c>
    </row>
    <row r="271" spans="1:7" x14ac:dyDescent="0.2">
      <c r="A271" s="226"/>
      <c r="B271" s="207"/>
      <c r="C271" s="73"/>
      <c r="D271" s="229"/>
      <c r="E271" s="229"/>
      <c r="F271" s="319"/>
      <c r="G271" s="477"/>
    </row>
    <row r="272" spans="1:7" ht="25.5" x14ac:dyDescent="0.2">
      <c r="A272" s="226"/>
      <c r="B272" s="207"/>
      <c r="C272" s="212" t="s">
        <v>3553</v>
      </c>
      <c r="D272" s="229"/>
      <c r="E272" s="229"/>
      <c r="F272" s="319"/>
      <c r="G272" s="477"/>
    </row>
    <row r="273" spans="1:7" x14ac:dyDescent="0.2">
      <c r="A273" s="226"/>
      <c r="B273" s="207"/>
      <c r="C273" s="73"/>
      <c r="D273" s="229"/>
      <c r="E273" s="229"/>
      <c r="F273" s="319"/>
      <c r="G273" s="477"/>
    </row>
    <row r="274" spans="1:7" x14ac:dyDescent="0.2">
      <c r="A274" s="206">
        <v>4.5999999999999996</v>
      </c>
      <c r="B274" s="207"/>
      <c r="C274" s="73" t="s">
        <v>3011</v>
      </c>
      <c r="D274" s="229" t="s">
        <v>4786</v>
      </c>
      <c r="E274" s="229">
        <v>44</v>
      </c>
      <c r="F274" s="711"/>
      <c r="G274" s="477">
        <f t="shared" si="5"/>
        <v>0</v>
      </c>
    </row>
    <row r="275" spans="1:7" x14ac:dyDescent="0.2">
      <c r="A275" s="226"/>
      <c r="B275" s="207"/>
      <c r="C275" s="73"/>
      <c r="D275" s="229"/>
      <c r="E275" s="229"/>
      <c r="F275" s="319"/>
      <c r="G275" s="477"/>
    </row>
    <row r="276" spans="1:7" s="211" customFormat="1" ht="21.95" customHeight="1" x14ac:dyDescent="0.2">
      <c r="A276" s="75" t="s">
        <v>44</v>
      </c>
      <c r="B276" s="75"/>
      <c r="C276" s="76"/>
      <c r="D276" s="77"/>
      <c r="E276" s="77"/>
      <c r="F276" s="324"/>
      <c r="G276" s="479">
        <f>SUM(G256:G274)</f>
        <v>0</v>
      </c>
    </row>
    <row r="277" spans="1:7" s="211" customFormat="1" ht="15" customHeight="1" x14ac:dyDescent="0.2">
      <c r="A277" s="204"/>
      <c r="B277" s="202"/>
      <c r="C277" s="202"/>
      <c r="D277" s="203"/>
      <c r="E277" s="203"/>
      <c r="F277" s="202"/>
      <c r="G277" s="487" t="str">
        <f>$G$1</f>
        <v>BILL 2 BOQ 3: NEW GUARDHOUSES</v>
      </c>
    </row>
    <row r="278" spans="1:7" s="211" customFormat="1" ht="15" customHeight="1" x14ac:dyDescent="0.2">
      <c r="A278" s="204"/>
      <c r="B278" s="202"/>
      <c r="C278" s="202"/>
      <c r="D278" s="203"/>
      <c r="E278" s="203"/>
      <c r="F278" s="202"/>
      <c r="G278" s="488"/>
    </row>
    <row r="279" spans="1:7" s="211" customFormat="1" ht="27.2" customHeight="1" x14ac:dyDescent="0.2">
      <c r="A279" s="225" t="s">
        <v>3</v>
      </c>
      <c r="B279" s="66" t="s">
        <v>4</v>
      </c>
      <c r="C279" s="66" t="s">
        <v>5</v>
      </c>
      <c r="D279" s="66" t="s">
        <v>6</v>
      </c>
      <c r="E279" s="66" t="s">
        <v>7</v>
      </c>
      <c r="F279" s="66" t="s">
        <v>8</v>
      </c>
      <c r="G279" s="489" t="s">
        <v>9</v>
      </c>
    </row>
    <row r="280" spans="1:7" s="211" customFormat="1" ht="21.95" customHeight="1" x14ac:dyDescent="0.2">
      <c r="A280" s="75" t="s">
        <v>45</v>
      </c>
      <c r="B280" s="75"/>
      <c r="C280" s="76"/>
      <c r="D280" s="77"/>
      <c r="E280" s="77"/>
      <c r="F280" s="329"/>
      <c r="G280" s="494">
        <f>G276</f>
        <v>0</v>
      </c>
    </row>
    <row r="281" spans="1:7" x14ac:dyDescent="0.2">
      <c r="A281" s="226"/>
      <c r="B281" s="207"/>
      <c r="C281" s="213" t="s">
        <v>922</v>
      </c>
      <c r="D281" s="229"/>
      <c r="E281" s="229"/>
      <c r="F281" s="319"/>
      <c r="G281" s="477"/>
    </row>
    <row r="282" spans="1:7" x14ac:dyDescent="0.2">
      <c r="A282" s="226"/>
      <c r="B282" s="207"/>
      <c r="C282" s="73"/>
      <c r="D282" s="229"/>
      <c r="E282" s="229"/>
      <c r="F282" s="319"/>
      <c r="G282" s="477"/>
    </row>
    <row r="283" spans="1:7" ht="38.25" x14ac:dyDescent="0.2">
      <c r="A283" s="226"/>
      <c r="B283" s="207"/>
      <c r="C283" s="212" t="s">
        <v>3318</v>
      </c>
      <c r="D283" s="229"/>
      <c r="E283" s="229"/>
      <c r="F283" s="319"/>
      <c r="G283" s="477"/>
    </row>
    <row r="284" spans="1:7" x14ac:dyDescent="0.2">
      <c r="A284" s="226"/>
      <c r="B284" s="207"/>
      <c r="C284" s="73"/>
      <c r="D284" s="229"/>
      <c r="E284" s="229"/>
      <c r="F284" s="319"/>
      <c r="G284" s="477"/>
    </row>
    <row r="285" spans="1:7" ht="38.25" x14ac:dyDescent="0.2">
      <c r="A285" s="206">
        <v>4.7</v>
      </c>
      <c r="B285" s="207"/>
      <c r="C285" s="73" t="s">
        <v>3319</v>
      </c>
      <c r="D285" s="229" t="s">
        <v>4786</v>
      </c>
      <c r="E285" s="229">
        <v>44</v>
      </c>
      <c r="F285" s="711"/>
      <c r="G285" s="477">
        <f>E285*F285</f>
        <v>0</v>
      </c>
    </row>
    <row r="286" spans="1:7" x14ac:dyDescent="0.2">
      <c r="A286" s="226"/>
      <c r="B286" s="207"/>
      <c r="C286" s="73"/>
      <c r="D286" s="229"/>
      <c r="E286" s="229"/>
      <c r="F286" s="319"/>
      <c r="G286" s="477"/>
    </row>
    <row r="287" spans="1:7" x14ac:dyDescent="0.2">
      <c r="A287" s="226"/>
      <c r="B287" s="207"/>
      <c r="C287" s="212" t="s">
        <v>3012</v>
      </c>
      <c r="D287" s="229"/>
      <c r="E287" s="229"/>
      <c r="F287" s="319"/>
      <c r="G287" s="477"/>
    </row>
    <row r="288" spans="1:7" x14ac:dyDescent="0.2">
      <c r="A288" s="226"/>
      <c r="B288" s="207"/>
      <c r="C288" s="73"/>
      <c r="D288" s="229"/>
      <c r="E288" s="229"/>
      <c r="F288" s="319"/>
      <c r="G288" s="477"/>
    </row>
    <row r="289" spans="1:7" x14ac:dyDescent="0.2">
      <c r="A289" s="206">
        <v>4.8</v>
      </c>
      <c r="B289" s="207"/>
      <c r="C289" s="73" t="s">
        <v>3322</v>
      </c>
      <c r="D289" s="229" t="s">
        <v>292</v>
      </c>
      <c r="E289" s="229">
        <v>22</v>
      </c>
      <c r="F289" s="711"/>
      <c r="G289" s="477">
        <f>E289*F289</f>
        <v>0</v>
      </c>
    </row>
    <row r="290" spans="1:7" x14ac:dyDescent="0.2">
      <c r="A290" s="226"/>
      <c r="B290" s="207"/>
      <c r="C290" s="73"/>
      <c r="D290" s="229"/>
      <c r="E290" s="229"/>
      <c r="F290" s="319"/>
      <c r="G290" s="477"/>
    </row>
    <row r="291" spans="1:7" x14ac:dyDescent="0.2">
      <c r="A291" s="206">
        <v>4.9000000000000004</v>
      </c>
      <c r="B291" s="207"/>
      <c r="C291" s="73" t="s">
        <v>3323</v>
      </c>
      <c r="D291" s="229" t="s">
        <v>292</v>
      </c>
      <c r="E291" s="229">
        <v>169</v>
      </c>
      <c r="F291" s="711"/>
      <c r="G291" s="477">
        <f>E291*F291</f>
        <v>0</v>
      </c>
    </row>
    <row r="292" spans="1:7" x14ac:dyDescent="0.2">
      <c r="A292" s="226"/>
      <c r="B292" s="207"/>
      <c r="C292" s="73"/>
      <c r="D292" s="229"/>
      <c r="E292" s="229"/>
      <c r="F292" s="319"/>
      <c r="G292" s="477"/>
    </row>
    <row r="293" spans="1:7" x14ac:dyDescent="0.2">
      <c r="A293" s="226"/>
      <c r="B293" s="207"/>
      <c r="C293" s="212" t="s">
        <v>3015</v>
      </c>
      <c r="D293" s="229"/>
      <c r="E293" s="229"/>
      <c r="F293" s="319"/>
      <c r="G293" s="477"/>
    </row>
    <row r="294" spans="1:7" x14ac:dyDescent="0.2">
      <c r="A294" s="226"/>
      <c r="B294" s="207"/>
      <c r="C294" s="73"/>
      <c r="D294" s="229"/>
      <c r="E294" s="229"/>
      <c r="F294" s="319"/>
      <c r="G294" s="477"/>
    </row>
    <row r="295" spans="1:7" x14ac:dyDescent="0.2">
      <c r="A295" s="227" t="s">
        <v>1516</v>
      </c>
      <c r="B295" s="207"/>
      <c r="C295" s="73" t="s">
        <v>3016</v>
      </c>
      <c r="D295" s="229" t="s">
        <v>292</v>
      </c>
      <c r="E295" s="229">
        <v>2</v>
      </c>
      <c r="F295" s="711"/>
      <c r="G295" s="477">
        <f>E295*F295</f>
        <v>0</v>
      </c>
    </row>
    <row r="296" spans="1:7" x14ac:dyDescent="0.2">
      <c r="A296" s="226"/>
      <c r="B296" s="207"/>
      <c r="C296" s="73"/>
      <c r="D296" s="229"/>
      <c r="E296" s="229"/>
      <c r="F296" s="319"/>
      <c r="G296" s="477"/>
    </row>
    <row r="297" spans="1:7" x14ac:dyDescent="0.2">
      <c r="A297" s="226"/>
      <c r="B297" s="207"/>
      <c r="C297" s="212" t="s">
        <v>3324</v>
      </c>
      <c r="D297" s="229"/>
      <c r="E297" s="229"/>
      <c r="F297" s="319"/>
      <c r="G297" s="477"/>
    </row>
    <row r="298" spans="1:7" x14ac:dyDescent="0.2">
      <c r="A298" s="226"/>
      <c r="B298" s="207"/>
      <c r="C298" s="73"/>
      <c r="D298" s="229"/>
      <c r="E298" s="229"/>
      <c r="F298" s="319"/>
      <c r="G298" s="477"/>
    </row>
    <row r="299" spans="1:7" x14ac:dyDescent="0.2">
      <c r="A299" s="206">
        <v>4.1100000000000003</v>
      </c>
      <c r="B299" s="207"/>
      <c r="C299" s="73" t="s">
        <v>3325</v>
      </c>
      <c r="D299" s="229" t="s">
        <v>292</v>
      </c>
      <c r="E299" s="229">
        <v>10</v>
      </c>
      <c r="F299" s="711"/>
      <c r="G299" s="477">
        <f>E299*F299</f>
        <v>0</v>
      </c>
    </row>
    <row r="300" spans="1:7" x14ac:dyDescent="0.2">
      <c r="A300" s="226"/>
      <c r="B300" s="207"/>
      <c r="C300" s="73"/>
      <c r="D300" s="229"/>
      <c r="E300" s="229"/>
      <c r="F300" s="319"/>
      <c r="G300" s="477"/>
    </row>
    <row r="301" spans="1:7" x14ac:dyDescent="0.2">
      <c r="A301" s="226"/>
      <c r="B301" s="207"/>
      <c r="C301" s="213" t="s">
        <v>917</v>
      </c>
      <c r="D301" s="229"/>
      <c r="E301" s="229"/>
      <c r="F301" s="319"/>
      <c r="G301" s="477"/>
    </row>
    <row r="302" spans="1:7" x14ac:dyDescent="0.2">
      <c r="A302" s="226"/>
      <c r="B302" s="207"/>
      <c r="C302" s="73"/>
      <c r="D302" s="229"/>
      <c r="E302" s="229"/>
      <c r="F302" s="319"/>
      <c r="G302" s="477"/>
    </row>
    <row r="303" spans="1:7" ht="25.5" x14ac:dyDescent="0.2">
      <c r="A303" s="226"/>
      <c r="B303" s="207"/>
      <c r="C303" s="212" t="s">
        <v>3554</v>
      </c>
      <c r="D303" s="229"/>
      <c r="E303" s="229"/>
      <c r="F303" s="319"/>
      <c r="G303" s="477"/>
    </row>
    <row r="304" spans="1:7" x14ac:dyDescent="0.2">
      <c r="A304" s="226"/>
      <c r="B304" s="207"/>
      <c r="C304" s="73"/>
      <c r="D304" s="229"/>
      <c r="E304" s="229"/>
      <c r="F304" s="319"/>
      <c r="G304" s="477"/>
    </row>
    <row r="305" spans="1:7" x14ac:dyDescent="0.2">
      <c r="A305" s="206">
        <v>4.12</v>
      </c>
      <c r="B305" s="207"/>
      <c r="C305" s="73" t="s">
        <v>3330</v>
      </c>
      <c r="D305" s="229" t="s">
        <v>4786</v>
      </c>
      <c r="E305" s="229">
        <v>51</v>
      </c>
      <c r="F305" s="711"/>
      <c r="G305" s="477">
        <f>E305*F305</f>
        <v>0</v>
      </c>
    </row>
    <row r="306" spans="1:7" x14ac:dyDescent="0.2">
      <c r="A306" s="226"/>
      <c r="B306" s="207"/>
      <c r="C306" s="73"/>
      <c r="D306" s="229"/>
      <c r="E306" s="229"/>
      <c r="F306" s="319"/>
      <c r="G306" s="477"/>
    </row>
    <row r="307" spans="1:7" x14ac:dyDescent="0.2">
      <c r="A307" s="206">
        <v>4.13</v>
      </c>
      <c r="B307" s="207"/>
      <c r="C307" s="73" t="s">
        <v>3555</v>
      </c>
      <c r="D307" s="229" t="s">
        <v>4786</v>
      </c>
      <c r="E307" s="229">
        <v>2</v>
      </c>
      <c r="F307" s="711"/>
      <c r="G307" s="477">
        <f>E307*F307</f>
        <v>0</v>
      </c>
    </row>
    <row r="308" spans="1:7" x14ac:dyDescent="0.2">
      <c r="A308" s="226"/>
      <c r="B308" s="207"/>
      <c r="C308" s="73"/>
      <c r="D308" s="229"/>
      <c r="E308" s="229"/>
      <c r="F308" s="319"/>
      <c r="G308" s="477"/>
    </row>
    <row r="309" spans="1:7" x14ac:dyDescent="0.2">
      <c r="A309" s="206">
        <v>4.1399999999999997</v>
      </c>
      <c r="B309" s="207"/>
      <c r="C309" s="73" t="s">
        <v>3556</v>
      </c>
      <c r="D309" s="229" t="s">
        <v>292</v>
      </c>
      <c r="E309" s="229">
        <v>24</v>
      </c>
      <c r="F309" s="711"/>
      <c r="G309" s="477">
        <f>E309*F309</f>
        <v>0</v>
      </c>
    </row>
    <row r="310" spans="1:7" x14ac:dyDescent="0.2">
      <c r="A310" s="226"/>
      <c r="B310" s="207"/>
      <c r="C310" s="73"/>
      <c r="D310" s="229"/>
      <c r="E310" s="229"/>
      <c r="F310" s="319"/>
      <c r="G310" s="477"/>
    </row>
    <row r="311" spans="1:7" x14ac:dyDescent="0.2">
      <c r="A311" s="206">
        <v>4.1500000000000004</v>
      </c>
      <c r="B311" s="207"/>
      <c r="C311" s="73" t="s">
        <v>3331</v>
      </c>
      <c r="D311" s="229" t="s">
        <v>292</v>
      </c>
      <c r="E311" s="229">
        <v>10</v>
      </c>
      <c r="F311" s="711"/>
      <c r="G311" s="477">
        <f>E311*F311</f>
        <v>0</v>
      </c>
    </row>
    <row r="312" spans="1:7" x14ac:dyDescent="0.2">
      <c r="A312" s="226"/>
      <c r="B312" s="207"/>
      <c r="C312" s="73"/>
      <c r="D312" s="229"/>
      <c r="E312" s="229"/>
      <c r="F312" s="319"/>
      <c r="G312" s="477"/>
    </row>
    <row r="313" spans="1:7" ht="38.25" x14ac:dyDescent="0.2">
      <c r="A313" s="226"/>
      <c r="B313" s="207"/>
      <c r="C313" s="212" t="s">
        <v>3557</v>
      </c>
      <c r="D313" s="229"/>
      <c r="E313" s="229"/>
      <c r="F313" s="319"/>
      <c r="G313" s="477"/>
    </row>
    <row r="314" spans="1:7" x14ac:dyDescent="0.2">
      <c r="A314" s="226"/>
      <c r="B314" s="207"/>
      <c r="C314" s="73"/>
      <c r="D314" s="229"/>
      <c r="E314" s="229"/>
      <c r="F314" s="319"/>
      <c r="G314" s="477"/>
    </row>
    <row r="315" spans="1:7" x14ac:dyDescent="0.2">
      <c r="A315" s="206">
        <v>4.16</v>
      </c>
      <c r="B315" s="207"/>
      <c r="C315" s="73" t="s">
        <v>3333</v>
      </c>
      <c r="D315" s="229" t="s">
        <v>292</v>
      </c>
      <c r="E315" s="229">
        <v>8</v>
      </c>
      <c r="F315" s="711"/>
      <c r="G315" s="477">
        <f>E315*F315</f>
        <v>0</v>
      </c>
    </row>
    <row r="316" spans="1:7" x14ac:dyDescent="0.2">
      <c r="A316" s="226"/>
      <c r="B316" s="207"/>
      <c r="C316" s="73"/>
      <c r="D316" s="229"/>
      <c r="E316" s="229"/>
      <c r="F316" s="319"/>
      <c r="G316" s="477"/>
    </row>
    <row r="317" spans="1:7" x14ac:dyDescent="0.2">
      <c r="A317" s="226"/>
      <c r="B317" s="207"/>
      <c r="C317" s="213" t="s">
        <v>3558</v>
      </c>
      <c r="D317" s="229"/>
      <c r="E317" s="229"/>
      <c r="F317" s="319"/>
      <c r="G317" s="477"/>
    </row>
    <row r="318" spans="1:7" x14ac:dyDescent="0.2">
      <c r="A318" s="226"/>
      <c r="B318" s="207"/>
      <c r="C318" s="73"/>
      <c r="D318" s="229"/>
      <c r="E318" s="229"/>
      <c r="F318" s="319"/>
      <c r="G318" s="477"/>
    </row>
    <row r="319" spans="1:7" ht="25.5" x14ac:dyDescent="0.2">
      <c r="A319" s="226"/>
      <c r="B319" s="207"/>
      <c r="C319" s="212" t="s">
        <v>3559</v>
      </c>
      <c r="D319" s="229"/>
      <c r="E319" s="229"/>
      <c r="F319" s="319"/>
      <c r="G319" s="477"/>
    </row>
    <row r="320" spans="1:7" x14ac:dyDescent="0.2">
      <c r="A320" s="226"/>
      <c r="B320" s="207"/>
      <c r="C320" s="73"/>
      <c r="D320" s="229"/>
      <c r="E320" s="229"/>
      <c r="F320" s="319"/>
      <c r="G320" s="477"/>
    </row>
    <row r="321" spans="1:7" x14ac:dyDescent="0.2">
      <c r="A321" s="206">
        <v>4.17</v>
      </c>
      <c r="B321" s="207"/>
      <c r="C321" s="73" t="s">
        <v>3560</v>
      </c>
      <c r="D321" s="229" t="s">
        <v>292</v>
      </c>
      <c r="E321" s="229">
        <v>8</v>
      </c>
      <c r="F321" s="711"/>
      <c r="G321" s="477">
        <f>E321*F321</f>
        <v>0</v>
      </c>
    </row>
    <row r="322" spans="1:7" x14ac:dyDescent="0.2">
      <c r="A322" s="226"/>
      <c r="B322" s="207"/>
      <c r="C322" s="73"/>
      <c r="D322" s="229"/>
      <c r="E322" s="229"/>
      <c r="F322" s="319"/>
      <c r="G322" s="477"/>
    </row>
    <row r="323" spans="1:7" ht="21.95" customHeight="1" x14ac:dyDescent="0.2">
      <c r="A323" s="75" t="s">
        <v>3777</v>
      </c>
      <c r="B323" s="75"/>
      <c r="C323" s="76"/>
      <c r="D323" s="77"/>
      <c r="E323" s="77"/>
      <c r="F323" s="329"/>
      <c r="G323" s="494">
        <f>SUM(G280:G321)</f>
        <v>0</v>
      </c>
    </row>
    <row r="324" spans="1:7" s="65" customFormat="1" ht="14.45" customHeight="1" x14ac:dyDescent="0.2">
      <c r="A324" s="204"/>
      <c r="B324" s="202"/>
      <c r="C324" s="202"/>
      <c r="D324" s="203"/>
      <c r="E324" s="203"/>
      <c r="F324" s="202"/>
      <c r="G324" s="487" t="str">
        <f>$G$1</f>
        <v>BILL 2 BOQ 3: NEW GUARDHOUSES</v>
      </c>
    </row>
    <row r="325" spans="1:7" s="65" customFormat="1" x14ac:dyDescent="0.2">
      <c r="A325" s="204"/>
      <c r="B325" s="202"/>
      <c r="C325" s="202"/>
      <c r="D325" s="203"/>
      <c r="E325" s="203"/>
      <c r="F325" s="202"/>
      <c r="G325" s="488"/>
    </row>
    <row r="326" spans="1:7" s="65" customFormat="1" ht="25.5" x14ac:dyDescent="0.2">
      <c r="A326" s="225" t="s">
        <v>3</v>
      </c>
      <c r="B326" s="66" t="s">
        <v>4</v>
      </c>
      <c r="C326" s="66" t="s">
        <v>5</v>
      </c>
      <c r="D326" s="66" t="s">
        <v>6</v>
      </c>
      <c r="E326" s="66" t="s">
        <v>7</v>
      </c>
      <c r="F326" s="66" t="s">
        <v>8</v>
      </c>
      <c r="G326" s="489" t="s">
        <v>9</v>
      </c>
    </row>
    <row r="327" spans="1:7" x14ac:dyDescent="0.2">
      <c r="A327" s="226"/>
      <c r="B327" s="207"/>
      <c r="C327" s="73"/>
      <c r="D327" s="229"/>
      <c r="E327" s="229"/>
      <c r="F327" s="319"/>
      <c r="G327" s="477"/>
    </row>
    <row r="328" spans="1:7" x14ac:dyDescent="0.2">
      <c r="A328" s="226"/>
      <c r="B328" s="207"/>
      <c r="C328" s="74" t="s">
        <v>3748</v>
      </c>
      <c r="D328" s="229"/>
      <c r="E328" s="229"/>
      <c r="F328" s="319"/>
      <c r="G328" s="477"/>
    </row>
    <row r="329" spans="1:7" x14ac:dyDescent="0.2">
      <c r="A329" s="226"/>
      <c r="B329" s="207"/>
      <c r="C329" s="73"/>
      <c r="D329" s="229"/>
      <c r="E329" s="229"/>
      <c r="F329" s="319"/>
      <c r="G329" s="477"/>
    </row>
    <row r="330" spans="1:7" x14ac:dyDescent="0.2">
      <c r="A330" s="226"/>
      <c r="B330" s="207"/>
      <c r="C330" s="74" t="s">
        <v>3021</v>
      </c>
      <c r="D330" s="229"/>
      <c r="E330" s="229"/>
      <c r="F330" s="319"/>
      <c r="G330" s="477"/>
    </row>
    <row r="331" spans="1:7" x14ac:dyDescent="0.2">
      <c r="A331" s="226"/>
      <c r="B331" s="207"/>
      <c r="C331" s="73"/>
      <c r="D331" s="229"/>
      <c r="E331" s="229"/>
      <c r="F331" s="319"/>
      <c r="G331" s="477"/>
    </row>
    <row r="332" spans="1:7" ht="25.5" x14ac:dyDescent="0.2">
      <c r="A332" s="226"/>
      <c r="B332" s="207"/>
      <c r="C332" s="73" t="s">
        <v>3311</v>
      </c>
      <c r="D332" s="229"/>
      <c r="E332" s="229"/>
      <c r="F332" s="319"/>
      <c r="G332" s="477"/>
    </row>
    <row r="333" spans="1:7" x14ac:dyDescent="0.2">
      <c r="A333" s="226"/>
      <c r="B333" s="207"/>
      <c r="C333" s="73"/>
      <c r="D333" s="229"/>
      <c r="E333" s="229"/>
      <c r="F333" s="319"/>
      <c r="G333" s="477"/>
    </row>
    <row r="334" spans="1:7" ht="51" x14ac:dyDescent="0.2">
      <c r="A334" s="226"/>
      <c r="B334" s="207"/>
      <c r="C334" s="73" t="s">
        <v>3309</v>
      </c>
      <c r="D334" s="229"/>
      <c r="E334" s="229"/>
      <c r="F334" s="319"/>
      <c r="G334" s="477"/>
    </row>
    <row r="335" spans="1:7" x14ac:dyDescent="0.2">
      <c r="A335" s="226"/>
      <c r="B335" s="207"/>
      <c r="C335" s="73"/>
      <c r="D335" s="229"/>
      <c r="E335" s="229"/>
      <c r="F335" s="319"/>
      <c r="G335" s="477"/>
    </row>
    <row r="336" spans="1:7" ht="51" x14ac:dyDescent="0.2">
      <c r="A336" s="226"/>
      <c r="B336" s="207"/>
      <c r="C336" s="73" t="s">
        <v>3480</v>
      </c>
      <c r="D336" s="229"/>
      <c r="E336" s="229"/>
      <c r="F336" s="319"/>
      <c r="G336" s="477"/>
    </row>
    <row r="337" spans="1:7" x14ac:dyDescent="0.2">
      <c r="A337" s="226"/>
      <c r="B337" s="207"/>
      <c r="C337" s="73"/>
      <c r="D337" s="229"/>
      <c r="E337" s="229"/>
      <c r="F337" s="319"/>
      <c r="G337" s="477"/>
    </row>
    <row r="338" spans="1:7" ht="38.25" x14ac:dyDescent="0.2">
      <c r="A338" s="226"/>
      <c r="B338" s="207"/>
      <c r="C338" s="73" t="s">
        <v>3334</v>
      </c>
      <c r="D338" s="229"/>
      <c r="E338" s="229"/>
      <c r="F338" s="319"/>
      <c r="G338" s="477"/>
    </row>
    <row r="339" spans="1:7" x14ac:dyDescent="0.2">
      <c r="A339" s="226"/>
      <c r="B339" s="207"/>
      <c r="C339" s="73"/>
      <c r="D339" s="229"/>
      <c r="E339" s="229"/>
      <c r="F339" s="319"/>
      <c r="G339" s="477"/>
    </row>
    <row r="340" spans="1:7" x14ac:dyDescent="0.2">
      <c r="A340" s="226"/>
      <c r="B340" s="207"/>
      <c r="C340" s="213" t="s">
        <v>2907</v>
      </c>
      <c r="D340" s="229"/>
      <c r="E340" s="229"/>
      <c r="F340" s="319"/>
      <c r="G340" s="477"/>
    </row>
    <row r="341" spans="1:7" x14ac:dyDescent="0.2">
      <c r="A341" s="226"/>
      <c r="B341" s="207"/>
      <c r="C341" s="73"/>
      <c r="D341" s="229"/>
      <c r="E341" s="229"/>
      <c r="F341" s="319"/>
      <c r="G341" s="477"/>
    </row>
    <row r="342" spans="1:7" x14ac:dyDescent="0.2">
      <c r="A342" s="226"/>
      <c r="B342" s="207"/>
      <c r="C342" s="212" t="s">
        <v>3023</v>
      </c>
      <c r="D342" s="229"/>
      <c r="E342" s="229"/>
      <c r="F342" s="319"/>
      <c r="G342" s="477"/>
    </row>
    <row r="343" spans="1:7" x14ac:dyDescent="0.2">
      <c r="A343" s="226"/>
      <c r="B343" s="207"/>
      <c r="C343" s="73"/>
      <c r="D343" s="229"/>
      <c r="E343" s="229"/>
      <c r="F343" s="319"/>
      <c r="G343" s="477"/>
    </row>
    <row r="344" spans="1:7" ht="63.75" x14ac:dyDescent="0.2">
      <c r="A344" s="226"/>
      <c r="B344" s="207"/>
      <c r="C344" s="73" t="s">
        <v>3024</v>
      </c>
      <c r="D344" s="229"/>
      <c r="E344" s="229"/>
      <c r="F344" s="319"/>
      <c r="G344" s="477"/>
    </row>
    <row r="345" spans="1:7" x14ac:dyDescent="0.2">
      <c r="A345" s="226"/>
      <c r="B345" s="207"/>
      <c r="C345" s="73"/>
      <c r="D345" s="229"/>
      <c r="E345" s="229"/>
      <c r="F345" s="319"/>
      <c r="G345" s="477"/>
    </row>
    <row r="346" spans="1:7" x14ac:dyDescent="0.2">
      <c r="A346" s="226"/>
      <c r="B346" s="207"/>
      <c r="C346" s="213" t="s">
        <v>3025</v>
      </c>
      <c r="D346" s="229"/>
      <c r="E346" s="229"/>
      <c r="F346" s="319"/>
      <c r="G346" s="477"/>
    </row>
    <row r="347" spans="1:7" x14ac:dyDescent="0.2">
      <c r="A347" s="226"/>
      <c r="B347" s="207"/>
      <c r="C347" s="73"/>
      <c r="D347" s="229"/>
      <c r="E347" s="229"/>
      <c r="F347" s="319"/>
      <c r="G347" s="477"/>
    </row>
    <row r="348" spans="1:7" ht="25.5" x14ac:dyDescent="0.2">
      <c r="A348" s="226"/>
      <c r="B348" s="207"/>
      <c r="C348" s="212" t="s">
        <v>3026</v>
      </c>
      <c r="D348" s="229"/>
      <c r="E348" s="229"/>
      <c r="F348" s="319"/>
      <c r="G348" s="477"/>
    </row>
    <row r="349" spans="1:7" x14ac:dyDescent="0.2">
      <c r="A349" s="226"/>
      <c r="B349" s="207"/>
      <c r="C349" s="73"/>
      <c r="D349" s="229"/>
      <c r="E349" s="229"/>
      <c r="F349" s="319"/>
      <c r="G349" s="477"/>
    </row>
    <row r="350" spans="1:7" x14ac:dyDescent="0.2">
      <c r="A350" s="206">
        <v>5.0999999999999996</v>
      </c>
      <c r="B350" s="207"/>
      <c r="C350" s="73" t="s">
        <v>3027</v>
      </c>
      <c r="D350" s="229" t="s">
        <v>4786</v>
      </c>
      <c r="E350" s="229">
        <v>12</v>
      </c>
      <c r="F350" s="711"/>
      <c r="G350" s="477">
        <f>E350*F350</f>
        <v>0</v>
      </c>
    </row>
    <row r="351" spans="1:7" x14ac:dyDescent="0.2">
      <c r="A351" s="226"/>
      <c r="B351" s="207"/>
      <c r="C351" s="73"/>
      <c r="D351" s="229"/>
      <c r="E351" s="229"/>
      <c r="F351" s="319"/>
      <c r="G351" s="477"/>
    </row>
    <row r="352" spans="1:7" ht="25.5" x14ac:dyDescent="0.2">
      <c r="A352" s="226"/>
      <c r="B352" s="207"/>
      <c r="C352" s="212" t="s">
        <v>3561</v>
      </c>
      <c r="D352" s="229"/>
      <c r="E352" s="229"/>
      <c r="F352" s="319"/>
      <c r="G352" s="477"/>
    </row>
    <row r="353" spans="1:7" x14ac:dyDescent="0.2">
      <c r="A353" s="226"/>
      <c r="B353" s="207"/>
      <c r="C353" s="73"/>
      <c r="D353" s="229"/>
      <c r="E353" s="229"/>
      <c r="F353" s="319"/>
      <c r="G353" s="477"/>
    </row>
    <row r="354" spans="1:7" x14ac:dyDescent="0.2">
      <c r="A354" s="206">
        <v>5.2</v>
      </c>
      <c r="B354" s="207"/>
      <c r="C354" s="73" t="s">
        <v>3029</v>
      </c>
      <c r="D354" s="229" t="s">
        <v>4786</v>
      </c>
      <c r="E354" s="229">
        <v>15</v>
      </c>
      <c r="F354" s="711"/>
      <c r="G354" s="477">
        <f t="shared" ref="G354:G376" si="6">E354*F354</f>
        <v>0</v>
      </c>
    </row>
    <row r="355" spans="1:7" x14ac:dyDescent="0.2">
      <c r="A355" s="226"/>
      <c r="B355" s="207"/>
      <c r="C355" s="73"/>
      <c r="D355" s="229"/>
      <c r="E355" s="229"/>
      <c r="F355" s="319"/>
      <c r="G355" s="477"/>
    </row>
    <row r="356" spans="1:7" x14ac:dyDescent="0.2">
      <c r="A356" s="226"/>
      <c r="B356" s="207"/>
      <c r="C356" s="213" t="s">
        <v>3030</v>
      </c>
      <c r="D356" s="229"/>
      <c r="E356" s="229"/>
      <c r="F356" s="319"/>
      <c r="G356" s="477"/>
    </row>
    <row r="357" spans="1:7" x14ac:dyDescent="0.2">
      <c r="A357" s="226"/>
      <c r="B357" s="207"/>
      <c r="C357" s="73"/>
      <c r="D357" s="229"/>
      <c r="E357" s="229"/>
      <c r="F357" s="319"/>
      <c r="G357" s="477"/>
    </row>
    <row r="358" spans="1:7" x14ac:dyDescent="0.2">
      <c r="A358" s="226"/>
      <c r="B358" s="207"/>
      <c r="C358" s="212" t="s">
        <v>3031</v>
      </c>
      <c r="D358" s="229"/>
      <c r="E358" s="229"/>
      <c r="F358" s="319"/>
      <c r="G358" s="477"/>
    </row>
    <row r="359" spans="1:7" x14ac:dyDescent="0.2">
      <c r="A359" s="226"/>
      <c r="B359" s="207"/>
      <c r="C359" s="73"/>
      <c r="D359" s="229"/>
      <c r="E359" s="229"/>
      <c r="F359" s="319"/>
      <c r="G359" s="477"/>
    </row>
    <row r="360" spans="1:7" x14ac:dyDescent="0.2">
      <c r="A360" s="206">
        <v>5.3</v>
      </c>
      <c r="B360" s="207"/>
      <c r="C360" s="73" t="s">
        <v>3335</v>
      </c>
      <c r="D360" s="229" t="s">
        <v>4786</v>
      </c>
      <c r="E360" s="229">
        <v>43</v>
      </c>
      <c r="F360" s="711"/>
      <c r="G360" s="477">
        <f t="shared" si="6"/>
        <v>0</v>
      </c>
    </row>
    <row r="361" spans="1:7" x14ac:dyDescent="0.2">
      <c r="A361" s="226"/>
      <c r="B361" s="207"/>
      <c r="C361" s="73"/>
      <c r="D361" s="229"/>
      <c r="E361" s="229"/>
      <c r="F361" s="319"/>
      <c r="G361" s="477"/>
    </row>
    <row r="362" spans="1:7" x14ac:dyDescent="0.2">
      <c r="A362" s="226"/>
      <c r="B362" s="207"/>
      <c r="C362" s="213" t="s">
        <v>3337</v>
      </c>
      <c r="D362" s="229"/>
      <c r="E362" s="229"/>
      <c r="F362" s="319"/>
      <c r="G362" s="477"/>
    </row>
    <row r="363" spans="1:7" x14ac:dyDescent="0.2">
      <c r="A363" s="226"/>
      <c r="B363" s="207"/>
      <c r="C363" s="73"/>
      <c r="D363" s="229"/>
      <c r="E363" s="229"/>
      <c r="F363" s="319"/>
      <c r="G363" s="477"/>
    </row>
    <row r="364" spans="1:7" x14ac:dyDescent="0.2">
      <c r="A364" s="226"/>
      <c r="B364" s="207"/>
      <c r="C364" s="212" t="s">
        <v>3338</v>
      </c>
      <c r="D364" s="229"/>
      <c r="E364" s="229"/>
      <c r="F364" s="319"/>
      <c r="G364" s="477"/>
    </row>
    <row r="365" spans="1:7" x14ac:dyDescent="0.2">
      <c r="A365" s="226"/>
      <c r="B365" s="207"/>
      <c r="C365" s="73"/>
      <c r="D365" s="229"/>
      <c r="E365" s="229"/>
      <c r="F365" s="319"/>
      <c r="G365" s="477"/>
    </row>
    <row r="366" spans="1:7" x14ac:dyDescent="0.2">
      <c r="A366" s="206">
        <v>5.4</v>
      </c>
      <c r="B366" s="207"/>
      <c r="C366" s="73" t="s">
        <v>3339</v>
      </c>
      <c r="D366" s="229" t="s">
        <v>4786</v>
      </c>
      <c r="E366" s="229">
        <v>43</v>
      </c>
      <c r="F366" s="711"/>
      <c r="G366" s="477">
        <f t="shared" si="6"/>
        <v>0</v>
      </c>
    </row>
    <row r="367" spans="1:7" x14ac:dyDescent="0.2">
      <c r="A367" s="226"/>
      <c r="B367" s="207"/>
      <c r="C367" s="73"/>
      <c r="D367" s="229"/>
      <c r="E367" s="229"/>
      <c r="F367" s="319"/>
      <c r="G367" s="477"/>
    </row>
    <row r="368" spans="1:7" x14ac:dyDescent="0.2">
      <c r="A368" s="226"/>
      <c r="B368" s="207"/>
      <c r="C368" s="213" t="s">
        <v>3042</v>
      </c>
      <c r="D368" s="229"/>
      <c r="E368" s="229"/>
      <c r="F368" s="319"/>
      <c r="G368" s="477"/>
    </row>
    <row r="369" spans="1:7" x14ac:dyDescent="0.2">
      <c r="A369" s="226"/>
      <c r="B369" s="207"/>
      <c r="C369" s="73"/>
      <c r="D369" s="229"/>
      <c r="E369" s="229"/>
      <c r="F369" s="319"/>
      <c r="G369" s="477"/>
    </row>
    <row r="370" spans="1:7" x14ac:dyDescent="0.2">
      <c r="A370" s="226"/>
      <c r="B370" s="207"/>
      <c r="C370" s="212" t="s">
        <v>3340</v>
      </c>
      <c r="D370" s="229"/>
      <c r="E370" s="229"/>
      <c r="F370" s="319"/>
      <c r="G370" s="477"/>
    </row>
    <row r="371" spans="1:7" x14ac:dyDescent="0.2">
      <c r="A371" s="226"/>
      <c r="B371" s="207"/>
      <c r="C371" s="73"/>
      <c r="D371" s="229"/>
      <c r="E371" s="229"/>
      <c r="F371" s="319"/>
      <c r="G371" s="477"/>
    </row>
    <row r="372" spans="1:7" x14ac:dyDescent="0.2">
      <c r="A372" s="206">
        <v>5.5</v>
      </c>
      <c r="B372" s="207"/>
      <c r="C372" s="73" t="s">
        <v>3341</v>
      </c>
      <c r="D372" s="229" t="s">
        <v>292</v>
      </c>
      <c r="E372" s="229">
        <v>1</v>
      </c>
      <c r="F372" s="711"/>
      <c r="G372" s="477">
        <f t="shared" si="6"/>
        <v>0</v>
      </c>
    </row>
    <row r="373" spans="1:7" x14ac:dyDescent="0.2">
      <c r="A373" s="226"/>
      <c r="B373" s="207"/>
      <c r="C373" s="73"/>
      <c r="D373" s="229"/>
      <c r="E373" s="229"/>
      <c r="F373" s="319"/>
      <c r="G373" s="477"/>
    </row>
    <row r="374" spans="1:7" x14ac:dyDescent="0.2">
      <c r="A374" s="226"/>
      <c r="B374" s="207"/>
      <c r="C374" s="212" t="s">
        <v>3342</v>
      </c>
      <c r="D374" s="229"/>
      <c r="E374" s="229"/>
      <c r="F374" s="319"/>
      <c r="G374" s="477"/>
    </row>
    <row r="375" spans="1:7" x14ac:dyDescent="0.2">
      <c r="A375" s="226"/>
      <c r="B375" s="207"/>
      <c r="C375" s="73"/>
      <c r="D375" s="229"/>
      <c r="E375" s="229"/>
      <c r="F375" s="319"/>
      <c r="G375" s="477"/>
    </row>
    <row r="376" spans="1:7" x14ac:dyDescent="0.2">
      <c r="A376" s="206">
        <v>5.6</v>
      </c>
      <c r="B376" s="207"/>
      <c r="C376" s="73" t="s">
        <v>3343</v>
      </c>
      <c r="D376" s="229" t="s">
        <v>292</v>
      </c>
      <c r="E376" s="229">
        <v>44</v>
      </c>
      <c r="F376" s="711"/>
      <c r="G376" s="477">
        <f t="shared" si="6"/>
        <v>0</v>
      </c>
    </row>
    <row r="377" spans="1:7" x14ac:dyDescent="0.2">
      <c r="A377" s="226"/>
      <c r="B377" s="207"/>
      <c r="C377" s="73"/>
      <c r="D377" s="229"/>
      <c r="E377" s="229"/>
      <c r="F377" s="319"/>
      <c r="G377" s="477"/>
    </row>
    <row r="378" spans="1:7" ht="21.95" customHeight="1" x14ac:dyDescent="0.2">
      <c r="A378" s="75" t="s">
        <v>3778</v>
      </c>
      <c r="B378" s="75"/>
      <c r="C378" s="76"/>
      <c r="D378" s="77"/>
      <c r="E378" s="77"/>
      <c r="F378" s="329"/>
      <c r="G378" s="494">
        <f>SUM(G350:G376)</f>
        <v>0</v>
      </c>
    </row>
    <row r="379" spans="1:7" s="65" customFormat="1" ht="14.45" customHeight="1" x14ac:dyDescent="0.2">
      <c r="A379" s="204"/>
      <c r="B379" s="202"/>
      <c r="C379" s="202"/>
      <c r="D379" s="203"/>
      <c r="E379" s="203"/>
      <c r="F379" s="202"/>
      <c r="G379" s="487" t="str">
        <f>$G$1</f>
        <v>BILL 2 BOQ 3: NEW GUARDHOUSES</v>
      </c>
    </row>
    <row r="380" spans="1:7" s="65" customFormat="1" x14ac:dyDescent="0.2">
      <c r="A380" s="204"/>
      <c r="B380" s="202"/>
      <c r="C380" s="202"/>
      <c r="D380" s="203"/>
      <c r="E380" s="203"/>
      <c r="F380" s="202"/>
      <c r="G380" s="488"/>
    </row>
    <row r="381" spans="1:7" s="65" customFormat="1" ht="25.5" x14ac:dyDescent="0.2">
      <c r="A381" s="225" t="s">
        <v>3</v>
      </c>
      <c r="B381" s="66" t="s">
        <v>4</v>
      </c>
      <c r="C381" s="66" t="s">
        <v>5</v>
      </c>
      <c r="D381" s="66" t="s">
        <v>6</v>
      </c>
      <c r="E381" s="66" t="s">
        <v>7</v>
      </c>
      <c r="F381" s="66" t="s">
        <v>8</v>
      </c>
      <c r="G381" s="489" t="s">
        <v>9</v>
      </c>
    </row>
    <row r="382" spans="1:7" x14ac:dyDescent="0.2">
      <c r="A382" s="226"/>
      <c r="B382" s="207"/>
      <c r="C382" s="73"/>
      <c r="D382" s="229"/>
      <c r="E382" s="229"/>
      <c r="F382" s="319"/>
      <c r="G382" s="477"/>
    </row>
    <row r="383" spans="1:7" x14ac:dyDescent="0.2">
      <c r="A383" s="226"/>
      <c r="B383" s="207"/>
      <c r="C383" s="74" t="s">
        <v>3749</v>
      </c>
      <c r="D383" s="229"/>
      <c r="E383" s="229"/>
      <c r="F383" s="319"/>
      <c r="G383" s="477"/>
    </row>
    <row r="384" spans="1:7" x14ac:dyDescent="0.2">
      <c r="A384" s="226"/>
      <c r="B384" s="207"/>
      <c r="C384" s="73"/>
      <c r="D384" s="229"/>
      <c r="E384" s="229"/>
      <c r="F384" s="319"/>
      <c r="G384" s="477"/>
    </row>
    <row r="385" spans="1:7" x14ac:dyDescent="0.2">
      <c r="A385" s="226"/>
      <c r="B385" s="207"/>
      <c r="C385" s="74" t="s">
        <v>3051</v>
      </c>
      <c r="D385" s="229"/>
      <c r="E385" s="229"/>
      <c r="F385" s="319"/>
      <c r="G385" s="477"/>
    </row>
    <row r="386" spans="1:7" x14ac:dyDescent="0.2">
      <c r="A386" s="226"/>
      <c r="B386" s="207"/>
      <c r="C386" s="73"/>
      <c r="D386" s="229"/>
      <c r="E386" s="229"/>
      <c r="F386" s="319"/>
      <c r="G386" s="477"/>
    </row>
    <row r="387" spans="1:7" ht="25.5" x14ac:dyDescent="0.2">
      <c r="A387" s="226"/>
      <c r="B387" s="207"/>
      <c r="C387" s="73" t="s">
        <v>3311</v>
      </c>
      <c r="D387" s="229"/>
      <c r="E387" s="229"/>
      <c r="F387" s="319"/>
      <c r="G387" s="477"/>
    </row>
    <row r="388" spans="1:7" x14ac:dyDescent="0.2">
      <c r="A388" s="226"/>
      <c r="B388" s="207"/>
      <c r="C388" s="73"/>
      <c r="D388" s="229"/>
      <c r="E388" s="229"/>
      <c r="F388" s="319"/>
      <c r="G388" s="477"/>
    </row>
    <row r="389" spans="1:7" ht="51" x14ac:dyDescent="0.2">
      <c r="A389" s="226"/>
      <c r="B389" s="207"/>
      <c r="C389" s="73" t="s">
        <v>3309</v>
      </c>
      <c r="D389" s="229"/>
      <c r="E389" s="229"/>
      <c r="F389" s="319"/>
      <c r="G389" s="477"/>
    </row>
    <row r="390" spans="1:7" x14ac:dyDescent="0.2">
      <c r="A390" s="226"/>
      <c r="B390" s="207"/>
      <c r="C390" s="73"/>
      <c r="D390" s="229"/>
      <c r="E390" s="229"/>
      <c r="F390" s="319"/>
      <c r="G390" s="477"/>
    </row>
    <row r="391" spans="1:7" ht="51" x14ac:dyDescent="0.2">
      <c r="A391" s="226"/>
      <c r="B391" s="207"/>
      <c r="C391" s="73" t="s">
        <v>3480</v>
      </c>
      <c r="D391" s="229"/>
      <c r="E391" s="229"/>
      <c r="F391" s="319"/>
      <c r="G391" s="477"/>
    </row>
    <row r="392" spans="1:7" x14ac:dyDescent="0.2">
      <c r="A392" s="226"/>
      <c r="B392" s="207"/>
      <c r="C392" s="73"/>
      <c r="D392" s="229"/>
      <c r="E392" s="229"/>
      <c r="F392" s="319"/>
      <c r="G392" s="477"/>
    </row>
    <row r="393" spans="1:7" ht="38.25" x14ac:dyDescent="0.2">
      <c r="A393" s="226"/>
      <c r="B393" s="207"/>
      <c r="C393" s="73" t="s">
        <v>3344</v>
      </c>
      <c r="D393" s="229"/>
      <c r="E393" s="229"/>
      <c r="F393" s="319"/>
      <c r="G393" s="477"/>
    </row>
    <row r="394" spans="1:7" x14ac:dyDescent="0.2">
      <c r="A394" s="226"/>
      <c r="B394" s="207"/>
      <c r="C394" s="73"/>
      <c r="D394" s="229"/>
      <c r="E394" s="229"/>
      <c r="F394" s="319"/>
      <c r="G394" s="477"/>
    </row>
    <row r="395" spans="1:7" x14ac:dyDescent="0.2">
      <c r="A395" s="226"/>
      <c r="B395" s="207"/>
      <c r="C395" s="213" t="s">
        <v>3345</v>
      </c>
      <c r="D395" s="229"/>
      <c r="E395" s="229"/>
      <c r="F395" s="319"/>
      <c r="G395" s="477"/>
    </row>
    <row r="396" spans="1:7" x14ac:dyDescent="0.2">
      <c r="A396" s="226"/>
      <c r="B396" s="207"/>
      <c r="C396" s="73"/>
      <c r="D396" s="229"/>
      <c r="E396" s="229"/>
      <c r="F396" s="319"/>
      <c r="G396" s="477"/>
    </row>
    <row r="397" spans="1:7" x14ac:dyDescent="0.2">
      <c r="A397" s="226"/>
      <c r="B397" s="207"/>
      <c r="C397" s="212" t="s">
        <v>3562</v>
      </c>
      <c r="D397" s="229"/>
      <c r="E397" s="229"/>
      <c r="F397" s="319"/>
      <c r="G397" s="477"/>
    </row>
    <row r="398" spans="1:7" x14ac:dyDescent="0.2">
      <c r="A398" s="226"/>
      <c r="B398" s="207"/>
      <c r="C398" s="73"/>
      <c r="D398" s="229"/>
      <c r="E398" s="229"/>
      <c r="F398" s="319"/>
      <c r="G398" s="477"/>
    </row>
    <row r="399" spans="1:7" x14ac:dyDescent="0.2">
      <c r="A399" s="206">
        <v>6.1</v>
      </c>
      <c r="B399" s="207"/>
      <c r="C399" s="73" t="s">
        <v>3352</v>
      </c>
      <c r="D399" s="229" t="s">
        <v>242</v>
      </c>
      <c r="E399" s="229">
        <v>2</v>
      </c>
      <c r="F399" s="711"/>
      <c r="G399" s="477">
        <f>E399*F399</f>
        <v>0</v>
      </c>
    </row>
    <row r="400" spans="1:7" x14ac:dyDescent="0.2">
      <c r="A400" s="226"/>
      <c r="B400" s="207"/>
      <c r="C400" s="73"/>
      <c r="D400" s="229"/>
      <c r="E400" s="229"/>
      <c r="F400" s="319"/>
      <c r="G400" s="477"/>
    </row>
    <row r="401" spans="1:7" x14ac:dyDescent="0.2">
      <c r="A401" s="226"/>
      <c r="B401" s="207"/>
      <c r="C401" s="213" t="s">
        <v>3353</v>
      </c>
      <c r="D401" s="229"/>
      <c r="E401" s="229"/>
      <c r="F401" s="319"/>
      <c r="G401" s="477"/>
    </row>
    <row r="402" spans="1:7" x14ac:dyDescent="0.2">
      <c r="A402" s="226"/>
      <c r="B402" s="207"/>
      <c r="C402" s="73"/>
      <c r="D402" s="229"/>
      <c r="E402" s="229"/>
      <c r="F402" s="319"/>
      <c r="G402" s="477"/>
    </row>
    <row r="403" spans="1:7" x14ac:dyDescent="0.2">
      <c r="A403" s="226"/>
      <c r="B403" s="207"/>
      <c r="C403" s="212" t="s">
        <v>3054</v>
      </c>
      <c r="D403" s="229"/>
      <c r="E403" s="229"/>
      <c r="F403" s="319"/>
      <c r="G403" s="477"/>
    </row>
    <row r="404" spans="1:7" x14ac:dyDescent="0.2">
      <c r="A404" s="226"/>
      <c r="B404" s="207"/>
      <c r="C404" s="73"/>
      <c r="D404" s="229"/>
      <c r="E404" s="229"/>
      <c r="F404" s="319"/>
      <c r="G404" s="477"/>
    </row>
    <row r="405" spans="1:7" x14ac:dyDescent="0.2">
      <c r="A405" s="206">
        <v>6.2</v>
      </c>
      <c r="B405" s="207"/>
      <c r="C405" s="73" t="s">
        <v>3563</v>
      </c>
      <c r="D405" s="229" t="s">
        <v>292</v>
      </c>
      <c r="E405" s="229">
        <v>10</v>
      </c>
      <c r="F405" s="711"/>
      <c r="G405" s="477">
        <f>E405*F405</f>
        <v>0</v>
      </c>
    </row>
    <row r="406" spans="1:7" x14ac:dyDescent="0.2">
      <c r="A406" s="226"/>
      <c r="B406" s="207"/>
      <c r="C406" s="73"/>
      <c r="D406" s="229"/>
      <c r="E406" s="229"/>
      <c r="F406" s="319"/>
      <c r="G406" s="477"/>
    </row>
    <row r="407" spans="1:7" ht="21.95" customHeight="1" x14ac:dyDescent="0.2">
      <c r="A407" s="75" t="s">
        <v>3779</v>
      </c>
      <c r="B407" s="75"/>
      <c r="C407" s="76"/>
      <c r="D407" s="77"/>
      <c r="E407" s="77"/>
      <c r="F407" s="329"/>
      <c r="G407" s="494">
        <f>SUM(G399:G405)</f>
        <v>0</v>
      </c>
    </row>
    <row r="408" spans="1:7" s="65" customFormat="1" ht="14.45" customHeight="1" x14ac:dyDescent="0.2">
      <c r="A408" s="204"/>
      <c r="B408" s="202"/>
      <c r="C408" s="202"/>
      <c r="D408" s="203"/>
      <c r="E408" s="203"/>
      <c r="F408" s="202"/>
      <c r="G408" s="487" t="str">
        <f>$G$1</f>
        <v>BILL 2 BOQ 3: NEW GUARDHOUSES</v>
      </c>
    </row>
    <row r="409" spans="1:7" s="65" customFormat="1" x14ac:dyDescent="0.2">
      <c r="A409" s="204"/>
      <c r="B409" s="202"/>
      <c r="C409" s="202"/>
      <c r="D409" s="203"/>
      <c r="E409" s="203"/>
      <c r="F409" s="202"/>
      <c r="G409" s="488"/>
    </row>
    <row r="410" spans="1:7" s="65" customFormat="1" ht="25.5" x14ac:dyDescent="0.2">
      <c r="A410" s="225" t="s">
        <v>3</v>
      </c>
      <c r="B410" s="66" t="s">
        <v>4</v>
      </c>
      <c r="C410" s="66" t="s">
        <v>5</v>
      </c>
      <c r="D410" s="66" t="s">
        <v>6</v>
      </c>
      <c r="E410" s="66" t="s">
        <v>7</v>
      </c>
      <c r="F410" s="66" t="s">
        <v>8</v>
      </c>
      <c r="G410" s="489" t="s">
        <v>9</v>
      </c>
    </row>
    <row r="411" spans="1:7" x14ac:dyDescent="0.2">
      <c r="A411" s="226"/>
      <c r="B411" s="207"/>
      <c r="C411" s="73"/>
      <c r="D411" s="229"/>
      <c r="E411" s="229"/>
      <c r="F411" s="331"/>
      <c r="G411" s="493"/>
    </row>
    <row r="412" spans="1:7" x14ac:dyDescent="0.2">
      <c r="A412" s="226"/>
      <c r="B412" s="207"/>
      <c r="C412" s="74" t="s">
        <v>3750</v>
      </c>
      <c r="D412" s="229"/>
      <c r="E412" s="229"/>
      <c r="F412" s="331"/>
      <c r="G412" s="493"/>
    </row>
    <row r="413" spans="1:7" x14ac:dyDescent="0.2">
      <c r="A413" s="226"/>
      <c r="B413" s="207"/>
      <c r="C413" s="73"/>
      <c r="D413" s="229"/>
      <c r="E413" s="229"/>
      <c r="F413" s="331"/>
      <c r="G413" s="493"/>
    </row>
    <row r="414" spans="1:7" x14ac:dyDescent="0.2">
      <c r="A414" s="226"/>
      <c r="B414" s="207"/>
      <c r="C414" s="74" t="s">
        <v>3097</v>
      </c>
      <c r="D414" s="229"/>
      <c r="E414" s="229"/>
      <c r="F414" s="331"/>
      <c r="G414" s="493"/>
    </row>
    <row r="415" spans="1:7" x14ac:dyDescent="0.2">
      <c r="A415" s="226"/>
      <c r="B415" s="207"/>
      <c r="C415" s="73"/>
      <c r="D415" s="229"/>
      <c r="E415" s="229"/>
      <c r="F415" s="331"/>
      <c r="G415" s="493"/>
    </row>
    <row r="416" spans="1:7" ht="25.5" x14ac:dyDescent="0.2">
      <c r="A416" s="226"/>
      <c r="B416" s="207"/>
      <c r="C416" s="73" t="s">
        <v>3311</v>
      </c>
      <c r="D416" s="229"/>
      <c r="E416" s="229"/>
      <c r="F416" s="331"/>
      <c r="G416" s="493"/>
    </row>
    <row r="417" spans="1:7" x14ac:dyDescent="0.2">
      <c r="A417" s="226"/>
      <c r="B417" s="207"/>
      <c r="C417" s="73"/>
      <c r="D417" s="229"/>
      <c r="E417" s="229"/>
      <c r="F417" s="331"/>
      <c r="G417" s="493"/>
    </row>
    <row r="418" spans="1:7" ht="51" x14ac:dyDescent="0.2">
      <c r="A418" s="226"/>
      <c r="B418" s="207"/>
      <c r="C418" s="73" t="s">
        <v>3309</v>
      </c>
      <c r="D418" s="229"/>
      <c r="E418" s="229"/>
      <c r="F418" s="331"/>
      <c r="G418" s="493"/>
    </row>
    <row r="419" spans="1:7" x14ac:dyDescent="0.2">
      <c r="A419" s="226"/>
      <c r="B419" s="207"/>
      <c r="C419" s="73"/>
      <c r="D419" s="229"/>
      <c r="E419" s="229"/>
      <c r="F419" s="331"/>
      <c r="G419" s="493"/>
    </row>
    <row r="420" spans="1:7" ht="51" x14ac:dyDescent="0.2">
      <c r="A420" s="226"/>
      <c r="B420" s="207"/>
      <c r="C420" s="73" t="s">
        <v>3480</v>
      </c>
      <c r="D420" s="229"/>
      <c r="E420" s="229"/>
      <c r="F420" s="331"/>
      <c r="G420" s="493"/>
    </row>
    <row r="421" spans="1:7" x14ac:dyDescent="0.2">
      <c r="A421" s="226"/>
      <c r="B421" s="207"/>
      <c r="C421" s="73"/>
      <c r="D421" s="229"/>
      <c r="E421" s="229"/>
      <c r="F421" s="331"/>
      <c r="G421" s="493"/>
    </row>
    <row r="422" spans="1:7" ht="38.25" x14ac:dyDescent="0.2">
      <c r="A422" s="226"/>
      <c r="B422" s="207"/>
      <c r="C422" s="73" t="s">
        <v>3356</v>
      </c>
      <c r="D422" s="229"/>
      <c r="E422" s="229"/>
      <c r="F422" s="331"/>
      <c r="G422" s="493"/>
    </row>
    <row r="423" spans="1:7" x14ac:dyDescent="0.2">
      <c r="A423" s="226"/>
      <c r="B423" s="207"/>
      <c r="C423" s="73"/>
      <c r="D423" s="229"/>
      <c r="E423" s="229"/>
      <c r="F423" s="331"/>
      <c r="G423" s="493"/>
    </row>
    <row r="424" spans="1:7" x14ac:dyDescent="0.2">
      <c r="A424" s="226"/>
      <c r="B424" s="207"/>
      <c r="C424" s="213" t="s">
        <v>3357</v>
      </c>
      <c r="D424" s="229"/>
      <c r="E424" s="229"/>
      <c r="F424" s="331"/>
      <c r="G424" s="493"/>
    </row>
    <row r="425" spans="1:7" x14ac:dyDescent="0.2">
      <c r="A425" s="226"/>
      <c r="B425" s="207"/>
      <c r="C425" s="73"/>
      <c r="D425" s="229"/>
      <c r="E425" s="229"/>
      <c r="F425" s="331"/>
      <c r="G425" s="493"/>
    </row>
    <row r="426" spans="1:7" x14ac:dyDescent="0.2">
      <c r="A426" s="206">
        <v>7.1</v>
      </c>
      <c r="B426" s="207"/>
      <c r="C426" s="73" t="s">
        <v>3358</v>
      </c>
      <c r="D426" s="229" t="s">
        <v>242</v>
      </c>
      <c r="E426" s="229">
        <v>4</v>
      </c>
      <c r="F426" s="711"/>
      <c r="G426" s="493">
        <f>E426*F426</f>
        <v>0</v>
      </c>
    </row>
    <row r="427" spans="1:7" x14ac:dyDescent="0.2">
      <c r="A427" s="226"/>
      <c r="B427" s="207"/>
      <c r="C427" s="73"/>
      <c r="D427" s="229"/>
      <c r="E427" s="229"/>
      <c r="F427" s="331"/>
      <c r="G427" s="493"/>
    </row>
    <row r="428" spans="1:7" x14ac:dyDescent="0.2">
      <c r="A428" s="226"/>
      <c r="B428" s="207"/>
      <c r="C428" s="213" t="s">
        <v>3362</v>
      </c>
      <c r="D428" s="229"/>
      <c r="E428" s="229"/>
      <c r="F428" s="331"/>
      <c r="G428" s="493"/>
    </row>
    <row r="429" spans="1:7" x14ac:dyDescent="0.2">
      <c r="A429" s="226"/>
      <c r="B429" s="207"/>
      <c r="C429" s="73"/>
      <c r="D429" s="229"/>
      <c r="E429" s="229"/>
      <c r="F429" s="331"/>
      <c r="G429" s="493"/>
    </row>
    <row r="430" spans="1:7" x14ac:dyDescent="0.2">
      <c r="A430" s="226"/>
      <c r="B430" s="207"/>
      <c r="C430" s="212" t="s">
        <v>3359</v>
      </c>
      <c r="D430" s="229"/>
      <c r="E430" s="229"/>
      <c r="F430" s="331"/>
      <c r="G430" s="493"/>
    </row>
    <row r="431" spans="1:7" x14ac:dyDescent="0.2">
      <c r="A431" s="226"/>
      <c r="B431" s="207"/>
      <c r="C431" s="73"/>
      <c r="D431" s="229"/>
      <c r="E431" s="229"/>
      <c r="F431" s="331"/>
      <c r="G431" s="493"/>
    </row>
    <row r="432" spans="1:7" ht="25.5" x14ac:dyDescent="0.2">
      <c r="A432" s="206">
        <v>7.2</v>
      </c>
      <c r="B432" s="207"/>
      <c r="C432" s="73" t="s">
        <v>3564</v>
      </c>
      <c r="D432" s="229" t="s">
        <v>242</v>
      </c>
      <c r="E432" s="229">
        <v>2</v>
      </c>
      <c r="F432" s="711"/>
      <c r="G432" s="493">
        <f>E432*F432</f>
        <v>0</v>
      </c>
    </row>
    <row r="433" spans="1:7" x14ac:dyDescent="0.2">
      <c r="A433" s="226"/>
      <c r="B433" s="207"/>
      <c r="C433" s="73"/>
      <c r="D433" s="229"/>
      <c r="E433" s="229"/>
      <c r="F433" s="331"/>
      <c r="G433" s="493"/>
    </row>
    <row r="434" spans="1:7" x14ac:dyDescent="0.2">
      <c r="A434" s="226"/>
      <c r="B434" s="207"/>
      <c r="C434" s="213" t="s">
        <v>3366</v>
      </c>
      <c r="D434" s="229"/>
      <c r="E434" s="229"/>
      <c r="F434" s="331"/>
      <c r="G434" s="493"/>
    </row>
    <row r="435" spans="1:7" x14ac:dyDescent="0.2">
      <c r="A435" s="226"/>
      <c r="B435" s="207"/>
      <c r="C435" s="73"/>
      <c r="D435" s="229"/>
      <c r="E435" s="229"/>
      <c r="F435" s="331"/>
      <c r="G435" s="493"/>
    </row>
    <row r="436" spans="1:7" ht="25.5" x14ac:dyDescent="0.2">
      <c r="A436" s="206">
        <v>7.3</v>
      </c>
      <c r="B436" s="207"/>
      <c r="C436" s="73" t="s">
        <v>3565</v>
      </c>
      <c r="D436" s="229" t="s">
        <v>242</v>
      </c>
      <c r="E436" s="229">
        <v>2</v>
      </c>
      <c r="F436" s="711"/>
      <c r="G436" s="493">
        <f>E436*F436</f>
        <v>0</v>
      </c>
    </row>
    <row r="437" spans="1:7" x14ac:dyDescent="0.2">
      <c r="A437" s="226"/>
      <c r="B437" s="207"/>
      <c r="C437" s="73"/>
      <c r="D437" s="229"/>
      <c r="E437" s="229"/>
      <c r="F437" s="331"/>
      <c r="G437" s="493"/>
    </row>
    <row r="438" spans="1:7" x14ac:dyDescent="0.2">
      <c r="A438" s="206">
        <v>7.4</v>
      </c>
      <c r="B438" s="207"/>
      <c r="C438" s="73" t="s">
        <v>3111</v>
      </c>
      <c r="D438" s="229" t="s">
        <v>242</v>
      </c>
      <c r="E438" s="229">
        <v>2</v>
      </c>
      <c r="F438" s="711"/>
      <c r="G438" s="493">
        <f t="shared" ref="G438:G444" si="7">E438*F438</f>
        <v>0</v>
      </c>
    </row>
    <row r="439" spans="1:7" x14ac:dyDescent="0.2">
      <c r="A439" s="226"/>
      <c r="B439" s="207"/>
      <c r="C439" s="73"/>
      <c r="D439" s="229"/>
      <c r="E439" s="229"/>
      <c r="F439" s="331"/>
      <c r="G439" s="493"/>
    </row>
    <row r="440" spans="1:7" x14ac:dyDescent="0.2">
      <c r="A440" s="226"/>
      <c r="B440" s="207"/>
      <c r="C440" s="213" t="s">
        <v>1027</v>
      </c>
      <c r="D440" s="229"/>
      <c r="E440" s="229"/>
      <c r="F440" s="331"/>
      <c r="G440" s="493"/>
    </row>
    <row r="441" spans="1:7" x14ac:dyDescent="0.2">
      <c r="A441" s="226"/>
      <c r="B441" s="207"/>
      <c r="C441" s="73"/>
      <c r="D441" s="229"/>
      <c r="E441" s="229"/>
      <c r="F441" s="331"/>
      <c r="G441" s="493"/>
    </row>
    <row r="442" spans="1:7" x14ac:dyDescent="0.2">
      <c r="A442" s="226"/>
      <c r="B442" s="207"/>
      <c r="C442" s="212" t="s">
        <v>3359</v>
      </c>
      <c r="D442" s="229"/>
      <c r="E442" s="229"/>
      <c r="F442" s="331"/>
      <c r="G442" s="493"/>
    </row>
    <row r="443" spans="1:7" x14ac:dyDescent="0.2">
      <c r="A443" s="226"/>
      <c r="B443" s="207"/>
      <c r="C443" s="73"/>
      <c r="D443" s="229"/>
      <c r="E443" s="229"/>
      <c r="F443" s="331"/>
      <c r="G443" s="493"/>
    </row>
    <row r="444" spans="1:7" x14ac:dyDescent="0.2">
      <c r="A444" s="206">
        <v>7.5</v>
      </c>
      <c r="B444" s="207"/>
      <c r="C444" s="73" t="s">
        <v>3371</v>
      </c>
      <c r="D444" s="229" t="s">
        <v>242</v>
      </c>
      <c r="E444" s="229">
        <v>2</v>
      </c>
      <c r="F444" s="711"/>
      <c r="G444" s="493">
        <f t="shared" si="7"/>
        <v>0</v>
      </c>
    </row>
    <row r="445" spans="1:7" x14ac:dyDescent="0.2">
      <c r="A445" s="226"/>
      <c r="B445" s="207"/>
      <c r="C445" s="73"/>
      <c r="D445" s="229"/>
      <c r="E445" s="229"/>
      <c r="F445" s="331"/>
      <c r="G445" s="493"/>
    </row>
    <row r="446" spans="1:7" ht="21.95" customHeight="1" x14ac:dyDescent="0.2">
      <c r="A446" s="75" t="s">
        <v>3780</v>
      </c>
      <c r="B446" s="75"/>
      <c r="C446" s="76"/>
      <c r="D446" s="77"/>
      <c r="E446" s="77"/>
      <c r="F446" s="324"/>
      <c r="G446" s="479">
        <f>SUM(G426:G444)</f>
        <v>0</v>
      </c>
    </row>
    <row r="447" spans="1:7" s="65" customFormat="1" ht="14.45" customHeight="1" x14ac:dyDescent="0.2">
      <c r="A447" s="204"/>
      <c r="B447" s="202"/>
      <c r="C447" s="202"/>
      <c r="D447" s="203"/>
      <c r="E447" s="203"/>
      <c r="F447" s="202"/>
      <c r="G447" s="487" t="str">
        <f>$G$1</f>
        <v>BILL 2 BOQ 3: NEW GUARDHOUSES</v>
      </c>
    </row>
    <row r="448" spans="1:7" s="65" customFormat="1" x14ac:dyDescent="0.2">
      <c r="A448" s="204"/>
      <c r="B448" s="202"/>
      <c r="C448" s="202"/>
      <c r="D448" s="203"/>
      <c r="E448" s="203"/>
      <c r="F448" s="202"/>
      <c r="G448" s="488"/>
    </row>
    <row r="449" spans="1:7" s="65" customFormat="1" ht="25.5" x14ac:dyDescent="0.2">
      <c r="A449" s="225" t="s">
        <v>3</v>
      </c>
      <c r="B449" s="66" t="s">
        <v>4</v>
      </c>
      <c r="C449" s="66" t="s">
        <v>5</v>
      </c>
      <c r="D449" s="66" t="s">
        <v>6</v>
      </c>
      <c r="E449" s="66" t="s">
        <v>7</v>
      </c>
      <c r="F449" s="66" t="s">
        <v>8</v>
      </c>
      <c r="G449" s="489" t="s">
        <v>9</v>
      </c>
    </row>
    <row r="450" spans="1:7" x14ac:dyDescent="0.2">
      <c r="A450" s="226"/>
      <c r="B450" s="207"/>
      <c r="C450" s="73"/>
      <c r="D450" s="229"/>
      <c r="E450" s="229"/>
      <c r="F450" s="331"/>
      <c r="G450" s="493"/>
    </row>
    <row r="451" spans="1:7" x14ac:dyDescent="0.2">
      <c r="A451" s="226"/>
      <c r="B451" s="207"/>
      <c r="C451" s="74" t="s">
        <v>3751</v>
      </c>
      <c r="D451" s="229"/>
      <c r="E451" s="229"/>
      <c r="F451" s="331"/>
      <c r="G451" s="493"/>
    </row>
    <row r="452" spans="1:7" x14ac:dyDescent="0.2">
      <c r="A452" s="226"/>
      <c r="B452" s="207"/>
      <c r="C452" s="73"/>
      <c r="D452" s="229"/>
      <c r="E452" s="229"/>
      <c r="F452" s="331"/>
      <c r="G452" s="493"/>
    </row>
    <row r="453" spans="1:7" x14ac:dyDescent="0.2">
      <c r="A453" s="226"/>
      <c r="B453" s="207"/>
      <c r="C453" s="74" t="s">
        <v>3118</v>
      </c>
      <c r="D453" s="229"/>
      <c r="E453" s="229"/>
      <c r="F453" s="331"/>
      <c r="G453" s="493"/>
    </row>
    <row r="454" spans="1:7" x14ac:dyDescent="0.2">
      <c r="A454" s="226"/>
      <c r="B454" s="207"/>
      <c r="C454" s="73"/>
      <c r="D454" s="229"/>
      <c r="E454" s="229"/>
      <c r="F454" s="331"/>
      <c r="G454" s="493"/>
    </row>
    <row r="455" spans="1:7" ht="25.5" x14ac:dyDescent="0.2">
      <c r="A455" s="226"/>
      <c r="B455" s="207"/>
      <c r="C455" s="73" t="s">
        <v>3311</v>
      </c>
      <c r="D455" s="229"/>
      <c r="E455" s="229"/>
      <c r="F455" s="331"/>
      <c r="G455" s="493"/>
    </row>
    <row r="456" spans="1:7" x14ac:dyDescent="0.2">
      <c r="A456" s="226"/>
      <c r="B456" s="207"/>
      <c r="C456" s="73"/>
      <c r="D456" s="229"/>
      <c r="E456" s="229"/>
      <c r="F456" s="331"/>
      <c r="G456" s="493"/>
    </row>
    <row r="457" spans="1:7" ht="51" x14ac:dyDescent="0.2">
      <c r="A457" s="226"/>
      <c r="B457" s="207"/>
      <c r="C457" s="73" t="s">
        <v>3309</v>
      </c>
      <c r="D457" s="229"/>
      <c r="E457" s="229"/>
      <c r="F457" s="331"/>
      <c r="G457" s="493"/>
    </row>
    <row r="458" spans="1:7" x14ac:dyDescent="0.2">
      <c r="A458" s="226"/>
      <c r="B458" s="207"/>
      <c r="C458" s="73"/>
      <c r="D458" s="229"/>
      <c r="E458" s="229"/>
      <c r="F458" s="331"/>
      <c r="G458" s="493"/>
    </row>
    <row r="459" spans="1:7" ht="51" x14ac:dyDescent="0.2">
      <c r="A459" s="226"/>
      <c r="B459" s="207"/>
      <c r="C459" s="73" t="s">
        <v>3480</v>
      </c>
      <c r="D459" s="229"/>
      <c r="E459" s="229"/>
      <c r="F459" s="331"/>
      <c r="G459" s="493"/>
    </row>
    <row r="460" spans="1:7" x14ac:dyDescent="0.2">
      <c r="A460" s="226"/>
      <c r="B460" s="207"/>
      <c r="C460" s="73"/>
      <c r="D460" s="229"/>
      <c r="E460" s="229"/>
      <c r="F460" s="331"/>
      <c r="G460" s="493"/>
    </row>
    <row r="461" spans="1:7" ht="38.25" x14ac:dyDescent="0.2">
      <c r="A461" s="226"/>
      <c r="B461" s="207"/>
      <c r="C461" s="73" t="s">
        <v>3373</v>
      </c>
      <c r="D461" s="229"/>
      <c r="E461" s="229"/>
      <c r="F461" s="331"/>
      <c r="G461" s="493"/>
    </row>
    <row r="462" spans="1:7" x14ac:dyDescent="0.2">
      <c r="A462" s="226"/>
      <c r="B462" s="207"/>
      <c r="C462" s="73"/>
      <c r="D462" s="229"/>
      <c r="E462" s="229"/>
      <c r="F462" s="331"/>
      <c r="G462" s="493"/>
    </row>
    <row r="463" spans="1:7" x14ac:dyDescent="0.2">
      <c r="A463" s="226"/>
      <c r="B463" s="207"/>
      <c r="C463" s="213" t="s">
        <v>3395</v>
      </c>
      <c r="D463" s="229"/>
      <c r="E463" s="229"/>
      <c r="F463" s="331"/>
      <c r="G463" s="493"/>
    </row>
    <row r="464" spans="1:7" x14ac:dyDescent="0.2">
      <c r="A464" s="226"/>
      <c r="B464" s="207"/>
      <c r="C464" s="73"/>
      <c r="D464" s="229"/>
      <c r="E464" s="229"/>
      <c r="F464" s="331"/>
      <c r="G464" s="493"/>
    </row>
    <row r="465" spans="1:7" ht="38.25" x14ac:dyDescent="0.2">
      <c r="A465" s="226"/>
      <c r="B465" s="207"/>
      <c r="C465" s="212" t="s">
        <v>3396</v>
      </c>
      <c r="D465" s="229"/>
      <c r="E465" s="229"/>
      <c r="F465" s="331"/>
      <c r="G465" s="493"/>
    </row>
    <row r="466" spans="1:7" x14ac:dyDescent="0.2">
      <c r="A466" s="226"/>
      <c r="B466" s="207"/>
      <c r="C466" s="73"/>
      <c r="D466" s="229"/>
      <c r="E466" s="229"/>
      <c r="F466" s="331"/>
      <c r="G466" s="493"/>
    </row>
    <row r="467" spans="1:7" x14ac:dyDescent="0.2">
      <c r="A467" s="206">
        <v>8.1</v>
      </c>
      <c r="B467" s="207"/>
      <c r="C467" s="73" t="s">
        <v>3566</v>
      </c>
      <c r="D467" s="229" t="s">
        <v>242</v>
      </c>
      <c r="E467" s="229">
        <v>2</v>
      </c>
      <c r="F467" s="711"/>
      <c r="G467" s="493">
        <f>E467*F467</f>
        <v>0</v>
      </c>
    </row>
    <row r="468" spans="1:7" x14ac:dyDescent="0.2">
      <c r="A468" s="226"/>
      <c r="B468" s="207"/>
      <c r="C468" s="73"/>
      <c r="D468" s="229"/>
      <c r="E468" s="229"/>
      <c r="F468" s="331"/>
      <c r="G468" s="493"/>
    </row>
    <row r="469" spans="1:7" ht="38.25" x14ac:dyDescent="0.2">
      <c r="A469" s="226"/>
      <c r="B469" s="207"/>
      <c r="C469" s="212" t="s">
        <v>3399</v>
      </c>
      <c r="D469" s="229"/>
      <c r="E469" s="229"/>
      <c r="F469" s="331"/>
      <c r="G469" s="493"/>
    </row>
    <row r="470" spans="1:7" x14ac:dyDescent="0.2">
      <c r="A470" s="226"/>
      <c r="B470" s="207"/>
      <c r="C470" s="73"/>
      <c r="D470" s="229"/>
      <c r="E470" s="229"/>
      <c r="F470" s="331"/>
      <c r="G470" s="493"/>
    </row>
    <row r="471" spans="1:7" x14ac:dyDescent="0.2">
      <c r="A471" s="206">
        <v>8.1999999999999993</v>
      </c>
      <c r="B471" s="207"/>
      <c r="C471" s="73" t="s">
        <v>3567</v>
      </c>
      <c r="D471" s="229" t="s">
        <v>242</v>
      </c>
      <c r="E471" s="229">
        <v>2</v>
      </c>
      <c r="F471" s="711"/>
      <c r="G471" s="493">
        <f t="shared" ref="G471:G479" si="8">E471*F471</f>
        <v>0</v>
      </c>
    </row>
    <row r="472" spans="1:7" x14ac:dyDescent="0.2">
      <c r="A472" s="226"/>
      <c r="B472" s="207"/>
      <c r="C472" s="73"/>
      <c r="D472" s="229"/>
      <c r="E472" s="229"/>
      <c r="F472" s="331"/>
      <c r="G472" s="493"/>
    </row>
    <row r="473" spans="1:7" ht="38.25" x14ac:dyDescent="0.2">
      <c r="A473" s="226"/>
      <c r="B473" s="207"/>
      <c r="C473" s="212" t="s">
        <v>3568</v>
      </c>
      <c r="D473" s="229"/>
      <c r="E473" s="229"/>
      <c r="F473" s="331"/>
      <c r="G473" s="493"/>
    </row>
    <row r="474" spans="1:7" x14ac:dyDescent="0.2">
      <c r="A474" s="226"/>
      <c r="B474" s="207"/>
      <c r="C474" s="73"/>
      <c r="D474" s="229"/>
      <c r="E474" s="229"/>
      <c r="F474" s="331"/>
      <c r="G474" s="493"/>
    </row>
    <row r="475" spans="1:7" ht="25.5" x14ac:dyDescent="0.2">
      <c r="A475" s="206">
        <v>8.3000000000000007</v>
      </c>
      <c r="B475" s="207"/>
      <c r="C475" s="73" t="s">
        <v>3569</v>
      </c>
      <c r="D475" s="229" t="s">
        <v>242</v>
      </c>
      <c r="E475" s="229">
        <v>4</v>
      </c>
      <c r="F475" s="711"/>
      <c r="G475" s="493">
        <f t="shared" si="8"/>
        <v>0</v>
      </c>
    </row>
    <row r="476" spans="1:7" x14ac:dyDescent="0.2">
      <c r="A476" s="226"/>
      <c r="B476" s="207"/>
      <c r="C476" s="73"/>
      <c r="D476" s="229"/>
      <c r="E476" s="229"/>
      <c r="F476" s="331"/>
      <c r="G476" s="493"/>
    </row>
    <row r="477" spans="1:7" ht="51" x14ac:dyDescent="0.2">
      <c r="A477" s="226"/>
      <c r="B477" s="207"/>
      <c r="C477" s="212" t="s">
        <v>3570</v>
      </c>
      <c r="D477" s="229"/>
      <c r="E477" s="229"/>
      <c r="F477" s="331"/>
      <c r="G477" s="493"/>
    </row>
    <row r="478" spans="1:7" x14ac:dyDescent="0.2">
      <c r="A478" s="226"/>
      <c r="B478" s="207"/>
      <c r="C478" s="73"/>
      <c r="D478" s="229"/>
      <c r="E478" s="229"/>
      <c r="F478" s="331"/>
      <c r="G478" s="493"/>
    </row>
    <row r="479" spans="1:7" ht="38.25" x14ac:dyDescent="0.2">
      <c r="A479" s="206">
        <v>8.4</v>
      </c>
      <c r="B479" s="207"/>
      <c r="C479" s="73" t="s">
        <v>3571</v>
      </c>
      <c r="D479" s="229" t="s">
        <v>242</v>
      </c>
      <c r="E479" s="229">
        <v>2</v>
      </c>
      <c r="F479" s="711"/>
      <c r="G479" s="493">
        <f t="shared" si="8"/>
        <v>0</v>
      </c>
    </row>
    <row r="480" spans="1:7" x14ac:dyDescent="0.2">
      <c r="A480" s="226"/>
      <c r="B480" s="207"/>
      <c r="C480" s="73"/>
      <c r="D480" s="229"/>
      <c r="E480" s="229"/>
      <c r="F480" s="331"/>
      <c r="G480" s="493"/>
    </row>
    <row r="481" spans="1:7" ht="21.95" customHeight="1" x14ac:dyDescent="0.2">
      <c r="A481" s="75" t="s">
        <v>3781</v>
      </c>
      <c r="B481" s="75"/>
      <c r="C481" s="76"/>
      <c r="D481" s="77"/>
      <c r="E481" s="77"/>
      <c r="F481" s="324"/>
      <c r="G481" s="479">
        <f>SUM(G467:G479)</f>
        <v>0</v>
      </c>
    </row>
    <row r="482" spans="1:7" s="65" customFormat="1" ht="14.45" customHeight="1" x14ac:dyDescent="0.2">
      <c r="A482" s="204"/>
      <c r="B482" s="202"/>
      <c r="C482" s="202"/>
      <c r="D482" s="203"/>
      <c r="E482" s="203"/>
      <c r="F482" s="202"/>
      <c r="G482" s="487" t="str">
        <f>$G$1</f>
        <v>BILL 2 BOQ 3: NEW GUARDHOUSES</v>
      </c>
    </row>
    <row r="483" spans="1:7" s="65" customFormat="1" x14ac:dyDescent="0.2">
      <c r="A483" s="204"/>
      <c r="B483" s="202"/>
      <c r="C483" s="202"/>
      <c r="D483" s="203"/>
      <c r="E483" s="203"/>
      <c r="F483" s="202"/>
      <c r="G483" s="488"/>
    </row>
    <row r="484" spans="1:7" s="65" customFormat="1" ht="25.5" x14ac:dyDescent="0.2">
      <c r="A484" s="225" t="s">
        <v>3</v>
      </c>
      <c r="B484" s="66" t="s">
        <v>4</v>
      </c>
      <c r="C484" s="66" t="s">
        <v>5</v>
      </c>
      <c r="D484" s="66" t="s">
        <v>6</v>
      </c>
      <c r="E484" s="66" t="s">
        <v>7</v>
      </c>
      <c r="F484" s="66" t="s">
        <v>8</v>
      </c>
      <c r="G484" s="489" t="s">
        <v>9</v>
      </c>
    </row>
    <row r="485" spans="1:7" x14ac:dyDescent="0.2">
      <c r="A485" s="226"/>
      <c r="B485" s="207"/>
      <c r="C485" s="73"/>
      <c r="D485" s="229"/>
      <c r="E485" s="229"/>
      <c r="F485" s="319"/>
      <c r="G485" s="477"/>
    </row>
    <row r="486" spans="1:7" x14ac:dyDescent="0.2">
      <c r="A486" s="226"/>
      <c r="B486" s="207"/>
      <c r="C486" s="74" t="s">
        <v>3752</v>
      </c>
      <c r="D486" s="229"/>
      <c r="E486" s="229"/>
      <c r="F486" s="319"/>
      <c r="G486" s="477"/>
    </row>
    <row r="487" spans="1:7" x14ac:dyDescent="0.2">
      <c r="A487" s="226"/>
      <c r="B487" s="207"/>
      <c r="C487" s="73"/>
      <c r="D487" s="229"/>
      <c r="E487" s="229"/>
      <c r="F487" s="319"/>
      <c r="G487" s="477"/>
    </row>
    <row r="488" spans="1:7" x14ac:dyDescent="0.2">
      <c r="A488" s="226"/>
      <c r="B488" s="207"/>
      <c r="C488" s="74" t="s">
        <v>931</v>
      </c>
      <c r="D488" s="229"/>
      <c r="E488" s="229"/>
      <c r="F488" s="319"/>
      <c r="G488" s="477"/>
    </row>
    <row r="489" spans="1:7" x14ac:dyDescent="0.2">
      <c r="A489" s="226"/>
      <c r="B489" s="207"/>
      <c r="C489" s="73"/>
      <c r="D489" s="229"/>
      <c r="E489" s="229"/>
      <c r="F489" s="319"/>
      <c r="G489" s="477"/>
    </row>
    <row r="490" spans="1:7" ht="25.5" x14ac:dyDescent="0.2">
      <c r="A490" s="226"/>
      <c r="B490" s="207"/>
      <c r="C490" s="73" t="s">
        <v>3311</v>
      </c>
      <c r="D490" s="229"/>
      <c r="E490" s="229"/>
      <c r="F490" s="319"/>
      <c r="G490" s="477"/>
    </row>
    <row r="491" spans="1:7" x14ac:dyDescent="0.2">
      <c r="A491" s="226"/>
      <c r="B491" s="207"/>
      <c r="C491" s="73"/>
      <c r="D491" s="229"/>
      <c r="E491" s="229"/>
      <c r="F491" s="319"/>
      <c r="G491" s="477"/>
    </row>
    <row r="492" spans="1:7" ht="51" x14ac:dyDescent="0.2">
      <c r="A492" s="226"/>
      <c r="B492" s="207"/>
      <c r="C492" s="73" t="s">
        <v>3309</v>
      </c>
      <c r="D492" s="229"/>
      <c r="E492" s="229"/>
      <c r="F492" s="319"/>
      <c r="G492" s="477"/>
    </row>
    <row r="493" spans="1:7" x14ac:dyDescent="0.2">
      <c r="A493" s="226"/>
      <c r="B493" s="207"/>
      <c r="C493" s="73"/>
      <c r="D493" s="229"/>
      <c r="E493" s="229"/>
      <c r="F493" s="319"/>
      <c r="G493" s="477"/>
    </row>
    <row r="494" spans="1:7" ht="51" x14ac:dyDescent="0.2">
      <c r="A494" s="226"/>
      <c r="B494" s="207"/>
      <c r="C494" s="73" t="s">
        <v>3480</v>
      </c>
      <c r="D494" s="229"/>
      <c r="E494" s="229"/>
      <c r="F494" s="319"/>
      <c r="G494" s="477"/>
    </row>
    <row r="495" spans="1:7" x14ac:dyDescent="0.2">
      <c r="A495" s="226"/>
      <c r="B495" s="207"/>
      <c r="C495" s="73"/>
      <c r="D495" s="229"/>
      <c r="E495" s="229"/>
      <c r="F495" s="319"/>
      <c r="G495" s="477"/>
    </row>
    <row r="496" spans="1:7" ht="38.25" x14ac:dyDescent="0.2">
      <c r="A496" s="226"/>
      <c r="B496" s="207"/>
      <c r="C496" s="73" t="s">
        <v>3401</v>
      </c>
      <c r="D496" s="229"/>
      <c r="E496" s="229"/>
      <c r="F496" s="319"/>
      <c r="G496" s="477"/>
    </row>
    <row r="497" spans="1:7" x14ac:dyDescent="0.2">
      <c r="A497" s="226"/>
      <c r="B497" s="207"/>
      <c r="C497" s="73"/>
      <c r="D497" s="229"/>
      <c r="E497" s="229"/>
      <c r="F497" s="319"/>
      <c r="G497" s="477"/>
    </row>
    <row r="498" spans="1:7" x14ac:dyDescent="0.2">
      <c r="A498" s="226"/>
      <c r="B498" s="207"/>
      <c r="C498" s="213" t="s">
        <v>3144</v>
      </c>
      <c r="D498" s="229"/>
      <c r="E498" s="229"/>
      <c r="F498" s="319"/>
      <c r="G498" s="477"/>
    </row>
    <row r="499" spans="1:7" x14ac:dyDescent="0.2">
      <c r="A499" s="226"/>
      <c r="B499" s="207"/>
      <c r="C499" s="73"/>
      <c r="D499" s="229"/>
      <c r="E499" s="229"/>
      <c r="F499" s="319"/>
      <c r="G499" s="477"/>
    </row>
    <row r="500" spans="1:7" x14ac:dyDescent="0.2">
      <c r="A500" s="226"/>
      <c r="B500" s="207"/>
      <c r="C500" s="212" t="s">
        <v>3572</v>
      </c>
      <c r="D500" s="229"/>
      <c r="E500" s="229"/>
      <c r="F500" s="319"/>
      <c r="G500" s="477"/>
    </row>
    <row r="501" spans="1:7" x14ac:dyDescent="0.2">
      <c r="A501" s="226"/>
      <c r="B501" s="207"/>
      <c r="C501" s="73"/>
      <c r="D501" s="229"/>
      <c r="E501" s="229"/>
      <c r="F501" s="319"/>
      <c r="G501" s="477"/>
    </row>
    <row r="502" spans="1:7" x14ac:dyDescent="0.2">
      <c r="A502" s="206">
        <v>9.1</v>
      </c>
      <c r="B502" s="207"/>
      <c r="C502" s="73" t="s">
        <v>3573</v>
      </c>
      <c r="D502" s="229" t="s">
        <v>292</v>
      </c>
      <c r="E502" s="229">
        <v>26</v>
      </c>
      <c r="F502" s="711"/>
      <c r="G502" s="477">
        <f>E502*F502</f>
        <v>0</v>
      </c>
    </row>
    <row r="503" spans="1:7" x14ac:dyDescent="0.2">
      <c r="A503" s="226"/>
      <c r="B503" s="207"/>
      <c r="C503" s="73"/>
      <c r="D503" s="229"/>
      <c r="E503" s="229"/>
      <c r="F503" s="319"/>
      <c r="G503" s="477"/>
    </row>
    <row r="504" spans="1:7" x14ac:dyDescent="0.2">
      <c r="A504" s="226"/>
      <c r="B504" s="207"/>
      <c r="C504" s="213" t="s">
        <v>3147</v>
      </c>
      <c r="D504" s="229"/>
      <c r="E504" s="229"/>
      <c r="F504" s="319"/>
      <c r="G504" s="477"/>
    </row>
    <row r="505" spans="1:7" x14ac:dyDescent="0.2">
      <c r="A505" s="226"/>
      <c r="B505" s="207"/>
      <c r="C505" s="73"/>
      <c r="D505" s="229"/>
      <c r="E505" s="229"/>
      <c r="F505" s="319"/>
      <c r="G505" s="477"/>
    </row>
    <row r="506" spans="1:7" x14ac:dyDescent="0.2">
      <c r="A506" s="226"/>
      <c r="B506" s="207"/>
      <c r="C506" s="212" t="s">
        <v>3148</v>
      </c>
      <c r="D506" s="229"/>
      <c r="E506" s="229"/>
      <c r="F506" s="319"/>
      <c r="G506" s="477"/>
    </row>
    <row r="507" spans="1:7" x14ac:dyDescent="0.2">
      <c r="A507" s="226"/>
      <c r="B507" s="207"/>
      <c r="C507" s="73"/>
      <c r="D507" s="229"/>
      <c r="E507" s="229"/>
      <c r="F507" s="319"/>
      <c r="G507" s="477"/>
    </row>
    <row r="508" spans="1:7" x14ac:dyDescent="0.2">
      <c r="A508" s="206">
        <v>9.1999999999999993</v>
      </c>
      <c r="B508" s="207"/>
      <c r="C508" s="73" t="s">
        <v>3149</v>
      </c>
      <c r="D508" s="229" t="s">
        <v>4786</v>
      </c>
      <c r="E508" s="229">
        <v>58</v>
      </c>
      <c r="F508" s="711"/>
      <c r="G508" s="477">
        <f t="shared" ref="G508" si="9">E508*F508</f>
        <v>0</v>
      </c>
    </row>
    <row r="509" spans="1:7" x14ac:dyDescent="0.2">
      <c r="A509" s="226"/>
      <c r="B509" s="207"/>
      <c r="C509" s="73"/>
      <c r="D509" s="229"/>
      <c r="E509" s="229"/>
      <c r="F509" s="319"/>
      <c r="G509" s="477"/>
    </row>
    <row r="510" spans="1:7" x14ac:dyDescent="0.2">
      <c r="A510" s="206">
        <v>9.3000000000000007</v>
      </c>
      <c r="B510" s="207"/>
      <c r="C510" s="73" t="s">
        <v>3150</v>
      </c>
      <c r="D510" s="229" t="s">
        <v>4786</v>
      </c>
      <c r="E510" s="229">
        <v>2</v>
      </c>
      <c r="F510" s="711"/>
      <c r="G510" s="477">
        <f>E510*F510</f>
        <v>0</v>
      </c>
    </row>
    <row r="511" spans="1:7" x14ac:dyDescent="0.2">
      <c r="A511" s="226"/>
      <c r="B511" s="207"/>
      <c r="C511" s="73"/>
      <c r="D511" s="229"/>
      <c r="E511" s="229"/>
      <c r="F511" s="319"/>
      <c r="G511" s="477"/>
    </row>
    <row r="512" spans="1:7" ht="21.95" customHeight="1" x14ac:dyDescent="0.2">
      <c r="A512" s="75" t="s">
        <v>3782</v>
      </c>
      <c r="B512" s="75"/>
      <c r="C512" s="76"/>
      <c r="D512" s="77"/>
      <c r="E512" s="77"/>
      <c r="F512" s="329"/>
      <c r="G512" s="494">
        <f>SUM(G502:G510)</f>
        <v>0</v>
      </c>
    </row>
    <row r="513" spans="1:7" s="65" customFormat="1" ht="14.45" customHeight="1" x14ac:dyDescent="0.2">
      <c r="A513" s="204"/>
      <c r="B513" s="202"/>
      <c r="C513" s="202"/>
      <c r="D513" s="203"/>
      <c r="E513" s="203"/>
      <c r="F513" s="202"/>
      <c r="G513" s="487" t="str">
        <f>$G$1</f>
        <v>BILL 2 BOQ 3: NEW GUARDHOUSES</v>
      </c>
    </row>
    <row r="514" spans="1:7" s="65" customFormat="1" x14ac:dyDescent="0.2">
      <c r="A514" s="204"/>
      <c r="B514" s="202"/>
      <c r="C514" s="202"/>
      <c r="D514" s="203"/>
      <c r="E514" s="203"/>
      <c r="F514" s="202"/>
      <c r="G514" s="488"/>
    </row>
    <row r="515" spans="1:7" s="65" customFormat="1" ht="25.5" x14ac:dyDescent="0.2">
      <c r="A515" s="225" t="s">
        <v>3</v>
      </c>
      <c r="B515" s="66" t="s">
        <v>4</v>
      </c>
      <c r="C515" s="66" t="s">
        <v>5</v>
      </c>
      <c r="D515" s="66" t="s">
        <v>6</v>
      </c>
      <c r="E515" s="66" t="s">
        <v>7</v>
      </c>
      <c r="F515" s="66" t="s">
        <v>8</v>
      </c>
      <c r="G515" s="489" t="s">
        <v>9</v>
      </c>
    </row>
    <row r="516" spans="1:7" x14ac:dyDescent="0.2">
      <c r="A516" s="226"/>
      <c r="B516" s="207"/>
      <c r="C516" s="73"/>
      <c r="D516" s="229"/>
      <c r="E516" s="229"/>
      <c r="F516" s="331"/>
      <c r="G516" s="493"/>
    </row>
    <row r="517" spans="1:7" x14ac:dyDescent="0.2">
      <c r="A517" s="226"/>
      <c r="B517" s="207"/>
      <c r="C517" s="74" t="s">
        <v>3753</v>
      </c>
      <c r="D517" s="229"/>
      <c r="E517" s="229"/>
      <c r="F517" s="331"/>
      <c r="G517" s="493"/>
    </row>
    <row r="518" spans="1:7" x14ac:dyDescent="0.2">
      <c r="A518" s="226"/>
      <c r="B518" s="207"/>
      <c r="C518" s="73"/>
      <c r="D518" s="229"/>
      <c r="E518" s="229"/>
      <c r="F518" s="331"/>
      <c r="G518" s="493"/>
    </row>
    <row r="519" spans="1:7" x14ac:dyDescent="0.2">
      <c r="A519" s="226"/>
      <c r="B519" s="207"/>
      <c r="C519" s="74" t="s">
        <v>3151</v>
      </c>
      <c r="D519" s="229"/>
      <c r="E519" s="229"/>
      <c r="F519" s="331"/>
      <c r="G519" s="493"/>
    </row>
    <row r="520" spans="1:7" x14ac:dyDescent="0.2">
      <c r="A520" s="226"/>
      <c r="B520" s="207"/>
      <c r="C520" s="73"/>
      <c r="D520" s="229"/>
      <c r="E520" s="229"/>
      <c r="F520" s="331"/>
      <c r="G520" s="493"/>
    </row>
    <row r="521" spans="1:7" ht="25.5" x14ac:dyDescent="0.2">
      <c r="A521" s="226"/>
      <c r="B521" s="207"/>
      <c r="C521" s="73" t="s">
        <v>3311</v>
      </c>
      <c r="D521" s="229"/>
      <c r="E521" s="229"/>
      <c r="F521" s="331"/>
      <c r="G521" s="493"/>
    </row>
    <row r="522" spans="1:7" x14ac:dyDescent="0.2">
      <c r="A522" s="226"/>
      <c r="B522" s="207"/>
      <c r="C522" s="73"/>
      <c r="D522" s="229"/>
      <c r="E522" s="229"/>
      <c r="F522" s="331"/>
      <c r="G522" s="493"/>
    </row>
    <row r="523" spans="1:7" ht="51" x14ac:dyDescent="0.2">
      <c r="A523" s="226"/>
      <c r="B523" s="207"/>
      <c r="C523" s="73" t="s">
        <v>3309</v>
      </c>
      <c r="D523" s="229"/>
      <c r="E523" s="229"/>
      <c r="F523" s="331"/>
      <c r="G523" s="493"/>
    </row>
    <row r="524" spans="1:7" x14ac:dyDescent="0.2">
      <c r="A524" s="226"/>
      <c r="B524" s="207"/>
      <c r="C524" s="73"/>
      <c r="D524" s="229"/>
      <c r="E524" s="229"/>
      <c r="F524" s="331"/>
      <c r="G524" s="493"/>
    </row>
    <row r="525" spans="1:7" ht="51" x14ac:dyDescent="0.2">
      <c r="A525" s="226"/>
      <c r="B525" s="207"/>
      <c r="C525" s="73" t="s">
        <v>3480</v>
      </c>
      <c r="D525" s="229"/>
      <c r="E525" s="229"/>
      <c r="F525" s="331"/>
      <c r="G525" s="493"/>
    </row>
    <row r="526" spans="1:7" x14ac:dyDescent="0.2">
      <c r="A526" s="226"/>
      <c r="B526" s="207"/>
      <c r="C526" s="73"/>
      <c r="D526" s="229"/>
      <c r="E526" s="229"/>
      <c r="F526" s="331"/>
      <c r="G526" s="493"/>
    </row>
    <row r="527" spans="1:7" ht="38.25" x14ac:dyDescent="0.2">
      <c r="A527" s="226"/>
      <c r="B527" s="207"/>
      <c r="C527" s="73" t="s">
        <v>3414</v>
      </c>
      <c r="D527" s="229"/>
      <c r="E527" s="229"/>
      <c r="F527" s="331"/>
      <c r="G527" s="493"/>
    </row>
    <row r="528" spans="1:7" x14ac:dyDescent="0.2">
      <c r="A528" s="226"/>
      <c r="B528" s="207"/>
      <c r="C528" s="73"/>
      <c r="D528" s="229"/>
      <c r="E528" s="229"/>
      <c r="F528" s="331"/>
      <c r="G528" s="493"/>
    </row>
    <row r="529" spans="1:7" x14ac:dyDescent="0.2">
      <c r="A529" s="226"/>
      <c r="B529" s="207"/>
      <c r="C529" s="213" t="s">
        <v>3153</v>
      </c>
      <c r="D529" s="229"/>
      <c r="E529" s="229"/>
      <c r="F529" s="331"/>
      <c r="G529" s="493"/>
    </row>
    <row r="530" spans="1:7" x14ac:dyDescent="0.2">
      <c r="A530" s="226"/>
      <c r="B530" s="207"/>
      <c r="C530" s="73"/>
      <c r="D530" s="229"/>
      <c r="E530" s="229"/>
      <c r="F530" s="331"/>
      <c r="G530" s="493"/>
    </row>
    <row r="531" spans="1:7" x14ac:dyDescent="0.2">
      <c r="A531" s="226"/>
      <c r="B531" s="207"/>
      <c r="C531" s="212" t="s">
        <v>3154</v>
      </c>
      <c r="D531" s="229"/>
      <c r="E531" s="229"/>
      <c r="F531" s="331"/>
      <c r="G531" s="493"/>
    </row>
    <row r="532" spans="1:7" x14ac:dyDescent="0.2">
      <c r="A532" s="226"/>
      <c r="B532" s="207"/>
      <c r="C532" s="73"/>
      <c r="D532" s="229"/>
      <c r="E532" s="229"/>
      <c r="F532" s="331"/>
      <c r="G532" s="493"/>
    </row>
    <row r="533" spans="1:7" x14ac:dyDescent="0.2">
      <c r="A533" s="206">
        <v>10.1</v>
      </c>
      <c r="B533" s="207"/>
      <c r="C533" s="73" t="s">
        <v>3415</v>
      </c>
      <c r="D533" s="229" t="s">
        <v>4786</v>
      </c>
      <c r="E533" s="229">
        <v>1</v>
      </c>
      <c r="F533" s="711"/>
      <c r="G533" s="493">
        <f>E533*F533</f>
        <v>0</v>
      </c>
    </row>
    <row r="534" spans="1:7" x14ac:dyDescent="0.2">
      <c r="A534" s="226"/>
      <c r="B534" s="207"/>
      <c r="C534" s="73"/>
      <c r="D534" s="229"/>
      <c r="E534" s="229"/>
      <c r="F534" s="331"/>
      <c r="G534" s="493"/>
    </row>
    <row r="535" spans="1:7" x14ac:dyDescent="0.2">
      <c r="A535" s="226"/>
      <c r="B535" s="207"/>
      <c r="C535" s="212" t="s">
        <v>3157</v>
      </c>
      <c r="D535" s="229"/>
      <c r="E535" s="229"/>
      <c r="F535" s="331"/>
      <c r="G535" s="493"/>
    </row>
    <row r="536" spans="1:7" x14ac:dyDescent="0.2">
      <c r="A536" s="226"/>
      <c r="B536" s="207"/>
      <c r="C536" s="73"/>
      <c r="D536" s="229"/>
      <c r="E536" s="229"/>
      <c r="F536" s="331"/>
      <c r="G536" s="493"/>
    </row>
    <row r="537" spans="1:7" x14ac:dyDescent="0.2">
      <c r="A537" s="206">
        <v>10.199999999999999</v>
      </c>
      <c r="B537" s="207"/>
      <c r="C537" s="73" t="s">
        <v>3158</v>
      </c>
      <c r="D537" s="229" t="s">
        <v>292</v>
      </c>
      <c r="E537" s="229">
        <v>4</v>
      </c>
      <c r="F537" s="711"/>
      <c r="G537" s="493">
        <f t="shared" ref="G537:G549" si="10">E537*F537</f>
        <v>0</v>
      </c>
    </row>
    <row r="538" spans="1:7" x14ac:dyDescent="0.2">
      <c r="A538" s="226"/>
      <c r="B538" s="207"/>
      <c r="C538" s="73"/>
      <c r="D538" s="229"/>
      <c r="E538" s="229"/>
      <c r="F538" s="331"/>
      <c r="G538" s="493"/>
    </row>
    <row r="539" spans="1:7" x14ac:dyDescent="0.2">
      <c r="A539" s="226"/>
      <c r="B539" s="207"/>
      <c r="C539" s="213" t="s">
        <v>3160</v>
      </c>
      <c r="D539" s="229"/>
      <c r="E539" s="229"/>
      <c r="F539" s="331"/>
      <c r="G539" s="493"/>
    </row>
    <row r="540" spans="1:7" x14ac:dyDescent="0.2">
      <c r="A540" s="226"/>
      <c r="B540" s="207"/>
      <c r="C540" s="73"/>
      <c r="D540" s="229"/>
      <c r="E540" s="229"/>
      <c r="F540" s="331"/>
      <c r="G540" s="493"/>
    </row>
    <row r="541" spans="1:7" ht="25.5" x14ac:dyDescent="0.2">
      <c r="A541" s="226"/>
      <c r="B541" s="207"/>
      <c r="C541" s="212" t="s">
        <v>3416</v>
      </c>
      <c r="D541" s="229"/>
      <c r="E541" s="229"/>
      <c r="F541" s="331"/>
      <c r="G541" s="493"/>
    </row>
    <row r="542" spans="1:7" x14ac:dyDescent="0.2">
      <c r="A542" s="226"/>
      <c r="B542" s="207"/>
      <c r="C542" s="73"/>
      <c r="D542" s="229"/>
      <c r="E542" s="229"/>
      <c r="F542" s="331"/>
      <c r="G542" s="493"/>
    </row>
    <row r="543" spans="1:7" x14ac:dyDescent="0.2">
      <c r="A543" s="206">
        <v>10.3</v>
      </c>
      <c r="B543" s="207"/>
      <c r="C543" s="73" t="s">
        <v>3417</v>
      </c>
      <c r="D543" s="229" t="s">
        <v>4786</v>
      </c>
      <c r="E543" s="229">
        <v>13</v>
      </c>
      <c r="F543" s="711"/>
      <c r="G543" s="493">
        <f t="shared" si="10"/>
        <v>0</v>
      </c>
    </row>
    <row r="544" spans="1:7" x14ac:dyDescent="0.2">
      <c r="A544" s="226"/>
      <c r="B544" s="207"/>
      <c r="C544" s="73"/>
      <c r="D544" s="229"/>
      <c r="E544" s="229"/>
      <c r="F544" s="331"/>
      <c r="G544" s="493"/>
    </row>
    <row r="545" spans="1:7" x14ac:dyDescent="0.2">
      <c r="A545" s="206">
        <v>10.4</v>
      </c>
      <c r="B545" s="207"/>
      <c r="C545" s="73" t="s">
        <v>3574</v>
      </c>
      <c r="D545" s="229" t="s">
        <v>292</v>
      </c>
      <c r="E545" s="229">
        <v>29</v>
      </c>
      <c r="F545" s="711"/>
      <c r="G545" s="493">
        <f t="shared" si="10"/>
        <v>0</v>
      </c>
    </row>
    <row r="546" spans="1:7" x14ac:dyDescent="0.2">
      <c r="A546" s="226"/>
      <c r="B546" s="207"/>
      <c r="C546" s="73"/>
      <c r="D546" s="229"/>
      <c r="E546" s="229"/>
      <c r="F546" s="331"/>
      <c r="G546" s="493"/>
    </row>
    <row r="547" spans="1:7" x14ac:dyDescent="0.2">
      <c r="A547" s="226"/>
      <c r="B547" s="207"/>
      <c r="C547" s="212" t="s">
        <v>3157</v>
      </c>
      <c r="D547" s="229"/>
      <c r="E547" s="229"/>
      <c r="F547" s="331"/>
      <c r="G547" s="493"/>
    </row>
    <row r="548" spans="1:7" x14ac:dyDescent="0.2">
      <c r="A548" s="226"/>
      <c r="B548" s="207"/>
      <c r="C548" s="73"/>
      <c r="D548" s="229"/>
      <c r="E548" s="229"/>
      <c r="F548" s="331"/>
      <c r="G548" s="493"/>
    </row>
    <row r="549" spans="1:7" x14ac:dyDescent="0.2">
      <c r="A549" s="206">
        <v>10.5</v>
      </c>
      <c r="B549" s="207"/>
      <c r="C549" s="73" t="s">
        <v>3419</v>
      </c>
      <c r="D549" s="229" t="s">
        <v>292</v>
      </c>
      <c r="E549" s="229">
        <v>31</v>
      </c>
      <c r="F549" s="711"/>
      <c r="G549" s="493">
        <f t="shared" si="10"/>
        <v>0</v>
      </c>
    </row>
    <row r="550" spans="1:7" x14ac:dyDescent="0.2">
      <c r="A550" s="226"/>
      <c r="B550" s="207"/>
      <c r="C550" s="73"/>
      <c r="D550" s="229"/>
      <c r="E550" s="229"/>
      <c r="F550" s="331"/>
      <c r="G550" s="493"/>
    </row>
    <row r="551" spans="1:7" ht="21.95" customHeight="1" x14ac:dyDescent="0.2">
      <c r="A551" s="75" t="s">
        <v>3783</v>
      </c>
      <c r="B551" s="75"/>
      <c r="C551" s="76"/>
      <c r="D551" s="77"/>
      <c r="E551" s="77"/>
      <c r="F551" s="324"/>
      <c r="G551" s="479">
        <f>SUM(G533:G549)</f>
        <v>0</v>
      </c>
    </row>
    <row r="552" spans="1:7" s="65" customFormat="1" ht="14.45" customHeight="1" x14ac:dyDescent="0.2">
      <c r="A552" s="204"/>
      <c r="B552" s="202"/>
      <c r="C552" s="202"/>
      <c r="D552" s="203"/>
      <c r="E552" s="203"/>
      <c r="F552" s="202"/>
      <c r="G552" s="487" t="str">
        <f>$G$1</f>
        <v>BILL 2 BOQ 3: NEW GUARDHOUSES</v>
      </c>
    </row>
    <row r="553" spans="1:7" s="65" customFormat="1" x14ac:dyDescent="0.2">
      <c r="A553" s="204"/>
      <c r="B553" s="202"/>
      <c r="C553" s="202"/>
      <c r="D553" s="203"/>
      <c r="E553" s="203"/>
      <c r="F553" s="202"/>
      <c r="G553" s="488"/>
    </row>
    <row r="554" spans="1:7" s="65" customFormat="1" ht="25.5" x14ac:dyDescent="0.2">
      <c r="A554" s="225" t="s">
        <v>3</v>
      </c>
      <c r="B554" s="66" t="s">
        <v>4</v>
      </c>
      <c r="C554" s="66" t="s">
        <v>5</v>
      </c>
      <c r="D554" s="66" t="s">
        <v>6</v>
      </c>
      <c r="E554" s="66" t="s">
        <v>7</v>
      </c>
      <c r="F554" s="66" t="s">
        <v>8</v>
      </c>
      <c r="G554" s="489" t="s">
        <v>9</v>
      </c>
    </row>
    <row r="555" spans="1:7" x14ac:dyDescent="0.2">
      <c r="A555" s="226"/>
      <c r="B555" s="207"/>
      <c r="C555" s="73"/>
      <c r="D555" s="229"/>
      <c r="E555" s="229"/>
      <c r="F555" s="319"/>
      <c r="G555" s="477"/>
    </row>
    <row r="556" spans="1:7" x14ac:dyDescent="0.2">
      <c r="A556" s="226"/>
      <c r="B556" s="207"/>
      <c r="C556" s="74" t="s">
        <v>3754</v>
      </c>
      <c r="D556" s="229"/>
      <c r="E556" s="229"/>
      <c r="F556" s="319"/>
      <c r="G556" s="477"/>
    </row>
    <row r="557" spans="1:7" x14ac:dyDescent="0.2">
      <c r="A557" s="226"/>
      <c r="B557" s="207"/>
      <c r="C557" s="213"/>
      <c r="D557" s="229"/>
      <c r="E557" s="229"/>
      <c r="F557" s="319"/>
      <c r="G557" s="477"/>
    </row>
    <row r="558" spans="1:7" x14ac:dyDescent="0.2">
      <c r="A558" s="226"/>
      <c r="B558" s="207"/>
      <c r="C558" s="74" t="s">
        <v>3164</v>
      </c>
      <c r="D558" s="229"/>
      <c r="E558" s="229"/>
      <c r="F558" s="319"/>
      <c r="G558" s="477"/>
    </row>
    <row r="559" spans="1:7" x14ac:dyDescent="0.2">
      <c r="A559" s="226"/>
      <c r="B559" s="207"/>
      <c r="C559" s="73"/>
      <c r="D559" s="229"/>
      <c r="E559" s="229"/>
      <c r="F559" s="319"/>
      <c r="G559" s="477"/>
    </row>
    <row r="560" spans="1:7" ht="25.5" x14ac:dyDescent="0.2">
      <c r="A560" s="226"/>
      <c r="B560" s="207"/>
      <c r="C560" s="73" t="s">
        <v>3311</v>
      </c>
      <c r="D560" s="229"/>
      <c r="E560" s="229"/>
      <c r="F560" s="319"/>
      <c r="G560" s="477"/>
    </row>
    <row r="561" spans="1:7" x14ac:dyDescent="0.2">
      <c r="A561" s="226"/>
      <c r="B561" s="207"/>
      <c r="C561" s="73"/>
      <c r="D561" s="229"/>
      <c r="E561" s="229"/>
      <c r="F561" s="319"/>
      <c r="G561" s="477"/>
    </row>
    <row r="562" spans="1:7" ht="51" x14ac:dyDescent="0.2">
      <c r="A562" s="226"/>
      <c r="B562" s="207"/>
      <c r="C562" s="73" t="s">
        <v>3309</v>
      </c>
      <c r="D562" s="229"/>
      <c r="E562" s="229"/>
      <c r="F562" s="319"/>
      <c r="G562" s="477"/>
    </row>
    <row r="563" spans="1:7" x14ac:dyDescent="0.2">
      <c r="A563" s="226"/>
      <c r="B563" s="207"/>
      <c r="C563" s="73"/>
      <c r="D563" s="229"/>
      <c r="E563" s="229"/>
      <c r="F563" s="319"/>
      <c r="G563" s="477"/>
    </row>
    <row r="564" spans="1:7" ht="51" x14ac:dyDescent="0.2">
      <c r="A564" s="226"/>
      <c r="B564" s="207"/>
      <c r="C564" s="73" t="s">
        <v>3480</v>
      </c>
      <c r="D564" s="229"/>
      <c r="E564" s="229"/>
      <c r="F564" s="319"/>
      <c r="G564" s="477"/>
    </row>
    <row r="565" spans="1:7" x14ac:dyDescent="0.2">
      <c r="A565" s="226"/>
      <c r="B565" s="207"/>
      <c r="C565" s="73"/>
      <c r="D565" s="229"/>
      <c r="E565" s="229"/>
      <c r="F565" s="319"/>
      <c r="G565" s="477"/>
    </row>
    <row r="566" spans="1:7" ht="38.25" x14ac:dyDescent="0.2">
      <c r="A566" s="226"/>
      <c r="B566" s="207"/>
      <c r="C566" s="73" t="s">
        <v>3420</v>
      </c>
      <c r="D566" s="229"/>
      <c r="E566" s="229"/>
      <c r="F566" s="319"/>
      <c r="G566" s="477"/>
    </row>
    <row r="567" spans="1:7" x14ac:dyDescent="0.2">
      <c r="A567" s="226"/>
      <c r="B567" s="207"/>
      <c r="C567" s="73"/>
      <c r="D567" s="229"/>
      <c r="E567" s="229"/>
      <c r="F567" s="319"/>
      <c r="G567" s="477"/>
    </row>
    <row r="568" spans="1:7" x14ac:dyDescent="0.2">
      <c r="A568" s="226"/>
      <c r="B568" s="207"/>
      <c r="C568" s="213" t="s">
        <v>2907</v>
      </c>
      <c r="D568" s="229"/>
      <c r="E568" s="229"/>
      <c r="F568" s="319"/>
      <c r="G568" s="477"/>
    </row>
    <row r="569" spans="1:7" x14ac:dyDescent="0.2">
      <c r="A569" s="226"/>
      <c r="B569" s="207"/>
      <c r="C569" s="73"/>
      <c r="D569" s="229"/>
      <c r="E569" s="229"/>
      <c r="F569" s="319"/>
      <c r="G569" s="477"/>
    </row>
    <row r="570" spans="1:7" x14ac:dyDescent="0.2">
      <c r="A570" s="226"/>
      <c r="B570" s="207"/>
      <c r="C570" s="212" t="s">
        <v>3421</v>
      </c>
      <c r="D570" s="229"/>
      <c r="E570" s="229"/>
      <c r="F570" s="319"/>
      <c r="G570" s="477"/>
    </row>
    <row r="571" spans="1:7" x14ac:dyDescent="0.2">
      <c r="A571" s="226"/>
      <c r="B571" s="207"/>
      <c r="C571" s="73"/>
      <c r="D571" s="229"/>
      <c r="E571" s="229"/>
      <c r="F571" s="319"/>
      <c r="G571" s="477"/>
    </row>
    <row r="572" spans="1:7" x14ac:dyDescent="0.2">
      <c r="A572" s="226"/>
      <c r="B572" s="207"/>
      <c r="C572" s="73" t="s">
        <v>3422</v>
      </c>
      <c r="D572" s="229"/>
      <c r="E572" s="229"/>
      <c r="F572" s="319"/>
      <c r="G572" s="477"/>
    </row>
    <row r="573" spans="1:7" x14ac:dyDescent="0.2">
      <c r="A573" s="226"/>
      <c r="B573" s="207"/>
      <c r="C573" s="73"/>
      <c r="D573" s="229"/>
      <c r="E573" s="229"/>
      <c r="F573" s="319"/>
      <c r="G573" s="477"/>
    </row>
    <row r="574" spans="1:7" x14ac:dyDescent="0.2">
      <c r="A574" s="226"/>
      <c r="B574" s="207"/>
      <c r="C574" s="212" t="s">
        <v>3423</v>
      </c>
      <c r="D574" s="229"/>
      <c r="E574" s="229"/>
      <c r="F574" s="319"/>
      <c r="G574" s="477"/>
    </row>
    <row r="575" spans="1:7" x14ac:dyDescent="0.2">
      <c r="A575" s="226"/>
      <c r="B575" s="207"/>
      <c r="C575" s="73"/>
      <c r="D575" s="229"/>
      <c r="E575" s="229"/>
      <c r="F575" s="319"/>
      <c r="G575" s="477"/>
    </row>
    <row r="576" spans="1:7" ht="114.75" x14ac:dyDescent="0.2">
      <c r="A576" s="226"/>
      <c r="B576" s="207"/>
      <c r="C576" s="73" t="s">
        <v>3424</v>
      </c>
      <c r="D576" s="229"/>
      <c r="E576" s="229"/>
      <c r="F576" s="319"/>
      <c r="G576" s="477"/>
    </row>
    <row r="577" spans="1:7" x14ac:dyDescent="0.2">
      <c r="A577" s="226"/>
      <c r="B577" s="207"/>
      <c r="C577" s="73"/>
      <c r="D577" s="229"/>
      <c r="E577" s="229"/>
      <c r="F577" s="319"/>
      <c r="G577" s="477"/>
    </row>
    <row r="578" spans="1:7" x14ac:dyDescent="0.2">
      <c r="A578" s="226"/>
      <c r="B578" s="207"/>
      <c r="C578" s="212" t="s">
        <v>3425</v>
      </c>
      <c r="D578" s="229"/>
      <c r="E578" s="229"/>
      <c r="F578" s="319"/>
      <c r="G578" s="477"/>
    </row>
    <row r="579" spans="1:7" x14ac:dyDescent="0.2">
      <c r="A579" s="226"/>
      <c r="B579" s="207"/>
      <c r="C579" s="73"/>
      <c r="D579" s="229"/>
      <c r="E579" s="229"/>
      <c r="F579" s="319"/>
      <c r="G579" s="477"/>
    </row>
    <row r="580" spans="1:7" ht="38.25" x14ac:dyDescent="0.2">
      <c r="A580" s="226"/>
      <c r="B580" s="207"/>
      <c r="C580" s="73" t="s">
        <v>3426</v>
      </c>
      <c r="D580" s="229"/>
      <c r="E580" s="229"/>
      <c r="F580" s="319"/>
      <c r="G580" s="477"/>
    </row>
    <row r="581" spans="1:7" x14ac:dyDescent="0.2">
      <c r="A581" s="226"/>
      <c r="B581" s="207"/>
      <c r="C581" s="73"/>
      <c r="D581" s="229"/>
      <c r="E581" s="229"/>
      <c r="F581" s="319"/>
      <c r="G581" s="477"/>
    </row>
    <row r="582" spans="1:7" x14ac:dyDescent="0.2">
      <c r="A582" s="226"/>
      <c r="B582" s="207"/>
      <c r="C582" s="213" t="s">
        <v>3186</v>
      </c>
      <c r="D582" s="229"/>
      <c r="E582" s="229"/>
      <c r="F582" s="319"/>
      <c r="G582" s="477"/>
    </row>
    <row r="583" spans="1:7" x14ac:dyDescent="0.2">
      <c r="A583" s="226"/>
      <c r="B583" s="207"/>
      <c r="C583" s="73"/>
      <c r="D583" s="229"/>
      <c r="E583" s="229"/>
      <c r="F583" s="319"/>
      <c r="G583" s="477"/>
    </row>
    <row r="584" spans="1:7" x14ac:dyDescent="0.2">
      <c r="A584" s="226"/>
      <c r="B584" s="207"/>
      <c r="C584" s="73" t="s">
        <v>3187</v>
      </c>
      <c r="D584" s="229"/>
      <c r="E584" s="229"/>
      <c r="F584" s="319"/>
      <c r="G584" s="477"/>
    </row>
    <row r="585" spans="1:7" x14ac:dyDescent="0.2">
      <c r="A585" s="226"/>
      <c r="B585" s="207"/>
      <c r="C585" s="73"/>
      <c r="D585" s="229"/>
      <c r="E585" s="229"/>
      <c r="F585" s="319"/>
      <c r="G585" s="477"/>
    </row>
    <row r="586" spans="1:7" x14ac:dyDescent="0.2">
      <c r="A586" s="226"/>
      <c r="B586" s="207"/>
      <c r="C586" s="212" t="s">
        <v>3431</v>
      </c>
      <c r="D586" s="229"/>
      <c r="E586" s="229"/>
      <c r="F586" s="319"/>
      <c r="G586" s="477"/>
    </row>
    <row r="587" spans="1:7" x14ac:dyDescent="0.2">
      <c r="A587" s="226"/>
      <c r="B587" s="207"/>
      <c r="C587" s="73"/>
      <c r="D587" s="229"/>
      <c r="E587" s="229"/>
      <c r="F587" s="319"/>
      <c r="G587" s="477"/>
    </row>
    <row r="588" spans="1:7" x14ac:dyDescent="0.2">
      <c r="A588" s="206">
        <v>11.1</v>
      </c>
      <c r="B588" s="207"/>
      <c r="C588" s="73" t="s">
        <v>3575</v>
      </c>
      <c r="D588" s="229" t="s">
        <v>242</v>
      </c>
      <c r="E588" s="229">
        <v>2</v>
      </c>
      <c r="F588" s="711"/>
      <c r="G588" s="477">
        <f>E588*F588</f>
        <v>0</v>
      </c>
    </row>
    <row r="589" spans="1:7" x14ac:dyDescent="0.2">
      <c r="A589" s="226"/>
      <c r="B589" s="207"/>
      <c r="C589" s="73"/>
      <c r="D589" s="229"/>
      <c r="E589" s="229"/>
      <c r="F589" s="319"/>
      <c r="G589" s="477"/>
    </row>
    <row r="590" spans="1:7" ht="38.25" x14ac:dyDescent="0.2">
      <c r="A590" s="206">
        <v>11.2</v>
      </c>
      <c r="B590" s="207"/>
      <c r="C590" s="73" t="s">
        <v>3576</v>
      </c>
      <c r="D590" s="229" t="s">
        <v>242</v>
      </c>
      <c r="E590" s="229">
        <v>2</v>
      </c>
      <c r="F590" s="711"/>
      <c r="G590" s="477">
        <f t="shared" ref="G590:G594" si="11">E590*F590</f>
        <v>0</v>
      </c>
    </row>
    <row r="591" spans="1:7" x14ac:dyDescent="0.2">
      <c r="A591" s="226"/>
      <c r="B591" s="207"/>
      <c r="C591" s="73"/>
      <c r="D591" s="229"/>
      <c r="E591" s="229"/>
      <c r="F591" s="319"/>
      <c r="G591" s="477"/>
    </row>
    <row r="592" spans="1:7" x14ac:dyDescent="0.2">
      <c r="A592" s="226"/>
      <c r="B592" s="207"/>
      <c r="C592" s="213" t="s">
        <v>3192</v>
      </c>
      <c r="D592" s="229"/>
      <c r="E592" s="229"/>
      <c r="F592" s="319"/>
      <c r="G592" s="477"/>
    </row>
    <row r="593" spans="1:7" x14ac:dyDescent="0.2">
      <c r="A593" s="226"/>
      <c r="B593" s="207"/>
      <c r="C593" s="73"/>
      <c r="D593" s="229"/>
      <c r="E593" s="229"/>
      <c r="F593" s="319"/>
      <c r="G593" s="477"/>
    </row>
    <row r="594" spans="1:7" x14ac:dyDescent="0.2">
      <c r="A594" s="206">
        <v>11.3</v>
      </c>
      <c r="B594" s="207"/>
      <c r="C594" s="73" t="s">
        <v>3577</v>
      </c>
      <c r="D594" s="229" t="s">
        <v>242</v>
      </c>
      <c r="E594" s="229">
        <v>2</v>
      </c>
      <c r="F594" s="711"/>
      <c r="G594" s="477">
        <f t="shared" si="11"/>
        <v>0</v>
      </c>
    </row>
    <row r="595" spans="1:7" x14ac:dyDescent="0.2">
      <c r="A595" s="226"/>
      <c r="B595" s="207"/>
      <c r="C595" s="73"/>
      <c r="D595" s="229"/>
      <c r="E595" s="229"/>
      <c r="F595" s="319"/>
      <c r="G595" s="477"/>
    </row>
    <row r="596" spans="1:7" x14ac:dyDescent="0.2">
      <c r="A596" s="226"/>
      <c r="B596" s="207"/>
      <c r="C596" s="213" t="s">
        <v>3194</v>
      </c>
      <c r="D596" s="229"/>
      <c r="E596" s="229"/>
      <c r="F596" s="319"/>
      <c r="G596" s="477"/>
    </row>
    <row r="597" spans="1:7" x14ac:dyDescent="0.2">
      <c r="A597" s="226"/>
      <c r="B597" s="207"/>
      <c r="C597" s="73"/>
      <c r="D597" s="229"/>
      <c r="E597" s="229"/>
      <c r="F597" s="319"/>
      <c r="G597" s="477"/>
    </row>
    <row r="598" spans="1:7" x14ac:dyDescent="0.2">
      <c r="A598" s="226"/>
      <c r="B598" s="207"/>
      <c r="C598" s="212" t="s">
        <v>3578</v>
      </c>
      <c r="D598" s="229"/>
      <c r="E598" s="229"/>
      <c r="F598" s="319"/>
      <c r="G598" s="477"/>
    </row>
    <row r="599" spans="1:7" x14ac:dyDescent="0.2">
      <c r="A599" s="226"/>
      <c r="B599" s="207"/>
      <c r="C599" s="73"/>
      <c r="D599" s="229"/>
      <c r="E599" s="229"/>
      <c r="F599" s="319"/>
      <c r="G599" s="477"/>
    </row>
    <row r="600" spans="1:7" x14ac:dyDescent="0.2">
      <c r="A600" s="206">
        <v>11.4</v>
      </c>
      <c r="B600" s="207"/>
      <c r="C600" s="73" t="s">
        <v>3579</v>
      </c>
      <c r="D600" s="229" t="s">
        <v>242</v>
      </c>
      <c r="E600" s="229">
        <v>2</v>
      </c>
      <c r="F600" s="711"/>
      <c r="G600" s="477">
        <f>E600*F600</f>
        <v>0</v>
      </c>
    </row>
    <row r="601" spans="1:7" x14ac:dyDescent="0.2">
      <c r="A601" s="226"/>
      <c r="B601" s="207"/>
      <c r="C601" s="73"/>
      <c r="D601" s="229"/>
      <c r="E601" s="229"/>
      <c r="F601" s="319"/>
      <c r="G601" s="477"/>
    </row>
    <row r="602" spans="1:7" s="211" customFormat="1" ht="21.95" customHeight="1" x14ac:dyDescent="0.2">
      <c r="A602" s="75" t="s">
        <v>44</v>
      </c>
      <c r="B602" s="75"/>
      <c r="C602" s="76"/>
      <c r="D602" s="77"/>
      <c r="E602" s="77"/>
      <c r="F602" s="329"/>
      <c r="G602" s="494">
        <f>SUM(G588:G600)</f>
        <v>0</v>
      </c>
    </row>
    <row r="603" spans="1:7" s="211" customFormat="1" ht="15" customHeight="1" x14ac:dyDescent="0.2">
      <c r="A603" s="204"/>
      <c r="B603" s="202"/>
      <c r="C603" s="202"/>
      <c r="D603" s="203"/>
      <c r="E603" s="203"/>
      <c r="F603" s="202"/>
      <c r="G603" s="487" t="str">
        <f>$G$1</f>
        <v>BILL 2 BOQ 3: NEW GUARDHOUSES</v>
      </c>
    </row>
    <row r="604" spans="1:7" s="211" customFormat="1" ht="15" customHeight="1" x14ac:dyDescent="0.2">
      <c r="A604" s="204"/>
      <c r="B604" s="202"/>
      <c r="C604" s="202"/>
      <c r="D604" s="203"/>
      <c r="E604" s="203"/>
      <c r="F604" s="202"/>
      <c r="G604" s="488"/>
    </row>
    <row r="605" spans="1:7" s="211" customFormat="1" ht="27.2" customHeight="1" x14ac:dyDescent="0.2">
      <c r="A605" s="225" t="s">
        <v>3</v>
      </c>
      <c r="B605" s="66" t="s">
        <v>4</v>
      </c>
      <c r="C605" s="66" t="s">
        <v>5</v>
      </c>
      <c r="D605" s="66" t="s">
        <v>6</v>
      </c>
      <c r="E605" s="66" t="s">
        <v>7</v>
      </c>
      <c r="F605" s="66" t="s">
        <v>8</v>
      </c>
      <c r="G605" s="489" t="s">
        <v>9</v>
      </c>
    </row>
    <row r="606" spans="1:7" s="211" customFormat="1" ht="21.95" customHeight="1" x14ac:dyDescent="0.2">
      <c r="A606" s="75" t="s">
        <v>45</v>
      </c>
      <c r="B606" s="75"/>
      <c r="C606" s="76"/>
      <c r="D606" s="77"/>
      <c r="E606" s="77"/>
      <c r="F606" s="329"/>
      <c r="G606" s="494">
        <f>G602</f>
        <v>0</v>
      </c>
    </row>
    <row r="607" spans="1:7" x14ac:dyDescent="0.2">
      <c r="A607" s="226"/>
      <c r="B607" s="207"/>
      <c r="C607" s="213" t="s">
        <v>3199</v>
      </c>
      <c r="D607" s="71"/>
      <c r="E607" s="71"/>
      <c r="F607" s="325"/>
      <c r="G607" s="496"/>
    </row>
    <row r="608" spans="1:7" x14ac:dyDescent="0.2">
      <c r="A608" s="226"/>
      <c r="B608" s="207"/>
      <c r="C608" s="73"/>
      <c r="D608" s="71"/>
      <c r="E608" s="71"/>
      <c r="F608" s="325"/>
      <c r="G608" s="496"/>
    </row>
    <row r="609" spans="1:7" x14ac:dyDescent="0.2">
      <c r="A609" s="226"/>
      <c r="B609" s="207"/>
      <c r="C609" s="212" t="s">
        <v>3434</v>
      </c>
      <c r="D609" s="71"/>
      <c r="E609" s="71"/>
      <c r="F609" s="325"/>
      <c r="G609" s="496"/>
    </row>
    <row r="610" spans="1:7" x14ac:dyDescent="0.2">
      <c r="A610" s="226"/>
      <c r="B610" s="207"/>
      <c r="C610" s="73"/>
      <c r="D610" s="71"/>
      <c r="E610" s="71"/>
      <c r="F610" s="325"/>
      <c r="G610" s="496"/>
    </row>
    <row r="611" spans="1:7" x14ac:dyDescent="0.2">
      <c r="A611" s="206">
        <v>11.5</v>
      </c>
      <c r="B611" s="207"/>
      <c r="C611" s="73" t="s">
        <v>3439</v>
      </c>
      <c r="D611" s="71" t="s">
        <v>242</v>
      </c>
      <c r="E611" s="71">
        <v>4</v>
      </c>
      <c r="F611" s="711"/>
      <c r="G611" s="496">
        <f>E611*F611</f>
        <v>0</v>
      </c>
    </row>
    <row r="612" spans="1:7" x14ac:dyDescent="0.2">
      <c r="A612" s="226"/>
      <c r="B612" s="207"/>
      <c r="C612" s="73"/>
      <c r="D612" s="71"/>
      <c r="E612" s="71"/>
      <c r="F612" s="325"/>
      <c r="G612" s="496"/>
    </row>
    <row r="613" spans="1:7" x14ac:dyDescent="0.2">
      <c r="A613" s="206">
        <v>11.6</v>
      </c>
      <c r="B613" s="207"/>
      <c r="C613" s="73" t="s">
        <v>3201</v>
      </c>
      <c r="D613" s="71" t="s">
        <v>242</v>
      </c>
      <c r="E613" s="71">
        <v>2</v>
      </c>
      <c r="F613" s="711"/>
      <c r="G613" s="496">
        <f t="shared" ref="G613:G661" si="12">E613*F613</f>
        <v>0</v>
      </c>
    </row>
    <row r="614" spans="1:7" x14ac:dyDescent="0.2">
      <c r="A614" s="226"/>
      <c r="B614" s="207"/>
      <c r="C614" s="73"/>
      <c r="D614" s="71"/>
      <c r="E614" s="71"/>
      <c r="F614" s="325"/>
      <c r="G614" s="496"/>
    </row>
    <row r="615" spans="1:7" x14ac:dyDescent="0.2">
      <c r="A615" s="226"/>
      <c r="B615" s="207"/>
      <c r="C615" s="213" t="s">
        <v>3207</v>
      </c>
      <c r="D615" s="71"/>
      <c r="E615" s="71"/>
      <c r="F615" s="325"/>
      <c r="G615" s="496"/>
    </row>
    <row r="616" spans="1:7" x14ac:dyDescent="0.2">
      <c r="A616" s="226"/>
      <c r="B616" s="207"/>
      <c r="C616" s="73"/>
      <c r="D616" s="71"/>
      <c r="E616" s="71"/>
      <c r="F616" s="325"/>
      <c r="G616" s="496"/>
    </row>
    <row r="617" spans="1:7" x14ac:dyDescent="0.2">
      <c r="A617" s="226"/>
      <c r="B617" s="207"/>
      <c r="C617" s="212" t="s">
        <v>3443</v>
      </c>
      <c r="D617" s="71"/>
      <c r="E617" s="71"/>
      <c r="F617" s="325"/>
      <c r="G617" s="496"/>
    </row>
    <row r="618" spans="1:7" x14ac:dyDescent="0.2">
      <c r="A618" s="226"/>
      <c r="B618" s="207"/>
      <c r="C618" s="73"/>
      <c r="D618" s="71"/>
      <c r="E618" s="71"/>
      <c r="F618" s="325"/>
      <c r="G618" s="496"/>
    </row>
    <row r="619" spans="1:7" x14ac:dyDescent="0.2">
      <c r="A619" s="206">
        <v>11.7</v>
      </c>
      <c r="B619" s="207"/>
      <c r="C619" s="73" t="s">
        <v>3209</v>
      </c>
      <c r="D619" s="71" t="s">
        <v>292</v>
      </c>
      <c r="E619" s="71">
        <v>4</v>
      </c>
      <c r="F619" s="711"/>
      <c r="G619" s="496">
        <f t="shared" si="12"/>
        <v>0</v>
      </c>
    </row>
    <row r="620" spans="1:7" x14ac:dyDescent="0.2">
      <c r="A620" s="226"/>
      <c r="B620" s="207"/>
      <c r="C620" s="73"/>
      <c r="D620" s="71"/>
      <c r="E620" s="71"/>
      <c r="F620" s="325"/>
      <c r="G620" s="496"/>
    </row>
    <row r="621" spans="1:7" x14ac:dyDescent="0.2">
      <c r="A621" s="206">
        <v>11.8</v>
      </c>
      <c r="B621" s="207"/>
      <c r="C621" s="73" t="s">
        <v>3210</v>
      </c>
      <c r="D621" s="71" t="s">
        <v>292</v>
      </c>
      <c r="E621" s="71">
        <v>6</v>
      </c>
      <c r="F621" s="711"/>
      <c r="G621" s="496">
        <f t="shared" si="12"/>
        <v>0</v>
      </c>
    </row>
    <row r="622" spans="1:7" x14ac:dyDescent="0.2">
      <c r="A622" s="226"/>
      <c r="B622" s="207"/>
      <c r="C622" s="73"/>
      <c r="D622" s="71"/>
      <c r="E622" s="71"/>
      <c r="F622" s="325"/>
      <c r="G622" s="496"/>
    </row>
    <row r="623" spans="1:7" x14ac:dyDescent="0.2">
      <c r="A623" s="226"/>
      <c r="B623" s="207"/>
      <c r="C623" s="212" t="s">
        <v>3171</v>
      </c>
      <c r="D623" s="71"/>
      <c r="E623" s="71"/>
      <c r="F623" s="325"/>
      <c r="G623" s="496"/>
    </row>
    <row r="624" spans="1:7" x14ac:dyDescent="0.2">
      <c r="A624" s="226"/>
      <c r="B624" s="207"/>
      <c r="C624" s="73"/>
      <c r="D624" s="71"/>
      <c r="E624" s="71"/>
      <c r="F624" s="325"/>
      <c r="G624" s="496"/>
    </row>
    <row r="625" spans="1:7" x14ac:dyDescent="0.2">
      <c r="A625" s="206">
        <v>11.9</v>
      </c>
      <c r="B625" s="207"/>
      <c r="C625" s="73" t="s">
        <v>3211</v>
      </c>
      <c r="D625" s="71" t="s">
        <v>242</v>
      </c>
      <c r="E625" s="71">
        <v>2</v>
      </c>
      <c r="F625" s="711"/>
      <c r="G625" s="496">
        <f t="shared" si="12"/>
        <v>0</v>
      </c>
    </row>
    <row r="626" spans="1:7" x14ac:dyDescent="0.2">
      <c r="A626" s="226"/>
      <c r="B626" s="207"/>
      <c r="C626" s="73"/>
      <c r="D626" s="71"/>
      <c r="E626" s="71"/>
      <c r="F626" s="325"/>
      <c r="G626" s="496"/>
    </row>
    <row r="627" spans="1:7" x14ac:dyDescent="0.2">
      <c r="A627" s="227" t="s">
        <v>3794</v>
      </c>
      <c r="B627" s="207"/>
      <c r="C627" s="73" t="s">
        <v>3212</v>
      </c>
      <c r="D627" s="71" t="s">
        <v>242</v>
      </c>
      <c r="E627" s="71">
        <v>2</v>
      </c>
      <c r="F627" s="711"/>
      <c r="G627" s="496">
        <f t="shared" si="12"/>
        <v>0</v>
      </c>
    </row>
    <row r="628" spans="1:7" x14ac:dyDescent="0.2">
      <c r="A628" s="226"/>
      <c r="B628" s="207"/>
      <c r="C628" s="73"/>
      <c r="D628" s="71"/>
      <c r="E628" s="71"/>
      <c r="F628" s="325"/>
      <c r="G628" s="496"/>
    </row>
    <row r="629" spans="1:7" x14ac:dyDescent="0.2">
      <c r="A629" s="206">
        <v>11.11</v>
      </c>
      <c r="B629" s="207"/>
      <c r="C629" s="73" t="s">
        <v>3444</v>
      </c>
      <c r="D629" s="71" t="s">
        <v>242</v>
      </c>
      <c r="E629" s="71">
        <v>2</v>
      </c>
      <c r="F629" s="711"/>
      <c r="G629" s="496">
        <f t="shared" si="12"/>
        <v>0</v>
      </c>
    </row>
    <row r="630" spans="1:7" x14ac:dyDescent="0.2">
      <c r="A630" s="226"/>
      <c r="B630" s="207"/>
      <c r="C630" s="73"/>
      <c r="D630" s="71"/>
      <c r="E630" s="71"/>
      <c r="F630" s="325"/>
      <c r="G630" s="496"/>
    </row>
    <row r="631" spans="1:7" x14ac:dyDescent="0.2">
      <c r="A631" s="206">
        <v>11.12</v>
      </c>
      <c r="B631" s="207"/>
      <c r="C631" s="73" t="s">
        <v>3445</v>
      </c>
      <c r="D631" s="71" t="s">
        <v>242</v>
      </c>
      <c r="E631" s="71">
        <v>2</v>
      </c>
      <c r="F631" s="711"/>
      <c r="G631" s="496">
        <f t="shared" si="12"/>
        <v>0</v>
      </c>
    </row>
    <row r="632" spans="1:7" x14ac:dyDescent="0.2">
      <c r="A632" s="226"/>
      <c r="B632" s="207"/>
      <c r="C632" s="73"/>
      <c r="D632" s="71"/>
      <c r="E632" s="71"/>
      <c r="F632" s="325"/>
      <c r="G632" s="496"/>
    </row>
    <row r="633" spans="1:7" x14ac:dyDescent="0.2">
      <c r="A633" s="206">
        <v>11.13</v>
      </c>
      <c r="B633" s="207"/>
      <c r="C633" s="73" t="s">
        <v>3446</v>
      </c>
      <c r="D633" s="71" t="s">
        <v>242</v>
      </c>
      <c r="E633" s="71">
        <v>2</v>
      </c>
      <c r="F633" s="711"/>
      <c r="G633" s="496">
        <f t="shared" si="12"/>
        <v>0</v>
      </c>
    </row>
    <row r="634" spans="1:7" x14ac:dyDescent="0.2">
      <c r="A634" s="226"/>
      <c r="B634" s="207"/>
      <c r="C634" s="73"/>
      <c r="D634" s="71"/>
      <c r="E634" s="71"/>
      <c r="F634" s="325"/>
      <c r="G634" s="496"/>
    </row>
    <row r="635" spans="1:7" x14ac:dyDescent="0.2">
      <c r="A635" s="206">
        <v>11.14</v>
      </c>
      <c r="B635" s="207"/>
      <c r="C635" s="73" t="s">
        <v>3216</v>
      </c>
      <c r="D635" s="71" t="s">
        <v>242</v>
      </c>
      <c r="E635" s="71">
        <v>2</v>
      </c>
      <c r="F635" s="711"/>
      <c r="G635" s="496">
        <f t="shared" si="12"/>
        <v>0</v>
      </c>
    </row>
    <row r="636" spans="1:7" x14ac:dyDescent="0.2">
      <c r="A636" s="226"/>
      <c r="B636" s="207"/>
      <c r="C636" s="73"/>
      <c r="D636" s="71"/>
      <c r="E636" s="71"/>
      <c r="F636" s="325"/>
      <c r="G636" s="496"/>
    </row>
    <row r="637" spans="1:7" x14ac:dyDescent="0.2">
      <c r="A637" s="206">
        <v>11.15</v>
      </c>
      <c r="B637" s="207"/>
      <c r="C637" s="73" t="s">
        <v>3447</v>
      </c>
      <c r="D637" s="71" t="s">
        <v>242</v>
      </c>
      <c r="E637" s="71">
        <v>2</v>
      </c>
      <c r="F637" s="711"/>
      <c r="G637" s="496">
        <f>E637*F637</f>
        <v>0</v>
      </c>
    </row>
    <row r="638" spans="1:7" x14ac:dyDescent="0.2">
      <c r="A638" s="226"/>
      <c r="B638" s="207"/>
      <c r="C638" s="73"/>
      <c r="D638" s="71"/>
      <c r="E638" s="71"/>
      <c r="F638" s="325"/>
      <c r="G638" s="496"/>
    </row>
    <row r="639" spans="1:7" x14ac:dyDescent="0.2">
      <c r="A639" s="226"/>
      <c r="B639" s="207"/>
      <c r="C639" s="212" t="s">
        <v>3182</v>
      </c>
      <c r="D639" s="71"/>
      <c r="E639" s="71"/>
      <c r="F639" s="325"/>
      <c r="G639" s="496"/>
    </row>
    <row r="640" spans="1:7" x14ac:dyDescent="0.2">
      <c r="A640" s="226"/>
      <c r="B640" s="207"/>
      <c r="C640" s="73"/>
      <c r="D640" s="71"/>
      <c r="E640" s="71"/>
      <c r="F640" s="325"/>
      <c r="G640" s="496"/>
    </row>
    <row r="641" spans="1:7" x14ac:dyDescent="0.2">
      <c r="A641" s="206">
        <v>11.16</v>
      </c>
      <c r="B641" s="207"/>
      <c r="C641" s="73" t="s">
        <v>3448</v>
      </c>
      <c r="D641" s="71" t="s">
        <v>19</v>
      </c>
      <c r="E641" s="71">
        <v>1</v>
      </c>
      <c r="F641" s="711"/>
      <c r="G641" s="496">
        <f>E641*F641</f>
        <v>0</v>
      </c>
    </row>
    <row r="642" spans="1:7" x14ac:dyDescent="0.2">
      <c r="A642" s="226"/>
      <c r="B642" s="207"/>
      <c r="C642" s="73"/>
      <c r="D642" s="71"/>
      <c r="E642" s="71"/>
      <c r="F642" s="325"/>
      <c r="G642" s="496"/>
    </row>
    <row r="643" spans="1:7" x14ac:dyDescent="0.2">
      <c r="A643" s="226"/>
      <c r="B643" s="207"/>
      <c r="C643" s="213" t="s">
        <v>3221</v>
      </c>
      <c r="D643" s="71"/>
      <c r="E643" s="71"/>
      <c r="F643" s="325"/>
      <c r="G643" s="496"/>
    </row>
    <row r="644" spans="1:7" x14ac:dyDescent="0.2">
      <c r="A644" s="226"/>
      <c r="B644" s="207"/>
      <c r="C644" s="73"/>
      <c r="D644" s="71"/>
      <c r="E644" s="71"/>
      <c r="F644" s="325"/>
      <c r="G644" s="496"/>
    </row>
    <row r="645" spans="1:7" ht="38.25" x14ac:dyDescent="0.2">
      <c r="A645" s="226"/>
      <c r="B645" s="207"/>
      <c r="C645" s="73" t="s">
        <v>3449</v>
      </c>
      <c r="D645" s="71"/>
      <c r="E645" s="71"/>
      <c r="F645" s="325"/>
      <c r="G645" s="496"/>
    </row>
    <row r="646" spans="1:7" x14ac:dyDescent="0.2">
      <c r="A646" s="226"/>
      <c r="B646" s="207"/>
      <c r="C646" s="73"/>
      <c r="D646" s="71"/>
      <c r="E646" s="71"/>
      <c r="F646" s="325"/>
      <c r="G646" s="496"/>
    </row>
    <row r="647" spans="1:7" x14ac:dyDescent="0.2">
      <c r="A647" s="226"/>
      <c r="B647" s="207"/>
      <c r="C647" s="212" t="s">
        <v>3223</v>
      </c>
      <c r="D647" s="71"/>
      <c r="E647" s="71"/>
      <c r="F647" s="325"/>
      <c r="G647" s="496"/>
    </row>
    <row r="648" spans="1:7" x14ac:dyDescent="0.2">
      <c r="A648" s="226"/>
      <c r="B648" s="207"/>
      <c r="C648" s="73"/>
      <c r="D648" s="71"/>
      <c r="E648" s="71"/>
      <c r="F648" s="325"/>
      <c r="G648" s="496"/>
    </row>
    <row r="649" spans="1:7" x14ac:dyDescent="0.2">
      <c r="A649" s="206">
        <v>11.17</v>
      </c>
      <c r="B649" s="207"/>
      <c r="C649" s="73" t="s">
        <v>3450</v>
      </c>
      <c r="D649" s="71" t="s">
        <v>292</v>
      </c>
      <c r="E649" s="71">
        <v>10</v>
      </c>
      <c r="F649" s="711"/>
      <c r="G649" s="496">
        <f>E649*F649</f>
        <v>0</v>
      </c>
    </row>
    <row r="650" spans="1:7" x14ac:dyDescent="0.2">
      <c r="A650" s="226"/>
      <c r="B650" s="207"/>
      <c r="C650" s="73"/>
      <c r="D650" s="71"/>
      <c r="E650" s="71"/>
      <c r="F650" s="325"/>
      <c r="G650" s="496"/>
    </row>
    <row r="651" spans="1:7" x14ac:dyDescent="0.2">
      <c r="A651" s="226"/>
      <c r="B651" s="207"/>
      <c r="C651" s="212" t="s">
        <v>3452</v>
      </c>
      <c r="D651" s="71"/>
      <c r="E651" s="71"/>
      <c r="F651" s="325"/>
      <c r="G651" s="496"/>
    </row>
    <row r="652" spans="1:7" x14ac:dyDescent="0.2">
      <c r="A652" s="226"/>
      <c r="B652" s="207"/>
      <c r="C652" s="73"/>
      <c r="D652" s="71"/>
      <c r="E652" s="71"/>
      <c r="F652" s="325"/>
      <c r="G652" s="496"/>
    </row>
    <row r="653" spans="1:7" x14ac:dyDescent="0.2">
      <c r="A653" s="206">
        <v>11.18</v>
      </c>
      <c r="B653" s="207"/>
      <c r="C653" s="73" t="s">
        <v>3230</v>
      </c>
      <c r="D653" s="71" t="s">
        <v>242</v>
      </c>
      <c r="E653" s="71">
        <v>18</v>
      </c>
      <c r="F653" s="711"/>
      <c r="G653" s="496">
        <f t="shared" si="12"/>
        <v>0</v>
      </c>
    </row>
    <row r="654" spans="1:7" x14ac:dyDescent="0.2">
      <c r="A654" s="226"/>
      <c r="B654" s="207"/>
      <c r="C654" s="73"/>
      <c r="D654" s="71"/>
      <c r="E654" s="71"/>
      <c r="F654" s="325"/>
      <c r="G654" s="496"/>
    </row>
    <row r="655" spans="1:7" x14ac:dyDescent="0.2">
      <c r="A655" s="226"/>
      <c r="B655" s="207"/>
      <c r="C655" s="212" t="s">
        <v>3454</v>
      </c>
      <c r="D655" s="71"/>
      <c r="E655" s="71"/>
      <c r="F655" s="325"/>
      <c r="G655" s="496"/>
    </row>
    <row r="656" spans="1:7" x14ac:dyDescent="0.2">
      <c r="A656" s="226"/>
      <c r="B656" s="207"/>
      <c r="C656" s="73"/>
      <c r="D656" s="71"/>
      <c r="E656" s="71"/>
      <c r="F656" s="325"/>
      <c r="G656" s="496"/>
    </row>
    <row r="657" spans="1:7" ht="25.5" x14ac:dyDescent="0.2">
      <c r="A657" s="206">
        <v>11.19</v>
      </c>
      <c r="B657" s="207"/>
      <c r="C657" s="73" t="s">
        <v>3235</v>
      </c>
      <c r="D657" s="71" t="s">
        <v>242</v>
      </c>
      <c r="E657" s="71">
        <v>4</v>
      </c>
      <c r="F657" s="711"/>
      <c r="G657" s="496">
        <f t="shared" si="12"/>
        <v>0</v>
      </c>
    </row>
    <row r="658" spans="1:7" x14ac:dyDescent="0.2">
      <c r="A658" s="226"/>
      <c r="B658" s="207"/>
      <c r="C658" s="73"/>
      <c r="D658" s="71"/>
      <c r="E658" s="71"/>
      <c r="F658" s="325"/>
      <c r="G658" s="496"/>
    </row>
    <row r="659" spans="1:7" x14ac:dyDescent="0.2">
      <c r="A659" s="226"/>
      <c r="B659" s="207"/>
      <c r="C659" s="212" t="s">
        <v>3182</v>
      </c>
      <c r="D659" s="71"/>
      <c r="E659" s="71"/>
      <c r="F659" s="325"/>
      <c r="G659" s="496"/>
    </row>
    <row r="660" spans="1:7" x14ac:dyDescent="0.2">
      <c r="A660" s="226"/>
      <c r="B660" s="207"/>
      <c r="C660" s="73"/>
      <c r="D660" s="71"/>
      <c r="E660" s="71"/>
      <c r="F660" s="325"/>
      <c r="G660" s="496"/>
    </row>
    <row r="661" spans="1:7" x14ac:dyDescent="0.2">
      <c r="A661" s="227" t="s">
        <v>3795</v>
      </c>
      <c r="B661" s="207"/>
      <c r="C661" s="73" t="s">
        <v>3236</v>
      </c>
      <c r="D661" s="71" t="s">
        <v>19</v>
      </c>
      <c r="E661" s="71">
        <v>1</v>
      </c>
      <c r="F661" s="711"/>
      <c r="G661" s="496">
        <f t="shared" si="12"/>
        <v>0</v>
      </c>
    </row>
    <row r="662" spans="1:7" x14ac:dyDescent="0.2">
      <c r="A662" s="226"/>
      <c r="B662" s="207"/>
      <c r="C662" s="73"/>
      <c r="D662" s="71"/>
      <c r="E662" s="71"/>
      <c r="F662" s="325"/>
      <c r="G662" s="496"/>
    </row>
    <row r="663" spans="1:7" ht="21.95" customHeight="1" x14ac:dyDescent="0.2">
      <c r="A663" s="75" t="s">
        <v>3784</v>
      </c>
      <c r="B663" s="75"/>
      <c r="C663" s="76"/>
      <c r="D663" s="77"/>
      <c r="E663" s="77"/>
      <c r="F663" s="329"/>
      <c r="G663" s="494">
        <f>SUM(G606:G661)</f>
        <v>0</v>
      </c>
    </row>
    <row r="664" spans="1:7" s="65" customFormat="1" ht="14.45" customHeight="1" x14ac:dyDescent="0.2">
      <c r="A664" s="204"/>
      <c r="B664" s="202"/>
      <c r="C664" s="202"/>
      <c r="D664" s="203"/>
      <c r="E664" s="203"/>
      <c r="F664" s="202"/>
      <c r="G664" s="487" t="str">
        <f>$G$1</f>
        <v>BILL 2 BOQ 3: NEW GUARDHOUSES</v>
      </c>
    </row>
    <row r="665" spans="1:7" s="65" customFormat="1" x14ac:dyDescent="0.2">
      <c r="A665" s="204"/>
      <c r="B665" s="202"/>
      <c r="C665" s="202"/>
      <c r="D665" s="203"/>
      <c r="E665" s="203"/>
      <c r="F665" s="202"/>
      <c r="G665" s="488"/>
    </row>
    <row r="666" spans="1:7" s="65" customFormat="1" ht="25.5" x14ac:dyDescent="0.2">
      <c r="A666" s="225" t="s">
        <v>3</v>
      </c>
      <c r="B666" s="66" t="s">
        <v>4</v>
      </c>
      <c r="C666" s="66" t="s">
        <v>5</v>
      </c>
      <c r="D666" s="66" t="s">
        <v>6</v>
      </c>
      <c r="E666" s="66" t="s">
        <v>7</v>
      </c>
      <c r="F666" s="66" t="s">
        <v>8</v>
      </c>
      <c r="G666" s="489" t="s">
        <v>9</v>
      </c>
    </row>
    <row r="667" spans="1:7" x14ac:dyDescent="0.2">
      <c r="A667" s="226"/>
      <c r="B667" s="207"/>
      <c r="C667" s="73"/>
      <c r="D667" s="229"/>
      <c r="E667" s="229"/>
      <c r="F667" s="319"/>
      <c r="G667" s="477"/>
    </row>
    <row r="668" spans="1:7" x14ac:dyDescent="0.2">
      <c r="A668" s="226"/>
      <c r="B668" s="207"/>
      <c r="C668" s="74" t="s">
        <v>3755</v>
      </c>
      <c r="D668" s="229"/>
      <c r="E668" s="229"/>
      <c r="F668" s="319"/>
      <c r="G668" s="477"/>
    </row>
    <row r="669" spans="1:7" x14ac:dyDescent="0.2">
      <c r="A669" s="226"/>
      <c r="B669" s="207"/>
      <c r="C669" s="73"/>
      <c r="D669" s="229"/>
      <c r="E669" s="229"/>
      <c r="F669" s="319"/>
      <c r="G669" s="477"/>
    </row>
    <row r="670" spans="1:7" x14ac:dyDescent="0.2">
      <c r="A670" s="226"/>
      <c r="B670" s="207"/>
      <c r="C670" s="74" t="s">
        <v>3254</v>
      </c>
      <c r="D670" s="229"/>
      <c r="E670" s="229"/>
      <c r="F670" s="319"/>
      <c r="G670" s="477"/>
    </row>
    <row r="671" spans="1:7" x14ac:dyDescent="0.2">
      <c r="A671" s="226"/>
      <c r="B671" s="207"/>
      <c r="C671" s="73"/>
      <c r="D671" s="229"/>
      <c r="E671" s="229"/>
      <c r="F671" s="319"/>
      <c r="G671" s="477"/>
    </row>
    <row r="672" spans="1:7" ht="25.5" x14ac:dyDescent="0.2">
      <c r="A672" s="226"/>
      <c r="B672" s="207"/>
      <c r="C672" s="73" t="s">
        <v>3311</v>
      </c>
      <c r="D672" s="229"/>
      <c r="E672" s="229"/>
      <c r="F672" s="319"/>
      <c r="G672" s="477"/>
    </row>
    <row r="673" spans="1:7" x14ac:dyDescent="0.2">
      <c r="A673" s="226"/>
      <c r="B673" s="207"/>
      <c r="C673" s="73"/>
      <c r="D673" s="229"/>
      <c r="E673" s="229"/>
      <c r="F673" s="319"/>
      <c r="G673" s="477"/>
    </row>
    <row r="674" spans="1:7" ht="51" x14ac:dyDescent="0.2">
      <c r="A674" s="226"/>
      <c r="B674" s="207"/>
      <c r="C674" s="73" t="s">
        <v>3309</v>
      </c>
      <c r="D674" s="229"/>
      <c r="E674" s="229"/>
      <c r="F674" s="319"/>
      <c r="G674" s="477"/>
    </row>
    <row r="675" spans="1:7" x14ac:dyDescent="0.2">
      <c r="A675" s="226"/>
      <c r="B675" s="207"/>
      <c r="C675" s="73"/>
      <c r="D675" s="229"/>
      <c r="E675" s="229"/>
      <c r="F675" s="319"/>
      <c r="G675" s="477"/>
    </row>
    <row r="676" spans="1:7" ht="51" x14ac:dyDescent="0.2">
      <c r="A676" s="226"/>
      <c r="B676" s="207"/>
      <c r="C676" s="73" t="s">
        <v>3480</v>
      </c>
      <c r="D676" s="229"/>
      <c r="E676" s="229"/>
      <c r="F676" s="319"/>
      <c r="G676" s="477"/>
    </row>
    <row r="677" spans="1:7" x14ac:dyDescent="0.2">
      <c r="A677" s="226"/>
      <c r="B677" s="207"/>
      <c r="C677" s="73"/>
      <c r="D677" s="229"/>
      <c r="E677" s="229"/>
      <c r="F677" s="319"/>
      <c r="G677" s="477"/>
    </row>
    <row r="678" spans="1:7" ht="38.25" x14ac:dyDescent="0.2">
      <c r="A678" s="226"/>
      <c r="B678" s="207"/>
      <c r="C678" s="73" t="s">
        <v>3461</v>
      </c>
      <c r="D678" s="229"/>
      <c r="E678" s="229"/>
      <c r="F678" s="319"/>
      <c r="G678" s="477"/>
    </row>
    <row r="679" spans="1:7" x14ac:dyDescent="0.2">
      <c r="A679" s="226"/>
      <c r="B679" s="207"/>
      <c r="C679" s="73"/>
      <c r="D679" s="229"/>
      <c r="E679" s="229"/>
      <c r="F679" s="319"/>
      <c r="G679" s="477"/>
    </row>
    <row r="680" spans="1:7" x14ac:dyDescent="0.2">
      <c r="A680" s="226"/>
      <c r="B680" s="207"/>
      <c r="C680" s="213" t="s">
        <v>3256</v>
      </c>
      <c r="D680" s="229"/>
      <c r="E680" s="229"/>
      <c r="F680" s="319"/>
      <c r="G680" s="477"/>
    </row>
    <row r="681" spans="1:7" x14ac:dyDescent="0.2">
      <c r="A681" s="226"/>
      <c r="B681" s="207"/>
      <c r="C681" s="73"/>
      <c r="D681" s="229"/>
      <c r="E681" s="229"/>
      <c r="F681" s="319"/>
      <c r="G681" s="477"/>
    </row>
    <row r="682" spans="1:7" x14ac:dyDescent="0.2">
      <c r="A682" s="226"/>
      <c r="B682" s="207"/>
      <c r="C682" s="213" t="s">
        <v>3462</v>
      </c>
      <c r="D682" s="229"/>
      <c r="E682" s="229"/>
      <c r="F682" s="319"/>
      <c r="G682" s="477"/>
    </row>
    <row r="683" spans="1:7" x14ac:dyDescent="0.2">
      <c r="A683" s="226"/>
      <c r="B683" s="207"/>
      <c r="C683" s="73"/>
      <c r="D683" s="229"/>
      <c r="E683" s="229"/>
      <c r="F683" s="319"/>
      <c r="G683" s="477"/>
    </row>
    <row r="684" spans="1:7" ht="25.5" x14ac:dyDescent="0.2">
      <c r="A684" s="226"/>
      <c r="B684" s="207"/>
      <c r="C684" s="212" t="s">
        <v>3580</v>
      </c>
      <c r="D684" s="229"/>
      <c r="E684" s="229"/>
      <c r="F684" s="319"/>
      <c r="G684" s="477"/>
    </row>
    <row r="685" spans="1:7" x14ac:dyDescent="0.2">
      <c r="A685" s="226"/>
      <c r="B685" s="207"/>
      <c r="C685" s="73"/>
      <c r="D685" s="229"/>
      <c r="E685" s="229"/>
      <c r="F685" s="319"/>
      <c r="G685" s="477"/>
    </row>
    <row r="686" spans="1:7" x14ac:dyDescent="0.2">
      <c r="A686" s="206">
        <v>12.1</v>
      </c>
      <c r="B686" s="207"/>
      <c r="C686" s="73" t="s">
        <v>3466</v>
      </c>
      <c r="D686" s="229" t="s">
        <v>4786</v>
      </c>
      <c r="E686" s="229">
        <v>58</v>
      </c>
      <c r="F686" s="711"/>
      <c r="G686" s="477">
        <f>E686*F686</f>
        <v>0</v>
      </c>
    </row>
    <row r="687" spans="1:7" x14ac:dyDescent="0.2">
      <c r="A687" s="226"/>
      <c r="B687" s="207"/>
      <c r="C687" s="73"/>
      <c r="D687" s="229"/>
      <c r="E687" s="229"/>
      <c r="F687" s="319"/>
      <c r="G687" s="477"/>
    </row>
    <row r="688" spans="1:7" x14ac:dyDescent="0.2">
      <c r="A688" s="206">
        <v>12.2</v>
      </c>
      <c r="B688" s="207"/>
      <c r="C688" s="73" t="s">
        <v>3464</v>
      </c>
      <c r="D688" s="229" t="s">
        <v>4786</v>
      </c>
      <c r="E688" s="229">
        <v>12</v>
      </c>
      <c r="F688" s="711"/>
      <c r="G688" s="477">
        <f t="shared" ref="G688:G700" si="13">E688*F688</f>
        <v>0</v>
      </c>
    </row>
    <row r="689" spans="1:7" x14ac:dyDescent="0.2">
      <c r="A689" s="226"/>
      <c r="B689" s="207"/>
      <c r="C689" s="73"/>
      <c r="D689" s="229"/>
      <c r="E689" s="229"/>
      <c r="F689" s="319"/>
      <c r="G689" s="477"/>
    </row>
    <row r="690" spans="1:7" x14ac:dyDescent="0.2">
      <c r="A690" s="226"/>
      <c r="B690" s="207"/>
      <c r="C690" s="213" t="s">
        <v>3272</v>
      </c>
      <c r="D690" s="229"/>
      <c r="E690" s="229"/>
      <c r="F690" s="319"/>
      <c r="G690" s="477"/>
    </row>
    <row r="691" spans="1:7" x14ac:dyDescent="0.2">
      <c r="A691" s="226"/>
      <c r="B691" s="207"/>
      <c r="C691" s="73"/>
      <c r="D691" s="229"/>
      <c r="E691" s="229"/>
      <c r="F691" s="319"/>
      <c r="G691" s="477"/>
    </row>
    <row r="692" spans="1:7" x14ac:dyDescent="0.2">
      <c r="A692" s="226"/>
      <c r="B692" s="207"/>
      <c r="C692" s="212" t="s">
        <v>3469</v>
      </c>
      <c r="D692" s="229"/>
      <c r="E692" s="229"/>
      <c r="F692" s="319"/>
      <c r="G692" s="477"/>
    </row>
    <row r="693" spans="1:7" x14ac:dyDescent="0.2">
      <c r="A693" s="226"/>
      <c r="B693" s="207"/>
      <c r="C693" s="73"/>
      <c r="D693" s="229"/>
      <c r="E693" s="229"/>
      <c r="F693" s="319"/>
      <c r="G693" s="477"/>
    </row>
    <row r="694" spans="1:7" x14ac:dyDescent="0.2">
      <c r="A694" s="206">
        <v>12.3</v>
      </c>
      <c r="B694" s="207"/>
      <c r="C694" s="73" t="s">
        <v>3470</v>
      </c>
      <c r="D694" s="229" t="s">
        <v>4786</v>
      </c>
      <c r="E694" s="229">
        <v>1</v>
      </c>
      <c r="F694" s="711"/>
      <c r="G694" s="477">
        <f t="shared" si="13"/>
        <v>0</v>
      </c>
    </row>
    <row r="695" spans="1:7" x14ac:dyDescent="0.2">
      <c r="A695" s="226"/>
      <c r="B695" s="207"/>
      <c r="C695" s="73"/>
      <c r="D695" s="229"/>
      <c r="E695" s="229"/>
      <c r="F695" s="319"/>
      <c r="G695" s="477"/>
    </row>
    <row r="696" spans="1:7" ht="25.5" x14ac:dyDescent="0.2">
      <c r="A696" s="226"/>
      <c r="B696" s="207"/>
      <c r="C696" s="212" t="s">
        <v>3474</v>
      </c>
      <c r="D696" s="229"/>
      <c r="E696" s="229"/>
      <c r="F696" s="319"/>
      <c r="G696" s="477"/>
    </row>
    <row r="697" spans="1:7" x14ac:dyDescent="0.2">
      <c r="A697" s="226"/>
      <c r="B697" s="207"/>
      <c r="C697" s="73"/>
      <c r="D697" s="229"/>
      <c r="E697" s="229"/>
      <c r="F697" s="319"/>
      <c r="G697" s="477"/>
    </row>
    <row r="698" spans="1:7" x14ac:dyDescent="0.2">
      <c r="A698" s="206">
        <v>12.4</v>
      </c>
      <c r="B698" s="207"/>
      <c r="C698" s="73" t="s">
        <v>3472</v>
      </c>
      <c r="D698" s="229" t="s">
        <v>4786</v>
      </c>
      <c r="E698" s="229">
        <v>7</v>
      </c>
      <c r="F698" s="711"/>
      <c r="G698" s="477">
        <f t="shared" si="13"/>
        <v>0</v>
      </c>
    </row>
    <row r="699" spans="1:7" x14ac:dyDescent="0.2">
      <c r="A699" s="226"/>
      <c r="B699" s="207"/>
      <c r="C699" s="73"/>
      <c r="D699" s="229"/>
      <c r="E699" s="229"/>
      <c r="F699" s="319"/>
      <c r="G699" s="477"/>
    </row>
    <row r="700" spans="1:7" x14ac:dyDescent="0.2">
      <c r="A700" s="206">
        <v>12.5</v>
      </c>
      <c r="B700" s="207"/>
      <c r="C700" s="73" t="s">
        <v>3581</v>
      </c>
      <c r="D700" s="229" t="s">
        <v>4786</v>
      </c>
      <c r="E700" s="229">
        <v>2</v>
      </c>
      <c r="F700" s="711"/>
      <c r="G700" s="477">
        <f t="shared" si="13"/>
        <v>0</v>
      </c>
    </row>
    <row r="701" spans="1:7" x14ac:dyDescent="0.2">
      <c r="A701" s="226"/>
      <c r="B701" s="207"/>
      <c r="C701" s="73"/>
      <c r="D701" s="229"/>
      <c r="E701" s="229"/>
      <c r="F701" s="319"/>
      <c r="G701" s="477"/>
    </row>
    <row r="702" spans="1:7" ht="21.95" customHeight="1" x14ac:dyDescent="0.2">
      <c r="A702" s="75" t="s">
        <v>3785</v>
      </c>
      <c r="B702" s="75"/>
      <c r="C702" s="76"/>
      <c r="D702" s="77"/>
      <c r="E702" s="77"/>
      <c r="F702" s="329"/>
      <c r="G702" s="494">
        <f>SUM(G686:G700)</f>
        <v>0</v>
      </c>
    </row>
    <row r="703" spans="1:7" s="65" customFormat="1" ht="14.45" customHeight="1" x14ac:dyDescent="0.2">
      <c r="A703" s="204"/>
      <c r="B703" s="202"/>
      <c r="C703" s="202"/>
      <c r="D703" s="203"/>
      <c r="E703" s="203"/>
      <c r="F703" s="202"/>
      <c r="G703" s="487" t="str">
        <f>$G$1</f>
        <v>BILL 2 BOQ 3: NEW GUARDHOUSES</v>
      </c>
    </row>
    <row r="704" spans="1:7" s="65" customFormat="1" x14ac:dyDescent="0.2">
      <c r="A704" s="204"/>
      <c r="B704" s="202"/>
      <c r="C704" s="202"/>
      <c r="D704" s="203"/>
      <c r="E704" s="203"/>
      <c r="F704" s="202"/>
      <c r="G704" s="488"/>
    </row>
    <row r="705" spans="1:7" s="65" customFormat="1" ht="25.5" x14ac:dyDescent="0.2">
      <c r="A705" s="225" t="s">
        <v>3</v>
      </c>
      <c r="B705" s="66" t="s">
        <v>4</v>
      </c>
      <c r="C705" s="66" t="s">
        <v>5</v>
      </c>
      <c r="D705" s="66" t="s">
        <v>6</v>
      </c>
      <c r="E705" s="66" t="s">
        <v>7</v>
      </c>
      <c r="F705" s="66" t="s">
        <v>8</v>
      </c>
      <c r="G705" s="489" t="s">
        <v>9</v>
      </c>
    </row>
    <row r="706" spans="1:7" x14ac:dyDescent="0.2">
      <c r="A706" s="226"/>
      <c r="B706" s="207"/>
      <c r="C706" s="73"/>
      <c r="D706" s="229"/>
      <c r="E706" s="229"/>
      <c r="F706" s="319"/>
      <c r="G706" s="477"/>
    </row>
    <row r="707" spans="1:7" x14ac:dyDescent="0.2">
      <c r="A707" s="226"/>
      <c r="B707" s="207"/>
      <c r="C707" s="74" t="s">
        <v>3756</v>
      </c>
      <c r="D707" s="229"/>
      <c r="E707" s="229"/>
      <c r="F707" s="319"/>
      <c r="G707" s="477"/>
    </row>
    <row r="708" spans="1:7" x14ac:dyDescent="0.2">
      <c r="A708" s="226"/>
      <c r="B708" s="207"/>
      <c r="C708" s="73"/>
      <c r="D708" s="229"/>
      <c r="E708" s="229"/>
      <c r="F708" s="319"/>
      <c r="G708" s="477"/>
    </row>
    <row r="709" spans="1:7" x14ac:dyDescent="0.2">
      <c r="A709" s="226"/>
      <c r="B709" s="207"/>
      <c r="C709" s="74" t="s">
        <v>3582</v>
      </c>
      <c r="D709" s="229"/>
      <c r="E709" s="229"/>
      <c r="F709" s="319"/>
      <c r="G709" s="477"/>
    </row>
    <row r="710" spans="1:7" x14ac:dyDescent="0.2">
      <c r="A710" s="226"/>
      <c r="B710" s="207"/>
      <c r="C710" s="73"/>
      <c r="D710" s="229"/>
      <c r="E710" s="229"/>
      <c r="F710" s="319"/>
      <c r="G710" s="477"/>
    </row>
    <row r="711" spans="1:7" ht="25.5" x14ac:dyDescent="0.2">
      <c r="A711" s="226"/>
      <c r="B711" s="207"/>
      <c r="C711" s="73" t="s">
        <v>3311</v>
      </c>
      <c r="D711" s="229"/>
      <c r="E711" s="229"/>
      <c r="F711" s="319"/>
      <c r="G711" s="477"/>
    </row>
    <row r="712" spans="1:7" x14ac:dyDescent="0.2">
      <c r="A712" s="226"/>
      <c r="B712" s="207"/>
      <c r="C712" s="73"/>
      <c r="D712" s="229"/>
      <c r="E712" s="229"/>
      <c r="F712" s="319"/>
      <c r="G712" s="477"/>
    </row>
    <row r="713" spans="1:7" ht="51" x14ac:dyDescent="0.2">
      <c r="A713" s="226"/>
      <c r="B713" s="207"/>
      <c r="C713" s="73" t="s">
        <v>3309</v>
      </c>
      <c r="D713" s="229"/>
      <c r="E713" s="229"/>
      <c r="F713" s="319"/>
      <c r="G713" s="477"/>
    </row>
    <row r="714" spans="1:7" x14ac:dyDescent="0.2">
      <c r="A714" s="226"/>
      <c r="B714" s="207"/>
      <c r="C714" s="73"/>
      <c r="D714" s="229"/>
      <c r="E714" s="229"/>
      <c r="F714" s="319"/>
      <c r="G714" s="477"/>
    </row>
    <row r="715" spans="1:7" ht="51" x14ac:dyDescent="0.2">
      <c r="A715" s="226"/>
      <c r="B715" s="207"/>
      <c r="C715" s="73" t="s">
        <v>3480</v>
      </c>
      <c r="D715" s="229"/>
      <c r="E715" s="229"/>
      <c r="F715" s="319"/>
      <c r="G715" s="477"/>
    </row>
    <row r="716" spans="1:7" x14ac:dyDescent="0.2">
      <c r="A716" s="226"/>
      <c r="B716" s="207"/>
      <c r="C716" s="73"/>
      <c r="D716" s="229"/>
      <c r="E716" s="229"/>
      <c r="F716" s="319"/>
      <c r="G716" s="477"/>
    </row>
    <row r="717" spans="1:7" ht="38.25" x14ac:dyDescent="0.2">
      <c r="A717" s="226"/>
      <c r="B717" s="207"/>
      <c r="C717" s="73" t="s">
        <v>3583</v>
      </c>
      <c r="D717" s="229"/>
      <c r="E717" s="229"/>
      <c r="F717" s="319"/>
      <c r="G717" s="477"/>
    </row>
    <row r="718" spans="1:7" x14ac:dyDescent="0.2">
      <c r="A718" s="226"/>
      <c r="B718" s="207"/>
      <c r="C718" s="73"/>
      <c r="D718" s="229"/>
      <c r="E718" s="229"/>
      <c r="F718" s="319"/>
      <c r="G718" s="477"/>
    </row>
    <row r="719" spans="1:7" x14ac:dyDescent="0.2">
      <c r="A719" s="226"/>
      <c r="B719" s="207"/>
      <c r="C719" s="213" t="s">
        <v>3584</v>
      </c>
      <c r="D719" s="229"/>
      <c r="E719" s="229"/>
      <c r="F719" s="319"/>
      <c r="G719" s="477"/>
    </row>
    <row r="720" spans="1:7" x14ac:dyDescent="0.2">
      <c r="A720" s="226"/>
      <c r="B720" s="207"/>
      <c r="C720" s="73"/>
      <c r="D720" s="229"/>
      <c r="E720" s="229"/>
      <c r="F720" s="319"/>
      <c r="G720" s="477"/>
    </row>
    <row r="721" spans="1:7" x14ac:dyDescent="0.2">
      <c r="A721" s="226"/>
      <c r="B721" s="207"/>
      <c r="C721" s="212" t="s">
        <v>3585</v>
      </c>
      <c r="D721" s="229"/>
      <c r="E721" s="229"/>
      <c r="F721" s="319"/>
      <c r="G721" s="477"/>
    </row>
    <row r="722" spans="1:7" x14ac:dyDescent="0.2">
      <c r="A722" s="226"/>
      <c r="B722" s="207"/>
      <c r="C722" s="73"/>
      <c r="D722" s="229"/>
      <c r="E722" s="229"/>
      <c r="F722" s="319"/>
      <c r="G722" s="477"/>
    </row>
    <row r="723" spans="1:7" ht="25.5" x14ac:dyDescent="0.2">
      <c r="A723" s="206">
        <v>13.1</v>
      </c>
      <c r="B723" s="207"/>
      <c r="C723" s="73" t="s">
        <v>3586</v>
      </c>
      <c r="D723" s="229" t="s">
        <v>292</v>
      </c>
      <c r="E723" s="229">
        <v>37</v>
      </c>
      <c r="F723" s="711"/>
      <c r="G723" s="477">
        <f>E723*F723</f>
        <v>0</v>
      </c>
    </row>
    <row r="724" spans="1:7" x14ac:dyDescent="0.2">
      <c r="A724" s="226"/>
      <c r="B724" s="207"/>
      <c r="C724" s="73"/>
      <c r="D724" s="229"/>
      <c r="E724" s="229"/>
      <c r="F724" s="319"/>
      <c r="G724" s="477"/>
    </row>
    <row r="725" spans="1:7" x14ac:dyDescent="0.2">
      <c r="A725" s="226"/>
      <c r="B725" s="207"/>
      <c r="C725" s="212" t="s">
        <v>3587</v>
      </c>
      <c r="D725" s="229"/>
      <c r="E725" s="229"/>
      <c r="F725" s="319"/>
      <c r="G725" s="477"/>
    </row>
    <row r="726" spans="1:7" x14ac:dyDescent="0.2">
      <c r="A726" s="226"/>
      <c r="B726" s="207"/>
      <c r="C726" s="73"/>
      <c r="D726" s="229"/>
      <c r="E726" s="229"/>
      <c r="F726" s="319"/>
      <c r="G726" s="477"/>
    </row>
    <row r="727" spans="1:7" ht="51" x14ac:dyDescent="0.2">
      <c r="A727" s="206">
        <v>13.2</v>
      </c>
      <c r="B727" s="207"/>
      <c r="C727" s="73" t="s">
        <v>3588</v>
      </c>
      <c r="D727" s="229" t="s">
        <v>2913</v>
      </c>
      <c r="E727" s="229">
        <v>37</v>
      </c>
      <c r="F727" s="711"/>
      <c r="G727" s="477">
        <f t="shared" ref="G727:G743" si="14">E727*F727</f>
        <v>0</v>
      </c>
    </row>
    <row r="728" spans="1:7" x14ac:dyDescent="0.2">
      <c r="A728" s="226"/>
      <c r="B728" s="207"/>
      <c r="C728" s="73"/>
      <c r="D728" s="229"/>
      <c r="E728" s="229"/>
      <c r="F728" s="319"/>
      <c r="G728" s="477"/>
    </row>
    <row r="729" spans="1:7" ht="25.5" x14ac:dyDescent="0.2">
      <c r="A729" s="226"/>
      <c r="B729" s="207"/>
      <c r="C729" s="212" t="s">
        <v>3589</v>
      </c>
      <c r="D729" s="229"/>
      <c r="E729" s="229"/>
      <c r="F729" s="319"/>
      <c r="G729" s="477"/>
    </row>
    <row r="730" spans="1:7" x14ac:dyDescent="0.2">
      <c r="A730" s="226"/>
      <c r="B730" s="207"/>
      <c r="C730" s="73"/>
      <c r="D730" s="229"/>
      <c r="E730" s="229"/>
      <c r="F730" s="319"/>
      <c r="G730" s="477"/>
    </row>
    <row r="731" spans="1:7" ht="25.5" x14ac:dyDescent="0.2">
      <c r="A731" s="206">
        <v>13.3</v>
      </c>
      <c r="B731" s="207"/>
      <c r="C731" s="73" t="s">
        <v>3590</v>
      </c>
      <c r="D731" s="229" t="s">
        <v>4787</v>
      </c>
      <c r="E731" s="229">
        <v>6</v>
      </c>
      <c r="F731" s="711"/>
      <c r="G731" s="477">
        <f t="shared" si="14"/>
        <v>0</v>
      </c>
    </row>
    <row r="732" spans="1:7" x14ac:dyDescent="0.2">
      <c r="A732" s="226"/>
      <c r="B732" s="207"/>
      <c r="C732" s="73"/>
      <c r="D732" s="229"/>
      <c r="E732" s="229"/>
      <c r="F732" s="319"/>
      <c r="G732" s="477"/>
    </row>
    <row r="733" spans="1:7" x14ac:dyDescent="0.2">
      <c r="A733" s="226"/>
      <c r="B733" s="207"/>
      <c r="C733" s="212" t="s">
        <v>3512</v>
      </c>
      <c r="D733" s="229"/>
      <c r="E733" s="229"/>
      <c r="F733" s="319"/>
      <c r="G733" s="477"/>
    </row>
    <row r="734" spans="1:7" x14ac:dyDescent="0.2">
      <c r="A734" s="226"/>
      <c r="B734" s="207"/>
      <c r="C734" s="73"/>
      <c r="D734" s="229"/>
      <c r="E734" s="229"/>
      <c r="F734" s="319"/>
      <c r="G734" s="477"/>
    </row>
    <row r="735" spans="1:7" x14ac:dyDescent="0.2">
      <c r="A735" s="206">
        <v>13.4</v>
      </c>
      <c r="B735" s="207"/>
      <c r="C735" s="73" t="s">
        <v>3591</v>
      </c>
      <c r="D735" s="229" t="s">
        <v>4786</v>
      </c>
      <c r="E735" s="229">
        <v>37</v>
      </c>
      <c r="F735" s="711"/>
      <c r="G735" s="477">
        <f t="shared" si="14"/>
        <v>0</v>
      </c>
    </row>
    <row r="736" spans="1:7" x14ac:dyDescent="0.2">
      <c r="A736" s="226"/>
      <c r="B736" s="207"/>
      <c r="C736" s="73"/>
      <c r="D736" s="229"/>
      <c r="E736" s="229"/>
      <c r="F736" s="319"/>
      <c r="G736" s="477"/>
    </row>
    <row r="737" spans="1:7" ht="51" x14ac:dyDescent="0.2">
      <c r="A737" s="226"/>
      <c r="B737" s="207"/>
      <c r="C737" s="212" t="s">
        <v>3592</v>
      </c>
      <c r="D737" s="229"/>
      <c r="E737" s="229"/>
      <c r="F737" s="319"/>
      <c r="G737" s="477"/>
    </row>
    <row r="738" spans="1:7" x14ac:dyDescent="0.2">
      <c r="A738" s="226"/>
      <c r="B738" s="207"/>
      <c r="C738" s="73"/>
      <c r="D738" s="229"/>
      <c r="E738" s="229"/>
      <c r="F738" s="319"/>
      <c r="G738" s="477"/>
    </row>
    <row r="739" spans="1:7" ht="25.5" x14ac:dyDescent="0.2">
      <c r="A739" s="206">
        <v>13.5</v>
      </c>
      <c r="B739" s="207"/>
      <c r="C739" s="73" t="s">
        <v>3593</v>
      </c>
      <c r="D739" s="229" t="s">
        <v>4786</v>
      </c>
      <c r="E739" s="229">
        <v>37</v>
      </c>
      <c r="F739" s="711"/>
      <c r="G739" s="477">
        <f t="shared" si="14"/>
        <v>0</v>
      </c>
    </row>
    <row r="740" spans="1:7" x14ac:dyDescent="0.2">
      <c r="A740" s="226"/>
      <c r="B740" s="207"/>
      <c r="C740" s="73"/>
      <c r="D740" s="229"/>
      <c r="E740" s="229"/>
      <c r="F740" s="319"/>
      <c r="G740" s="477"/>
    </row>
    <row r="741" spans="1:7" ht="25.5" x14ac:dyDescent="0.2">
      <c r="A741" s="226"/>
      <c r="B741" s="207"/>
      <c r="C741" s="212" t="s">
        <v>3594</v>
      </c>
      <c r="D741" s="229"/>
      <c r="E741" s="229"/>
      <c r="F741" s="319"/>
      <c r="G741" s="477"/>
    </row>
    <row r="742" spans="1:7" x14ac:dyDescent="0.2">
      <c r="A742" s="226"/>
      <c r="B742" s="207"/>
      <c r="C742" s="73"/>
      <c r="D742" s="229"/>
      <c r="E742" s="229"/>
      <c r="F742" s="319"/>
      <c r="G742" s="477"/>
    </row>
    <row r="743" spans="1:7" ht="51" x14ac:dyDescent="0.2">
      <c r="A743" s="206">
        <v>13.6</v>
      </c>
      <c r="B743" s="207"/>
      <c r="C743" s="73" t="s">
        <v>3595</v>
      </c>
      <c r="D743" s="229" t="s">
        <v>292</v>
      </c>
      <c r="E743" s="229">
        <v>33</v>
      </c>
      <c r="F743" s="711"/>
      <c r="G743" s="477">
        <f t="shared" si="14"/>
        <v>0</v>
      </c>
    </row>
    <row r="744" spans="1:7" x14ac:dyDescent="0.2">
      <c r="A744" s="226"/>
      <c r="B744" s="207"/>
      <c r="C744" s="73"/>
      <c r="D744" s="229"/>
      <c r="E744" s="229"/>
      <c r="F744" s="319"/>
      <c r="G744" s="477"/>
    </row>
    <row r="745" spans="1:7" ht="51" x14ac:dyDescent="0.2">
      <c r="A745" s="206">
        <v>13.7</v>
      </c>
      <c r="B745" s="207"/>
      <c r="C745" s="73" t="s">
        <v>3596</v>
      </c>
      <c r="D745" s="229" t="s">
        <v>292</v>
      </c>
      <c r="E745" s="229">
        <v>9</v>
      </c>
      <c r="F745" s="711"/>
      <c r="G745" s="477">
        <f>E745*F745</f>
        <v>0</v>
      </c>
    </row>
    <row r="746" spans="1:7" x14ac:dyDescent="0.2">
      <c r="A746" s="226"/>
      <c r="B746" s="207"/>
      <c r="C746" s="73"/>
      <c r="D746" s="229"/>
      <c r="E746" s="229"/>
      <c r="F746" s="319"/>
      <c r="G746" s="477"/>
    </row>
    <row r="747" spans="1:7" ht="21.95" customHeight="1" x14ac:dyDescent="0.2">
      <c r="A747" s="75" t="s">
        <v>3786</v>
      </c>
      <c r="B747" s="75"/>
      <c r="C747" s="76"/>
      <c r="D747" s="77"/>
      <c r="E747" s="77"/>
      <c r="F747" s="329"/>
      <c r="G747" s="494">
        <f>SUM(G723:G745)</f>
        <v>0</v>
      </c>
    </row>
    <row r="748" spans="1:7" s="65" customFormat="1" ht="14.45" customHeight="1" x14ac:dyDescent="0.2">
      <c r="A748" s="204"/>
      <c r="B748" s="202"/>
      <c r="C748" s="202"/>
      <c r="D748" s="203"/>
      <c r="E748" s="203"/>
      <c r="F748" s="202"/>
      <c r="G748" s="487" t="str">
        <f>$G$1</f>
        <v>BILL 2 BOQ 3: NEW GUARDHOUSES</v>
      </c>
    </row>
    <row r="749" spans="1:7" s="65" customFormat="1" x14ac:dyDescent="0.2">
      <c r="A749" s="204"/>
      <c r="B749" s="202"/>
      <c r="C749" s="202"/>
      <c r="D749" s="203"/>
      <c r="E749" s="203"/>
      <c r="F749" s="202"/>
      <c r="G749" s="488"/>
    </row>
    <row r="750" spans="1:7" s="65" customFormat="1" ht="25.5" x14ac:dyDescent="0.2">
      <c r="A750" s="225" t="s">
        <v>3</v>
      </c>
      <c r="B750" s="66" t="s">
        <v>4</v>
      </c>
      <c r="C750" s="66" t="s">
        <v>5</v>
      </c>
      <c r="D750" s="66" t="s">
        <v>6</v>
      </c>
      <c r="E750" s="66" t="s">
        <v>7</v>
      </c>
      <c r="F750" s="66" t="s">
        <v>8</v>
      </c>
      <c r="G750" s="489" t="s">
        <v>9</v>
      </c>
    </row>
    <row r="751" spans="1:7" x14ac:dyDescent="0.2">
      <c r="A751" s="226"/>
      <c r="B751" s="207"/>
      <c r="C751" s="73"/>
      <c r="D751" s="229"/>
      <c r="E751" s="229"/>
      <c r="F751" s="319"/>
      <c r="G751" s="477"/>
    </row>
    <row r="752" spans="1:7" x14ac:dyDescent="0.2">
      <c r="A752" s="226"/>
      <c r="B752" s="207"/>
      <c r="C752" s="74" t="s">
        <v>3757</v>
      </c>
      <c r="D752" s="229"/>
      <c r="E752" s="229"/>
      <c r="F752" s="319"/>
      <c r="G752" s="477"/>
    </row>
    <row r="753" spans="1:7" x14ac:dyDescent="0.2">
      <c r="A753" s="226"/>
      <c r="B753" s="207"/>
      <c r="C753" s="73"/>
      <c r="D753" s="229"/>
      <c r="E753" s="229"/>
      <c r="F753" s="319"/>
      <c r="G753" s="477"/>
    </row>
    <row r="754" spans="1:7" x14ac:dyDescent="0.2">
      <c r="A754" s="226"/>
      <c r="B754" s="207"/>
      <c r="C754" s="74" t="s">
        <v>110</v>
      </c>
      <c r="D754" s="229"/>
      <c r="E754" s="229"/>
      <c r="F754" s="319"/>
      <c r="G754" s="477"/>
    </row>
    <row r="755" spans="1:7" x14ac:dyDescent="0.2">
      <c r="A755" s="226"/>
      <c r="B755" s="207"/>
      <c r="C755" s="73"/>
      <c r="D755" s="229"/>
      <c r="E755" s="229"/>
      <c r="F755" s="319"/>
      <c r="G755" s="477"/>
    </row>
    <row r="756" spans="1:7" x14ac:dyDescent="0.2">
      <c r="A756" s="226"/>
      <c r="B756" s="207"/>
      <c r="C756" s="213" t="s">
        <v>2907</v>
      </c>
      <c r="D756" s="229"/>
      <c r="E756" s="229"/>
      <c r="F756" s="319"/>
      <c r="G756" s="477"/>
    </row>
    <row r="757" spans="1:7" x14ac:dyDescent="0.2">
      <c r="A757" s="226"/>
      <c r="B757" s="207"/>
      <c r="C757" s="73"/>
      <c r="D757" s="229"/>
      <c r="E757" s="229"/>
      <c r="F757" s="319"/>
      <c r="G757" s="477"/>
    </row>
    <row r="758" spans="1:7" ht="63.75" x14ac:dyDescent="0.2">
      <c r="A758" s="226"/>
      <c r="B758" s="207"/>
      <c r="C758" s="73" t="s">
        <v>3293</v>
      </c>
      <c r="D758" s="229"/>
      <c r="E758" s="229"/>
      <c r="F758" s="319"/>
      <c r="G758" s="477"/>
    </row>
    <row r="759" spans="1:7" x14ac:dyDescent="0.2">
      <c r="A759" s="226"/>
      <c r="B759" s="207"/>
      <c r="C759" s="73"/>
      <c r="D759" s="229"/>
      <c r="E759" s="229"/>
      <c r="F759" s="319"/>
      <c r="G759" s="477"/>
    </row>
    <row r="760" spans="1:7" x14ac:dyDescent="0.2">
      <c r="A760" s="226"/>
      <c r="B760" s="207"/>
      <c r="C760" s="73"/>
      <c r="D760" s="229"/>
      <c r="E760" s="229"/>
      <c r="F760" s="319"/>
      <c r="G760" s="477"/>
    </row>
    <row r="761" spans="1:7" x14ac:dyDescent="0.2">
      <c r="A761" s="226"/>
      <c r="B761" s="207"/>
      <c r="C761" s="213" t="s">
        <v>3477</v>
      </c>
      <c r="D761" s="229"/>
      <c r="E761" s="229"/>
      <c r="F761" s="319"/>
      <c r="G761" s="477"/>
    </row>
    <row r="762" spans="1:7" x14ac:dyDescent="0.2">
      <c r="A762" s="226"/>
      <c r="B762" s="207"/>
      <c r="C762" s="73"/>
      <c r="D762" s="229"/>
      <c r="E762" s="229"/>
      <c r="F762" s="319"/>
      <c r="G762" s="477"/>
    </row>
    <row r="763" spans="1:7" x14ac:dyDescent="0.2">
      <c r="A763" s="206">
        <v>14.1</v>
      </c>
      <c r="B763" s="207"/>
      <c r="C763" s="73" t="s">
        <v>3597</v>
      </c>
      <c r="D763" s="229" t="s">
        <v>19</v>
      </c>
      <c r="E763" s="229">
        <v>1</v>
      </c>
      <c r="F763" s="319">
        <v>3000</v>
      </c>
      <c r="G763" s="477">
        <v>3000</v>
      </c>
    </row>
    <row r="764" spans="1:7" x14ac:dyDescent="0.2">
      <c r="A764" s="226"/>
      <c r="B764" s="207"/>
      <c r="C764" s="73"/>
      <c r="D764" s="229"/>
      <c r="E764" s="229"/>
      <c r="F764" s="319"/>
      <c r="G764" s="477"/>
    </row>
    <row r="765" spans="1:7" x14ac:dyDescent="0.2">
      <c r="A765" s="206">
        <v>14.2</v>
      </c>
      <c r="B765" s="207"/>
      <c r="C765" s="73" t="s">
        <v>3475</v>
      </c>
      <c r="D765" s="229" t="s">
        <v>118</v>
      </c>
      <c r="E765" s="330">
        <f>F763</f>
        <v>3000</v>
      </c>
      <c r="F765" s="710"/>
      <c r="G765" s="477">
        <f>E765*F765</f>
        <v>0</v>
      </c>
    </row>
    <row r="766" spans="1:7" x14ac:dyDescent="0.2">
      <c r="A766" s="226"/>
      <c r="B766" s="207"/>
      <c r="C766" s="73"/>
      <c r="D766" s="229"/>
      <c r="E766" s="229"/>
      <c r="F766" s="319"/>
      <c r="G766" s="477"/>
    </row>
    <row r="767" spans="1:7" x14ac:dyDescent="0.2">
      <c r="A767" s="206">
        <v>14.3</v>
      </c>
      <c r="B767" s="207"/>
      <c r="C767" s="73" t="s">
        <v>3476</v>
      </c>
      <c r="D767" s="229" t="s">
        <v>19</v>
      </c>
      <c r="E767" s="229">
        <v>1</v>
      </c>
      <c r="F767" s="711"/>
      <c r="G767" s="477">
        <f t="shared" ref="G767" si="15">E767*F767</f>
        <v>0</v>
      </c>
    </row>
    <row r="768" spans="1:7" x14ac:dyDescent="0.2">
      <c r="A768" s="226"/>
      <c r="B768" s="207"/>
      <c r="C768" s="73"/>
      <c r="D768" s="229"/>
      <c r="E768" s="229"/>
      <c r="F768" s="319"/>
      <c r="G768" s="477"/>
    </row>
    <row r="769" spans="1:8" ht="21.95" customHeight="1" x14ac:dyDescent="0.2">
      <c r="A769" s="75" t="s">
        <v>3787</v>
      </c>
      <c r="B769" s="75"/>
      <c r="C769" s="76"/>
      <c r="D769" s="77"/>
      <c r="E769" s="77"/>
      <c r="F769" s="324"/>
      <c r="G769" s="479">
        <f>SUM(G763:G767)</f>
        <v>3000</v>
      </c>
    </row>
    <row r="770" spans="1:8" s="2" customFormat="1" ht="15" customHeight="1" x14ac:dyDescent="0.2">
      <c r="A770" s="215"/>
      <c r="B770" s="215"/>
      <c r="C770" s="215"/>
      <c r="D770" s="216"/>
      <c r="E770" s="216"/>
      <c r="F770" s="215"/>
      <c r="G770" s="487" t="str">
        <f>G1</f>
        <v>BILL 2 BOQ 3: NEW GUARDHOUSES</v>
      </c>
    </row>
    <row r="771" spans="1:8" s="2" customFormat="1" ht="15" customHeight="1" x14ac:dyDescent="0.2">
      <c r="A771" s="301"/>
      <c r="B771" s="215"/>
      <c r="C771" s="218" t="s">
        <v>271</v>
      </c>
      <c r="D771" s="216"/>
      <c r="E771" s="216"/>
      <c r="F771" s="215"/>
      <c r="G771" s="499"/>
      <c r="H771" s="215"/>
    </row>
    <row r="772" spans="1:8" s="3" customFormat="1" ht="15.4" customHeight="1" x14ac:dyDescent="0.25">
      <c r="A772" s="814" t="s">
        <v>273</v>
      </c>
      <c r="B772" s="815"/>
      <c r="C772" s="253" t="s">
        <v>5</v>
      </c>
      <c r="D772" s="253" t="s">
        <v>272</v>
      </c>
      <c r="E772" s="293" t="s">
        <v>272</v>
      </c>
      <c r="F772" s="253" t="s">
        <v>272</v>
      </c>
      <c r="G772" s="489" t="s">
        <v>9</v>
      </c>
    </row>
    <row r="773" spans="1:8" x14ac:dyDescent="0.2">
      <c r="A773" s="847"/>
      <c r="B773" s="848"/>
      <c r="C773" s="73"/>
      <c r="D773" s="71"/>
      <c r="E773" s="71"/>
      <c r="F773" s="214"/>
      <c r="G773" s="477"/>
    </row>
    <row r="774" spans="1:8" x14ac:dyDescent="0.2">
      <c r="A774" s="845">
        <v>1</v>
      </c>
      <c r="B774" s="846"/>
      <c r="C774" s="73" t="s">
        <v>3307</v>
      </c>
      <c r="D774" s="71"/>
      <c r="E774" s="71"/>
      <c r="F774" s="214"/>
      <c r="G774" s="477">
        <f>G25</f>
        <v>0</v>
      </c>
    </row>
    <row r="775" spans="1:8" x14ac:dyDescent="0.2">
      <c r="A775" s="845"/>
      <c r="B775" s="846"/>
      <c r="C775" s="73"/>
      <c r="D775" s="71"/>
      <c r="E775" s="71"/>
      <c r="F775" s="214"/>
      <c r="G775" s="477"/>
    </row>
    <row r="776" spans="1:8" x14ac:dyDescent="0.2">
      <c r="A776" s="845">
        <v>2</v>
      </c>
      <c r="B776" s="846"/>
      <c r="C776" s="73" t="s">
        <v>3481</v>
      </c>
      <c r="D776" s="71"/>
      <c r="E776" s="71"/>
      <c r="F776" s="214"/>
      <c r="G776" s="477">
        <f>G111</f>
        <v>0</v>
      </c>
    </row>
    <row r="777" spans="1:8" x14ac:dyDescent="0.2">
      <c r="A777" s="845"/>
      <c r="B777" s="846"/>
      <c r="C777" s="73"/>
      <c r="D777" s="71"/>
      <c r="E777" s="71"/>
      <c r="F777" s="214"/>
      <c r="G777" s="477"/>
    </row>
    <row r="778" spans="1:8" x14ac:dyDescent="0.2">
      <c r="A778" s="845">
        <v>3</v>
      </c>
      <c r="B778" s="846"/>
      <c r="C778" s="73" t="s">
        <v>2985</v>
      </c>
      <c r="D778" s="71"/>
      <c r="E778" s="71"/>
      <c r="F778" s="214"/>
      <c r="G778" s="477">
        <f>G223</f>
        <v>0</v>
      </c>
    </row>
    <row r="779" spans="1:8" x14ac:dyDescent="0.2">
      <c r="A779" s="845"/>
      <c r="B779" s="846"/>
      <c r="C779" s="73"/>
      <c r="D779" s="71"/>
      <c r="E779" s="71"/>
      <c r="F779" s="214"/>
      <c r="G779" s="477"/>
    </row>
    <row r="780" spans="1:8" x14ac:dyDescent="0.2">
      <c r="A780" s="845">
        <v>4</v>
      </c>
      <c r="B780" s="846"/>
      <c r="C780" s="73" t="s">
        <v>3007</v>
      </c>
      <c r="D780" s="71"/>
      <c r="E780" s="71"/>
      <c r="F780" s="214"/>
      <c r="G780" s="477">
        <f>G323</f>
        <v>0</v>
      </c>
    </row>
    <row r="781" spans="1:8" x14ac:dyDescent="0.2">
      <c r="A781" s="845"/>
      <c r="B781" s="846"/>
      <c r="C781" s="73"/>
      <c r="D781" s="71"/>
      <c r="E781" s="71"/>
      <c r="F781" s="214"/>
      <c r="G781" s="477"/>
    </row>
    <row r="782" spans="1:8" x14ac:dyDescent="0.2">
      <c r="A782" s="845">
        <v>5</v>
      </c>
      <c r="B782" s="846"/>
      <c r="C782" s="73" t="s">
        <v>3021</v>
      </c>
      <c r="D782" s="71"/>
      <c r="E782" s="71"/>
      <c r="F782" s="214"/>
      <c r="G782" s="477">
        <f>G378</f>
        <v>0</v>
      </c>
    </row>
    <row r="783" spans="1:8" x14ac:dyDescent="0.2">
      <c r="A783" s="845"/>
      <c r="B783" s="846"/>
      <c r="C783" s="73"/>
      <c r="D783" s="71"/>
      <c r="E783" s="71"/>
      <c r="F783" s="214"/>
      <c r="G783" s="477"/>
    </row>
    <row r="784" spans="1:8" x14ac:dyDescent="0.2">
      <c r="A784" s="845">
        <v>6</v>
      </c>
      <c r="B784" s="846"/>
      <c r="C784" s="73" t="s">
        <v>3051</v>
      </c>
      <c r="D784" s="71"/>
      <c r="E784" s="71"/>
      <c r="F784" s="214"/>
      <c r="G784" s="477">
        <f>G407</f>
        <v>0</v>
      </c>
    </row>
    <row r="785" spans="1:7" x14ac:dyDescent="0.2">
      <c r="A785" s="845"/>
      <c r="B785" s="846"/>
      <c r="C785" s="73"/>
      <c r="D785" s="71"/>
      <c r="E785" s="71"/>
      <c r="F785" s="214"/>
      <c r="G785" s="477"/>
    </row>
    <row r="786" spans="1:7" x14ac:dyDescent="0.2">
      <c r="A786" s="845">
        <v>7</v>
      </c>
      <c r="B786" s="846"/>
      <c r="C786" s="73" t="s">
        <v>3097</v>
      </c>
      <c r="D786" s="71"/>
      <c r="E786" s="71"/>
      <c r="F786" s="214"/>
      <c r="G786" s="477">
        <f>G446</f>
        <v>0</v>
      </c>
    </row>
    <row r="787" spans="1:7" x14ac:dyDescent="0.2">
      <c r="A787" s="845"/>
      <c r="B787" s="846"/>
      <c r="C787" s="73"/>
      <c r="D787" s="71"/>
      <c r="E787" s="71"/>
      <c r="F787" s="214"/>
      <c r="G787" s="477"/>
    </row>
    <row r="788" spans="1:7" x14ac:dyDescent="0.2">
      <c r="A788" s="845">
        <v>8</v>
      </c>
      <c r="B788" s="846"/>
      <c r="C788" s="73" t="s">
        <v>3118</v>
      </c>
      <c r="D788" s="71"/>
      <c r="E788" s="71"/>
      <c r="F788" s="214"/>
      <c r="G788" s="477">
        <f>G481</f>
        <v>0</v>
      </c>
    </row>
    <row r="789" spans="1:7" x14ac:dyDescent="0.2">
      <c r="A789" s="845"/>
      <c r="B789" s="846"/>
      <c r="C789" s="73"/>
      <c r="D789" s="71"/>
      <c r="E789" s="71"/>
      <c r="F789" s="214"/>
      <c r="G789" s="477"/>
    </row>
    <row r="790" spans="1:7" x14ac:dyDescent="0.2">
      <c r="A790" s="845">
        <v>9</v>
      </c>
      <c r="B790" s="846"/>
      <c r="C790" s="73" t="s">
        <v>931</v>
      </c>
      <c r="D790" s="71"/>
      <c r="E790" s="71"/>
      <c r="F790" s="214"/>
      <c r="G790" s="477">
        <f>G512</f>
        <v>0</v>
      </c>
    </row>
    <row r="791" spans="1:7" x14ac:dyDescent="0.2">
      <c r="A791" s="845"/>
      <c r="B791" s="846"/>
      <c r="C791" s="73"/>
      <c r="D791" s="71"/>
      <c r="E791" s="71"/>
      <c r="F791" s="214"/>
      <c r="G791" s="477"/>
    </row>
    <row r="792" spans="1:7" x14ac:dyDescent="0.2">
      <c r="A792" s="845">
        <v>10</v>
      </c>
      <c r="B792" s="846"/>
      <c r="C792" s="73" t="s">
        <v>3151</v>
      </c>
      <c r="D792" s="71"/>
      <c r="E792" s="71"/>
      <c r="F792" s="214"/>
      <c r="G792" s="477">
        <f>G551</f>
        <v>0</v>
      </c>
    </row>
    <row r="793" spans="1:7" x14ac:dyDescent="0.2">
      <c r="A793" s="845"/>
      <c r="B793" s="846"/>
      <c r="C793" s="73"/>
      <c r="D793" s="71"/>
      <c r="E793" s="71"/>
      <c r="F793" s="214"/>
      <c r="G793" s="477"/>
    </row>
    <row r="794" spans="1:7" x14ac:dyDescent="0.2">
      <c r="A794" s="845">
        <v>11</v>
      </c>
      <c r="B794" s="846"/>
      <c r="C794" s="73" t="s">
        <v>3164</v>
      </c>
      <c r="D794" s="71"/>
      <c r="E794" s="71"/>
      <c r="F794" s="214"/>
      <c r="G794" s="477">
        <f>G663</f>
        <v>0</v>
      </c>
    </row>
    <row r="795" spans="1:7" x14ac:dyDescent="0.2">
      <c r="A795" s="845"/>
      <c r="B795" s="846"/>
      <c r="C795" s="73"/>
      <c r="D795" s="71"/>
      <c r="E795" s="71"/>
      <c r="F795" s="214"/>
      <c r="G795" s="477"/>
    </row>
    <row r="796" spans="1:7" x14ac:dyDescent="0.2">
      <c r="A796" s="845">
        <v>12</v>
      </c>
      <c r="B796" s="846"/>
      <c r="C796" s="73" t="s">
        <v>3254</v>
      </c>
      <c r="D796" s="71"/>
      <c r="E796" s="71"/>
      <c r="F796" s="214"/>
      <c r="G796" s="477">
        <f>G702</f>
        <v>0</v>
      </c>
    </row>
    <row r="797" spans="1:7" x14ac:dyDescent="0.2">
      <c r="A797" s="845"/>
      <c r="B797" s="846"/>
      <c r="C797" s="73"/>
      <c r="D797" s="71"/>
      <c r="E797" s="71"/>
      <c r="F797" s="214"/>
      <c r="G797" s="477"/>
    </row>
    <row r="798" spans="1:7" x14ac:dyDescent="0.2">
      <c r="A798" s="845">
        <v>13</v>
      </c>
      <c r="B798" s="846"/>
      <c r="C798" s="73" t="s">
        <v>3582</v>
      </c>
      <c r="D798" s="71"/>
      <c r="E798" s="71"/>
      <c r="F798" s="214"/>
      <c r="G798" s="477">
        <f>G747</f>
        <v>0</v>
      </c>
    </row>
    <row r="799" spans="1:7" x14ac:dyDescent="0.2">
      <c r="A799" s="845"/>
      <c r="B799" s="846"/>
      <c r="C799" s="73"/>
      <c r="D799" s="71"/>
      <c r="E799" s="71"/>
      <c r="F799" s="214"/>
      <c r="G799" s="477"/>
    </row>
    <row r="800" spans="1:7" x14ac:dyDescent="0.2">
      <c r="A800" s="845">
        <v>14</v>
      </c>
      <c r="B800" s="846"/>
      <c r="C800" s="73" t="s">
        <v>110</v>
      </c>
      <c r="D800" s="71"/>
      <c r="E800" s="71"/>
      <c r="F800" s="214"/>
      <c r="G800" s="477">
        <f>G769</f>
        <v>3000</v>
      </c>
    </row>
    <row r="801" spans="1:7" x14ac:dyDescent="0.2">
      <c r="A801" s="845"/>
      <c r="B801" s="846"/>
      <c r="C801" s="73"/>
      <c r="D801" s="71"/>
      <c r="E801" s="71"/>
      <c r="F801" s="214"/>
      <c r="G801" s="477"/>
    </row>
    <row r="802" spans="1:7" s="4" customFormat="1" ht="21.95" customHeight="1" x14ac:dyDescent="0.25">
      <c r="A802" s="838" t="s">
        <v>4566</v>
      </c>
      <c r="B802" s="839"/>
      <c r="C802" s="839"/>
      <c r="D802" s="839"/>
      <c r="E802" s="839"/>
      <c r="F802" s="840"/>
      <c r="G802" s="479">
        <f>SUM(G774:G800)</f>
        <v>3000</v>
      </c>
    </row>
    <row r="803" spans="1:7" x14ac:dyDescent="0.2">
      <c r="A803" s="220"/>
    </row>
    <row r="804" spans="1:7" x14ac:dyDescent="0.2">
      <c r="A804" s="220"/>
    </row>
    <row r="805" spans="1:7" x14ac:dyDescent="0.2">
      <c r="A805" s="220"/>
    </row>
    <row r="806" spans="1:7" x14ac:dyDescent="0.2">
      <c r="A806" s="220"/>
    </row>
    <row r="807" spans="1:7" x14ac:dyDescent="0.2">
      <c r="A807" s="220"/>
    </row>
    <row r="808" spans="1:7" x14ac:dyDescent="0.2">
      <c r="A808" s="220"/>
    </row>
    <row r="809" spans="1:7" x14ac:dyDescent="0.2">
      <c r="A809" s="220"/>
    </row>
    <row r="810" spans="1:7" x14ac:dyDescent="0.2">
      <c r="A810" s="220"/>
    </row>
    <row r="811" spans="1:7" x14ac:dyDescent="0.2">
      <c r="A811" s="220"/>
    </row>
    <row r="812" spans="1:7" x14ac:dyDescent="0.2">
      <c r="A812" s="220"/>
    </row>
    <row r="813" spans="1:7" x14ac:dyDescent="0.2">
      <c r="A813" s="220"/>
    </row>
    <row r="814" spans="1:7" x14ac:dyDescent="0.2">
      <c r="A814" s="220"/>
    </row>
    <row r="815" spans="1:7" x14ac:dyDescent="0.2">
      <c r="A815" s="220"/>
    </row>
    <row r="816" spans="1:7" x14ac:dyDescent="0.2">
      <c r="A816" s="220"/>
    </row>
    <row r="817" spans="1:1" x14ac:dyDescent="0.2">
      <c r="A817" s="220"/>
    </row>
    <row r="818" spans="1:1" x14ac:dyDescent="0.2">
      <c r="A818" s="220"/>
    </row>
    <row r="819" spans="1:1" x14ac:dyDescent="0.2">
      <c r="A819" s="220"/>
    </row>
    <row r="820" spans="1:1" x14ac:dyDescent="0.2">
      <c r="A820" s="220"/>
    </row>
    <row r="821" spans="1:1" x14ac:dyDescent="0.2">
      <c r="A821" s="220"/>
    </row>
    <row r="822" spans="1:1" x14ac:dyDescent="0.2">
      <c r="A822" s="220"/>
    </row>
    <row r="823" spans="1:1" x14ac:dyDescent="0.2">
      <c r="A823" s="220"/>
    </row>
    <row r="824" spans="1:1" x14ac:dyDescent="0.2">
      <c r="A824" s="220"/>
    </row>
    <row r="825" spans="1:1" x14ac:dyDescent="0.2">
      <c r="A825" s="220"/>
    </row>
    <row r="826" spans="1:1" x14ac:dyDescent="0.2">
      <c r="A826" s="220"/>
    </row>
  </sheetData>
  <sheetProtection algorithmName="SHA-512" hashValue="YsWscy70mw8fumYeggJyca+gpvMvQcK12yf/hLO9jG9S3rVdocUOcvonX96Piy/LXqYWw3Rd23HOgmWxiiiTew==" saltValue="zrFdD6HuGQ1FNumak7JHpw==" spinCount="100000" sheet="1" objects="1" scenarios="1"/>
  <autoFilter ref="A1:G826" xr:uid="{00000000-0009-0000-0000-000008000000}"/>
  <mergeCells count="31">
    <mergeCell ref="A786:B786"/>
    <mergeCell ref="A772:B772"/>
    <mergeCell ref="A802:F802"/>
    <mergeCell ref="A773:B773"/>
    <mergeCell ref="A774:B774"/>
    <mergeCell ref="A775:B775"/>
    <mergeCell ref="A776:B776"/>
    <mergeCell ref="A777:B777"/>
    <mergeCell ref="A778:B778"/>
    <mergeCell ref="A779:B779"/>
    <mergeCell ref="A780:B780"/>
    <mergeCell ref="A781:B781"/>
    <mergeCell ref="A782:B782"/>
    <mergeCell ref="A783:B783"/>
    <mergeCell ref="A784:B784"/>
    <mergeCell ref="A785:B785"/>
    <mergeCell ref="A799:B799"/>
    <mergeCell ref="A800:B800"/>
    <mergeCell ref="A801:B801"/>
    <mergeCell ref="A798:B798"/>
    <mergeCell ref="A787:B787"/>
    <mergeCell ref="A788:B788"/>
    <mergeCell ref="A789:B789"/>
    <mergeCell ref="A790:B790"/>
    <mergeCell ref="A791:B791"/>
    <mergeCell ref="A792:B792"/>
    <mergeCell ref="A793:B793"/>
    <mergeCell ref="A794:B794"/>
    <mergeCell ref="A795:B795"/>
    <mergeCell ref="A796:B796"/>
    <mergeCell ref="A797:B797"/>
  </mergeCells>
  <pageMargins left="0.70866141732283472" right="0.70866141732283472" top="0.74803149606299213" bottom="0.74803149606299213" header="0.31496062992125984" footer="0.31496062992125984"/>
  <pageSetup paperSize="9" scale="68" firstPageNumber="65" fitToHeight="0" orientation="portrait" blackAndWhite="1" r:id="rId1"/>
  <headerFooter>
    <oddHeader>&amp;LHAMMARSDALE WWTW IMPROVEMENTS TO LIQUID AND SOLIDS TREATMENT FACILITIES&amp;RContract No:  WS 7342</oddHeader>
    <oddFooter>&amp;LC2: Pricing Data - Revision B&amp;CPage C2.2-&amp;P</oddFooter>
  </headerFooter>
  <rowBreaks count="18" manualBreakCount="18">
    <brk id="25" max="16383" man="1"/>
    <brk id="82" max="6" man="1"/>
    <brk id="111" max="16383" man="1"/>
    <brk id="158" max="16383" man="1"/>
    <brk id="223" max="16383" man="1"/>
    <brk id="276" max="16383" man="1"/>
    <brk id="323" max="16383" man="1"/>
    <brk id="378" max="16383" man="1"/>
    <brk id="407" max="16383" man="1"/>
    <brk id="446" max="16383" man="1"/>
    <brk id="481" max="16383" man="1"/>
    <brk id="512" max="16383" man="1"/>
    <brk id="551" max="16383" man="1"/>
    <brk id="602" max="16383" man="1"/>
    <brk id="663" max="16383" man="1"/>
    <brk id="702" max="16383" man="1"/>
    <brk id="747" max="16383" man="1"/>
    <brk id="76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5C30BC210EF7B44ACEBB8D76E6AE165" ma:contentTypeVersion="10" ma:contentTypeDescription="Create a new document." ma:contentTypeScope="" ma:versionID="a46a16ecf354f5df97346510753833b7">
  <xsd:schema xmlns:xsd="http://www.w3.org/2001/XMLSchema" xmlns:xs="http://www.w3.org/2001/XMLSchema" xmlns:p="http://schemas.microsoft.com/office/2006/metadata/properties" xmlns:ns2="46c9bcdf-11d0-4c3a-83da-d59acaff63cd" targetNamespace="http://schemas.microsoft.com/office/2006/metadata/properties" ma:root="true" ma:fieldsID="eeae9b54c3f5fae90bde0c2a40cfeeb1" ns2:_="">
    <xsd:import namespace="46c9bcdf-11d0-4c3a-83da-d59acaff63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9bcdf-11d0-4c3a-83da-d59acaff63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E5D963-6D0B-4DCE-8DEE-EC3457A888E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46c9bcdf-11d0-4c3a-83da-d59acaff63cd"/>
    <ds:schemaRef ds:uri="http://www.w3.org/XML/1998/namespace"/>
    <ds:schemaRef ds:uri="http://purl.org/dc/dcmitype/"/>
  </ds:schemaRefs>
</ds:datastoreItem>
</file>

<file path=customXml/itemProps2.xml><?xml version="1.0" encoding="utf-8"?>
<ds:datastoreItem xmlns:ds="http://schemas.openxmlformats.org/officeDocument/2006/customXml" ds:itemID="{E5A7D916-BA9B-46C5-80EF-A85D17BCBEFA}">
  <ds:schemaRefs>
    <ds:schemaRef ds:uri="http://schemas.microsoft.com/sharepoint/v3/contenttype/forms"/>
  </ds:schemaRefs>
</ds:datastoreItem>
</file>

<file path=customXml/itemProps3.xml><?xml version="1.0" encoding="utf-8"?>
<ds:datastoreItem xmlns:ds="http://schemas.openxmlformats.org/officeDocument/2006/customXml" ds:itemID="{ACA1B491-D01B-421F-9806-9557B7A407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9bcdf-11d0-4c3a-83da-d59acaff63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25</vt:i4>
      </vt:variant>
    </vt:vector>
  </HeadingPairs>
  <TitlesOfParts>
    <vt:vector size="61" baseType="lpstr">
      <vt:lpstr>Summary RevB</vt:lpstr>
      <vt:lpstr>B1 BOQ1 RevB</vt:lpstr>
      <vt:lpstr>B1 BOQ2 RevB</vt:lpstr>
      <vt:lpstr>B1 BOQ3 RevB</vt:lpstr>
      <vt:lpstr>B1 BOQ4 RevB</vt:lpstr>
      <vt:lpstr>B1 BOQ5 RevB</vt:lpstr>
      <vt:lpstr>B2 BOQ1 RevB</vt:lpstr>
      <vt:lpstr>B2 BOQ2 RevB</vt:lpstr>
      <vt:lpstr>B2 BOQ3 RevB</vt:lpstr>
      <vt:lpstr>B2 BOQ4 RevB</vt:lpstr>
      <vt:lpstr>B3 BOQ1 RevB</vt:lpstr>
      <vt:lpstr>B3 BOQ2 RevB</vt:lpstr>
      <vt:lpstr>B3 BOQ3 RevB</vt:lpstr>
      <vt:lpstr>B3 BOQ4 RevB</vt:lpstr>
      <vt:lpstr>B3 BOQ5 RevB</vt:lpstr>
      <vt:lpstr>B3 BOQ6 RevB</vt:lpstr>
      <vt:lpstr>B3 BOQ7 RevB</vt:lpstr>
      <vt:lpstr>B3 BOQ8 RevB</vt:lpstr>
      <vt:lpstr>B3 BOQ9 RevB</vt:lpstr>
      <vt:lpstr>B3 BOQ10 RevB</vt:lpstr>
      <vt:lpstr>B3 BOQ11 RevB</vt:lpstr>
      <vt:lpstr>B4 BOQ1 RevB</vt:lpstr>
      <vt:lpstr>B4 BOQ2 RevB</vt:lpstr>
      <vt:lpstr>B4 BOQ3 RevB</vt:lpstr>
      <vt:lpstr>B4 BOQ4 RevB</vt:lpstr>
      <vt:lpstr>B4 BOQ5 RevB</vt:lpstr>
      <vt:lpstr>B4 BOQ6 RevB</vt:lpstr>
      <vt:lpstr>B4 BOQ7 RevB</vt:lpstr>
      <vt:lpstr>B4 BOQ8 RevB</vt:lpstr>
      <vt:lpstr>B4 BOQ9 RevB</vt:lpstr>
      <vt:lpstr>B5 BOQ1 RevB</vt:lpstr>
      <vt:lpstr>B5 BOQ2 RevB</vt:lpstr>
      <vt:lpstr>B5 BOQ3 RevB</vt:lpstr>
      <vt:lpstr>B5 BOQ4 RevB</vt:lpstr>
      <vt:lpstr>B5 BOQ5 RevB</vt:lpstr>
      <vt:lpstr>B5 BOQ6 RevB</vt:lpstr>
      <vt:lpstr>'B1 BOQ2 RevB'!Print_Area</vt:lpstr>
      <vt:lpstr>'B1 BOQ3 RevB'!Print_Area</vt:lpstr>
      <vt:lpstr>'B1 BOQ5 RevB'!Print_Area</vt:lpstr>
      <vt:lpstr>'B2 BOQ1 RevB'!Print_Area</vt:lpstr>
      <vt:lpstr>'B3 BOQ10 RevB'!Print_Area</vt:lpstr>
      <vt:lpstr>'B3 BOQ11 RevB'!Print_Area</vt:lpstr>
      <vt:lpstr>'B3 BOQ3 RevB'!Print_Area</vt:lpstr>
      <vt:lpstr>'B3 BOQ4 RevB'!Print_Area</vt:lpstr>
      <vt:lpstr>'B3 BOQ5 RevB'!Print_Area</vt:lpstr>
      <vt:lpstr>'B3 BOQ8 RevB'!Print_Area</vt:lpstr>
      <vt:lpstr>'B3 BOQ9 RevB'!Print_Area</vt:lpstr>
      <vt:lpstr>'B4 BOQ2 RevB'!Print_Area</vt:lpstr>
      <vt:lpstr>'B4 BOQ3 RevB'!Print_Area</vt:lpstr>
      <vt:lpstr>'B4 BOQ4 RevB'!Print_Area</vt:lpstr>
      <vt:lpstr>'B4 BOQ5 RevB'!Print_Area</vt:lpstr>
      <vt:lpstr>'B4 BOQ6 RevB'!Print_Area</vt:lpstr>
      <vt:lpstr>'B4 BOQ7 RevB'!Print_Area</vt:lpstr>
      <vt:lpstr>'B4 BOQ8 RevB'!Print_Area</vt:lpstr>
      <vt:lpstr>'B4 BOQ9 RevB'!Print_Area</vt:lpstr>
      <vt:lpstr>'B5 BOQ2 RevB'!Print_Area</vt:lpstr>
      <vt:lpstr>'B5 BOQ3 RevB'!Print_Area</vt:lpstr>
      <vt:lpstr>'B5 BOQ4 RevB'!Print_Area</vt:lpstr>
      <vt:lpstr>'B5 BOQ5 RevB'!Print_Area</vt:lpstr>
      <vt:lpstr>'B5 BOQ6 RevB'!Print_Area</vt:lpstr>
      <vt:lpstr>'Summary RevB'!Print_Area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Zama Xaba</dc:creator>
  <cp:lastModifiedBy>Naadira Ballim</cp:lastModifiedBy>
  <cp:lastPrinted>2022-05-18T16:10:24Z</cp:lastPrinted>
  <dcterms:created xsi:type="dcterms:W3CDTF">2021-10-14T07:31:53Z</dcterms:created>
  <dcterms:modified xsi:type="dcterms:W3CDTF">2022-05-19T10:50:04Z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0x01010085C30BC210EF7B44ACEBB8D76E6AE165</vt:lpwstr>
  </property>
</Properties>
</file>