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1756201\Desktop\DEPARTMENTAL BID DOCUMENTS\PWI BID DOCUMENTS\"/>
    </mc:Choice>
  </mc:AlternateContent>
  <bookViews>
    <workbookView xWindow="0" yWindow="0" windowWidth="15345" windowHeight="4635" activeTab="3"/>
  </bookViews>
  <sheets>
    <sheet name="Preliminary and General" sheetId="2" r:id="rId1"/>
    <sheet name="CCTV" sheetId="1" r:id="rId2"/>
    <sheet name="ACCESS CONTROL" sheetId="4" r:id="rId3"/>
    <sheet name="SOFTWARE AND EQUIPMENT" sheetId="5" r:id="rId4"/>
    <sheet name="IT LOCAL AREA NETWORK" sheetId="6" r:id="rId5"/>
    <sheet name="CABLING" sheetId="7" r:id="rId6"/>
    <sheet name="Boom gates,Turns and Maintenace" sheetId="9" r:id="rId7"/>
    <sheet name="ICT Requirements" sheetId="10" r:id="rId8"/>
    <sheet name="Summary" sheetId="8" r:id="rId9"/>
  </sheets>
  <externalReferences>
    <externalReference r:id="rId10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0" l="1"/>
  <c r="F15" i="10" s="1"/>
  <c r="E14" i="10"/>
  <c r="F14" i="10" s="1"/>
  <c r="F13" i="10"/>
  <c r="E13" i="10"/>
  <c r="E12" i="10"/>
  <c r="F12" i="10" s="1"/>
  <c r="E11" i="10"/>
  <c r="F11" i="10" s="1"/>
  <c r="E10" i="10"/>
  <c r="F10" i="10" s="1"/>
  <c r="E9" i="10"/>
  <c r="F9" i="10" s="1"/>
  <c r="E8" i="10"/>
  <c r="F8" i="10" s="1"/>
  <c r="F7" i="10"/>
  <c r="E7" i="10"/>
  <c r="E6" i="10"/>
  <c r="F6" i="10" s="1"/>
  <c r="B6" i="8" l="1"/>
  <c r="C6" i="8"/>
  <c r="B7" i="8"/>
  <c r="C7" i="8"/>
  <c r="B8" i="8"/>
  <c r="C8" i="8"/>
  <c r="C5" i="8" l="1"/>
  <c r="B5" i="8"/>
  <c r="C4" i="8"/>
  <c r="B4" i="8"/>
  <c r="C3" i="8"/>
  <c r="B3" i="8"/>
  <c r="F36" i="7"/>
  <c r="F35" i="7"/>
  <c r="F34" i="7"/>
  <c r="F33" i="7"/>
  <c r="F32" i="7"/>
  <c r="F31" i="7"/>
  <c r="F29" i="7"/>
  <c r="F28" i="7"/>
  <c r="F27" i="7"/>
  <c r="F26" i="7"/>
  <c r="F25" i="7"/>
  <c r="F24" i="7"/>
  <c r="F23" i="7"/>
  <c r="F22" i="7"/>
  <c r="F21" i="7"/>
  <c r="F20" i="7"/>
  <c r="F19" i="7"/>
  <c r="F18" i="7"/>
  <c r="F16" i="7"/>
  <c r="F15" i="7"/>
  <c r="F14" i="7"/>
  <c r="F13" i="7"/>
  <c r="F12" i="7"/>
  <c r="F11" i="7"/>
  <c r="F10" i="7"/>
  <c r="F9" i="7"/>
  <c r="F8" i="7"/>
  <c r="F7" i="7"/>
  <c r="F6" i="7"/>
  <c r="F5" i="7"/>
  <c r="F11" i="6"/>
  <c r="F10" i="6"/>
  <c r="F8" i="6"/>
  <c r="F7" i="6"/>
  <c r="F6" i="6"/>
  <c r="F5" i="6"/>
  <c r="F6" i="5"/>
  <c r="F5" i="5"/>
  <c r="F4" i="5"/>
  <c r="E13" i="4"/>
  <c r="F13" i="4" s="1"/>
  <c r="E12" i="4"/>
  <c r="F12" i="4" s="1"/>
  <c r="E11" i="4"/>
  <c r="F11" i="4" s="1"/>
  <c r="E10" i="4"/>
  <c r="F10" i="4" s="1"/>
  <c r="E9" i="4"/>
  <c r="F9" i="4" s="1"/>
  <c r="E8" i="4"/>
  <c r="F8" i="4" s="1"/>
  <c r="E7" i="4"/>
  <c r="F7" i="4" s="1"/>
  <c r="E6" i="4"/>
  <c r="F6" i="4" s="1"/>
  <c r="E5" i="4"/>
  <c r="F5" i="4" s="1"/>
  <c r="E4" i="4"/>
  <c r="F4" i="4" s="1"/>
  <c r="J55" i="2"/>
  <c r="K55" i="2" s="1"/>
  <c r="J41" i="2"/>
  <c r="K41" i="2" s="1"/>
  <c r="J38" i="2"/>
  <c r="K38" i="2" s="1"/>
  <c r="J36" i="2"/>
  <c r="K36" i="2" s="1"/>
  <c r="J32" i="2"/>
  <c r="K32" i="2" s="1"/>
  <c r="J15" i="2"/>
  <c r="K15" i="2" s="1"/>
  <c r="J14" i="2"/>
  <c r="K14" i="2" s="1"/>
  <c r="J13" i="2"/>
  <c r="K13" i="2" s="1"/>
  <c r="J12" i="2"/>
  <c r="K12" i="2" s="1"/>
  <c r="J8" i="2"/>
  <c r="K8" i="2" s="1"/>
  <c r="F16" i="1"/>
  <c r="D14" i="8" l="1"/>
  <c r="D15" i="8" s="1"/>
  <c r="D16" i="8" s="1"/>
  <c r="C16" i="8"/>
  <c r="F40" i="7"/>
  <c r="F15" i="6"/>
  <c r="F10" i="5"/>
  <c r="F17" i="4"/>
  <c r="K61" i="2"/>
  <c r="D17" i="8" l="1"/>
  <c r="D18" i="8" s="1"/>
  <c r="D19" i="8"/>
  <c r="C19" i="8"/>
  <c r="C17" i="8"/>
  <c r="D20" i="8" l="1"/>
  <c r="C18" i="8"/>
  <c r="C20" i="8" s="1"/>
  <c r="F5" i="1" l="1"/>
  <c r="F6" i="1"/>
  <c r="F7" i="1"/>
  <c r="F8" i="1"/>
  <c r="F9" i="1"/>
  <c r="F10" i="1"/>
  <c r="F11" i="1"/>
  <c r="F12" i="1"/>
</calcChain>
</file>

<file path=xl/sharedStrings.xml><?xml version="1.0" encoding="utf-8"?>
<sst xmlns="http://schemas.openxmlformats.org/spreadsheetml/2006/main" count="334" uniqueCount="185">
  <si>
    <t xml:space="preserve">CLOSED CIRCUIT TELEVISION </t>
  </si>
  <si>
    <t xml:space="preserve">Item </t>
  </si>
  <si>
    <t>Description</t>
  </si>
  <si>
    <t>Unit</t>
  </si>
  <si>
    <t>Quantity</t>
  </si>
  <si>
    <t>Material Cost</t>
  </si>
  <si>
    <t>Labour Cost</t>
  </si>
  <si>
    <t>Cameras, recording(Storage), Licensing</t>
  </si>
  <si>
    <t>128 Channels Network Video Recorder Accessible Storage for Internet Protocol (IP) Cameras for recording and viewing with hard drivw of 128TB</t>
  </si>
  <si>
    <t>128 Licence Free for IP Cameras and Computer Work Station</t>
  </si>
  <si>
    <t>5MP Outdoor Fixed Dome Network Camera with built in infrared for low light enviroments and image quality up to 30fps.</t>
  </si>
  <si>
    <t>2MP, 1080 pixels day/night infrared bullet camera with 60m viewing distance or any approved camera</t>
  </si>
  <si>
    <t>Work Station 16GB Ram; 512 GB Solid State Drives; Intel High Definition Graphics</t>
  </si>
  <si>
    <t xml:space="preserve">Professional Graphics Card 8GB </t>
  </si>
  <si>
    <t xml:space="preserve">42 inch Ultra High Definition Monitor </t>
  </si>
  <si>
    <t>Training, commissioning and handover</t>
  </si>
  <si>
    <t>Total: Schedule 2</t>
  </si>
  <si>
    <t>Closed Circuit Television</t>
  </si>
  <si>
    <t>Carried forward to Summary of Schedules</t>
  </si>
  <si>
    <t>Cost</t>
  </si>
  <si>
    <t>Proposed Alternative</t>
  </si>
  <si>
    <t>Proposed Cost</t>
  </si>
  <si>
    <t>PRELIMINARY AND GENERAL</t>
  </si>
  <si>
    <t>Item</t>
  </si>
  <si>
    <t>Qty</t>
  </si>
  <si>
    <t xml:space="preserve">Amount (R)                            Excluding VAT </t>
  </si>
  <si>
    <t>FIXED-CHARGE ITEMS</t>
  </si>
  <si>
    <t>Contractual Requirements (Specify)</t>
  </si>
  <si>
    <t>sum</t>
  </si>
  <si>
    <t>Establishment of  Facilities on Site</t>
  </si>
  <si>
    <t>2</t>
  </si>
  <si>
    <t>Site Office and Camp Facilities</t>
  </si>
  <si>
    <t>(a)</t>
  </si>
  <si>
    <t>Office / Meeting Facilities</t>
  </si>
  <si>
    <t>(b)</t>
  </si>
  <si>
    <t>Material Store Facilities</t>
  </si>
  <si>
    <t>(c)</t>
  </si>
  <si>
    <t>Ablution facilities</t>
  </si>
  <si>
    <t>(d)</t>
  </si>
  <si>
    <t xml:space="preserve">Approved Construction Board Signage </t>
  </si>
  <si>
    <t>Other applicable fixed-charge obligations (Specify)</t>
  </si>
  <si>
    <t>i)</t>
  </si>
  <si>
    <t>__________________________</t>
  </si>
  <si>
    <t>ii)</t>
  </si>
  <si>
    <t>iii)</t>
  </si>
  <si>
    <t>Removal of Contractor's establishment on completion</t>
  </si>
  <si>
    <t>Occupational Health and Safety</t>
  </si>
  <si>
    <t>Compliance with Occupational Health and Safety</t>
  </si>
  <si>
    <t xml:space="preserve">Act (Act 85 of 1993) and its regulations and with </t>
  </si>
  <si>
    <t>the Employers Health and Safety Specification</t>
  </si>
  <si>
    <t>TIME-RELATED ITEMS</t>
  </si>
  <si>
    <t>Contractual requirements (Specify)</t>
  </si>
  <si>
    <t xml:space="preserve">Company and head office overhead costs for the </t>
  </si>
  <si>
    <t>duration of the contract</t>
  </si>
  <si>
    <t>Act (Act 85 of 1993) and its regulations and with the</t>
  </si>
  <si>
    <t>Employers Health and Safety Specification</t>
  </si>
  <si>
    <t xml:space="preserve">Total : Schedule 1 </t>
  </si>
  <si>
    <t>Preliminary and General</t>
  </si>
  <si>
    <t>ACCESS CONTROL FOR DOORS</t>
  </si>
  <si>
    <t>ACCESS DEVICES FOR DOORS</t>
  </si>
  <si>
    <t>Biometric Fingerprint - For Access Doors</t>
  </si>
  <si>
    <t>Maglock 12/24vdc monitored with LED</t>
  </si>
  <si>
    <t xml:space="preserve">Bracket ZL for Maglock 600kg or similar </t>
  </si>
  <si>
    <t xml:space="preserve">Emergency Door Release Button </t>
  </si>
  <si>
    <t xml:space="preserve">Power Supply 3A with backup battery 13.6V 7AH </t>
  </si>
  <si>
    <t>12V Battery 7 Amp/Hour</t>
  </si>
  <si>
    <t>Doors Status Sensor-Magnetic Contact</t>
  </si>
  <si>
    <t>Electric Bell</t>
  </si>
  <si>
    <t>Cat6 Network Cable</t>
  </si>
  <si>
    <t>Total: Schedule 3</t>
  </si>
  <si>
    <t>Access Control for Doors</t>
  </si>
  <si>
    <t xml:space="preserve"> Air lock/ Security Booth turnstiles</t>
  </si>
  <si>
    <t>Single Door Access Control for turnstiles for main entrance: 12V, 2A power Supplier with waterproof enclosure.</t>
  </si>
  <si>
    <t>Exit button</t>
  </si>
  <si>
    <t>SOFTWARE AND EQUIPMENT</t>
  </si>
  <si>
    <t>Client PC to connect remote services</t>
  </si>
  <si>
    <t>Software Programe</t>
  </si>
  <si>
    <t>User Licence free for both the vehicle access control (boom gates) and staff access control.</t>
  </si>
  <si>
    <t>Total: Schedule 5</t>
  </si>
  <si>
    <t>Software and Equipment</t>
  </si>
  <si>
    <t>INFORMATION TECHNOLOGY - LOCAL AREA NETWORK</t>
  </si>
  <si>
    <t>IT LAN</t>
  </si>
  <si>
    <t>Local Distribution Frame (LDF)</t>
  </si>
  <si>
    <t>Network Switch 8G- Power over Ethernet (Poe) + Switch</t>
  </si>
  <si>
    <t>Network Switch 24G- Power over Ethernet (Poe) + Switch</t>
  </si>
  <si>
    <t>Network Switch 48- Power over Ethernet (Poe) + Switch</t>
  </si>
  <si>
    <t xml:space="preserve">Router Switch 1GB Fibre Small Form-Factor Pluggable (SFP) </t>
  </si>
  <si>
    <t>Main Distribution Frame (MDF)</t>
  </si>
  <si>
    <t>24 SFP -2 SFP + 24 ports Switch</t>
  </si>
  <si>
    <t>Total: Schedule 6</t>
  </si>
  <si>
    <t>Information Technology Local Area Network</t>
  </si>
  <si>
    <t>CABLING</t>
  </si>
  <si>
    <t xml:space="preserve">LAN Cabinets - Lay Out </t>
  </si>
  <si>
    <t>600 x 800 Modrac Glass Font Solid Rear Black</t>
  </si>
  <si>
    <t>10 way metal power duct black</t>
  </si>
  <si>
    <t>1U blank metal plates - black or equally approved</t>
  </si>
  <si>
    <t>fibre splice tray + 24 port st faceplate</t>
  </si>
  <si>
    <t>Splice cassette pvc 24 way black</t>
  </si>
  <si>
    <t>Lucent Connector (LC) -Lucent Connector Midcoupler Multi-Mode Duplex (SC FP)</t>
  </si>
  <si>
    <t>LC (50/125) Unjacketed pigtail 1m</t>
  </si>
  <si>
    <t>60mm Heat Shrink Splice Protectors</t>
  </si>
  <si>
    <t>LC (50/125) duplex patchcord 1m</t>
  </si>
  <si>
    <t>ENTRY GLAND 6mm - 12mm Black</t>
  </si>
  <si>
    <t>1U Brush Panel</t>
  </si>
  <si>
    <t>Cage  Nut Assemblies Packet of 10</t>
  </si>
  <si>
    <t>Server Cabinet - Lay Out</t>
  </si>
  <si>
    <t>600 x 800 Modrac Perforated Font Solid Rear Black</t>
  </si>
  <si>
    <t>1U blank metal plates - black</t>
  </si>
  <si>
    <t>Splice cassette pvc 24 way blac</t>
  </si>
  <si>
    <t>LC-LC Midcoupler Multi-Mode Duplex (SC FP)</t>
  </si>
  <si>
    <t xml:space="preserve">System Cabling </t>
  </si>
  <si>
    <t>Cable-CAT6 UTP (70m)</t>
  </si>
  <si>
    <t>Cabling-CAT6 1m Fly Patch Leads (Grey)</t>
  </si>
  <si>
    <t>Cabling-CAT6 1m Fly Patch Leads (Blue) CCTV</t>
  </si>
  <si>
    <t xml:space="preserve">Cabling-CAT6 1m Fly Patch Leads (Red) Access Control </t>
  </si>
  <si>
    <t>Wallbox RJ 45</t>
  </si>
  <si>
    <t>Fiber Optic 24 Core Multicode 50/125</t>
  </si>
  <si>
    <t>Cabling</t>
  </si>
  <si>
    <t xml:space="preserve"> Summary of Schedules</t>
  </si>
  <si>
    <t>Schedule No.</t>
  </si>
  <si>
    <t xml:space="preserve">Sub-Total A </t>
  </si>
  <si>
    <t xml:space="preserve">Provisional Allowance for Contigencies (10% of Sub-Total A) </t>
  </si>
  <si>
    <r>
      <t xml:space="preserve">Sub-Total B </t>
    </r>
    <r>
      <rPr>
        <sz val="10"/>
        <rFont val="Arial"/>
        <family val="2"/>
      </rPr>
      <t>(Sub-Total A + 10% of Sub-Total A)</t>
    </r>
  </si>
  <si>
    <t>Sub-Total C (Sub-Total B + 7% of Sub-Total A)</t>
  </si>
  <si>
    <t>Value Added Tax at 15% (Sub-Total C)</t>
  </si>
  <si>
    <t>Total Amount of Tender Carried Forward to Form of Offer and Acceptance (Sub-Total C + Value Added Tax at 15%)</t>
  </si>
  <si>
    <t>Original Amount ( R )</t>
  </si>
  <si>
    <t>Proposed Amount ( R )</t>
  </si>
  <si>
    <t>Tariff</t>
  </si>
  <si>
    <t>Amount</t>
  </si>
  <si>
    <t>Rate Only</t>
  </si>
  <si>
    <t>ACCESS CONTROL: BOOM GATES</t>
  </si>
  <si>
    <t>1.1.2.2</t>
  </si>
  <si>
    <t>1.1.2.4</t>
  </si>
  <si>
    <t>1.1.2.5</t>
  </si>
  <si>
    <t>1.1.2.6</t>
  </si>
  <si>
    <t>1.1.2.7</t>
  </si>
  <si>
    <t>1.1.2.8</t>
  </si>
  <si>
    <t>1.1.2.9</t>
  </si>
  <si>
    <t>1.1.2.10</t>
  </si>
  <si>
    <t>1.1.3</t>
  </si>
  <si>
    <t>ACCESS CONTROL: TURNSTILE</t>
  </si>
  <si>
    <t>1.1.3.1</t>
  </si>
  <si>
    <t>1.1.3.2</t>
  </si>
  <si>
    <t>1.1.3.3</t>
  </si>
  <si>
    <t>1.1.3.4</t>
  </si>
  <si>
    <t>1.1.3.5</t>
  </si>
  <si>
    <t>1.1.3.6</t>
  </si>
  <si>
    <t>2.2</t>
  </si>
  <si>
    <t>2.2.1</t>
  </si>
  <si>
    <t>Call Out - Normal Working Hours</t>
  </si>
  <si>
    <t>2.2.1.1</t>
  </si>
  <si>
    <t>Technician</t>
  </si>
  <si>
    <t>2.2.1.2</t>
  </si>
  <si>
    <t xml:space="preserve">Assistant </t>
  </si>
  <si>
    <t>2.2.2</t>
  </si>
  <si>
    <t>Call Out - Weekdays After Working Hours</t>
  </si>
  <si>
    <t>2.2.2.1</t>
  </si>
  <si>
    <t>2.2.2.2</t>
  </si>
  <si>
    <t>2.2.3</t>
  </si>
  <si>
    <t>Call Out - Weekends and Public Holidays</t>
  </si>
  <si>
    <t>2.2.3.1</t>
  </si>
  <si>
    <t>2.2.3.2</t>
  </si>
  <si>
    <t>2.2.4</t>
  </si>
  <si>
    <t>Travel</t>
  </si>
  <si>
    <t>Rate per km</t>
  </si>
  <si>
    <t>Travel distance</t>
  </si>
  <si>
    <t>Supervision for duration of construction:Tenderers to allow for a full time working supervisor during the duration of the contract, who shall have the delegated authority to received instructions and made decisions regarding this contract</t>
  </si>
  <si>
    <t>Unit/hour</t>
  </si>
  <si>
    <t>Unit/km</t>
  </si>
  <si>
    <t>Total</t>
  </si>
  <si>
    <t>Ad Hoc Work- with the first 50km radius free</t>
  </si>
  <si>
    <t xml:space="preserve">Percentage Escalation per year </t>
  </si>
  <si>
    <t>%</t>
  </si>
  <si>
    <t>Percentage Only</t>
  </si>
  <si>
    <t>Annual Allowance for Escalation ( Multi Year Contract) only for adhoc rates</t>
  </si>
  <si>
    <t>1,1,1</t>
  </si>
  <si>
    <t>Boom Gates and Maintenance</t>
  </si>
  <si>
    <t xml:space="preserve">Provisional Allowance for CPAP (7% of Sub-Total A) </t>
  </si>
  <si>
    <t>Boom Gates,Turnstiles and Manitenance</t>
  </si>
  <si>
    <t>R</t>
  </si>
  <si>
    <t>ICT Requirements</t>
  </si>
  <si>
    <t>Supplier to list all ICT items with  size deemed necessary for the sytem to operate to maximum functionality,including storage of date</t>
  </si>
  <si>
    <t>Total: Schedule 8</t>
  </si>
  <si>
    <t>Total: Schedule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</si>
</sst>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[$R-1C09]\ * #,##0.00_ ;_ [$R-1C09]\ * \-#,##0.00_ ;_ [$R-1C09]\ * &quot;-&quot;??_ ;_ @_ "/>
    <numFmt numFmtId="165" formatCode="_ &quot;R&quot;\ * #,##0.00_ ;_ &quot;R&quot;\ * \-#,##0.00_ ;_ &quot;R&quot;\ * &quot;-&quot;??_ ;_ @_ "/>
    <numFmt numFmtId="166" formatCode="_-[$R-1C09]* #,##0.00_-;\-[$R-1C09]* #,##0.00_-;_-[$R-1C09]* &quot;-&quot;??_-;_-@_-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i/>
      <sz val="9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u/>
      <sz val="9"/>
      <name val="Arial"/>
      <family val="2"/>
    </font>
    <font>
      <sz val="9"/>
      <name val="Arial"/>
      <family val="2"/>
    </font>
    <font>
      <u/>
      <sz val="9"/>
      <name val="Arial"/>
      <family val="2"/>
    </font>
    <font>
      <b/>
      <sz val="9"/>
      <color indexed="8"/>
      <name val="Arial"/>
      <family val="2"/>
    </font>
    <font>
      <sz val="9"/>
      <color theme="1"/>
      <name val="Calibri"/>
      <family val="2"/>
      <scheme val="minor"/>
    </font>
    <font>
      <b/>
      <sz val="13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u/>
      <sz val="9"/>
      <name val="Calibri"/>
      <family val="2"/>
      <scheme val="minor"/>
    </font>
    <font>
      <u/>
      <sz val="9"/>
      <name val="Calibri"/>
      <family val="2"/>
      <scheme val="minor"/>
    </font>
    <font>
      <sz val="10"/>
      <name val="Calibri"/>
      <family val="2"/>
      <scheme val="minor"/>
    </font>
    <font>
      <b/>
      <u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u/>
      <sz val="10"/>
      <name val="Calibri"/>
      <family val="2"/>
      <scheme val="minor"/>
    </font>
    <font>
      <i/>
      <u/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10" fillId="0" borderId="0"/>
    <xf numFmtId="165" fontId="6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9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vertical="center" wrapText="1"/>
    </xf>
    <xf numFmtId="164" fontId="5" fillId="2" borderId="1" xfId="0" applyNumberFormat="1" applyFont="1" applyFill="1" applyBorder="1" applyAlignment="1">
      <alignment horizontal="right" vertical="center"/>
    </xf>
    <xf numFmtId="164" fontId="5" fillId="2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7" fillId="0" borderId="13" xfId="1" applyFont="1" applyFill="1" applyBorder="1" applyAlignment="1">
      <alignment horizontal="center"/>
    </xf>
    <xf numFmtId="0" fontId="11" fillId="0" borderId="14" xfId="2" applyFont="1" applyFill="1" applyBorder="1" applyAlignment="1">
      <alignment vertical="top"/>
    </xf>
    <xf numFmtId="0" fontId="11" fillId="0" borderId="0" xfId="2" applyFont="1" applyFill="1" applyBorder="1" applyAlignment="1">
      <alignment vertical="top"/>
    </xf>
    <xf numFmtId="0" fontId="12" fillId="0" borderId="0" xfId="1" applyFont="1" applyFill="1" applyBorder="1"/>
    <xf numFmtId="0" fontId="12" fillId="0" borderId="14" xfId="1" applyFont="1" applyFill="1" applyBorder="1"/>
    <xf numFmtId="0" fontId="12" fillId="0" borderId="13" xfId="1" applyFont="1" applyFill="1" applyBorder="1" applyAlignment="1">
      <alignment horizontal="center"/>
    </xf>
    <xf numFmtId="4" fontId="12" fillId="0" borderId="14" xfId="1" applyNumberFormat="1" applyFont="1" applyFill="1" applyBorder="1" applyAlignment="1">
      <alignment horizontal="right"/>
    </xf>
    <xf numFmtId="4" fontId="12" fillId="0" borderId="13" xfId="1" applyNumberFormat="1" applyFont="1" applyFill="1" applyBorder="1" applyAlignment="1">
      <alignment horizontal="right"/>
    </xf>
    <xf numFmtId="0" fontId="12" fillId="0" borderId="13" xfId="1" applyFont="1" applyFill="1" applyBorder="1" applyAlignment="1">
      <alignment horizontal="left"/>
    </xf>
    <xf numFmtId="0" fontId="12" fillId="0" borderId="0" xfId="1" applyFont="1" applyFill="1"/>
    <xf numFmtId="0" fontId="12" fillId="0" borderId="15" xfId="2" applyFont="1" applyFill="1" applyBorder="1" applyAlignment="1">
      <alignment horizontal="center" vertical="top"/>
    </xf>
    <xf numFmtId="0" fontId="12" fillId="0" borderId="0" xfId="2" applyFont="1" applyFill="1" applyBorder="1" applyAlignment="1">
      <alignment horizontal="center" vertical="top"/>
    </xf>
    <xf numFmtId="0" fontId="12" fillId="0" borderId="0" xfId="2" applyFont="1" applyFill="1" applyBorder="1" applyAlignment="1">
      <alignment vertical="top"/>
    </xf>
    <xf numFmtId="0" fontId="12" fillId="0" borderId="14" xfId="2" applyFont="1" applyFill="1" applyBorder="1" applyAlignment="1">
      <alignment vertical="top"/>
    </xf>
    <xf numFmtId="0" fontId="12" fillId="0" borderId="13" xfId="2" applyFont="1" applyFill="1" applyBorder="1" applyAlignment="1">
      <alignment horizontal="center"/>
    </xf>
    <xf numFmtId="165" fontId="12" fillId="0" borderId="13" xfId="3" applyFont="1" applyFill="1" applyBorder="1" applyAlignment="1">
      <alignment horizontal="right"/>
    </xf>
    <xf numFmtId="165" fontId="12" fillId="0" borderId="14" xfId="3" applyFont="1" applyFill="1" applyBorder="1" applyAlignment="1">
      <alignment horizontal="right"/>
    </xf>
    <xf numFmtId="0" fontId="13" fillId="0" borderId="14" xfId="2" applyFont="1" applyFill="1" applyBorder="1" applyAlignment="1">
      <alignment vertical="top"/>
    </xf>
    <xf numFmtId="0" fontId="12" fillId="0" borderId="0" xfId="2" quotePrefix="1" applyFont="1" applyFill="1" applyBorder="1" applyAlignment="1">
      <alignment horizontal="center" vertical="top"/>
    </xf>
    <xf numFmtId="0" fontId="13" fillId="0" borderId="0" xfId="2" applyFont="1" applyFill="1" applyBorder="1" applyAlignment="1">
      <alignment vertical="top"/>
    </xf>
    <xf numFmtId="165" fontId="12" fillId="0" borderId="13" xfId="3" applyFont="1" applyFill="1" applyBorder="1" applyAlignment="1">
      <alignment horizontal="center"/>
    </xf>
    <xf numFmtId="165" fontId="12" fillId="0" borderId="13" xfId="3" applyFont="1" applyFill="1" applyBorder="1" applyAlignment="1">
      <alignment horizontal="left"/>
    </xf>
    <xf numFmtId="0" fontId="12" fillId="0" borderId="0" xfId="1" applyFont="1" applyFill="1" applyAlignment="1">
      <alignment horizontal="center" vertical="center"/>
    </xf>
    <xf numFmtId="0" fontId="12" fillId="0" borderId="0" xfId="2" applyFont="1" applyFill="1" applyBorder="1" applyAlignment="1">
      <alignment horizontal="center" vertical="center"/>
    </xf>
    <xf numFmtId="0" fontId="12" fillId="0" borderId="15" xfId="2" applyFont="1" applyFill="1" applyBorder="1" applyAlignment="1">
      <alignment vertical="top"/>
    </xf>
    <xf numFmtId="0" fontId="7" fillId="0" borderId="0" xfId="2" applyFont="1" applyFill="1" applyBorder="1" applyAlignment="1">
      <alignment vertical="top"/>
    </xf>
    <xf numFmtId="0" fontId="12" fillId="0" borderId="13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left" vertical="top"/>
    </xf>
    <xf numFmtId="0" fontId="12" fillId="0" borderId="0" xfId="2" applyFont="1" applyFill="1" applyBorder="1" applyAlignment="1">
      <alignment horizontal="left" vertical="top"/>
    </xf>
    <xf numFmtId="4" fontId="12" fillId="0" borderId="13" xfId="1" applyNumberFormat="1" applyFont="1" applyBorder="1" applyAlignment="1">
      <alignment horizontal="right"/>
    </xf>
    <xf numFmtId="0" fontId="12" fillId="0" borderId="15" xfId="1" applyFont="1" applyFill="1" applyBorder="1" applyAlignment="1">
      <alignment horizontal="center"/>
    </xf>
    <xf numFmtId="0" fontId="12" fillId="0" borderId="0" xfId="1" quotePrefix="1" applyFont="1" applyFill="1" applyBorder="1"/>
    <xf numFmtId="0" fontId="12" fillId="0" borderId="14" xfId="2" applyFont="1" applyFill="1" applyBorder="1" applyAlignment="1">
      <alignment horizontal="center"/>
    </xf>
    <xf numFmtId="0" fontId="7" fillId="0" borderId="15" xfId="1" applyFont="1" applyFill="1" applyBorder="1"/>
    <xf numFmtId="0" fontId="14" fillId="0" borderId="15" xfId="1" applyFont="1" applyFill="1" applyBorder="1"/>
    <xf numFmtId="4" fontId="12" fillId="0" borderId="10" xfId="1" applyNumberFormat="1" applyFont="1" applyBorder="1" applyAlignment="1">
      <alignment horizontal="right"/>
    </xf>
    <xf numFmtId="0" fontId="12" fillId="0" borderId="2" xfId="1" applyFont="1" applyFill="1" applyBorder="1" applyAlignment="1">
      <alignment horizontal="left"/>
    </xf>
    <xf numFmtId="0" fontId="12" fillId="0" borderId="3" xfId="1" applyFont="1" applyFill="1" applyBorder="1"/>
    <xf numFmtId="0" fontId="12" fillId="0" borderId="3" xfId="1" applyFont="1" applyFill="1" applyBorder="1" applyAlignment="1">
      <alignment horizontal="center"/>
    </xf>
    <xf numFmtId="165" fontId="7" fillId="0" borderId="1" xfId="3" applyFont="1" applyFill="1" applyBorder="1" applyAlignment="1">
      <alignment horizontal="right"/>
    </xf>
    <xf numFmtId="4" fontId="12" fillId="0" borderId="1" xfId="1" applyNumberFormat="1" applyFont="1" applyFill="1" applyBorder="1" applyAlignment="1">
      <alignment horizontal="right"/>
    </xf>
    <xf numFmtId="0" fontId="12" fillId="0" borderId="1" xfId="1" applyFont="1" applyFill="1" applyBorder="1" applyAlignment="1">
      <alignment horizontal="center" vertical="center"/>
    </xf>
    <xf numFmtId="4" fontId="12" fillId="0" borderId="6" xfId="1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1" xfId="0" applyFont="1" applyFill="1" applyBorder="1" applyAlignment="1">
      <alignment vertical="top"/>
    </xf>
    <xf numFmtId="0" fontId="4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/>
    </xf>
    <xf numFmtId="164" fontId="5" fillId="0" borderId="1" xfId="0" applyNumberFormat="1" applyFont="1" applyFill="1" applyBorder="1" applyAlignment="1">
      <alignment horizontal="right" vertical="top"/>
    </xf>
    <xf numFmtId="164" fontId="5" fillId="0" borderId="1" xfId="0" applyNumberFormat="1" applyFont="1" applyFill="1" applyBorder="1" applyAlignment="1">
      <alignment vertical="top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0" fillId="0" borderId="3" xfId="0" applyFill="1" applyBorder="1"/>
    <xf numFmtId="164" fontId="1" fillId="0" borderId="4" xfId="0" applyNumberFormat="1" applyFont="1" applyFill="1" applyBorder="1"/>
    <xf numFmtId="0" fontId="3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vertical="top"/>
    </xf>
    <xf numFmtId="164" fontId="5" fillId="2" borderId="1" xfId="0" applyNumberFormat="1" applyFont="1" applyFill="1" applyBorder="1" applyAlignment="1">
      <alignment vertical="top"/>
    </xf>
    <xf numFmtId="0" fontId="3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top" wrapText="1"/>
    </xf>
    <xf numFmtId="0" fontId="0" fillId="0" borderId="3" xfId="0" applyBorder="1"/>
    <xf numFmtId="164" fontId="1" fillId="0" borderId="4" xfId="0" applyNumberFormat="1" applyFont="1" applyBorder="1"/>
    <xf numFmtId="0" fontId="3" fillId="2" borderId="0" xfId="0" applyFont="1" applyFill="1" applyAlignment="1">
      <alignment horizontal="center"/>
    </xf>
    <xf numFmtId="164" fontId="5" fillId="2" borderId="1" xfId="0" applyNumberFormat="1" applyFont="1" applyFill="1" applyBorder="1" applyAlignment="1">
      <alignment horizontal="right" vertical="top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3" xfId="0" applyFont="1" applyFill="1" applyBorder="1"/>
    <xf numFmtId="164" fontId="15" fillId="0" borderId="4" xfId="0" applyNumberFormat="1" applyFont="1" applyFill="1" applyBorder="1"/>
    <xf numFmtId="0" fontId="12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Border="1" applyAlignment="1">
      <alignment vertical="center"/>
    </xf>
    <xf numFmtId="165" fontId="6" fillId="0" borderId="1" xfId="1" applyNumberFormat="1" applyFill="1" applyBorder="1" applyAlignment="1">
      <alignment vertical="center"/>
    </xf>
    <xf numFmtId="0" fontId="6" fillId="0" borderId="1" xfId="1" applyBorder="1" applyAlignment="1">
      <alignment vertical="center" wrapText="1"/>
    </xf>
    <xf numFmtId="0" fontId="6" fillId="0" borderId="1" xfId="1" applyFont="1" applyBorder="1" applyAlignment="1">
      <alignment horizontal="left" vertical="center"/>
    </xf>
    <xf numFmtId="165" fontId="17" fillId="0" borderId="1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left" vertical="top" wrapText="1"/>
    </xf>
    <xf numFmtId="0" fontId="21" fillId="0" borderId="1" xfId="0" applyFont="1" applyBorder="1" applyAlignment="1">
      <alignment horizontal="center" vertical="top" wrapText="1"/>
    </xf>
    <xf numFmtId="0" fontId="20" fillId="0" borderId="1" xfId="0" applyFont="1" applyBorder="1" applyAlignment="1">
      <alignment horizontal="center"/>
    </xf>
    <xf numFmtId="4" fontId="20" fillId="0" borderId="1" xfId="0" applyNumberFormat="1" applyFont="1" applyBorder="1" applyAlignment="1">
      <alignment horizontal="center"/>
    </xf>
    <xf numFmtId="4" fontId="20" fillId="0" borderId="1" xfId="0" applyNumberFormat="1" applyFont="1" applyBorder="1"/>
    <xf numFmtId="0" fontId="20" fillId="0" borderId="1" xfId="0" applyFont="1" applyBorder="1"/>
    <xf numFmtId="166" fontId="20" fillId="0" borderId="1" xfId="4" applyNumberFormat="1" applyFont="1" applyBorder="1" applyAlignment="1">
      <alignment horizontal="left"/>
    </xf>
    <xf numFmtId="0" fontId="20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left"/>
    </xf>
    <xf numFmtId="0" fontId="20" fillId="0" borderId="0" xfId="0" applyFont="1" applyBorder="1" applyAlignment="1">
      <alignment horizontal="left" vertical="top" wrapText="1"/>
    </xf>
    <xf numFmtId="0" fontId="5" fillId="2" borderId="0" xfId="0" applyFont="1" applyFill="1" applyBorder="1" applyAlignment="1">
      <alignment vertical="top" wrapText="1"/>
    </xf>
    <xf numFmtId="0" fontId="1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 vertical="top"/>
    </xf>
    <xf numFmtId="166" fontId="20" fillId="0" borderId="0" xfId="4" applyNumberFormat="1" applyFont="1" applyBorder="1" applyAlignment="1">
      <alignment horizontal="left"/>
    </xf>
    <xf numFmtId="0" fontId="19" fillId="0" borderId="16" xfId="0" applyFont="1" applyBorder="1" applyAlignment="1">
      <alignment horizontal="left" vertical="top" wrapText="1"/>
    </xf>
    <xf numFmtId="0" fontId="21" fillId="0" borderId="17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center"/>
    </xf>
    <xf numFmtId="4" fontId="20" fillId="0" borderId="17" xfId="0" applyNumberFormat="1" applyFont="1" applyBorder="1" applyAlignment="1">
      <alignment horizontal="left"/>
    </xf>
    <xf numFmtId="0" fontId="20" fillId="0" borderId="18" xfId="0" applyFont="1" applyBorder="1"/>
    <xf numFmtId="0" fontId="15" fillId="0" borderId="0" xfId="0" applyFont="1" applyAlignment="1">
      <alignment horizontal="left" vertical="top" wrapText="1"/>
    </xf>
    <xf numFmtId="0" fontId="15" fillId="0" borderId="0" xfId="0" applyFont="1" applyAlignment="1">
      <alignment horizontal="center"/>
    </xf>
    <xf numFmtId="4" fontId="15" fillId="0" borderId="0" xfId="0" applyNumberFormat="1" applyFont="1" applyAlignment="1">
      <alignment horizontal="left"/>
    </xf>
    <xf numFmtId="0" fontId="15" fillId="0" borderId="0" xfId="0" applyFont="1"/>
    <xf numFmtId="0" fontId="22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15" fillId="0" borderId="1" xfId="0" applyFont="1" applyBorder="1" applyAlignment="1">
      <alignment horizontal="center"/>
    </xf>
    <xf numFmtId="0" fontId="15" fillId="0" borderId="1" xfId="0" applyFont="1" applyBorder="1"/>
    <xf numFmtId="0" fontId="23" fillId="0" borderId="0" xfId="0" applyFont="1"/>
    <xf numFmtId="0" fontId="20" fillId="0" borderId="2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/>
    </xf>
    <xf numFmtId="4" fontId="25" fillId="0" borderId="0" xfId="0" applyNumberFormat="1" applyFont="1" applyAlignment="1">
      <alignment horizontal="left"/>
    </xf>
    <xf numFmtId="0" fontId="23" fillId="0" borderId="0" xfId="0" applyFont="1" applyAlignment="1">
      <alignment horizontal="left" vertical="top" wrapText="1"/>
    </xf>
    <xf numFmtId="9" fontId="25" fillId="0" borderId="0" xfId="0" applyNumberFormat="1" applyFont="1" applyAlignment="1">
      <alignment horizontal="right"/>
    </xf>
    <xf numFmtId="4" fontId="23" fillId="0" borderId="0" xfId="0" applyNumberFormat="1" applyFont="1" applyAlignment="1">
      <alignment horizontal="left"/>
    </xf>
    <xf numFmtId="0" fontId="26" fillId="0" borderId="0" xfId="0" applyFont="1" applyAlignment="1">
      <alignment horizontal="left" vertical="top" wrapText="1"/>
    </xf>
    <xf numFmtId="0" fontId="0" fillId="0" borderId="0" xfId="0" applyAlignment="1">
      <alignment horizontal="center"/>
    </xf>
    <xf numFmtId="4" fontId="27" fillId="0" borderId="0" xfId="0" applyNumberFormat="1" applyFont="1" applyAlignment="1">
      <alignment horizontal="right"/>
    </xf>
    <xf numFmtId="0" fontId="0" fillId="0" borderId="0" xfId="0" applyAlignment="1">
      <alignment horizontal="left" vertical="top" wrapText="1"/>
    </xf>
    <xf numFmtId="0" fontId="4" fillId="0" borderId="1" xfId="0" applyFont="1" applyFill="1" applyBorder="1" applyAlignment="1">
      <alignment horizontal="center" vertical="top"/>
    </xf>
    <xf numFmtId="0" fontId="12" fillId="0" borderId="15" xfId="2" applyFont="1" applyFill="1" applyBorder="1" applyAlignment="1">
      <alignment vertical="top" wrapText="1"/>
    </xf>
    <xf numFmtId="0" fontId="0" fillId="0" borderId="0" xfId="0" applyAlignment="1">
      <alignment wrapText="1"/>
    </xf>
    <xf numFmtId="0" fontId="0" fillId="0" borderId="14" xfId="0" applyBorder="1" applyAlignment="1">
      <alignment wrapText="1"/>
    </xf>
    <xf numFmtId="4" fontId="7" fillId="0" borderId="5" xfId="1" applyNumberFormat="1" applyFont="1" applyFill="1" applyBorder="1" applyAlignment="1">
      <alignment horizontal="center"/>
    </xf>
    <xf numFmtId="4" fontId="8" fillId="0" borderId="5" xfId="1" applyNumberFormat="1" applyFont="1" applyFill="1" applyBorder="1" applyAlignment="1">
      <alignment horizontal="center"/>
    </xf>
    <xf numFmtId="0" fontId="9" fillId="0" borderId="6" xfId="1" applyFont="1" applyFill="1" applyBorder="1" applyAlignment="1">
      <alignment horizontal="center" vertical="center"/>
    </xf>
    <xf numFmtId="0" fontId="9" fillId="0" borderId="10" xfId="1" applyFont="1" applyFill="1" applyBorder="1" applyAlignment="1">
      <alignment horizontal="center" vertical="center"/>
    </xf>
    <xf numFmtId="0" fontId="9" fillId="0" borderId="7" xfId="1" applyFont="1" applyFill="1" applyBorder="1" applyAlignment="1">
      <alignment horizontal="center" vertical="center"/>
    </xf>
    <xf numFmtId="0" fontId="9" fillId="0" borderId="8" xfId="1" applyFont="1" applyFill="1" applyBorder="1" applyAlignment="1">
      <alignment horizontal="center" vertical="center"/>
    </xf>
    <xf numFmtId="0" fontId="9" fillId="0" borderId="9" xfId="1" applyFont="1" applyFill="1" applyBorder="1" applyAlignment="1">
      <alignment horizontal="center" vertical="center"/>
    </xf>
    <xf numFmtId="0" fontId="9" fillId="0" borderId="11" xfId="1" applyFont="1" applyFill="1" applyBorder="1" applyAlignment="1">
      <alignment horizontal="center" vertical="center"/>
    </xf>
    <xf numFmtId="0" fontId="9" fillId="0" borderId="5" xfId="1" applyFont="1" applyFill="1" applyBorder="1" applyAlignment="1">
      <alignment horizontal="center" vertical="center"/>
    </xf>
    <xf numFmtId="0" fontId="9" fillId="0" borderId="12" xfId="1" applyFont="1" applyFill="1" applyBorder="1" applyAlignment="1">
      <alignment horizontal="center" vertical="center"/>
    </xf>
    <xf numFmtId="4" fontId="9" fillId="0" borderId="9" xfId="1" applyNumberFormat="1" applyFont="1" applyFill="1" applyBorder="1" applyAlignment="1">
      <alignment horizontal="center" vertical="center"/>
    </xf>
    <xf numFmtId="4" fontId="9" fillId="0" borderId="12" xfId="1" applyNumberFormat="1" applyFont="1" applyFill="1" applyBorder="1" applyAlignment="1">
      <alignment horizontal="center" vertical="center"/>
    </xf>
    <xf numFmtId="4" fontId="9" fillId="0" borderId="6" xfId="1" applyNumberFormat="1" applyFont="1" applyFill="1" applyBorder="1" applyAlignment="1">
      <alignment horizontal="center" vertical="center" wrapText="1"/>
    </xf>
    <xf numFmtId="4" fontId="9" fillId="0" borderId="10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/>
    </xf>
    <xf numFmtId="164" fontId="4" fillId="0" borderId="2" xfId="0" applyNumberFormat="1" applyFont="1" applyFill="1" applyBorder="1" applyAlignment="1">
      <alignment horizontal="center" vertical="top"/>
    </xf>
    <xf numFmtId="164" fontId="4" fillId="0" borderId="3" xfId="0" applyNumberFormat="1" applyFont="1" applyFill="1" applyBorder="1" applyAlignment="1">
      <alignment horizontal="center" vertical="top"/>
    </xf>
    <xf numFmtId="164" fontId="4" fillId="0" borderId="4" xfId="0" applyNumberFormat="1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20" fillId="0" borderId="2" xfId="0" applyFont="1" applyBorder="1" applyAlignment="1">
      <alignment horizontal="center" vertical="top" wrapText="1"/>
    </xf>
    <xf numFmtId="0" fontId="20" fillId="0" borderId="3" xfId="0" applyFont="1" applyBorder="1" applyAlignment="1">
      <alignment horizontal="center" vertical="top" wrapText="1"/>
    </xf>
    <xf numFmtId="0" fontId="20" fillId="0" borderId="4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6" fillId="0" borderId="2" xfId="1" applyFont="1" applyBorder="1" applyAlignment="1">
      <alignment horizontal="right" vertical="center"/>
    </xf>
    <xf numFmtId="0" fontId="6" fillId="0" borderId="4" xfId="1" applyFont="1" applyBorder="1" applyAlignment="1">
      <alignment horizontal="right" vertical="center"/>
    </xf>
    <xf numFmtId="0" fontId="17" fillId="0" borderId="2" xfId="1" applyFont="1" applyBorder="1" applyAlignment="1">
      <alignment horizontal="right" vertical="center" wrapText="1"/>
    </xf>
    <xf numFmtId="0" fontId="17" fillId="0" borderId="4" xfId="1" applyFont="1" applyBorder="1" applyAlignment="1">
      <alignment horizontal="right" vertical="center" wrapText="1"/>
    </xf>
    <xf numFmtId="0" fontId="16" fillId="0" borderId="2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0" fontId="17" fillId="0" borderId="1" xfId="1" applyFont="1" applyBorder="1" applyAlignment="1">
      <alignment horizontal="right" vertical="center"/>
    </xf>
    <xf numFmtId="0" fontId="6" fillId="0" borderId="1" xfId="1" applyFont="1" applyBorder="1" applyAlignment="1">
      <alignment horizontal="right" vertical="center"/>
    </xf>
  </cellXfs>
  <cellStyles count="5">
    <cellStyle name="Currency 2" xfId="3"/>
    <cellStyle name="Normal" xfId="0" builtinId="0"/>
    <cellStyle name="Normal 2" xfId="1"/>
    <cellStyle name="Normal_Evaluation-Devland Phase 1" xfId="2"/>
    <cellStyle name="Percent" xfId="4" builtinId="5"/>
  </cellStyles>
  <dxfs count="186">
    <dxf>
      <fill>
        <patternFill>
          <bgColor rgb="FF28F832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28F832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28F832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Department%20of%20Public%20Works\OR%20TAMBO%20and%20FIDEL%20CCTV\fidel%20castro%20unpriced%20%20bill%20rev%20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LIMINARY AND GENERAL"/>
      <sheetName val="CCTV"/>
      <sheetName val="ACCESS CONTROL"/>
      <sheetName val="ACCESS CONTROL FOR TURNSTILE "/>
      <sheetName val="SOFTWARE AND EQUIPMENT"/>
      <sheetName val="IT LOCAL AFREA NETWORK"/>
      <sheetName val="CABLING"/>
      <sheetName val="SUMMARY"/>
    </sheetNames>
    <sheetDataSet>
      <sheetData sheetId="0" refreshError="1">
        <row r="59">
          <cell r="B59" t="str">
            <v>Preliminary and General</v>
          </cell>
        </row>
        <row r="61">
          <cell r="K61">
            <v>0</v>
          </cell>
        </row>
      </sheetData>
      <sheetData sheetId="1" refreshError="1">
        <row r="14">
          <cell r="B14" t="str">
            <v>Closed Circuit Television</v>
          </cell>
        </row>
        <row r="16">
          <cell r="G16">
            <v>0</v>
          </cell>
        </row>
      </sheetData>
      <sheetData sheetId="2" refreshError="1">
        <row r="15">
          <cell r="B15" t="str">
            <v>Access Control for Doors</v>
          </cell>
        </row>
        <row r="17">
          <cell r="G17">
            <v>0</v>
          </cell>
        </row>
      </sheetData>
      <sheetData sheetId="3" refreshError="1"/>
      <sheetData sheetId="4" refreshError="1">
        <row r="8">
          <cell r="B8" t="str">
            <v>Software and Equipment</v>
          </cell>
        </row>
        <row r="10">
          <cell r="G10">
            <v>0</v>
          </cell>
        </row>
      </sheetData>
      <sheetData sheetId="5" refreshError="1">
        <row r="13">
          <cell r="B13" t="str">
            <v>Information Technology Local Area Network</v>
          </cell>
        </row>
        <row r="15">
          <cell r="G15">
            <v>0</v>
          </cell>
        </row>
      </sheetData>
      <sheetData sheetId="6" refreshError="1">
        <row r="38">
          <cell r="B38" t="str">
            <v>Cabling</v>
          </cell>
        </row>
        <row r="40">
          <cell r="G40">
            <v>0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opLeftCell="A43" workbookViewId="0">
      <selection activeCell="J12" sqref="J12"/>
    </sheetView>
  </sheetViews>
  <sheetFormatPr defaultRowHeight="15" x14ac:dyDescent="0.25"/>
  <sheetData>
    <row r="1" spans="1:11" x14ac:dyDescent="0.25">
      <c r="A1" s="138" t="s">
        <v>22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</row>
    <row r="2" spans="1:11" x14ac:dyDescent="0.25">
      <c r="A2" s="140" t="s">
        <v>23</v>
      </c>
      <c r="B2" s="142" t="s">
        <v>2</v>
      </c>
      <c r="C2" s="143"/>
      <c r="D2" s="143"/>
      <c r="E2" s="143"/>
      <c r="F2" s="144"/>
      <c r="G2" s="140" t="s">
        <v>3</v>
      </c>
      <c r="H2" s="140" t="s">
        <v>24</v>
      </c>
      <c r="I2" s="140" t="s">
        <v>5</v>
      </c>
      <c r="J2" s="148" t="s">
        <v>6</v>
      </c>
      <c r="K2" s="150" t="s">
        <v>25</v>
      </c>
    </row>
    <row r="3" spans="1:11" x14ac:dyDescent="0.25">
      <c r="A3" s="141"/>
      <c r="B3" s="145"/>
      <c r="C3" s="146"/>
      <c r="D3" s="146"/>
      <c r="E3" s="146"/>
      <c r="F3" s="147"/>
      <c r="G3" s="141"/>
      <c r="H3" s="141"/>
      <c r="I3" s="141"/>
      <c r="J3" s="149"/>
      <c r="K3" s="151"/>
    </row>
    <row r="4" spans="1:11" x14ac:dyDescent="0.25">
      <c r="A4" s="12">
        <v>1</v>
      </c>
      <c r="B4" s="13" t="s">
        <v>22</v>
      </c>
      <c r="C4" s="13"/>
      <c r="D4" s="14"/>
      <c r="E4" s="15"/>
      <c r="F4" s="16"/>
      <c r="G4" s="17"/>
      <c r="H4" s="17"/>
      <c r="I4" s="17"/>
      <c r="J4" s="18"/>
      <c r="K4" s="54"/>
    </row>
    <row r="5" spans="1:11" x14ac:dyDescent="0.25">
      <c r="A5" s="20"/>
      <c r="B5" s="21"/>
      <c r="C5" s="21"/>
      <c r="D5" s="21"/>
      <c r="E5" s="21"/>
      <c r="F5" s="21"/>
      <c r="G5" s="17"/>
      <c r="H5" s="17"/>
      <c r="I5" s="17"/>
      <c r="J5" s="18"/>
      <c r="K5" s="19"/>
    </row>
    <row r="6" spans="1:11" x14ac:dyDescent="0.25">
      <c r="A6" s="17">
        <v>1.1000000000000001</v>
      </c>
      <c r="B6" s="13" t="s">
        <v>26</v>
      </c>
      <c r="C6" s="13"/>
      <c r="D6" s="14"/>
      <c r="E6" s="15"/>
      <c r="F6" s="16"/>
      <c r="G6" s="17"/>
      <c r="H6" s="17"/>
      <c r="I6" s="17"/>
      <c r="J6" s="18"/>
      <c r="K6" s="19"/>
    </row>
    <row r="7" spans="1:11" x14ac:dyDescent="0.25">
      <c r="A7" s="12"/>
      <c r="B7" s="22"/>
      <c r="C7" s="23"/>
      <c r="D7" s="24"/>
      <c r="E7" s="15"/>
      <c r="F7" s="16"/>
      <c r="G7" s="17"/>
      <c r="H7" s="17"/>
      <c r="I7" s="17"/>
      <c r="J7" s="18"/>
      <c r="K7" s="19"/>
    </row>
    <row r="8" spans="1:11" x14ac:dyDescent="0.25">
      <c r="A8" s="20"/>
      <c r="B8" s="25" t="s">
        <v>27</v>
      </c>
      <c r="C8" s="25"/>
      <c r="D8" s="24"/>
      <c r="E8" s="15"/>
      <c r="F8" s="16"/>
      <c r="G8" s="26" t="s">
        <v>28</v>
      </c>
      <c r="H8" s="26">
        <v>1</v>
      </c>
      <c r="I8" s="27">
        <v>0</v>
      </c>
      <c r="J8" s="28">
        <f>0*I8</f>
        <v>0</v>
      </c>
      <c r="K8" s="27">
        <f>I8+J8</f>
        <v>0</v>
      </c>
    </row>
    <row r="9" spans="1:11" x14ac:dyDescent="0.25">
      <c r="A9" s="20"/>
      <c r="B9" s="22"/>
      <c r="C9" s="23"/>
      <c r="D9" s="24"/>
      <c r="E9" s="15"/>
      <c r="F9" s="16"/>
      <c r="G9" s="26"/>
      <c r="H9" s="26"/>
      <c r="I9" s="27"/>
      <c r="J9" s="28"/>
      <c r="K9" s="27"/>
    </row>
    <row r="10" spans="1:11" x14ac:dyDescent="0.25">
      <c r="A10" s="20"/>
      <c r="B10" s="29" t="s">
        <v>29</v>
      </c>
      <c r="C10" s="29"/>
      <c r="D10" s="24"/>
      <c r="E10" s="15"/>
      <c r="F10" s="16"/>
      <c r="G10" s="26"/>
      <c r="H10" s="26"/>
      <c r="I10" s="27"/>
      <c r="J10" s="28"/>
      <c r="K10" s="27"/>
    </row>
    <row r="11" spans="1:11" x14ac:dyDescent="0.25">
      <c r="A11" s="20"/>
      <c r="B11" s="30" t="s">
        <v>30</v>
      </c>
      <c r="C11" s="31" t="s">
        <v>31</v>
      </c>
      <c r="D11" s="31"/>
      <c r="E11" s="15"/>
      <c r="F11" s="16"/>
      <c r="G11" s="26"/>
      <c r="H11" s="26"/>
      <c r="I11" s="32"/>
      <c r="J11" s="28"/>
      <c r="K11" s="27"/>
    </row>
    <row r="12" spans="1:11" x14ac:dyDescent="0.25">
      <c r="A12" s="20"/>
      <c r="B12" s="22"/>
      <c r="C12" s="23" t="s">
        <v>32</v>
      </c>
      <c r="D12" s="24" t="s">
        <v>33</v>
      </c>
      <c r="E12" s="15"/>
      <c r="F12" s="16"/>
      <c r="G12" s="26" t="s">
        <v>28</v>
      </c>
      <c r="H12" s="26">
        <v>1</v>
      </c>
      <c r="I12" s="33">
        <v>0</v>
      </c>
      <c r="J12" s="28">
        <f t="shared" ref="J12:J55" si="0">0*I12</f>
        <v>0</v>
      </c>
      <c r="K12" s="27">
        <f t="shared" ref="K12:K55" si="1">I12+J12</f>
        <v>0</v>
      </c>
    </row>
    <row r="13" spans="1:11" x14ac:dyDescent="0.25">
      <c r="A13" s="20"/>
      <c r="B13" s="22"/>
      <c r="C13" s="23" t="s">
        <v>34</v>
      </c>
      <c r="D13" s="24" t="s">
        <v>35</v>
      </c>
      <c r="E13" s="15"/>
      <c r="F13" s="16"/>
      <c r="G13" s="26" t="s">
        <v>28</v>
      </c>
      <c r="H13" s="26">
        <v>1</v>
      </c>
      <c r="I13" s="33">
        <v>0</v>
      </c>
      <c r="J13" s="28">
        <f t="shared" si="0"/>
        <v>0</v>
      </c>
      <c r="K13" s="27">
        <f t="shared" si="1"/>
        <v>0</v>
      </c>
    </row>
    <row r="14" spans="1:11" x14ac:dyDescent="0.25">
      <c r="A14" s="20"/>
      <c r="B14" s="22"/>
      <c r="C14" s="23" t="s">
        <v>36</v>
      </c>
      <c r="D14" s="24" t="s">
        <v>37</v>
      </c>
      <c r="E14" s="15"/>
      <c r="F14" s="16"/>
      <c r="G14" s="26" t="s">
        <v>28</v>
      </c>
      <c r="H14" s="26">
        <v>1</v>
      </c>
      <c r="I14" s="33">
        <v>0</v>
      </c>
      <c r="J14" s="28">
        <f t="shared" si="0"/>
        <v>0</v>
      </c>
      <c r="K14" s="27">
        <f t="shared" si="1"/>
        <v>0</v>
      </c>
    </row>
    <row r="15" spans="1:11" x14ac:dyDescent="0.25">
      <c r="A15" s="20"/>
      <c r="B15" s="22"/>
      <c r="C15" s="23" t="s">
        <v>38</v>
      </c>
      <c r="D15" s="24" t="s">
        <v>39</v>
      </c>
      <c r="E15" s="15"/>
      <c r="F15" s="16"/>
      <c r="G15" s="26" t="s">
        <v>28</v>
      </c>
      <c r="H15" s="26">
        <v>1</v>
      </c>
      <c r="I15" s="33">
        <v>0</v>
      </c>
      <c r="J15" s="28">
        <f t="shared" si="0"/>
        <v>0</v>
      </c>
      <c r="K15" s="27">
        <f t="shared" si="1"/>
        <v>0</v>
      </c>
    </row>
    <row r="16" spans="1:11" x14ac:dyDescent="0.25">
      <c r="A16" s="12"/>
      <c r="B16" s="22"/>
      <c r="C16" s="34"/>
      <c r="D16" s="24"/>
      <c r="E16" s="15"/>
      <c r="F16" s="16"/>
      <c r="G16" s="26"/>
      <c r="H16" s="26"/>
      <c r="I16" s="33"/>
      <c r="J16" s="28"/>
      <c r="K16" s="27"/>
    </row>
    <row r="17" spans="1:11" x14ac:dyDescent="0.25">
      <c r="A17" s="20"/>
      <c r="B17" s="22"/>
      <c r="C17" s="35"/>
      <c r="D17" s="24"/>
      <c r="E17" s="15"/>
      <c r="F17" s="16"/>
      <c r="G17" s="26"/>
      <c r="H17" s="26"/>
      <c r="I17" s="33"/>
      <c r="J17" s="28"/>
      <c r="K17" s="27"/>
    </row>
    <row r="18" spans="1:11" x14ac:dyDescent="0.25">
      <c r="A18" s="20"/>
      <c r="B18" s="36" t="s">
        <v>40</v>
      </c>
      <c r="C18" s="24"/>
      <c r="D18" s="24"/>
      <c r="E18" s="15"/>
      <c r="F18" s="16"/>
      <c r="G18" s="26"/>
      <c r="H18" s="26"/>
      <c r="I18" s="33"/>
      <c r="J18" s="28"/>
      <c r="K18" s="27"/>
    </row>
    <row r="19" spans="1:11" x14ac:dyDescent="0.25">
      <c r="A19" s="20"/>
      <c r="B19" s="22"/>
      <c r="C19" s="23"/>
      <c r="D19" s="24"/>
      <c r="E19" s="15"/>
      <c r="F19" s="16"/>
      <c r="G19" s="26"/>
      <c r="H19" s="26"/>
      <c r="I19" s="33"/>
      <c r="J19" s="28"/>
      <c r="K19" s="27"/>
    </row>
    <row r="20" spans="1:11" x14ac:dyDescent="0.25">
      <c r="A20" s="20"/>
      <c r="B20" s="36"/>
      <c r="C20" s="24"/>
      <c r="D20" s="24"/>
      <c r="E20" s="15" t="s">
        <v>41</v>
      </c>
      <c r="F20" s="16" t="s">
        <v>42</v>
      </c>
      <c r="G20" s="26" t="s">
        <v>28</v>
      </c>
      <c r="H20" s="26">
        <v>1</v>
      </c>
      <c r="I20" s="32"/>
      <c r="J20" s="28"/>
      <c r="K20" s="27"/>
    </row>
    <row r="21" spans="1:11" x14ac:dyDescent="0.25">
      <c r="A21" s="20"/>
      <c r="B21" s="24"/>
      <c r="C21" s="24"/>
      <c r="D21" s="24"/>
      <c r="E21" s="15"/>
      <c r="F21" s="16"/>
      <c r="G21" s="26"/>
      <c r="H21" s="26"/>
      <c r="I21" s="33"/>
      <c r="J21" s="28"/>
      <c r="K21" s="27"/>
    </row>
    <row r="22" spans="1:11" x14ac:dyDescent="0.25">
      <c r="A22" s="20"/>
      <c r="B22" s="24"/>
      <c r="C22" s="24"/>
      <c r="D22" s="24"/>
      <c r="E22" s="15" t="s">
        <v>43</v>
      </c>
      <c r="F22" s="16" t="s">
        <v>42</v>
      </c>
      <c r="G22" s="26" t="s">
        <v>28</v>
      </c>
      <c r="H22" s="26">
        <v>1</v>
      </c>
      <c r="I22" s="32"/>
      <c r="J22" s="28"/>
      <c r="K22" s="27"/>
    </row>
    <row r="23" spans="1:11" x14ac:dyDescent="0.25">
      <c r="A23" s="12"/>
      <c r="B23" s="37"/>
      <c r="C23" s="24"/>
      <c r="D23" s="24"/>
      <c r="E23" s="15"/>
      <c r="F23" s="16"/>
      <c r="G23" s="26"/>
      <c r="H23" s="26"/>
      <c r="I23" s="33"/>
      <c r="J23" s="28"/>
      <c r="K23" s="27"/>
    </row>
    <row r="24" spans="1:11" x14ac:dyDescent="0.25">
      <c r="A24" s="20"/>
      <c r="B24" s="37"/>
      <c r="C24" s="24"/>
      <c r="D24" s="24"/>
      <c r="E24" s="15" t="s">
        <v>44</v>
      </c>
      <c r="F24" s="16" t="s">
        <v>42</v>
      </c>
      <c r="G24" s="26" t="s">
        <v>28</v>
      </c>
      <c r="H24" s="26">
        <v>1</v>
      </c>
      <c r="I24" s="32"/>
      <c r="J24" s="28"/>
      <c r="K24" s="27"/>
    </row>
    <row r="25" spans="1:11" x14ac:dyDescent="0.25">
      <c r="A25" s="20"/>
      <c r="B25" s="36"/>
      <c r="C25" s="24"/>
      <c r="D25" s="24"/>
      <c r="E25" s="15"/>
      <c r="F25" s="16"/>
      <c r="G25" s="26"/>
      <c r="H25" s="26"/>
      <c r="I25" s="32"/>
      <c r="J25" s="28"/>
      <c r="K25" s="27"/>
    </row>
    <row r="26" spans="1:11" x14ac:dyDescent="0.25">
      <c r="A26" s="20"/>
      <c r="B26" s="36" t="s">
        <v>45</v>
      </c>
      <c r="C26" s="24"/>
      <c r="D26" s="24"/>
      <c r="E26" s="15"/>
      <c r="F26" s="16"/>
      <c r="G26" s="26" t="s">
        <v>28</v>
      </c>
      <c r="H26" s="26">
        <v>1</v>
      </c>
      <c r="I26" s="33"/>
      <c r="J26" s="28"/>
      <c r="K26" s="27"/>
    </row>
    <row r="27" spans="1:11" x14ac:dyDescent="0.25">
      <c r="A27" s="20"/>
      <c r="B27" s="24"/>
      <c r="C27" s="24"/>
      <c r="D27" s="24"/>
      <c r="E27" s="15"/>
      <c r="F27" s="16"/>
      <c r="G27" s="26"/>
      <c r="H27" s="26"/>
      <c r="I27" s="32"/>
      <c r="J27" s="28"/>
      <c r="K27" s="27"/>
    </row>
    <row r="28" spans="1:11" x14ac:dyDescent="0.25">
      <c r="A28" s="38"/>
      <c r="B28" s="37" t="s">
        <v>46</v>
      </c>
      <c r="C28" s="24"/>
      <c r="D28" s="24"/>
      <c r="E28" s="15"/>
      <c r="F28" s="16"/>
      <c r="G28" s="26"/>
      <c r="H28" s="26"/>
      <c r="I28" s="32"/>
      <c r="J28" s="28"/>
      <c r="K28" s="27"/>
    </row>
    <row r="29" spans="1:11" x14ac:dyDescent="0.25">
      <c r="A29" s="20"/>
      <c r="B29" s="37"/>
      <c r="C29" s="24"/>
      <c r="D29" s="24"/>
      <c r="E29" s="15"/>
      <c r="F29" s="16"/>
      <c r="G29" s="26"/>
      <c r="H29" s="26"/>
      <c r="I29" s="32"/>
      <c r="J29" s="28"/>
      <c r="K29" s="27"/>
    </row>
    <row r="30" spans="1:11" x14ac:dyDescent="0.25">
      <c r="A30" s="20"/>
      <c r="B30" s="39" t="s">
        <v>47</v>
      </c>
      <c r="C30" s="24"/>
      <c r="D30" s="24"/>
      <c r="E30" s="15"/>
      <c r="F30" s="16"/>
      <c r="G30" s="26"/>
      <c r="H30" s="26"/>
      <c r="I30" s="27"/>
      <c r="J30" s="28"/>
      <c r="K30" s="27"/>
    </row>
    <row r="31" spans="1:11" x14ac:dyDescent="0.25">
      <c r="A31" s="20"/>
      <c r="B31" s="40" t="s">
        <v>48</v>
      </c>
      <c r="C31" s="24"/>
      <c r="D31" s="24"/>
      <c r="E31" s="15"/>
      <c r="F31" s="16"/>
      <c r="G31" s="26"/>
      <c r="H31" s="26"/>
      <c r="I31" s="32"/>
      <c r="J31" s="28"/>
      <c r="K31" s="27"/>
    </row>
    <row r="32" spans="1:11" x14ac:dyDescent="0.25">
      <c r="A32" s="20"/>
      <c r="B32" s="40" t="s">
        <v>49</v>
      </c>
      <c r="C32" s="24"/>
      <c r="D32" s="24"/>
      <c r="E32" s="15"/>
      <c r="F32" s="16"/>
      <c r="G32" s="26" t="s">
        <v>28</v>
      </c>
      <c r="H32" s="26">
        <v>1</v>
      </c>
      <c r="I32" s="33">
        <v>0</v>
      </c>
      <c r="J32" s="28">
        <f t="shared" si="0"/>
        <v>0</v>
      </c>
      <c r="K32" s="27">
        <f t="shared" si="1"/>
        <v>0</v>
      </c>
    </row>
    <row r="33" spans="1:11" x14ac:dyDescent="0.25">
      <c r="A33" s="20"/>
      <c r="B33" s="23"/>
      <c r="C33" s="24"/>
      <c r="D33" s="24"/>
      <c r="E33" s="15"/>
      <c r="F33" s="16"/>
      <c r="G33" s="26"/>
      <c r="H33" s="26"/>
      <c r="I33" s="27"/>
      <c r="J33" s="28"/>
      <c r="K33" s="27"/>
    </row>
    <row r="34" spans="1:11" x14ac:dyDescent="0.25">
      <c r="A34" s="38">
        <v>1.2</v>
      </c>
      <c r="B34" s="13" t="s">
        <v>50</v>
      </c>
      <c r="C34" s="13"/>
      <c r="D34" s="14"/>
      <c r="E34" s="15"/>
      <c r="F34" s="16"/>
      <c r="G34" s="26"/>
      <c r="H34" s="26"/>
      <c r="I34" s="41"/>
      <c r="J34" s="28"/>
      <c r="K34" s="27"/>
    </row>
    <row r="35" spans="1:11" x14ac:dyDescent="0.25">
      <c r="A35" s="12"/>
      <c r="B35" s="24"/>
      <c r="C35" s="24"/>
      <c r="D35" s="24"/>
      <c r="E35" s="15"/>
      <c r="F35" s="16"/>
      <c r="G35" s="26"/>
      <c r="H35" s="26"/>
      <c r="I35" s="41"/>
      <c r="J35" s="28"/>
      <c r="K35" s="27"/>
    </row>
    <row r="36" spans="1:11" x14ac:dyDescent="0.25">
      <c r="A36" s="12"/>
      <c r="B36" s="24" t="s">
        <v>51</v>
      </c>
      <c r="C36" s="24"/>
      <c r="D36" s="24"/>
      <c r="E36" s="15"/>
      <c r="F36" s="16"/>
      <c r="G36" s="26" t="s">
        <v>28</v>
      </c>
      <c r="H36" s="26">
        <v>1</v>
      </c>
      <c r="I36" s="33">
        <v>0</v>
      </c>
      <c r="J36" s="28">
        <f t="shared" si="0"/>
        <v>0</v>
      </c>
      <c r="K36" s="27">
        <f t="shared" si="1"/>
        <v>0</v>
      </c>
    </row>
    <row r="37" spans="1:11" x14ac:dyDescent="0.25">
      <c r="A37" s="12"/>
      <c r="B37" s="24"/>
      <c r="C37" s="24"/>
      <c r="D37" s="24"/>
      <c r="E37" s="15"/>
      <c r="F37" s="16"/>
      <c r="G37" s="26"/>
      <c r="H37" s="26"/>
      <c r="I37" s="41"/>
      <c r="J37" s="28"/>
      <c r="K37" s="27"/>
    </row>
    <row r="38" spans="1:11" ht="75.75" customHeight="1" x14ac:dyDescent="0.25">
      <c r="A38" s="20"/>
      <c r="B38" s="135" t="s">
        <v>167</v>
      </c>
      <c r="C38" s="136"/>
      <c r="D38" s="136"/>
      <c r="E38" s="136"/>
      <c r="F38" s="137"/>
      <c r="G38" s="17" t="s">
        <v>28</v>
      </c>
      <c r="H38" s="42">
        <v>1</v>
      </c>
      <c r="I38" s="33">
        <v>0</v>
      </c>
      <c r="J38" s="28">
        <f t="shared" si="0"/>
        <v>0</v>
      </c>
      <c r="K38" s="27">
        <f t="shared" si="1"/>
        <v>0</v>
      </c>
    </row>
    <row r="39" spans="1:11" x14ac:dyDescent="0.25">
      <c r="A39" s="20"/>
      <c r="B39" s="24"/>
      <c r="C39" s="24"/>
      <c r="D39" s="24"/>
      <c r="E39" s="15"/>
      <c r="F39" s="16"/>
      <c r="G39" s="26"/>
      <c r="H39" s="26"/>
      <c r="I39" s="33"/>
      <c r="J39" s="28"/>
      <c r="K39" s="27"/>
    </row>
    <row r="40" spans="1:11" x14ac:dyDescent="0.25">
      <c r="A40" s="20"/>
      <c r="B40" s="36" t="s">
        <v>52</v>
      </c>
      <c r="C40" s="24"/>
      <c r="D40" s="24"/>
      <c r="E40" s="15"/>
      <c r="F40" s="16"/>
      <c r="G40" s="17"/>
      <c r="H40" s="42"/>
      <c r="I40" s="41"/>
      <c r="J40" s="28"/>
      <c r="K40" s="27"/>
    </row>
    <row r="41" spans="1:11" x14ac:dyDescent="0.25">
      <c r="A41" s="20"/>
      <c r="B41" s="24" t="s">
        <v>53</v>
      </c>
      <c r="C41" s="24"/>
      <c r="D41" s="24"/>
      <c r="E41" s="15"/>
      <c r="F41" s="16"/>
      <c r="G41" s="17" t="s">
        <v>28</v>
      </c>
      <c r="H41" s="42">
        <v>1</v>
      </c>
      <c r="I41" s="33">
        <v>0</v>
      </c>
      <c r="J41" s="28">
        <f t="shared" si="0"/>
        <v>0</v>
      </c>
      <c r="K41" s="27">
        <f t="shared" si="1"/>
        <v>0</v>
      </c>
    </row>
    <row r="42" spans="1:11" x14ac:dyDescent="0.25">
      <c r="A42" s="20"/>
      <c r="B42" s="24"/>
      <c r="C42" s="24"/>
      <c r="D42" s="24"/>
      <c r="E42" s="43"/>
      <c r="F42" s="16"/>
      <c r="G42" s="17"/>
      <c r="H42" s="42"/>
      <c r="I42" s="41"/>
      <c r="J42" s="28"/>
      <c r="K42" s="27"/>
    </row>
    <row r="43" spans="1:11" x14ac:dyDescent="0.25">
      <c r="A43" s="20"/>
      <c r="B43" s="36" t="s">
        <v>40</v>
      </c>
      <c r="C43" s="24"/>
      <c r="D43" s="24"/>
      <c r="E43" s="15"/>
      <c r="F43" s="16"/>
      <c r="G43" s="26"/>
      <c r="H43" s="26"/>
      <c r="I43" s="33"/>
      <c r="J43" s="28"/>
      <c r="K43" s="27"/>
    </row>
    <row r="44" spans="1:11" x14ac:dyDescent="0.25">
      <c r="A44" s="20"/>
      <c r="B44" s="22"/>
      <c r="C44" s="23"/>
      <c r="D44" s="24"/>
      <c r="E44" s="15"/>
      <c r="F44" s="16"/>
      <c r="G44" s="26"/>
      <c r="H44" s="26"/>
      <c r="I44" s="33"/>
      <c r="J44" s="28"/>
      <c r="K44" s="27"/>
    </row>
    <row r="45" spans="1:11" x14ac:dyDescent="0.25">
      <c r="A45" s="20"/>
      <c r="B45" s="36"/>
      <c r="C45" s="24"/>
      <c r="D45" s="24"/>
      <c r="E45" s="15" t="s">
        <v>41</v>
      </c>
      <c r="F45" s="16" t="s">
        <v>42</v>
      </c>
      <c r="G45" s="26" t="s">
        <v>28</v>
      </c>
      <c r="H45" s="26">
        <v>1</v>
      </c>
      <c r="I45" s="33"/>
      <c r="J45" s="28"/>
      <c r="K45" s="27"/>
    </row>
    <row r="46" spans="1:11" x14ac:dyDescent="0.25">
      <c r="A46" s="20"/>
      <c r="B46" s="24"/>
      <c r="C46" s="24"/>
      <c r="D46" s="24"/>
      <c r="E46" s="15"/>
      <c r="F46" s="16"/>
      <c r="G46" s="26"/>
      <c r="H46" s="26"/>
      <c r="I46" s="33"/>
      <c r="J46" s="28"/>
      <c r="K46" s="27"/>
    </row>
    <row r="47" spans="1:11" x14ac:dyDescent="0.25">
      <c r="A47" s="20"/>
      <c r="B47" s="24"/>
      <c r="C47" s="24"/>
      <c r="D47" s="24"/>
      <c r="E47" s="15" t="s">
        <v>43</v>
      </c>
      <c r="F47" s="16" t="s">
        <v>42</v>
      </c>
      <c r="G47" s="26" t="s">
        <v>28</v>
      </c>
      <c r="H47" s="26">
        <v>1</v>
      </c>
      <c r="I47" s="33"/>
      <c r="J47" s="28"/>
      <c r="K47" s="27"/>
    </row>
    <row r="48" spans="1:11" x14ac:dyDescent="0.25">
      <c r="A48" s="20"/>
      <c r="B48" s="37"/>
      <c r="C48" s="24"/>
      <c r="D48" s="24"/>
      <c r="E48" s="15"/>
      <c r="F48" s="16"/>
      <c r="G48" s="26"/>
      <c r="H48" s="26"/>
      <c r="I48" s="33"/>
      <c r="J48" s="28"/>
      <c r="K48" s="27"/>
    </row>
    <row r="49" spans="1:11" x14ac:dyDescent="0.25">
      <c r="A49" s="20"/>
      <c r="B49" s="40"/>
      <c r="C49" s="23"/>
      <c r="D49" s="24"/>
      <c r="E49" s="15" t="s">
        <v>44</v>
      </c>
      <c r="F49" s="16" t="s">
        <v>42</v>
      </c>
      <c r="G49" s="26" t="s">
        <v>28</v>
      </c>
      <c r="H49" s="26">
        <v>1</v>
      </c>
      <c r="I49" s="33"/>
      <c r="J49" s="28"/>
      <c r="K49" s="27"/>
    </row>
    <row r="50" spans="1:11" x14ac:dyDescent="0.25">
      <c r="A50" s="20"/>
      <c r="B50" s="40"/>
      <c r="C50" s="23"/>
      <c r="D50" s="24"/>
      <c r="E50" s="15"/>
      <c r="F50" s="16"/>
      <c r="G50" s="17"/>
      <c r="H50" s="42"/>
      <c r="I50" s="33"/>
      <c r="J50" s="28"/>
      <c r="K50" s="27"/>
    </row>
    <row r="51" spans="1:11" x14ac:dyDescent="0.25">
      <c r="A51" s="20"/>
      <c r="B51" s="31" t="s">
        <v>46</v>
      </c>
      <c r="C51" s="23"/>
      <c r="D51" s="24"/>
      <c r="E51" s="15"/>
      <c r="F51" s="16"/>
      <c r="G51" s="17"/>
      <c r="H51" s="42"/>
      <c r="I51" s="33"/>
      <c r="J51" s="28"/>
      <c r="K51" s="27"/>
    </row>
    <row r="52" spans="1:11" x14ac:dyDescent="0.25">
      <c r="A52" s="20"/>
      <c r="B52" s="24"/>
      <c r="C52" s="23"/>
      <c r="D52" s="24"/>
      <c r="E52" s="15"/>
      <c r="F52" s="16"/>
      <c r="G52" s="17"/>
      <c r="H52" s="42"/>
      <c r="I52" s="33"/>
      <c r="J52" s="28"/>
      <c r="K52" s="27"/>
    </row>
    <row r="53" spans="1:11" x14ac:dyDescent="0.25">
      <c r="A53" s="20"/>
      <c r="B53" s="39" t="s">
        <v>47</v>
      </c>
      <c r="C53" s="23"/>
      <c r="D53" s="24"/>
      <c r="E53" s="15"/>
      <c r="F53" s="16"/>
      <c r="G53" s="17"/>
      <c r="H53" s="42"/>
      <c r="I53" s="33"/>
      <c r="J53" s="28"/>
      <c r="K53" s="27"/>
    </row>
    <row r="54" spans="1:11" x14ac:dyDescent="0.25">
      <c r="A54" s="20"/>
      <c r="B54" s="40" t="s">
        <v>54</v>
      </c>
      <c r="C54" s="23"/>
      <c r="D54" s="24"/>
      <c r="E54" s="15"/>
      <c r="F54" s="16"/>
      <c r="G54" s="17"/>
      <c r="H54" s="42"/>
      <c r="I54" s="33"/>
      <c r="J54" s="28"/>
      <c r="K54" s="27"/>
    </row>
    <row r="55" spans="1:11" x14ac:dyDescent="0.25">
      <c r="A55" s="20"/>
      <c r="B55" s="40" t="s">
        <v>55</v>
      </c>
      <c r="C55" s="23"/>
      <c r="D55" s="24"/>
      <c r="E55" s="15"/>
      <c r="F55" s="16"/>
      <c r="G55" s="17" t="s">
        <v>28</v>
      </c>
      <c r="H55" s="42">
        <v>1</v>
      </c>
      <c r="I55" s="33">
        <v>0</v>
      </c>
      <c r="J55" s="28">
        <f t="shared" si="0"/>
        <v>0</v>
      </c>
      <c r="K55" s="27">
        <f t="shared" si="1"/>
        <v>0</v>
      </c>
    </row>
    <row r="56" spans="1:11" x14ac:dyDescent="0.25">
      <c r="A56" s="20"/>
      <c r="B56" s="39"/>
      <c r="C56" s="23"/>
      <c r="D56" s="24"/>
      <c r="E56" s="15"/>
      <c r="F56" s="16"/>
      <c r="G56" s="17"/>
      <c r="H56" s="42"/>
      <c r="I56" s="33"/>
      <c r="J56" s="44"/>
      <c r="K56" s="33"/>
    </row>
    <row r="57" spans="1:11" x14ac:dyDescent="0.25">
      <c r="A57" s="20"/>
      <c r="B57" s="45"/>
      <c r="C57" s="23"/>
      <c r="D57" s="24"/>
      <c r="E57" s="15"/>
      <c r="F57" s="16"/>
      <c r="G57" s="17"/>
      <c r="H57" s="42"/>
      <c r="I57" s="33"/>
      <c r="J57" s="44"/>
      <c r="K57" s="33"/>
    </row>
    <row r="58" spans="1:11" x14ac:dyDescent="0.25">
      <c r="A58" s="20"/>
      <c r="B58" s="45" t="s">
        <v>56</v>
      </c>
      <c r="C58" s="23"/>
      <c r="D58" s="24"/>
      <c r="E58" s="15"/>
      <c r="F58" s="16"/>
      <c r="G58" s="17"/>
      <c r="H58" s="42"/>
      <c r="I58" s="33"/>
      <c r="J58" s="44"/>
      <c r="K58" s="33"/>
    </row>
    <row r="59" spans="1:11" x14ac:dyDescent="0.25">
      <c r="A59" s="20"/>
      <c r="B59" s="45" t="s">
        <v>57</v>
      </c>
      <c r="C59" s="23"/>
      <c r="D59" s="24"/>
      <c r="E59" s="15"/>
      <c r="F59" s="16"/>
      <c r="G59" s="17"/>
      <c r="H59" s="42"/>
      <c r="I59" s="33"/>
      <c r="J59" s="44"/>
      <c r="K59" s="33"/>
    </row>
    <row r="60" spans="1:11" x14ac:dyDescent="0.25">
      <c r="A60" s="20"/>
      <c r="B60" s="46" t="s">
        <v>18</v>
      </c>
      <c r="C60" s="23"/>
      <c r="D60" s="24"/>
      <c r="E60" s="15"/>
      <c r="F60" s="16"/>
      <c r="G60" s="17"/>
      <c r="H60" s="42"/>
      <c r="I60" s="47"/>
      <c r="J60" s="18"/>
      <c r="K60" s="19"/>
    </row>
    <row r="61" spans="1:11" x14ac:dyDescent="0.25">
      <c r="A61" s="48"/>
      <c r="B61" s="49"/>
      <c r="C61" s="49"/>
      <c r="D61" s="49"/>
      <c r="E61" s="49"/>
      <c r="F61" s="49"/>
      <c r="G61" s="50"/>
      <c r="H61" s="50"/>
      <c r="I61" s="51"/>
      <c r="J61" s="52"/>
      <c r="K61" s="51">
        <f>SUM(K8:K55)</f>
        <v>0</v>
      </c>
    </row>
  </sheetData>
  <mergeCells count="9">
    <mergeCell ref="B38:F38"/>
    <mergeCell ref="A1:K1"/>
    <mergeCell ref="A2:A3"/>
    <mergeCell ref="B2:F3"/>
    <mergeCell ref="G2:G3"/>
    <mergeCell ref="H2:H3"/>
    <mergeCell ref="I2:I3"/>
    <mergeCell ref="J2:J3"/>
    <mergeCell ref="K2:K3"/>
  </mergeCells>
  <conditionalFormatting sqref="K56:K59">
    <cfRule type="cellIs" dxfId="185" priority="175" operator="between">
      <formula>#REF!+#REF!</formula>
      <formula>#REF!-#REF!</formula>
    </cfRule>
    <cfRule type="cellIs" dxfId="184" priority="176" operator="lessThan">
      <formula>#REF!-#REF!</formula>
    </cfRule>
    <cfRule type="cellIs" dxfId="183" priority="177" operator="greaterThan">
      <formula>#REF!+#REF!</formula>
    </cfRule>
  </conditionalFormatting>
  <conditionalFormatting sqref="K8:K55">
    <cfRule type="cellIs" dxfId="182" priority="172" operator="between">
      <formula>#REF!+#REF!</formula>
      <formula>#REF!-#REF!</formula>
    </cfRule>
    <cfRule type="cellIs" dxfId="181" priority="173" operator="lessThan">
      <formula>#REF!-#REF!</formula>
    </cfRule>
    <cfRule type="cellIs" dxfId="180" priority="174" operator="greaterThan">
      <formula>#REF!+#REF!</formula>
    </cfRule>
  </conditionalFormatting>
  <conditionalFormatting sqref="K56:K59">
    <cfRule type="cellIs" dxfId="179" priority="169" operator="between">
      <formula>#REF!+#REF!</formula>
      <formula>#REF!-#REF!</formula>
    </cfRule>
    <cfRule type="cellIs" dxfId="178" priority="170" operator="lessThan">
      <formula>#REF!-#REF!</formula>
    </cfRule>
    <cfRule type="cellIs" dxfId="177" priority="171" operator="greaterThan">
      <formula>#REF!+#REF!</formula>
    </cfRule>
  </conditionalFormatting>
  <conditionalFormatting sqref="K61">
    <cfRule type="cellIs" dxfId="176" priority="166" operator="between">
      <formula>#REF!+#REF!</formula>
      <formula>#REF!-#REF!</formula>
    </cfRule>
    <cfRule type="cellIs" dxfId="175" priority="167" operator="lessThan">
      <formula>#REF!-#REF!</formula>
    </cfRule>
    <cfRule type="cellIs" dxfId="174" priority="168" operator="greaterThan">
      <formula>#REF!+#REF!</formula>
    </cfRule>
  </conditionalFormatting>
  <conditionalFormatting sqref="I47:I59">
    <cfRule type="cellIs" dxfId="173" priority="163" operator="between">
      <formula>#REF!+#REF!</formula>
      <formula>#REF!-#REF!</formula>
    </cfRule>
    <cfRule type="cellIs" dxfId="172" priority="164" operator="lessThan">
      <formula>#REF!-#REF!</formula>
    </cfRule>
    <cfRule type="cellIs" dxfId="171" priority="165" operator="greaterThan">
      <formula>#REF!+#REF!</formula>
    </cfRule>
  </conditionalFormatting>
  <conditionalFormatting sqref="I12:I15">
    <cfRule type="cellIs" dxfId="170" priority="160" operator="between">
      <formula>#REF!+#REF!</formula>
      <formula>#REF!-#REF!</formula>
    </cfRule>
    <cfRule type="cellIs" dxfId="169" priority="161" operator="lessThan">
      <formula>#REF!-#REF!</formula>
    </cfRule>
    <cfRule type="cellIs" dxfId="168" priority="162" operator="greaterThan">
      <formula>#REF!+#REF!</formula>
    </cfRule>
  </conditionalFormatting>
  <conditionalFormatting sqref="I18">
    <cfRule type="cellIs" dxfId="167" priority="157" operator="between">
      <formula>#REF!+#REF!</formula>
      <formula>#REF!-#REF!</formula>
    </cfRule>
    <cfRule type="cellIs" dxfId="166" priority="158" operator="lessThan">
      <formula>#REF!-#REF!</formula>
    </cfRule>
    <cfRule type="cellIs" dxfId="165" priority="159" operator="greaterThan">
      <formula>#REF!+#REF!</formula>
    </cfRule>
  </conditionalFormatting>
  <conditionalFormatting sqref="I8">
    <cfRule type="cellIs" dxfId="164" priority="154" operator="between">
      <formula>#REF!+#REF!</formula>
      <formula>#REF!-#REF!</formula>
    </cfRule>
    <cfRule type="cellIs" dxfId="163" priority="155" operator="lessThan">
      <formula>#REF!-#REF!</formula>
    </cfRule>
    <cfRule type="cellIs" dxfId="162" priority="156" operator="greaterThan">
      <formula>#REF!+#REF!</formula>
    </cfRule>
  </conditionalFormatting>
  <conditionalFormatting sqref="I16:I17">
    <cfRule type="cellIs" dxfId="161" priority="151" operator="between">
      <formula>#REF!+#REF!</formula>
      <formula>#REF!-#REF!</formula>
    </cfRule>
    <cfRule type="cellIs" dxfId="160" priority="152" operator="lessThan">
      <formula>#REF!-#REF!</formula>
    </cfRule>
    <cfRule type="cellIs" dxfId="159" priority="153" operator="greaterThan">
      <formula>#REF!+#REF!</formula>
    </cfRule>
  </conditionalFormatting>
  <conditionalFormatting sqref="I22">
    <cfRule type="cellIs" dxfId="158" priority="148" operator="between">
      <formula>#REF!+#REF!</formula>
      <formula>#REF!-#REF!</formula>
    </cfRule>
    <cfRule type="cellIs" dxfId="157" priority="149" operator="lessThan">
      <formula>#REF!-#REF!</formula>
    </cfRule>
    <cfRule type="cellIs" dxfId="156" priority="150" operator="greaterThan">
      <formula>#REF!+#REF!</formula>
    </cfRule>
  </conditionalFormatting>
  <conditionalFormatting sqref="I28">
    <cfRule type="cellIs" dxfId="155" priority="145" operator="between">
      <formula>#REF!+#REF!</formula>
      <formula>#REF!-#REF!</formula>
    </cfRule>
    <cfRule type="cellIs" dxfId="154" priority="146" operator="lessThan">
      <formula>#REF!-#REF!</formula>
    </cfRule>
    <cfRule type="cellIs" dxfId="153" priority="147" operator="greaterThan">
      <formula>#REF!+#REF!</formula>
    </cfRule>
  </conditionalFormatting>
  <conditionalFormatting sqref="I32">
    <cfRule type="cellIs" dxfId="152" priority="142" operator="between">
      <formula>#REF!+#REF!</formula>
      <formula>#REF!-#REF!</formula>
    </cfRule>
    <cfRule type="cellIs" dxfId="151" priority="143" operator="lessThan">
      <formula>#REF!-#REF!</formula>
    </cfRule>
    <cfRule type="cellIs" dxfId="150" priority="144" operator="greaterThan">
      <formula>#REF!+#REF!</formula>
    </cfRule>
  </conditionalFormatting>
  <conditionalFormatting sqref="I36">
    <cfRule type="cellIs" dxfId="149" priority="139" operator="between">
      <formula>#REF!+#REF!</formula>
      <formula>#REF!-#REF!</formula>
    </cfRule>
    <cfRule type="cellIs" dxfId="148" priority="140" operator="lessThan">
      <formula>#REF!-#REF!</formula>
    </cfRule>
    <cfRule type="cellIs" dxfId="147" priority="141" operator="greaterThan">
      <formula>#REF!+#REF!</formula>
    </cfRule>
  </conditionalFormatting>
  <conditionalFormatting sqref="I47:I59">
    <cfRule type="cellIs" dxfId="146" priority="130" operator="between">
      <formula>#REF!+#REF!</formula>
      <formula>#REF!-#REF!</formula>
    </cfRule>
    <cfRule type="cellIs" dxfId="145" priority="131" operator="lessThan">
      <formula>#REF!-#REF!</formula>
    </cfRule>
    <cfRule type="cellIs" dxfId="144" priority="132" operator="greaterThan">
      <formula>#REF!+#REF!</formula>
    </cfRule>
  </conditionalFormatting>
  <conditionalFormatting sqref="I38">
    <cfRule type="cellIs" dxfId="143" priority="136" operator="between">
      <formula>#REF!+#REF!</formula>
      <formula>#REF!-#REF!</formula>
    </cfRule>
    <cfRule type="cellIs" dxfId="142" priority="137" operator="lessThan">
      <formula>#REF!-#REF!</formula>
    </cfRule>
    <cfRule type="cellIs" dxfId="141" priority="138" operator="greaterThan">
      <formula>#REF!+#REF!</formula>
    </cfRule>
  </conditionalFormatting>
  <conditionalFormatting sqref="I41">
    <cfRule type="cellIs" dxfId="140" priority="133" operator="between">
      <formula>#REF!+#REF!</formula>
      <formula>#REF!-#REF!</formula>
    </cfRule>
    <cfRule type="cellIs" dxfId="139" priority="134" operator="lessThan">
      <formula>#REF!-#REF!</formula>
    </cfRule>
    <cfRule type="cellIs" dxfId="138" priority="135" operator="greaterThan">
      <formula>#REF!+#REF!</formula>
    </cfRule>
  </conditionalFormatting>
  <conditionalFormatting sqref="I61">
    <cfRule type="cellIs" dxfId="137" priority="127" operator="between">
      <formula>#REF!+#REF!</formula>
      <formula>#REF!-#REF!</formula>
    </cfRule>
    <cfRule type="cellIs" dxfId="136" priority="128" operator="lessThan">
      <formula>#REF!-#REF!</formula>
    </cfRule>
    <cfRule type="cellIs" dxfId="135" priority="129" operator="greaterThan">
      <formula>#REF!+#REF!</formula>
    </cfRule>
  </conditionalFormatting>
  <conditionalFormatting sqref="I33">
    <cfRule type="cellIs" dxfId="134" priority="124" operator="between">
      <formula>#REF!+#REF!</formula>
      <formula>#REF!-#REF!</formula>
    </cfRule>
    <cfRule type="cellIs" dxfId="133" priority="125" operator="lessThan">
      <formula>#REF!-#REF!</formula>
    </cfRule>
    <cfRule type="cellIs" dxfId="132" priority="126" operator="greaterThan">
      <formula>#REF!+#REF!</formula>
    </cfRule>
  </conditionalFormatting>
  <conditionalFormatting sqref="I35">
    <cfRule type="cellIs" dxfId="131" priority="121" operator="between">
      <formula>#REF!+#REF!</formula>
      <formula>#REF!-#REF!</formula>
    </cfRule>
    <cfRule type="cellIs" dxfId="130" priority="122" operator="lessThan">
      <formula>#REF!-#REF!</formula>
    </cfRule>
    <cfRule type="cellIs" dxfId="129" priority="123" operator="greaterThan">
      <formula>#REF!+#REF!</formula>
    </cfRule>
  </conditionalFormatting>
  <conditionalFormatting sqref="I40">
    <cfRule type="cellIs" dxfId="128" priority="115" operator="between">
      <formula>#REF!+#REF!</formula>
      <formula>#REF!-#REF!</formula>
    </cfRule>
    <cfRule type="cellIs" dxfId="127" priority="116" operator="lessThan">
      <formula>#REF!-#REF!</formula>
    </cfRule>
    <cfRule type="cellIs" dxfId="126" priority="117" operator="greaterThan">
      <formula>#REF!+#REF!</formula>
    </cfRule>
  </conditionalFormatting>
  <conditionalFormatting sqref="I38">
    <cfRule type="cellIs" dxfId="125" priority="118" operator="between">
      <formula>#REF!+#REF!</formula>
      <formula>#REF!-#REF!</formula>
    </cfRule>
    <cfRule type="cellIs" dxfId="124" priority="119" operator="lessThan">
      <formula>#REF!-#REF!</formula>
    </cfRule>
    <cfRule type="cellIs" dxfId="123" priority="120" operator="greaterThan">
      <formula>#REF!+#REF!</formula>
    </cfRule>
  </conditionalFormatting>
  <conditionalFormatting sqref="I40:I49">
    <cfRule type="cellIs" dxfId="122" priority="112" operator="between">
      <formula>#REF!+#REF!</formula>
      <formula>#REF!-#REF!</formula>
    </cfRule>
    <cfRule type="cellIs" dxfId="121" priority="113" operator="lessThan">
      <formula>#REF!-#REF!</formula>
    </cfRule>
    <cfRule type="cellIs" dxfId="120" priority="114" operator="greaterThan">
      <formula>#REF!+#REF!</formula>
    </cfRule>
  </conditionalFormatting>
  <conditionalFormatting sqref="I40:I49">
    <cfRule type="cellIs" dxfId="119" priority="109" operator="between">
      <formula>#REF!+#REF!</formula>
      <formula>#REF!-#REF!</formula>
    </cfRule>
    <cfRule type="cellIs" dxfId="118" priority="110" operator="lessThan">
      <formula>#REF!-#REF!</formula>
    </cfRule>
    <cfRule type="cellIs" dxfId="117" priority="111" operator="greaterThan">
      <formula>#REF!+#REF!</formula>
    </cfRule>
  </conditionalFormatting>
  <conditionalFormatting sqref="I18">
    <cfRule type="cellIs" dxfId="116" priority="106" operator="between">
      <formula>#REF!+#REF!</formula>
      <formula>#REF!-#REF!</formula>
    </cfRule>
    <cfRule type="cellIs" dxfId="115" priority="107" operator="lessThan">
      <formula>#REF!-#REF!</formula>
    </cfRule>
    <cfRule type="cellIs" dxfId="114" priority="108" operator="greaterThan">
      <formula>#REF!+#REF!</formula>
    </cfRule>
  </conditionalFormatting>
  <conditionalFormatting sqref="I27">
    <cfRule type="cellIs" dxfId="113" priority="103" operator="between">
      <formula>#REF!+#REF!</formula>
      <formula>#REF!-#REF!</formula>
    </cfRule>
    <cfRule type="cellIs" dxfId="112" priority="104" operator="lessThan">
      <formula>#REF!-#REF!</formula>
    </cfRule>
    <cfRule type="cellIs" dxfId="111" priority="105" operator="greaterThan">
      <formula>#REF!+#REF!</formula>
    </cfRule>
  </conditionalFormatting>
  <conditionalFormatting sqref="I30">
    <cfRule type="cellIs" dxfId="110" priority="100" operator="between">
      <formula>#REF!+#REF!</formula>
      <formula>#REF!-#REF!</formula>
    </cfRule>
    <cfRule type="cellIs" dxfId="109" priority="101" operator="lessThan">
      <formula>#REF!-#REF!</formula>
    </cfRule>
    <cfRule type="cellIs" dxfId="108" priority="102" operator="greaterThan">
      <formula>#REF!+#REF!</formula>
    </cfRule>
  </conditionalFormatting>
  <conditionalFormatting sqref="I34">
    <cfRule type="cellIs" dxfId="107" priority="97" operator="between">
      <formula>#REF!+#REF!</formula>
      <formula>#REF!-#REF!</formula>
    </cfRule>
    <cfRule type="cellIs" dxfId="106" priority="98" operator="lessThan">
      <formula>#REF!-#REF!</formula>
    </cfRule>
    <cfRule type="cellIs" dxfId="105" priority="99" operator="greaterThan">
      <formula>#REF!+#REF!</formula>
    </cfRule>
  </conditionalFormatting>
  <conditionalFormatting sqref="I36">
    <cfRule type="cellIs" dxfId="104" priority="94" operator="between">
      <formula>#REF!+#REF!</formula>
      <formula>#REF!-#REF!</formula>
    </cfRule>
    <cfRule type="cellIs" dxfId="103" priority="95" operator="lessThan">
      <formula>#REF!-#REF!</formula>
    </cfRule>
    <cfRule type="cellIs" dxfId="102" priority="96" operator="greaterThan">
      <formula>#REF!+#REF!</formula>
    </cfRule>
  </conditionalFormatting>
  <conditionalFormatting sqref="I39">
    <cfRule type="cellIs" dxfId="101" priority="91" operator="between">
      <formula>#REF!+#REF!</formula>
      <formula>#REF!-#REF!</formula>
    </cfRule>
    <cfRule type="cellIs" dxfId="100" priority="92" operator="lessThan">
      <formula>#REF!-#REF!</formula>
    </cfRule>
    <cfRule type="cellIs" dxfId="99" priority="93" operator="greaterThan">
      <formula>#REF!+#REF!</formula>
    </cfRule>
  </conditionalFormatting>
  <conditionalFormatting sqref="I31">
    <cfRule type="cellIs" dxfId="98" priority="88" operator="between">
      <formula>#REF!+#REF!</formula>
      <formula>#REF!-#REF!</formula>
    </cfRule>
    <cfRule type="cellIs" dxfId="97" priority="89" operator="lessThan">
      <formula>#REF!-#REF!</formula>
    </cfRule>
    <cfRule type="cellIs" dxfId="96" priority="90" operator="greaterThan">
      <formula>#REF!+#REF!</formula>
    </cfRule>
  </conditionalFormatting>
  <conditionalFormatting sqref="I33">
    <cfRule type="cellIs" dxfId="95" priority="85" operator="between">
      <formula>#REF!+#REF!</formula>
      <formula>#REF!-#REF!</formula>
    </cfRule>
    <cfRule type="cellIs" dxfId="94" priority="86" operator="lessThan">
      <formula>#REF!-#REF!</formula>
    </cfRule>
    <cfRule type="cellIs" dxfId="93" priority="87" operator="greaterThan">
      <formula>#REF!+#REF!</formula>
    </cfRule>
  </conditionalFormatting>
  <conditionalFormatting sqref="I38">
    <cfRule type="cellIs" dxfId="92" priority="79" operator="between">
      <formula>#REF!+#REF!</formula>
      <formula>#REF!-#REF!</formula>
    </cfRule>
    <cfRule type="cellIs" dxfId="91" priority="80" operator="lessThan">
      <formula>#REF!-#REF!</formula>
    </cfRule>
    <cfRule type="cellIs" dxfId="90" priority="81" operator="greaterThan">
      <formula>#REF!+#REF!</formula>
    </cfRule>
  </conditionalFormatting>
  <conditionalFormatting sqref="I36">
    <cfRule type="cellIs" dxfId="89" priority="82" operator="between">
      <formula>#REF!+#REF!</formula>
      <formula>#REF!-#REF!</formula>
    </cfRule>
    <cfRule type="cellIs" dxfId="88" priority="83" operator="lessThan">
      <formula>#REF!-#REF!</formula>
    </cfRule>
    <cfRule type="cellIs" dxfId="87" priority="84" operator="greaterThan">
      <formula>#REF!+#REF!</formula>
    </cfRule>
  </conditionalFormatting>
  <conditionalFormatting sqref="I27">
    <cfRule type="cellIs" dxfId="86" priority="76" operator="between">
      <formula>#REF!+#REF!</formula>
      <formula>#REF!-#REF!</formula>
    </cfRule>
    <cfRule type="cellIs" dxfId="85" priority="77" operator="lessThan">
      <formula>#REF!-#REF!</formula>
    </cfRule>
    <cfRule type="cellIs" dxfId="84" priority="78" operator="greaterThan">
      <formula>#REF!+#REF!</formula>
    </cfRule>
  </conditionalFormatting>
  <conditionalFormatting sqref="I33">
    <cfRule type="cellIs" dxfId="83" priority="73" operator="between">
      <formula>#REF!+#REF!</formula>
      <formula>#REF!-#REF!</formula>
    </cfRule>
    <cfRule type="cellIs" dxfId="82" priority="74" operator="lessThan">
      <formula>#REF!-#REF!</formula>
    </cfRule>
    <cfRule type="cellIs" dxfId="81" priority="75" operator="greaterThan">
      <formula>#REF!+#REF!</formula>
    </cfRule>
  </conditionalFormatting>
  <conditionalFormatting sqref="I37">
    <cfRule type="cellIs" dxfId="80" priority="70" operator="between">
      <formula>#REF!+#REF!</formula>
      <formula>#REF!-#REF!</formula>
    </cfRule>
    <cfRule type="cellIs" dxfId="79" priority="71" operator="lessThan">
      <formula>#REF!-#REF!</formula>
    </cfRule>
    <cfRule type="cellIs" dxfId="78" priority="72" operator="greaterThan">
      <formula>#REF!+#REF!</formula>
    </cfRule>
  </conditionalFormatting>
  <conditionalFormatting sqref="I41">
    <cfRule type="cellIs" dxfId="77" priority="67" operator="between">
      <formula>#REF!+#REF!</formula>
      <formula>#REF!-#REF!</formula>
    </cfRule>
    <cfRule type="cellIs" dxfId="76" priority="68" operator="lessThan">
      <formula>#REF!-#REF!</formula>
    </cfRule>
    <cfRule type="cellIs" dxfId="75" priority="69" operator="greaterThan">
      <formula>#REF!+#REF!</formula>
    </cfRule>
  </conditionalFormatting>
  <conditionalFormatting sqref="I43">
    <cfRule type="cellIs" dxfId="74" priority="64" operator="between">
      <formula>#REF!+#REF!</formula>
      <formula>#REF!-#REF!</formula>
    </cfRule>
    <cfRule type="cellIs" dxfId="73" priority="65" operator="lessThan">
      <formula>#REF!-#REF!</formula>
    </cfRule>
    <cfRule type="cellIs" dxfId="72" priority="66" operator="greaterThan">
      <formula>#REF!+#REF!</formula>
    </cfRule>
  </conditionalFormatting>
  <conditionalFormatting sqref="I46">
    <cfRule type="cellIs" dxfId="71" priority="61" operator="between">
      <formula>#REF!+#REF!</formula>
      <formula>#REF!-#REF!</formula>
    </cfRule>
    <cfRule type="cellIs" dxfId="70" priority="62" operator="lessThan">
      <formula>#REF!-#REF!</formula>
    </cfRule>
    <cfRule type="cellIs" dxfId="69" priority="63" operator="greaterThan">
      <formula>#REF!+#REF!</formula>
    </cfRule>
  </conditionalFormatting>
  <conditionalFormatting sqref="I38">
    <cfRule type="cellIs" dxfId="68" priority="58" operator="between">
      <formula>#REF!+#REF!</formula>
      <formula>#REF!-#REF!</formula>
    </cfRule>
    <cfRule type="cellIs" dxfId="67" priority="59" operator="lessThan">
      <formula>#REF!-#REF!</formula>
    </cfRule>
    <cfRule type="cellIs" dxfId="66" priority="60" operator="greaterThan">
      <formula>#REF!+#REF!</formula>
    </cfRule>
  </conditionalFormatting>
  <conditionalFormatting sqref="I40">
    <cfRule type="cellIs" dxfId="65" priority="55" operator="between">
      <formula>#REF!+#REF!</formula>
      <formula>#REF!-#REF!</formula>
    </cfRule>
    <cfRule type="cellIs" dxfId="64" priority="56" operator="lessThan">
      <formula>#REF!-#REF!</formula>
    </cfRule>
    <cfRule type="cellIs" dxfId="63" priority="57" operator="greaterThan">
      <formula>#REF!+#REF!</formula>
    </cfRule>
  </conditionalFormatting>
  <conditionalFormatting sqref="I45">
    <cfRule type="cellIs" dxfId="62" priority="49" operator="between">
      <formula>#REF!+#REF!</formula>
      <formula>#REF!-#REF!</formula>
    </cfRule>
    <cfRule type="cellIs" dxfId="61" priority="50" operator="lessThan">
      <formula>#REF!-#REF!</formula>
    </cfRule>
    <cfRule type="cellIs" dxfId="60" priority="51" operator="greaterThan">
      <formula>#REF!+#REF!</formula>
    </cfRule>
  </conditionalFormatting>
  <conditionalFormatting sqref="I43">
    <cfRule type="cellIs" dxfId="59" priority="52" operator="between">
      <formula>#REF!+#REF!</formula>
      <formula>#REF!-#REF!</formula>
    </cfRule>
    <cfRule type="cellIs" dxfId="58" priority="53" operator="lessThan">
      <formula>#REF!-#REF!</formula>
    </cfRule>
    <cfRule type="cellIs" dxfId="57" priority="54" operator="greaterThan">
      <formula>#REF!+#REF!</formula>
    </cfRule>
  </conditionalFormatting>
  <conditionalFormatting sqref="I26">
    <cfRule type="cellIs" dxfId="56" priority="46" operator="between">
      <formula>#REF!+#REF!</formula>
      <formula>#REF!-#REF!</formula>
    </cfRule>
    <cfRule type="cellIs" dxfId="55" priority="47" operator="lessThan">
      <formula>#REF!-#REF!</formula>
    </cfRule>
    <cfRule type="cellIs" dxfId="54" priority="48" operator="greaterThan">
      <formula>#REF!+#REF!</formula>
    </cfRule>
  </conditionalFormatting>
  <conditionalFormatting sqref="I32">
    <cfRule type="cellIs" dxfId="53" priority="43" operator="between">
      <formula>#REF!+#REF!</formula>
      <formula>#REF!-#REF!</formula>
    </cfRule>
    <cfRule type="cellIs" dxfId="52" priority="44" operator="lessThan">
      <formula>#REF!-#REF!</formula>
    </cfRule>
    <cfRule type="cellIs" dxfId="51" priority="45" operator="greaterThan">
      <formula>#REF!+#REF!</formula>
    </cfRule>
  </conditionalFormatting>
  <conditionalFormatting sqref="I35">
    <cfRule type="cellIs" dxfId="50" priority="40" operator="between">
      <formula>#REF!+#REF!</formula>
      <formula>#REF!-#REF!</formula>
    </cfRule>
    <cfRule type="cellIs" dxfId="49" priority="41" operator="lessThan">
      <formula>#REF!-#REF!</formula>
    </cfRule>
    <cfRule type="cellIs" dxfId="48" priority="42" operator="greaterThan">
      <formula>#REF!+#REF!</formula>
    </cfRule>
  </conditionalFormatting>
  <conditionalFormatting sqref="I39">
    <cfRule type="cellIs" dxfId="47" priority="37" operator="between">
      <formula>#REF!+#REF!</formula>
      <formula>#REF!-#REF!</formula>
    </cfRule>
    <cfRule type="cellIs" dxfId="46" priority="38" operator="lessThan">
      <formula>#REF!-#REF!</formula>
    </cfRule>
    <cfRule type="cellIs" dxfId="45" priority="39" operator="greaterThan">
      <formula>#REF!+#REF!</formula>
    </cfRule>
  </conditionalFormatting>
  <conditionalFormatting sqref="I41">
    <cfRule type="cellIs" dxfId="44" priority="34" operator="between">
      <formula>#REF!+#REF!</formula>
      <formula>#REF!-#REF!</formula>
    </cfRule>
    <cfRule type="cellIs" dxfId="43" priority="35" operator="lessThan">
      <formula>#REF!-#REF!</formula>
    </cfRule>
    <cfRule type="cellIs" dxfId="42" priority="36" operator="greaterThan">
      <formula>#REF!+#REF!</formula>
    </cfRule>
  </conditionalFormatting>
  <conditionalFormatting sqref="I44">
    <cfRule type="cellIs" dxfId="41" priority="31" operator="between">
      <formula>#REF!+#REF!</formula>
      <formula>#REF!-#REF!</formula>
    </cfRule>
    <cfRule type="cellIs" dxfId="40" priority="32" operator="lessThan">
      <formula>#REF!-#REF!</formula>
    </cfRule>
    <cfRule type="cellIs" dxfId="39" priority="33" operator="greaterThan">
      <formula>#REF!+#REF!</formula>
    </cfRule>
  </conditionalFormatting>
  <conditionalFormatting sqref="I36">
    <cfRule type="cellIs" dxfId="38" priority="28" operator="between">
      <formula>#REF!+#REF!</formula>
      <formula>#REF!-#REF!</formula>
    </cfRule>
    <cfRule type="cellIs" dxfId="37" priority="29" operator="lessThan">
      <formula>#REF!-#REF!</formula>
    </cfRule>
    <cfRule type="cellIs" dxfId="36" priority="30" operator="greaterThan">
      <formula>#REF!+#REF!</formula>
    </cfRule>
  </conditionalFormatting>
  <conditionalFormatting sqref="I38">
    <cfRule type="cellIs" dxfId="35" priority="25" operator="between">
      <formula>#REF!+#REF!</formula>
      <formula>#REF!-#REF!</formula>
    </cfRule>
    <cfRule type="cellIs" dxfId="34" priority="26" operator="lessThan">
      <formula>#REF!-#REF!</formula>
    </cfRule>
    <cfRule type="cellIs" dxfId="33" priority="27" operator="greaterThan">
      <formula>#REF!+#REF!</formula>
    </cfRule>
  </conditionalFormatting>
  <conditionalFormatting sqref="I43">
    <cfRule type="cellIs" dxfId="32" priority="19" operator="between">
      <formula>#REF!+#REF!</formula>
      <formula>#REF!-#REF!</formula>
    </cfRule>
    <cfRule type="cellIs" dxfId="31" priority="20" operator="lessThan">
      <formula>#REF!-#REF!</formula>
    </cfRule>
    <cfRule type="cellIs" dxfId="30" priority="21" operator="greaterThan">
      <formula>#REF!+#REF!</formula>
    </cfRule>
  </conditionalFormatting>
  <conditionalFormatting sqref="I41">
    <cfRule type="cellIs" dxfId="29" priority="22" operator="between">
      <formula>#REF!+#REF!</formula>
      <formula>#REF!-#REF!</formula>
    </cfRule>
    <cfRule type="cellIs" dxfId="28" priority="23" operator="lessThan">
      <formula>#REF!-#REF!</formula>
    </cfRule>
    <cfRule type="cellIs" dxfId="27" priority="24" operator="greaterThan">
      <formula>#REF!+#REF!</formula>
    </cfRule>
  </conditionalFormatting>
  <conditionalFormatting sqref="I19">
    <cfRule type="cellIs" dxfId="26" priority="16" operator="between">
      <formula>#REF!+#REF!</formula>
      <formula>#REF!-#REF!</formula>
    </cfRule>
    <cfRule type="cellIs" dxfId="25" priority="17" operator="lessThan">
      <formula>#REF!-#REF!</formula>
    </cfRule>
    <cfRule type="cellIs" dxfId="24" priority="18" operator="greaterThan">
      <formula>#REF!+#REF!</formula>
    </cfRule>
  </conditionalFormatting>
  <conditionalFormatting sqref="I19">
    <cfRule type="cellIs" dxfId="23" priority="13" operator="between">
      <formula>#REF!+#REF!</formula>
      <formula>#REF!-#REF!</formula>
    </cfRule>
    <cfRule type="cellIs" dxfId="22" priority="14" operator="lessThan">
      <formula>#REF!-#REF!</formula>
    </cfRule>
    <cfRule type="cellIs" dxfId="21" priority="15" operator="greaterThan">
      <formula>#REF!+#REF!</formula>
    </cfRule>
  </conditionalFormatting>
  <conditionalFormatting sqref="I21">
    <cfRule type="cellIs" dxfId="20" priority="10" operator="between">
      <formula>#REF!+#REF!</formula>
      <formula>#REF!-#REF!</formula>
    </cfRule>
    <cfRule type="cellIs" dxfId="19" priority="11" operator="lessThan">
      <formula>#REF!-#REF!</formula>
    </cfRule>
    <cfRule type="cellIs" dxfId="18" priority="12" operator="greaterThan">
      <formula>#REF!+#REF!</formula>
    </cfRule>
  </conditionalFormatting>
  <conditionalFormatting sqref="I21">
    <cfRule type="cellIs" dxfId="17" priority="7" operator="between">
      <formula>#REF!+#REF!</formula>
      <formula>#REF!-#REF!</formula>
    </cfRule>
    <cfRule type="cellIs" dxfId="16" priority="8" operator="lessThan">
      <formula>#REF!-#REF!</formula>
    </cfRule>
    <cfRule type="cellIs" dxfId="15" priority="9" operator="greaterThan">
      <formula>#REF!+#REF!</formula>
    </cfRule>
  </conditionalFormatting>
  <conditionalFormatting sqref="I23">
    <cfRule type="cellIs" dxfId="14" priority="4" operator="between">
      <formula>#REF!+#REF!</formula>
      <formula>#REF!-#REF!</formula>
    </cfRule>
    <cfRule type="cellIs" dxfId="13" priority="5" operator="lessThan">
      <formula>#REF!-#REF!</formula>
    </cfRule>
    <cfRule type="cellIs" dxfId="12" priority="6" operator="greaterThan">
      <formula>#REF!+#REF!</formula>
    </cfRule>
  </conditionalFormatting>
  <conditionalFormatting sqref="I23">
    <cfRule type="cellIs" dxfId="11" priority="1" operator="between">
      <formula>#REF!+#REF!</formula>
      <formula>#REF!-#REF!</formula>
    </cfRule>
    <cfRule type="cellIs" dxfId="10" priority="2" operator="lessThan">
      <formula>#REF!-#REF!</formula>
    </cfRule>
    <cfRule type="cellIs" dxfId="9" priority="3" operator="greaterThan">
      <formula>#REF!+#REF!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4" workbookViewId="0">
      <selection activeCell="I8" sqref="I8"/>
    </sheetView>
  </sheetViews>
  <sheetFormatPr defaultRowHeight="15" x14ac:dyDescent="0.25"/>
  <cols>
    <col min="1" max="1" width="9.28515625" customWidth="1"/>
    <col min="2" max="3" width="25.42578125" customWidth="1"/>
    <col min="4" max="4" width="24.140625" customWidth="1"/>
    <col min="5" max="5" width="22.7109375" customWidth="1"/>
    <col min="6" max="6" width="18.28515625" customWidth="1"/>
  </cols>
  <sheetData>
    <row r="1" spans="1:6" x14ac:dyDescent="0.25">
      <c r="A1" s="153" t="s">
        <v>0</v>
      </c>
      <c r="B1" s="153"/>
      <c r="C1" s="153"/>
      <c r="D1" s="153"/>
      <c r="E1" s="153"/>
      <c r="F1" s="153"/>
    </row>
    <row r="2" spans="1:6" x14ac:dyDescent="0.25">
      <c r="A2" s="154" t="s">
        <v>0</v>
      </c>
      <c r="B2" s="154"/>
      <c r="C2" s="154"/>
      <c r="D2" s="154"/>
      <c r="E2" s="154"/>
      <c r="F2" s="154"/>
    </row>
    <row r="3" spans="1:6" x14ac:dyDescent="0.25">
      <c r="A3" s="1" t="s">
        <v>1</v>
      </c>
      <c r="B3" s="2" t="s">
        <v>2</v>
      </c>
      <c r="C3" s="2" t="s">
        <v>4</v>
      </c>
      <c r="D3" s="2" t="s">
        <v>19</v>
      </c>
      <c r="E3" s="1" t="s">
        <v>20</v>
      </c>
      <c r="F3" s="1" t="s">
        <v>21</v>
      </c>
    </row>
    <row r="4" spans="1:6" x14ac:dyDescent="0.25">
      <c r="A4" s="155" t="s">
        <v>7</v>
      </c>
      <c r="B4" s="155"/>
      <c r="C4" s="155"/>
      <c r="D4" s="155"/>
      <c r="E4" s="155"/>
      <c r="F4" s="155"/>
    </row>
    <row r="5" spans="1:6" ht="78" customHeight="1" x14ac:dyDescent="0.25">
      <c r="A5" s="3">
        <v>1</v>
      </c>
      <c r="B5" s="4" t="s">
        <v>8</v>
      </c>
      <c r="C5" s="4">
        <v>1</v>
      </c>
      <c r="D5" s="5">
        <v>0</v>
      </c>
      <c r="E5" s="5"/>
      <c r="F5" s="6">
        <f>E5*0.05</f>
        <v>0</v>
      </c>
    </row>
    <row r="6" spans="1:6" ht="36" x14ac:dyDescent="0.25">
      <c r="A6" s="3">
        <v>2</v>
      </c>
      <c r="B6" s="4" t="s">
        <v>9</v>
      </c>
      <c r="C6" s="4">
        <v>1</v>
      </c>
      <c r="D6" s="5">
        <v>0</v>
      </c>
      <c r="E6" s="5"/>
      <c r="F6" s="6">
        <f t="shared" ref="F6:F12" si="0">E6*0.05</f>
        <v>0</v>
      </c>
    </row>
    <row r="7" spans="1:6" ht="60" x14ac:dyDescent="0.25">
      <c r="A7" s="3">
        <v>3</v>
      </c>
      <c r="B7" s="4" t="s">
        <v>10</v>
      </c>
      <c r="C7" s="4">
        <v>1</v>
      </c>
      <c r="D7" s="5">
        <v>0</v>
      </c>
      <c r="E7" s="5"/>
      <c r="F7" s="6">
        <f t="shared" si="0"/>
        <v>0</v>
      </c>
    </row>
    <row r="8" spans="1:6" ht="48" x14ac:dyDescent="0.25">
      <c r="A8" s="3">
        <v>4</v>
      </c>
      <c r="B8" s="4" t="s">
        <v>11</v>
      </c>
      <c r="C8" s="4">
        <v>1</v>
      </c>
      <c r="D8" s="5">
        <v>0</v>
      </c>
      <c r="E8" s="5"/>
      <c r="F8" s="6">
        <f t="shared" si="0"/>
        <v>0</v>
      </c>
    </row>
    <row r="9" spans="1:6" ht="36" x14ac:dyDescent="0.25">
      <c r="A9" s="3">
        <v>5</v>
      </c>
      <c r="B9" s="4" t="s">
        <v>12</v>
      </c>
      <c r="C9" s="4">
        <v>1</v>
      </c>
      <c r="D9" s="5">
        <v>0</v>
      </c>
      <c r="E9" s="5"/>
      <c r="F9" s="6">
        <f t="shared" si="0"/>
        <v>0</v>
      </c>
    </row>
    <row r="10" spans="1:6" ht="24" x14ac:dyDescent="0.25">
      <c r="A10" s="3">
        <v>6</v>
      </c>
      <c r="B10" s="4" t="s">
        <v>13</v>
      </c>
      <c r="C10" s="4">
        <v>1</v>
      </c>
      <c r="D10" s="5">
        <v>0</v>
      </c>
      <c r="E10" s="5"/>
      <c r="F10" s="6">
        <f t="shared" si="0"/>
        <v>0</v>
      </c>
    </row>
    <row r="11" spans="1:6" ht="24" x14ac:dyDescent="0.25">
      <c r="A11" s="3">
        <v>7</v>
      </c>
      <c r="B11" s="4" t="s">
        <v>14</v>
      </c>
      <c r="C11" s="4">
        <v>1</v>
      </c>
      <c r="D11" s="5">
        <v>0</v>
      </c>
      <c r="E11" s="5"/>
      <c r="F11" s="6">
        <f t="shared" si="0"/>
        <v>0</v>
      </c>
    </row>
    <row r="12" spans="1:6" ht="24" x14ac:dyDescent="0.25">
      <c r="A12" s="3">
        <v>8</v>
      </c>
      <c r="B12" s="4" t="s">
        <v>15</v>
      </c>
      <c r="C12" s="4">
        <v>1</v>
      </c>
      <c r="D12" s="5">
        <v>0</v>
      </c>
      <c r="E12" s="5"/>
      <c r="F12" s="6">
        <f t="shared" si="0"/>
        <v>0</v>
      </c>
    </row>
    <row r="13" spans="1:6" x14ac:dyDescent="0.25">
      <c r="A13" s="7"/>
      <c r="B13" s="8" t="s">
        <v>16</v>
      </c>
      <c r="C13" s="8"/>
      <c r="D13" s="156"/>
      <c r="E13" s="156"/>
      <c r="F13" s="156"/>
    </row>
    <row r="14" spans="1:6" x14ac:dyDescent="0.25">
      <c r="A14" s="7"/>
      <c r="B14" s="8" t="s">
        <v>17</v>
      </c>
      <c r="C14" s="8"/>
      <c r="D14" s="157"/>
      <c r="E14" s="157"/>
      <c r="F14" s="157"/>
    </row>
    <row r="15" spans="1:6" ht="24" x14ac:dyDescent="0.25">
      <c r="A15" s="7"/>
      <c r="B15" s="9" t="s">
        <v>18</v>
      </c>
      <c r="C15" s="9"/>
      <c r="D15" s="152"/>
      <c r="E15" s="152"/>
      <c r="F15" s="152"/>
    </row>
    <row r="16" spans="1:6" x14ac:dyDescent="0.25">
      <c r="A16" s="7"/>
      <c r="B16" s="11"/>
      <c r="C16" s="11"/>
      <c r="D16" s="11"/>
      <c r="E16" s="7"/>
      <c r="F16" s="6">
        <f t="shared" ref="F16" si="1">E16*0.05</f>
        <v>0</v>
      </c>
    </row>
  </sheetData>
  <mergeCells count="6">
    <mergeCell ref="D15:F15"/>
    <mergeCell ref="A1:F1"/>
    <mergeCell ref="A2:F2"/>
    <mergeCell ref="A4:F4"/>
    <mergeCell ref="D13:F13"/>
    <mergeCell ref="D14:F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C25" sqref="C25"/>
    </sheetView>
  </sheetViews>
  <sheetFormatPr defaultRowHeight="15" x14ac:dyDescent="0.25"/>
  <cols>
    <col min="2" max="2" width="22.85546875" customWidth="1"/>
    <col min="5" max="5" width="20.28515625" customWidth="1"/>
    <col min="6" max="6" width="25.85546875" customWidth="1"/>
  </cols>
  <sheetData>
    <row r="1" spans="1:6" x14ac:dyDescent="0.25">
      <c r="A1" s="158" t="s">
        <v>58</v>
      </c>
      <c r="B1" s="158"/>
      <c r="C1" s="158"/>
      <c r="D1" s="158"/>
      <c r="E1" s="158"/>
      <c r="F1" s="158"/>
    </row>
    <row r="2" spans="1:6" x14ac:dyDescent="0.25">
      <c r="A2" s="55" t="s">
        <v>1</v>
      </c>
      <c r="B2" s="56" t="s">
        <v>2</v>
      </c>
      <c r="C2" s="55" t="s">
        <v>4</v>
      </c>
      <c r="D2" s="55" t="s">
        <v>19</v>
      </c>
      <c r="E2" s="55" t="s">
        <v>20</v>
      </c>
      <c r="F2" s="55" t="s">
        <v>21</v>
      </c>
    </row>
    <row r="3" spans="1:6" x14ac:dyDescent="0.25">
      <c r="A3" s="57" t="s">
        <v>59</v>
      </c>
      <c r="B3" s="58"/>
      <c r="C3" s="60"/>
      <c r="D3" s="59"/>
      <c r="E3" s="59"/>
      <c r="F3" s="59"/>
    </row>
    <row r="4" spans="1:6" ht="24" x14ac:dyDescent="0.25">
      <c r="A4" s="61">
        <v>1</v>
      </c>
      <c r="B4" s="62" t="s">
        <v>60</v>
      </c>
      <c r="C4" s="71">
        <v>1</v>
      </c>
      <c r="D4" s="64">
        <v>0</v>
      </c>
      <c r="E4" s="65">
        <f>D4*0.05</f>
        <v>0</v>
      </c>
      <c r="F4" s="65">
        <f>((D4*C4)+E4)</f>
        <v>0</v>
      </c>
    </row>
    <row r="5" spans="1:6" ht="24" x14ac:dyDescent="0.25">
      <c r="A5" s="61">
        <v>2</v>
      </c>
      <c r="B5" s="62" t="s">
        <v>61</v>
      </c>
      <c r="C5" s="71">
        <v>1</v>
      </c>
      <c r="D5" s="64">
        <v>0</v>
      </c>
      <c r="E5" s="65">
        <f t="shared" ref="E5:E13" si="0">D5*0.05</f>
        <v>0</v>
      </c>
      <c r="F5" s="65">
        <f>((D5*C5)+E5)</f>
        <v>0</v>
      </c>
    </row>
    <row r="6" spans="1:6" ht="24" x14ac:dyDescent="0.25">
      <c r="A6" s="61">
        <v>3</v>
      </c>
      <c r="B6" s="62" t="s">
        <v>62</v>
      </c>
      <c r="C6" s="71">
        <v>1</v>
      </c>
      <c r="D6" s="64">
        <v>0</v>
      </c>
      <c r="E6" s="65">
        <f t="shared" si="0"/>
        <v>0</v>
      </c>
      <c r="F6" s="65">
        <f t="shared" ref="F6:F13" si="1">((D6*C6)+E6)</f>
        <v>0</v>
      </c>
    </row>
    <row r="7" spans="1:6" ht="24" x14ac:dyDescent="0.25">
      <c r="A7" s="61">
        <v>4</v>
      </c>
      <c r="B7" s="62" t="s">
        <v>63</v>
      </c>
      <c r="C7" s="71">
        <v>1</v>
      </c>
      <c r="D7" s="64">
        <v>0</v>
      </c>
      <c r="E7" s="65">
        <f t="shared" si="0"/>
        <v>0</v>
      </c>
      <c r="F7" s="65">
        <f>((D7*C7)+E7)</f>
        <v>0</v>
      </c>
    </row>
    <row r="8" spans="1:6" ht="24" x14ac:dyDescent="0.25">
      <c r="A8" s="61">
        <v>5</v>
      </c>
      <c r="B8" s="62" t="s">
        <v>64</v>
      </c>
      <c r="C8" s="71">
        <v>1</v>
      </c>
      <c r="D8" s="64">
        <v>0</v>
      </c>
      <c r="E8" s="65">
        <f t="shared" si="0"/>
        <v>0</v>
      </c>
      <c r="F8" s="65">
        <f t="shared" si="1"/>
        <v>0</v>
      </c>
    </row>
    <row r="9" spans="1:6" x14ac:dyDescent="0.25">
      <c r="A9" s="61">
        <v>6</v>
      </c>
      <c r="B9" s="62" t="s">
        <v>65</v>
      </c>
      <c r="C9" s="71">
        <v>1</v>
      </c>
      <c r="D9" s="64">
        <v>0</v>
      </c>
      <c r="E9" s="65">
        <f t="shared" si="0"/>
        <v>0</v>
      </c>
      <c r="F9" s="65">
        <f t="shared" si="1"/>
        <v>0</v>
      </c>
    </row>
    <row r="10" spans="1:6" ht="24" x14ac:dyDescent="0.25">
      <c r="A10" s="61">
        <v>7</v>
      </c>
      <c r="B10" s="62" t="s">
        <v>66</v>
      </c>
      <c r="C10" s="71">
        <v>1</v>
      </c>
      <c r="D10" s="64">
        <v>0</v>
      </c>
      <c r="E10" s="65">
        <f t="shared" si="0"/>
        <v>0</v>
      </c>
      <c r="F10" s="65">
        <f t="shared" si="1"/>
        <v>0</v>
      </c>
    </row>
    <row r="11" spans="1:6" x14ac:dyDescent="0.25">
      <c r="A11" s="61">
        <v>8</v>
      </c>
      <c r="B11" s="62" t="s">
        <v>67</v>
      </c>
      <c r="C11" s="71">
        <v>1</v>
      </c>
      <c r="D11" s="64">
        <v>0</v>
      </c>
      <c r="E11" s="65">
        <f t="shared" si="0"/>
        <v>0</v>
      </c>
      <c r="F11" s="65">
        <f t="shared" si="1"/>
        <v>0</v>
      </c>
    </row>
    <row r="12" spans="1:6" x14ac:dyDescent="0.25">
      <c r="A12" s="61">
        <v>9</v>
      </c>
      <c r="B12" s="62" t="s">
        <v>68</v>
      </c>
      <c r="C12" s="71">
        <v>1</v>
      </c>
      <c r="D12" s="64">
        <v>0</v>
      </c>
      <c r="E12" s="65">
        <f t="shared" si="0"/>
        <v>0</v>
      </c>
      <c r="F12" s="65">
        <f t="shared" si="1"/>
        <v>0</v>
      </c>
    </row>
    <row r="13" spans="1:6" ht="24" x14ac:dyDescent="0.25">
      <c r="A13" s="61">
        <v>10</v>
      </c>
      <c r="B13" s="62" t="s">
        <v>15</v>
      </c>
      <c r="C13" s="71">
        <v>1</v>
      </c>
      <c r="D13" s="64">
        <v>0</v>
      </c>
      <c r="E13" s="65">
        <f t="shared" si="0"/>
        <v>0</v>
      </c>
      <c r="F13" s="65">
        <f t="shared" si="1"/>
        <v>0</v>
      </c>
    </row>
    <row r="14" spans="1:6" x14ac:dyDescent="0.25">
      <c r="A14" s="66"/>
      <c r="B14" s="67" t="s">
        <v>69</v>
      </c>
      <c r="C14" s="159"/>
      <c r="D14" s="159"/>
      <c r="E14" s="159"/>
      <c r="F14" s="160"/>
    </row>
    <row r="15" spans="1:6" x14ac:dyDescent="0.25">
      <c r="A15" s="66"/>
      <c r="B15" s="67" t="s">
        <v>70</v>
      </c>
      <c r="C15" s="161"/>
      <c r="D15" s="161"/>
      <c r="E15" s="161"/>
      <c r="F15" s="162"/>
    </row>
    <row r="16" spans="1:6" ht="24" x14ac:dyDescent="0.25">
      <c r="A16" s="66"/>
      <c r="B16" s="68" t="s">
        <v>18</v>
      </c>
      <c r="C16" s="163"/>
      <c r="D16" s="163"/>
      <c r="E16" s="163"/>
      <c r="F16" s="164"/>
    </row>
    <row r="17" spans="1:6" x14ac:dyDescent="0.25">
      <c r="A17" s="69"/>
      <c r="B17" s="69"/>
      <c r="C17" s="69"/>
      <c r="D17" s="69"/>
      <c r="E17" s="69"/>
      <c r="F17" s="70">
        <f>SUM(F4:F13)</f>
        <v>0</v>
      </c>
    </row>
  </sheetData>
  <mergeCells count="4">
    <mergeCell ref="A1:F1"/>
    <mergeCell ref="C14:F14"/>
    <mergeCell ref="C15:F15"/>
    <mergeCell ref="C16:F1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D19" sqref="D19"/>
    </sheetView>
  </sheetViews>
  <sheetFormatPr defaultRowHeight="15" x14ac:dyDescent="0.25"/>
  <cols>
    <col min="2" max="2" width="20.85546875" customWidth="1"/>
    <col min="3" max="3" width="12.140625" customWidth="1"/>
    <col min="5" max="5" width="17.5703125" customWidth="1"/>
    <col min="6" max="6" width="20.85546875" customWidth="1"/>
  </cols>
  <sheetData>
    <row r="1" spans="1:6" x14ac:dyDescent="0.25">
      <c r="A1" s="153" t="s">
        <v>74</v>
      </c>
      <c r="B1" s="153"/>
      <c r="C1" s="153"/>
      <c r="D1" s="153"/>
      <c r="E1" s="153"/>
      <c r="F1" s="153"/>
    </row>
    <row r="2" spans="1:6" ht="24" x14ac:dyDescent="0.25">
      <c r="A2" s="1" t="s">
        <v>1</v>
      </c>
      <c r="B2" s="2" t="s">
        <v>2</v>
      </c>
      <c r="C2" s="1" t="s">
        <v>4</v>
      </c>
      <c r="D2" s="1" t="s">
        <v>19</v>
      </c>
      <c r="E2" s="1" t="s">
        <v>20</v>
      </c>
      <c r="F2" s="1" t="s">
        <v>21</v>
      </c>
    </row>
    <row r="3" spans="1:6" x14ac:dyDescent="0.25">
      <c r="A3" s="72" t="s">
        <v>74</v>
      </c>
      <c r="B3" s="72"/>
      <c r="C3" s="72"/>
      <c r="D3" s="72"/>
      <c r="E3" s="72"/>
      <c r="F3" s="72"/>
    </row>
    <row r="4" spans="1:6" ht="36.75" customHeight="1" x14ac:dyDescent="0.25">
      <c r="A4" s="3">
        <v>1</v>
      </c>
      <c r="B4" s="75" t="s">
        <v>75</v>
      </c>
      <c r="C4" s="78">
        <v>1</v>
      </c>
      <c r="D4" s="79">
        <v>0</v>
      </c>
      <c r="E4" s="73"/>
      <c r="F4" s="73">
        <f>((D4*C4)+E4)</f>
        <v>0</v>
      </c>
    </row>
    <row r="5" spans="1:6" ht="24" x14ac:dyDescent="0.25">
      <c r="A5" s="3">
        <v>2</v>
      </c>
      <c r="B5" s="75" t="s">
        <v>76</v>
      </c>
      <c r="C5" s="3">
        <v>1</v>
      </c>
      <c r="D5" s="79">
        <v>0</v>
      </c>
      <c r="E5" s="73"/>
      <c r="F5" s="73">
        <f>((D5*C5)+E5)</f>
        <v>0</v>
      </c>
    </row>
    <row r="6" spans="1:6" ht="58.5" customHeight="1" x14ac:dyDescent="0.25">
      <c r="A6" s="3">
        <v>3</v>
      </c>
      <c r="B6" s="75" t="s">
        <v>77</v>
      </c>
      <c r="C6" s="3">
        <v>1</v>
      </c>
      <c r="D6" s="79">
        <v>0</v>
      </c>
      <c r="E6" s="73"/>
      <c r="F6" s="73">
        <f t="shared" ref="F6" si="0">((D6*C6)+E6)</f>
        <v>0</v>
      </c>
    </row>
    <row r="7" spans="1:6" x14ac:dyDescent="0.25">
      <c r="A7" s="7"/>
      <c r="B7" s="8" t="s">
        <v>184</v>
      </c>
      <c r="C7" s="165"/>
      <c r="D7" s="165"/>
      <c r="E7" s="165"/>
      <c r="F7" s="166"/>
    </row>
    <row r="8" spans="1:6" x14ac:dyDescent="0.25">
      <c r="A8" s="7"/>
      <c r="B8" s="8" t="s">
        <v>79</v>
      </c>
      <c r="C8" s="167"/>
      <c r="D8" s="167"/>
      <c r="E8" s="167"/>
      <c r="F8" s="168"/>
    </row>
    <row r="9" spans="1:6" ht="38.25" customHeight="1" x14ac:dyDescent="0.25">
      <c r="A9" s="7"/>
      <c r="B9" s="9" t="s">
        <v>18</v>
      </c>
      <c r="C9" s="169"/>
      <c r="D9" s="169"/>
      <c r="E9" s="169"/>
      <c r="F9" s="170"/>
    </row>
    <row r="10" spans="1:6" x14ac:dyDescent="0.25">
      <c r="A10" s="76"/>
      <c r="B10" s="76"/>
      <c r="C10" s="76"/>
      <c r="D10" s="76"/>
      <c r="E10" s="76"/>
      <c r="F10" s="77">
        <f>SUM(F4:F6)</f>
        <v>0</v>
      </c>
    </row>
  </sheetData>
  <mergeCells count="4">
    <mergeCell ref="A1:F1"/>
    <mergeCell ref="C7:F7"/>
    <mergeCell ref="C8:F8"/>
    <mergeCell ref="C9:F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12" sqref="B12"/>
    </sheetView>
  </sheetViews>
  <sheetFormatPr defaultRowHeight="15" x14ac:dyDescent="0.25"/>
  <cols>
    <col min="2" max="2" width="38.85546875" customWidth="1"/>
    <col min="5" max="5" width="19" customWidth="1"/>
    <col min="6" max="6" width="23.7109375" customWidth="1"/>
  </cols>
  <sheetData>
    <row r="1" spans="1:6" x14ac:dyDescent="0.25">
      <c r="A1" s="153" t="s">
        <v>80</v>
      </c>
      <c r="B1" s="153"/>
      <c r="C1" s="153"/>
      <c r="D1" s="153"/>
      <c r="E1" s="153"/>
      <c r="F1" s="153"/>
    </row>
    <row r="2" spans="1:6" x14ac:dyDescent="0.25">
      <c r="A2" s="1" t="s">
        <v>1</v>
      </c>
      <c r="B2" s="2" t="s">
        <v>2</v>
      </c>
      <c r="C2" s="1" t="s">
        <v>4</v>
      </c>
      <c r="D2" s="1" t="s">
        <v>19</v>
      </c>
      <c r="E2" s="1" t="s">
        <v>20</v>
      </c>
      <c r="F2" s="1" t="s">
        <v>21</v>
      </c>
    </row>
    <row r="3" spans="1:6" x14ac:dyDescent="0.25">
      <c r="A3" s="10" t="s">
        <v>81</v>
      </c>
      <c r="B3" s="80"/>
      <c r="C3" s="80"/>
      <c r="D3" s="80"/>
      <c r="E3" s="80"/>
      <c r="F3" s="81"/>
    </row>
    <row r="4" spans="1:6" x14ac:dyDescent="0.25">
      <c r="A4" s="157" t="s">
        <v>82</v>
      </c>
      <c r="B4" s="157"/>
      <c r="C4" s="157"/>
      <c r="D4" s="157"/>
      <c r="E4" s="157"/>
      <c r="F4" s="157"/>
    </row>
    <row r="5" spans="1:6" ht="44.25" customHeight="1" x14ac:dyDescent="0.25">
      <c r="A5" s="61">
        <v>1</v>
      </c>
      <c r="B5" s="75" t="s">
        <v>83</v>
      </c>
      <c r="C5" s="71">
        <v>1</v>
      </c>
      <c r="D5" s="64">
        <v>0</v>
      </c>
      <c r="E5" s="65"/>
      <c r="F5" s="65">
        <f>((D5*C5)+E5)</f>
        <v>0</v>
      </c>
    </row>
    <row r="6" spans="1:6" ht="50.25" customHeight="1" x14ac:dyDescent="0.25">
      <c r="A6" s="61">
        <v>2</v>
      </c>
      <c r="B6" s="75" t="s">
        <v>84</v>
      </c>
      <c r="C6" s="71">
        <v>1</v>
      </c>
      <c r="D6" s="64">
        <v>0</v>
      </c>
      <c r="E6" s="65"/>
      <c r="F6" s="65">
        <f>((D6*C6)+E6)</f>
        <v>0</v>
      </c>
    </row>
    <row r="7" spans="1:6" ht="45.75" customHeight="1" x14ac:dyDescent="0.25">
      <c r="A7" s="61">
        <v>3</v>
      </c>
      <c r="B7" s="75" t="s">
        <v>85</v>
      </c>
      <c r="C7" s="71">
        <v>1</v>
      </c>
      <c r="D7" s="64">
        <v>0</v>
      </c>
      <c r="E7" s="65"/>
      <c r="F7" s="65">
        <f t="shared" ref="F7:F11" si="0">((D7*C7)+E7)</f>
        <v>0</v>
      </c>
    </row>
    <row r="8" spans="1:6" ht="52.5" customHeight="1" x14ac:dyDescent="0.25">
      <c r="A8" s="61">
        <v>4</v>
      </c>
      <c r="B8" s="75" t="s">
        <v>86</v>
      </c>
      <c r="C8" s="71">
        <v>1</v>
      </c>
      <c r="D8" s="64">
        <v>0</v>
      </c>
      <c r="E8" s="65"/>
      <c r="F8" s="65">
        <f>((D8*C8)+E8)</f>
        <v>0</v>
      </c>
    </row>
    <row r="9" spans="1:6" x14ac:dyDescent="0.25">
      <c r="A9" s="171" t="s">
        <v>87</v>
      </c>
      <c r="B9" s="171"/>
      <c r="C9" s="171"/>
      <c r="D9" s="171"/>
      <c r="E9" s="171"/>
      <c r="F9" s="171"/>
    </row>
    <row r="10" spans="1:6" ht="24" x14ac:dyDescent="0.25">
      <c r="A10" s="61">
        <v>5</v>
      </c>
      <c r="B10" s="75" t="s">
        <v>88</v>
      </c>
      <c r="C10" s="61">
        <v>1</v>
      </c>
      <c r="D10" s="64">
        <v>0</v>
      </c>
      <c r="E10" s="65"/>
      <c r="F10" s="65">
        <f t="shared" si="0"/>
        <v>0</v>
      </c>
    </row>
    <row r="11" spans="1:6" ht="51" customHeight="1" x14ac:dyDescent="0.25">
      <c r="A11" s="61">
        <v>8</v>
      </c>
      <c r="B11" s="75" t="s">
        <v>86</v>
      </c>
      <c r="C11" s="61">
        <v>1</v>
      </c>
      <c r="D11" s="64">
        <v>0</v>
      </c>
      <c r="E11" s="65"/>
      <c r="F11" s="65">
        <f t="shared" si="0"/>
        <v>0</v>
      </c>
    </row>
    <row r="12" spans="1:6" x14ac:dyDescent="0.25">
      <c r="A12" s="66"/>
      <c r="B12" s="67" t="s">
        <v>78</v>
      </c>
      <c r="C12" s="159"/>
      <c r="D12" s="159"/>
      <c r="E12" s="159"/>
      <c r="F12" s="160"/>
    </row>
    <row r="13" spans="1:6" x14ac:dyDescent="0.25">
      <c r="A13" s="66"/>
      <c r="B13" s="67" t="s">
        <v>90</v>
      </c>
      <c r="C13" s="161"/>
      <c r="D13" s="161"/>
      <c r="E13" s="161"/>
      <c r="F13" s="162"/>
    </row>
    <row r="14" spans="1:6" x14ac:dyDescent="0.25">
      <c r="A14" s="66"/>
      <c r="B14" s="68" t="s">
        <v>18</v>
      </c>
      <c r="C14" s="163"/>
      <c r="D14" s="163"/>
      <c r="E14" s="163"/>
      <c r="F14" s="164"/>
    </row>
    <row r="15" spans="1:6" x14ac:dyDescent="0.25">
      <c r="A15" s="69"/>
      <c r="B15" s="69"/>
      <c r="C15" s="69"/>
      <c r="D15" s="69"/>
      <c r="E15" s="69"/>
      <c r="F15" s="70">
        <f>SUM(F5:F11)</f>
        <v>0</v>
      </c>
    </row>
  </sheetData>
  <mergeCells count="6">
    <mergeCell ref="C14:F14"/>
    <mergeCell ref="A1:F1"/>
    <mergeCell ref="A4:F4"/>
    <mergeCell ref="A9:F9"/>
    <mergeCell ref="C12:F12"/>
    <mergeCell ref="C13:F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opLeftCell="A25" workbookViewId="0">
      <selection activeCell="B37" sqref="B37"/>
    </sheetView>
  </sheetViews>
  <sheetFormatPr defaultRowHeight="15" x14ac:dyDescent="0.25"/>
  <cols>
    <col min="2" max="2" width="25.42578125" customWidth="1"/>
    <col min="5" max="5" width="17.42578125" customWidth="1"/>
    <col min="6" max="6" width="22.28515625" customWidth="1"/>
  </cols>
  <sheetData>
    <row r="1" spans="1:6" x14ac:dyDescent="0.25">
      <c r="A1" s="158" t="s">
        <v>91</v>
      </c>
      <c r="B1" s="158"/>
      <c r="C1" s="158"/>
      <c r="D1" s="158"/>
      <c r="E1" s="158"/>
      <c r="F1" s="158"/>
    </row>
    <row r="2" spans="1:6" x14ac:dyDescent="0.25">
      <c r="A2" s="55" t="s">
        <v>1</v>
      </c>
      <c r="B2" s="56" t="s">
        <v>2</v>
      </c>
      <c r="C2" s="55" t="s">
        <v>4</v>
      </c>
      <c r="D2" s="55" t="s">
        <v>19</v>
      </c>
      <c r="E2" s="55" t="s">
        <v>20</v>
      </c>
      <c r="F2" s="55" t="s">
        <v>21</v>
      </c>
    </row>
    <row r="3" spans="1:6" x14ac:dyDescent="0.25">
      <c r="A3" s="82" t="s">
        <v>91</v>
      </c>
      <c r="B3" s="83"/>
      <c r="C3" s="83"/>
      <c r="D3" s="83"/>
      <c r="E3" s="83"/>
      <c r="F3" s="84"/>
    </row>
    <row r="4" spans="1:6" x14ac:dyDescent="0.25">
      <c r="A4" s="171" t="s">
        <v>92</v>
      </c>
      <c r="B4" s="171"/>
      <c r="C4" s="171"/>
      <c r="D4" s="171"/>
      <c r="E4" s="171"/>
      <c r="F4" s="171"/>
    </row>
    <row r="5" spans="1:6" ht="42.75" customHeight="1" x14ac:dyDescent="0.25">
      <c r="A5" s="61">
        <v>1</v>
      </c>
      <c r="B5" s="75" t="s">
        <v>93</v>
      </c>
      <c r="C5" s="63">
        <v>1</v>
      </c>
      <c r="D5" s="64">
        <v>0</v>
      </c>
      <c r="E5" s="65"/>
      <c r="F5" s="65">
        <f>((D5*C5)+E5)</f>
        <v>0</v>
      </c>
    </row>
    <row r="6" spans="1:6" ht="30" customHeight="1" x14ac:dyDescent="0.25">
      <c r="A6" s="61">
        <v>2</v>
      </c>
      <c r="B6" s="75" t="s">
        <v>94</v>
      </c>
      <c r="C6" s="63">
        <v>1</v>
      </c>
      <c r="D6" s="64">
        <v>0</v>
      </c>
      <c r="E6" s="65"/>
      <c r="F6" s="65">
        <f>((D6*C6)+E6)</f>
        <v>0</v>
      </c>
    </row>
    <row r="7" spans="1:6" ht="48" customHeight="1" x14ac:dyDescent="0.25">
      <c r="A7" s="61">
        <v>3</v>
      </c>
      <c r="B7" s="75" t="s">
        <v>95</v>
      </c>
      <c r="C7" s="63">
        <v>1</v>
      </c>
      <c r="D7" s="64">
        <v>0</v>
      </c>
      <c r="E7" s="65"/>
      <c r="F7" s="65">
        <f t="shared" ref="F7:F36" si="0">((D7*C7)+E7)</f>
        <v>0</v>
      </c>
    </row>
    <row r="8" spans="1:6" ht="39" customHeight="1" x14ac:dyDescent="0.25">
      <c r="A8" s="61">
        <v>4</v>
      </c>
      <c r="B8" s="75" t="s">
        <v>96</v>
      </c>
      <c r="C8" s="63">
        <v>1</v>
      </c>
      <c r="D8" s="64">
        <v>0</v>
      </c>
      <c r="E8" s="65"/>
      <c r="F8" s="65">
        <f>((D8*C8)+E8)</f>
        <v>0</v>
      </c>
    </row>
    <row r="9" spans="1:6" ht="30.75" customHeight="1" x14ac:dyDescent="0.25">
      <c r="A9" s="61">
        <v>5</v>
      </c>
      <c r="B9" s="75" t="s">
        <v>97</v>
      </c>
      <c r="C9" s="63">
        <v>1</v>
      </c>
      <c r="D9" s="64">
        <v>0</v>
      </c>
      <c r="E9" s="65"/>
      <c r="F9" s="65">
        <f t="shared" si="0"/>
        <v>0</v>
      </c>
    </row>
    <row r="10" spans="1:6" ht="77.25" customHeight="1" x14ac:dyDescent="0.25">
      <c r="A10" s="61">
        <v>6</v>
      </c>
      <c r="B10" s="75" t="s">
        <v>98</v>
      </c>
      <c r="C10" s="63">
        <v>1</v>
      </c>
      <c r="D10" s="64">
        <v>0</v>
      </c>
      <c r="E10" s="65"/>
      <c r="F10" s="65">
        <f t="shared" si="0"/>
        <v>0</v>
      </c>
    </row>
    <row r="11" spans="1:6" ht="45.75" customHeight="1" x14ac:dyDescent="0.25">
      <c r="A11" s="61">
        <v>7</v>
      </c>
      <c r="B11" s="75" t="s">
        <v>99</v>
      </c>
      <c r="C11" s="63">
        <v>1</v>
      </c>
      <c r="D11" s="64">
        <v>0</v>
      </c>
      <c r="E11" s="65"/>
      <c r="F11" s="65">
        <f t="shared" si="0"/>
        <v>0</v>
      </c>
    </row>
    <row r="12" spans="1:6" ht="36" customHeight="1" x14ac:dyDescent="0.25">
      <c r="A12" s="61">
        <v>8</v>
      </c>
      <c r="B12" s="75" t="s">
        <v>100</v>
      </c>
      <c r="C12" s="63">
        <v>1</v>
      </c>
      <c r="D12" s="64">
        <v>0</v>
      </c>
      <c r="E12" s="65"/>
      <c r="F12" s="65">
        <f t="shared" si="0"/>
        <v>0</v>
      </c>
    </row>
    <row r="13" spans="1:6" ht="31.5" customHeight="1" x14ac:dyDescent="0.25">
      <c r="A13" s="61">
        <v>9</v>
      </c>
      <c r="B13" s="75" t="s">
        <v>101</v>
      </c>
      <c r="C13" s="63">
        <v>1</v>
      </c>
      <c r="D13" s="64">
        <v>0</v>
      </c>
      <c r="E13" s="65"/>
      <c r="F13" s="65">
        <f t="shared" si="0"/>
        <v>0</v>
      </c>
    </row>
    <row r="14" spans="1:6" ht="38.25" customHeight="1" x14ac:dyDescent="0.25">
      <c r="A14" s="61">
        <v>10</v>
      </c>
      <c r="B14" s="75" t="s">
        <v>102</v>
      </c>
      <c r="C14" s="63">
        <v>1</v>
      </c>
      <c r="D14" s="64">
        <v>0</v>
      </c>
      <c r="E14" s="65"/>
      <c r="F14" s="65">
        <f t="shared" si="0"/>
        <v>0</v>
      </c>
    </row>
    <row r="15" spans="1:6" x14ac:dyDescent="0.25">
      <c r="A15" s="61">
        <v>11</v>
      </c>
      <c r="B15" s="75" t="s">
        <v>103</v>
      </c>
      <c r="C15" s="63">
        <v>1</v>
      </c>
      <c r="D15" s="64">
        <v>0</v>
      </c>
      <c r="E15" s="65"/>
      <c r="F15" s="65">
        <f t="shared" si="0"/>
        <v>0</v>
      </c>
    </row>
    <row r="16" spans="1:6" ht="33.75" customHeight="1" x14ac:dyDescent="0.25">
      <c r="A16" s="61">
        <v>12</v>
      </c>
      <c r="B16" s="75" t="s">
        <v>104</v>
      </c>
      <c r="C16" s="63">
        <v>1</v>
      </c>
      <c r="D16" s="64">
        <v>0</v>
      </c>
      <c r="E16" s="65"/>
      <c r="F16" s="65">
        <f t="shared" si="0"/>
        <v>0</v>
      </c>
    </row>
    <row r="17" spans="1:6" x14ac:dyDescent="0.25">
      <c r="A17" s="172" t="s">
        <v>105</v>
      </c>
      <c r="B17" s="173"/>
      <c r="C17" s="173"/>
      <c r="D17" s="173"/>
      <c r="E17" s="173"/>
      <c r="F17" s="174"/>
    </row>
    <row r="18" spans="1:6" ht="45.75" customHeight="1" x14ac:dyDescent="0.25">
      <c r="A18" s="61">
        <v>13</v>
      </c>
      <c r="B18" s="75" t="s">
        <v>106</v>
      </c>
      <c r="C18" s="61">
        <v>1</v>
      </c>
      <c r="D18" s="64">
        <v>0</v>
      </c>
      <c r="E18" s="65"/>
      <c r="F18" s="65">
        <f t="shared" si="0"/>
        <v>0</v>
      </c>
    </row>
    <row r="19" spans="1:6" ht="32.25" customHeight="1" x14ac:dyDescent="0.25">
      <c r="A19" s="61">
        <v>14</v>
      </c>
      <c r="B19" s="75" t="s">
        <v>94</v>
      </c>
      <c r="C19" s="61">
        <v>1</v>
      </c>
      <c r="D19" s="64">
        <v>0</v>
      </c>
      <c r="E19" s="65"/>
      <c r="F19" s="65">
        <f t="shared" si="0"/>
        <v>0</v>
      </c>
    </row>
    <row r="20" spans="1:6" ht="28.5" customHeight="1" x14ac:dyDescent="0.25">
      <c r="A20" s="61">
        <v>15</v>
      </c>
      <c r="B20" s="75" t="s">
        <v>107</v>
      </c>
      <c r="C20" s="61">
        <v>1</v>
      </c>
      <c r="D20" s="64">
        <v>0</v>
      </c>
      <c r="E20" s="65"/>
      <c r="F20" s="65">
        <f t="shared" si="0"/>
        <v>0</v>
      </c>
    </row>
    <row r="21" spans="1:6" ht="30.75" customHeight="1" x14ac:dyDescent="0.25">
      <c r="A21" s="61">
        <v>16</v>
      </c>
      <c r="B21" s="75" t="s">
        <v>96</v>
      </c>
      <c r="C21" s="61">
        <v>1</v>
      </c>
      <c r="D21" s="64">
        <v>0</v>
      </c>
      <c r="E21" s="65"/>
      <c r="F21" s="65">
        <f t="shared" si="0"/>
        <v>0</v>
      </c>
    </row>
    <row r="22" spans="1:6" ht="30" customHeight="1" x14ac:dyDescent="0.25">
      <c r="A22" s="61">
        <v>17</v>
      </c>
      <c r="B22" s="75" t="s">
        <v>108</v>
      </c>
      <c r="C22" s="61">
        <v>1</v>
      </c>
      <c r="D22" s="64">
        <v>0</v>
      </c>
      <c r="E22" s="65"/>
      <c r="F22" s="65">
        <f t="shared" si="0"/>
        <v>0</v>
      </c>
    </row>
    <row r="23" spans="1:6" ht="52.5" customHeight="1" x14ac:dyDescent="0.25">
      <c r="A23" s="61">
        <v>18</v>
      </c>
      <c r="B23" s="75" t="s">
        <v>109</v>
      </c>
      <c r="C23" s="61">
        <v>1</v>
      </c>
      <c r="D23" s="64">
        <v>0</v>
      </c>
      <c r="E23" s="65"/>
      <c r="F23" s="65">
        <f t="shared" si="0"/>
        <v>0</v>
      </c>
    </row>
    <row r="24" spans="1:6" ht="40.5" customHeight="1" x14ac:dyDescent="0.25">
      <c r="A24" s="61">
        <v>19</v>
      </c>
      <c r="B24" s="75" t="s">
        <v>99</v>
      </c>
      <c r="C24" s="61">
        <v>1</v>
      </c>
      <c r="D24" s="64">
        <v>0</v>
      </c>
      <c r="E24" s="65"/>
      <c r="F24" s="65">
        <f t="shared" si="0"/>
        <v>0</v>
      </c>
    </row>
    <row r="25" spans="1:6" ht="44.25" customHeight="1" x14ac:dyDescent="0.25">
      <c r="A25" s="61">
        <v>20</v>
      </c>
      <c r="B25" s="75" t="s">
        <v>100</v>
      </c>
      <c r="C25" s="61">
        <v>1</v>
      </c>
      <c r="D25" s="64">
        <v>0</v>
      </c>
      <c r="E25" s="65"/>
      <c r="F25" s="65">
        <f t="shared" si="0"/>
        <v>0</v>
      </c>
    </row>
    <row r="26" spans="1:6" ht="38.25" customHeight="1" x14ac:dyDescent="0.25">
      <c r="A26" s="61">
        <v>21</v>
      </c>
      <c r="B26" s="75" t="s">
        <v>101</v>
      </c>
      <c r="C26" s="61">
        <v>1</v>
      </c>
      <c r="D26" s="64">
        <v>0</v>
      </c>
      <c r="E26" s="65"/>
      <c r="F26" s="65">
        <f t="shared" si="0"/>
        <v>0</v>
      </c>
    </row>
    <row r="27" spans="1:6" ht="46.5" customHeight="1" x14ac:dyDescent="0.25">
      <c r="A27" s="61">
        <v>22</v>
      </c>
      <c r="B27" s="75" t="s">
        <v>102</v>
      </c>
      <c r="C27" s="61">
        <v>1</v>
      </c>
      <c r="D27" s="64">
        <v>0</v>
      </c>
      <c r="E27" s="65"/>
      <c r="F27" s="65">
        <f t="shared" si="0"/>
        <v>0</v>
      </c>
    </row>
    <row r="28" spans="1:6" x14ac:dyDescent="0.25">
      <c r="A28" s="61">
        <v>23</v>
      </c>
      <c r="B28" s="75" t="s">
        <v>103</v>
      </c>
      <c r="C28" s="61">
        <v>1</v>
      </c>
      <c r="D28" s="64">
        <v>0</v>
      </c>
      <c r="E28" s="65"/>
      <c r="F28" s="65">
        <f t="shared" si="0"/>
        <v>0</v>
      </c>
    </row>
    <row r="29" spans="1:6" ht="34.5" customHeight="1" x14ac:dyDescent="0.25">
      <c r="A29" s="61">
        <v>24</v>
      </c>
      <c r="B29" s="75" t="s">
        <v>104</v>
      </c>
      <c r="C29" s="61">
        <v>1</v>
      </c>
      <c r="D29" s="64">
        <v>0</v>
      </c>
      <c r="E29" s="65"/>
      <c r="F29" s="65">
        <f t="shared" si="0"/>
        <v>0</v>
      </c>
    </row>
    <row r="30" spans="1:6" x14ac:dyDescent="0.25">
      <c r="A30" s="175" t="s">
        <v>110</v>
      </c>
      <c r="B30" s="176"/>
      <c r="C30" s="176"/>
      <c r="D30" s="176"/>
      <c r="E30" s="176"/>
      <c r="F30" s="177"/>
    </row>
    <row r="31" spans="1:6" x14ac:dyDescent="0.25">
      <c r="A31" s="61">
        <v>25</v>
      </c>
      <c r="B31" s="75" t="s">
        <v>111</v>
      </c>
      <c r="C31" s="61">
        <v>1</v>
      </c>
      <c r="D31" s="64">
        <v>0</v>
      </c>
      <c r="E31" s="65"/>
      <c r="F31" s="65">
        <f t="shared" si="0"/>
        <v>0</v>
      </c>
    </row>
    <row r="32" spans="1:6" ht="30" customHeight="1" x14ac:dyDescent="0.25">
      <c r="A32" s="61">
        <v>26</v>
      </c>
      <c r="B32" s="75" t="s">
        <v>112</v>
      </c>
      <c r="C32" s="61">
        <v>1</v>
      </c>
      <c r="D32" s="64">
        <v>0</v>
      </c>
      <c r="E32" s="65"/>
      <c r="F32" s="65">
        <f t="shared" si="0"/>
        <v>0</v>
      </c>
    </row>
    <row r="33" spans="1:6" ht="41.25" customHeight="1" x14ac:dyDescent="0.25">
      <c r="A33" s="61">
        <v>27</v>
      </c>
      <c r="B33" s="75" t="s">
        <v>113</v>
      </c>
      <c r="C33" s="61">
        <v>1</v>
      </c>
      <c r="D33" s="64">
        <v>0</v>
      </c>
      <c r="E33" s="65"/>
      <c r="F33" s="65">
        <f t="shared" si="0"/>
        <v>0</v>
      </c>
    </row>
    <row r="34" spans="1:6" ht="42" customHeight="1" x14ac:dyDescent="0.25">
      <c r="A34" s="61">
        <v>28</v>
      </c>
      <c r="B34" s="75" t="s">
        <v>114</v>
      </c>
      <c r="C34" s="61">
        <v>1</v>
      </c>
      <c r="D34" s="64">
        <v>0</v>
      </c>
      <c r="E34" s="65"/>
      <c r="F34" s="65">
        <f t="shared" si="0"/>
        <v>0</v>
      </c>
    </row>
    <row r="35" spans="1:6" x14ac:dyDescent="0.25">
      <c r="A35" s="61">
        <v>29</v>
      </c>
      <c r="B35" s="75" t="s">
        <v>115</v>
      </c>
      <c r="C35" s="61">
        <v>1</v>
      </c>
      <c r="D35" s="64">
        <v>0</v>
      </c>
      <c r="E35" s="65"/>
      <c r="F35" s="65">
        <f t="shared" si="0"/>
        <v>0</v>
      </c>
    </row>
    <row r="36" spans="1:6" ht="32.25" customHeight="1" x14ac:dyDescent="0.25">
      <c r="A36" s="61">
        <v>30</v>
      </c>
      <c r="B36" s="75" t="s">
        <v>116</v>
      </c>
      <c r="C36" s="61">
        <v>1</v>
      </c>
      <c r="D36" s="64">
        <v>0</v>
      </c>
      <c r="E36" s="65"/>
      <c r="F36" s="65">
        <f t="shared" si="0"/>
        <v>0</v>
      </c>
    </row>
    <row r="37" spans="1:6" x14ac:dyDescent="0.25">
      <c r="A37" s="66"/>
      <c r="B37" s="67" t="s">
        <v>89</v>
      </c>
      <c r="C37" s="159"/>
      <c r="D37" s="159"/>
      <c r="E37" s="159"/>
      <c r="F37" s="160"/>
    </row>
    <row r="38" spans="1:6" x14ac:dyDescent="0.25">
      <c r="A38" s="66"/>
      <c r="B38" s="67" t="s">
        <v>117</v>
      </c>
      <c r="C38" s="161"/>
      <c r="D38" s="161"/>
      <c r="E38" s="161"/>
      <c r="F38" s="162"/>
    </row>
    <row r="39" spans="1:6" ht="24" x14ac:dyDescent="0.25">
      <c r="A39" s="66"/>
      <c r="B39" s="68" t="s">
        <v>18</v>
      </c>
      <c r="C39" s="163"/>
      <c r="D39" s="163"/>
      <c r="E39" s="163"/>
      <c r="F39" s="164"/>
    </row>
    <row r="40" spans="1:6" x14ac:dyDescent="0.25">
      <c r="A40" s="85"/>
      <c r="B40" s="85"/>
      <c r="C40" s="85"/>
      <c r="D40" s="85"/>
      <c r="E40" s="85"/>
      <c r="F40" s="86">
        <f>SUM(F5:F36)</f>
        <v>0</v>
      </c>
    </row>
  </sheetData>
  <mergeCells count="7">
    <mergeCell ref="C39:F39"/>
    <mergeCell ref="A1:F1"/>
    <mergeCell ref="A4:F4"/>
    <mergeCell ref="A17:F17"/>
    <mergeCell ref="A30:F30"/>
    <mergeCell ref="C37:F37"/>
    <mergeCell ref="C38:F3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opLeftCell="A7" workbookViewId="0">
      <selection activeCell="B55" sqref="B55"/>
    </sheetView>
  </sheetViews>
  <sheetFormatPr defaultRowHeight="15" x14ac:dyDescent="0.25"/>
  <cols>
    <col min="2" max="2" width="33.85546875" customWidth="1"/>
    <col min="3" max="3" width="14.140625" customWidth="1"/>
    <col min="6" max="6" width="24.28515625" customWidth="1"/>
  </cols>
  <sheetData>
    <row r="1" spans="1:6" x14ac:dyDescent="0.25">
      <c r="A1" s="182" t="s">
        <v>177</v>
      </c>
      <c r="B1" s="182"/>
      <c r="C1" s="182"/>
      <c r="D1" s="182"/>
      <c r="E1" s="182"/>
      <c r="F1" s="182"/>
    </row>
    <row r="2" spans="1:6" x14ac:dyDescent="0.25">
      <c r="A2" s="95"/>
      <c r="B2" s="96"/>
      <c r="C2" s="97" t="s">
        <v>3</v>
      </c>
      <c r="D2" s="97" t="s">
        <v>4</v>
      </c>
      <c r="E2" s="98" t="s">
        <v>128</v>
      </c>
      <c r="F2" s="98" t="s">
        <v>129</v>
      </c>
    </row>
    <row r="3" spans="1:6" ht="61.5" customHeight="1" x14ac:dyDescent="0.25">
      <c r="A3" s="95">
        <v>1</v>
      </c>
      <c r="B3" s="96"/>
      <c r="C3" s="97"/>
      <c r="D3" s="97"/>
      <c r="E3" s="99"/>
      <c r="F3" s="99"/>
    </row>
    <row r="4" spans="1:6" x14ac:dyDescent="0.25">
      <c r="A4" s="178"/>
      <c r="B4" s="179"/>
      <c r="C4" s="179"/>
      <c r="D4" s="179"/>
      <c r="E4" s="179"/>
      <c r="F4" s="180"/>
    </row>
    <row r="5" spans="1:6" x14ac:dyDescent="0.25">
      <c r="A5" s="95">
        <v>1.1000000000000001</v>
      </c>
      <c r="B5" s="96" t="s">
        <v>131</v>
      </c>
      <c r="C5" s="102"/>
      <c r="D5" s="102"/>
      <c r="E5" s="101"/>
      <c r="F5" s="100"/>
    </row>
    <row r="6" spans="1:6" x14ac:dyDescent="0.25">
      <c r="A6" s="95" t="s">
        <v>176</v>
      </c>
      <c r="B6" s="62" t="s">
        <v>60</v>
      </c>
      <c r="C6" s="97" t="s">
        <v>130</v>
      </c>
      <c r="D6" s="1">
        <v>1</v>
      </c>
      <c r="E6" s="101">
        <v>0</v>
      </c>
      <c r="F6" s="101">
        <v>0</v>
      </c>
    </row>
    <row r="7" spans="1:6" x14ac:dyDescent="0.25">
      <c r="A7" s="95" t="s">
        <v>132</v>
      </c>
      <c r="B7" s="62" t="s">
        <v>61</v>
      </c>
      <c r="C7" s="97" t="s">
        <v>130</v>
      </c>
      <c r="D7" s="1">
        <v>1</v>
      </c>
      <c r="E7" s="101">
        <v>0</v>
      </c>
      <c r="F7" s="101">
        <v>0</v>
      </c>
    </row>
    <row r="8" spans="1:6" x14ac:dyDescent="0.25">
      <c r="A8" s="95">
        <v>1.3</v>
      </c>
      <c r="B8" s="62" t="s">
        <v>62</v>
      </c>
      <c r="C8" s="97" t="s">
        <v>130</v>
      </c>
      <c r="D8" s="1">
        <v>1</v>
      </c>
      <c r="E8" s="101">
        <v>0</v>
      </c>
      <c r="F8" s="101">
        <v>0</v>
      </c>
    </row>
    <row r="9" spans="1:6" x14ac:dyDescent="0.25">
      <c r="A9" s="95" t="s">
        <v>133</v>
      </c>
      <c r="B9" s="62" t="s">
        <v>63</v>
      </c>
      <c r="C9" s="97" t="s">
        <v>130</v>
      </c>
      <c r="D9" s="1">
        <v>1</v>
      </c>
      <c r="E9" s="101">
        <v>0</v>
      </c>
      <c r="F9" s="101">
        <v>0</v>
      </c>
    </row>
    <row r="10" spans="1:6" ht="24" x14ac:dyDescent="0.25">
      <c r="A10" s="95" t="s">
        <v>134</v>
      </c>
      <c r="B10" s="62" t="s">
        <v>64</v>
      </c>
      <c r="C10" s="97" t="s">
        <v>130</v>
      </c>
      <c r="D10" s="1">
        <v>1</v>
      </c>
      <c r="E10" s="101">
        <v>0</v>
      </c>
      <c r="F10" s="101">
        <v>0</v>
      </c>
    </row>
    <row r="11" spans="1:6" x14ac:dyDescent="0.25">
      <c r="A11" s="95" t="s">
        <v>135</v>
      </c>
      <c r="B11" s="62" t="s">
        <v>65</v>
      </c>
      <c r="C11" s="97" t="s">
        <v>130</v>
      </c>
      <c r="D11" s="1">
        <v>1</v>
      </c>
      <c r="E11" s="101">
        <v>0</v>
      </c>
      <c r="F11" s="101">
        <v>0</v>
      </c>
    </row>
    <row r="12" spans="1:6" x14ac:dyDescent="0.25">
      <c r="A12" s="95" t="s">
        <v>136</v>
      </c>
      <c r="B12" s="62" t="s">
        <v>66</v>
      </c>
      <c r="C12" s="97" t="s">
        <v>130</v>
      </c>
      <c r="D12" s="1">
        <v>1</v>
      </c>
      <c r="E12" s="101">
        <v>0</v>
      </c>
      <c r="F12" s="101">
        <v>0</v>
      </c>
    </row>
    <row r="13" spans="1:6" x14ac:dyDescent="0.25">
      <c r="A13" s="95" t="s">
        <v>137</v>
      </c>
      <c r="B13" s="62" t="s">
        <v>67</v>
      </c>
      <c r="C13" s="97" t="s">
        <v>130</v>
      </c>
      <c r="D13" s="1">
        <v>1</v>
      </c>
      <c r="E13" s="101">
        <v>0</v>
      </c>
      <c r="F13" s="101">
        <v>0</v>
      </c>
    </row>
    <row r="14" spans="1:6" x14ac:dyDescent="0.25">
      <c r="A14" s="95" t="s">
        <v>138</v>
      </c>
      <c r="B14" s="62" t="s">
        <v>68</v>
      </c>
      <c r="C14" s="97" t="s">
        <v>130</v>
      </c>
      <c r="D14" s="1">
        <v>1</v>
      </c>
      <c r="E14" s="101">
        <v>0</v>
      </c>
      <c r="F14" s="101">
        <v>0</v>
      </c>
    </row>
    <row r="15" spans="1:6" x14ac:dyDescent="0.25">
      <c r="A15" s="95" t="s">
        <v>139</v>
      </c>
      <c r="B15" s="62" t="s">
        <v>15</v>
      </c>
      <c r="C15" s="97" t="s">
        <v>130</v>
      </c>
      <c r="D15" s="1">
        <v>1</v>
      </c>
      <c r="E15" s="101">
        <v>0</v>
      </c>
      <c r="F15" s="101">
        <v>0</v>
      </c>
    </row>
    <row r="16" spans="1:6" x14ac:dyDescent="0.25">
      <c r="A16" s="178"/>
      <c r="B16" s="179"/>
      <c r="C16" s="179"/>
      <c r="D16" s="179"/>
      <c r="E16" s="179"/>
      <c r="F16" s="180"/>
    </row>
    <row r="17" spans="1:7" x14ac:dyDescent="0.25">
      <c r="A17" s="95" t="s">
        <v>140</v>
      </c>
      <c r="B17" s="96" t="s">
        <v>141</v>
      </c>
      <c r="C17" s="97"/>
      <c r="D17" s="97"/>
      <c r="E17" s="103"/>
      <c r="F17" s="100"/>
    </row>
    <row r="18" spans="1:7" x14ac:dyDescent="0.25">
      <c r="A18" s="95" t="s">
        <v>142</v>
      </c>
      <c r="B18" s="62" t="s">
        <v>60</v>
      </c>
      <c r="C18" s="97" t="s">
        <v>130</v>
      </c>
      <c r="D18" s="1">
        <v>1</v>
      </c>
      <c r="E18" s="101">
        <v>0</v>
      </c>
      <c r="F18" s="101">
        <v>0</v>
      </c>
    </row>
    <row r="19" spans="1:7" x14ac:dyDescent="0.25">
      <c r="A19" s="95" t="s">
        <v>143</v>
      </c>
      <c r="B19" s="74" t="s">
        <v>71</v>
      </c>
      <c r="C19" s="97" t="s">
        <v>130</v>
      </c>
      <c r="D19" s="1">
        <v>1</v>
      </c>
      <c r="E19" s="101">
        <v>0</v>
      </c>
      <c r="F19" s="101">
        <v>0</v>
      </c>
    </row>
    <row r="20" spans="1:7" ht="61.5" customHeight="1" x14ac:dyDescent="0.25">
      <c r="A20" s="95" t="s">
        <v>144</v>
      </c>
      <c r="B20" s="75" t="s">
        <v>72</v>
      </c>
      <c r="C20" s="97" t="s">
        <v>130</v>
      </c>
      <c r="D20" s="1">
        <v>1</v>
      </c>
      <c r="E20" s="101">
        <v>0</v>
      </c>
      <c r="F20" s="101">
        <v>0</v>
      </c>
    </row>
    <row r="21" spans="1:7" x14ac:dyDescent="0.25">
      <c r="A21" s="95" t="s">
        <v>145</v>
      </c>
      <c r="B21" s="75" t="s">
        <v>67</v>
      </c>
      <c r="C21" s="97" t="s">
        <v>130</v>
      </c>
      <c r="D21" s="1">
        <v>1</v>
      </c>
      <c r="E21" s="101">
        <v>0</v>
      </c>
      <c r="F21" s="101">
        <v>0</v>
      </c>
    </row>
    <row r="22" spans="1:7" x14ac:dyDescent="0.25">
      <c r="A22" s="95" t="s">
        <v>146</v>
      </c>
      <c r="B22" s="75" t="s">
        <v>73</v>
      </c>
      <c r="C22" s="97" t="s">
        <v>130</v>
      </c>
      <c r="D22" s="1">
        <v>1</v>
      </c>
      <c r="E22" s="101">
        <v>0</v>
      </c>
      <c r="F22" s="101">
        <v>0</v>
      </c>
    </row>
    <row r="23" spans="1:7" x14ac:dyDescent="0.25">
      <c r="A23" s="95" t="s">
        <v>147</v>
      </c>
      <c r="B23" s="75" t="s">
        <v>68</v>
      </c>
      <c r="C23" s="97" t="s">
        <v>130</v>
      </c>
      <c r="D23" s="1">
        <v>1</v>
      </c>
      <c r="E23" s="101">
        <v>0</v>
      </c>
      <c r="F23" s="101">
        <v>0</v>
      </c>
    </row>
    <row r="24" spans="1:7" x14ac:dyDescent="0.25">
      <c r="A24" s="95"/>
      <c r="B24" s="75"/>
      <c r="C24" s="97"/>
      <c r="D24" s="1"/>
      <c r="E24" s="101"/>
      <c r="F24" s="101"/>
    </row>
    <row r="25" spans="1:7" x14ac:dyDescent="0.25">
      <c r="A25" s="123"/>
      <c r="B25" s="75" t="s">
        <v>170</v>
      </c>
      <c r="C25" s="97"/>
      <c r="D25" s="1"/>
      <c r="E25" s="101"/>
      <c r="F25" s="101">
        <v>0</v>
      </c>
    </row>
    <row r="26" spans="1:7" x14ac:dyDescent="0.25">
      <c r="A26" s="123"/>
      <c r="B26" s="178" t="s">
        <v>170</v>
      </c>
      <c r="C26" s="179"/>
      <c r="D26" s="179"/>
      <c r="E26" s="179"/>
      <c r="F26" s="179"/>
      <c r="G26" s="180"/>
    </row>
    <row r="27" spans="1:7" x14ac:dyDescent="0.25">
      <c r="A27" s="178"/>
      <c r="B27" s="179"/>
      <c r="C27" s="179"/>
      <c r="D27" s="179"/>
      <c r="E27" s="179"/>
      <c r="F27" s="180"/>
    </row>
    <row r="28" spans="1:7" ht="15.75" thickBot="1" x14ac:dyDescent="0.3">
      <c r="A28" s="104"/>
      <c r="B28" s="105"/>
      <c r="C28" s="106"/>
      <c r="D28" s="107"/>
      <c r="E28" s="108"/>
      <c r="F28" s="108"/>
    </row>
    <row r="29" spans="1:7" ht="15.75" thickBot="1" x14ac:dyDescent="0.3">
      <c r="A29" s="109" t="s">
        <v>148</v>
      </c>
      <c r="B29" s="110" t="s">
        <v>171</v>
      </c>
      <c r="C29" s="111"/>
      <c r="D29" s="111"/>
      <c r="E29" s="112"/>
      <c r="F29" s="113"/>
    </row>
    <row r="30" spans="1:7" x14ac:dyDescent="0.25">
      <c r="A30" s="114"/>
      <c r="B30" s="114"/>
      <c r="C30" s="115"/>
      <c r="D30" s="115"/>
      <c r="E30" s="116"/>
      <c r="F30" s="117"/>
    </row>
    <row r="31" spans="1:7" x14ac:dyDescent="0.25">
      <c r="A31" s="95" t="s">
        <v>149</v>
      </c>
      <c r="B31" s="118" t="s">
        <v>150</v>
      </c>
      <c r="C31" s="97"/>
      <c r="D31" s="97"/>
      <c r="E31" s="103"/>
      <c r="F31" s="100"/>
    </row>
    <row r="32" spans="1:7" x14ac:dyDescent="0.25">
      <c r="A32" s="95" t="s">
        <v>151</v>
      </c>
      <c r="B32" s="95" t="s">
        <v>152</v>
      </c>
      <c r="C32" s="97" t="s">
        <v>168</v>
      </c>
      <c r="D32" s="97">
        <v>1</v>
      </c>
      <c r="E32" s="101">
        <v>0</v>
      </c>
      <c r="F32" s="100" t="s">
        <v>130</v>
      </c>
    </row>
    <row r="33" spans="1:6" x14ac:dyDescent="0.25">
      <c r="A33" s="95" t="s">
        <v>153</v>
      </c>
      <c r="B33" s="95" t="s">
        <v>154</v>
      </c>
      <c r="C33" s="97" t="s">
        <v>168</v>
      </c>
      <c r="D33" s="97">
        <v>1</v>
      </c>
      <c r="E33" s="101">
        <v>0</v>
      </c>
      <c r="F33" s="100" t="s">
        <v>130</v>
      </c>
    </row>
    <row r="34" spans="1:6" x14ac:dyDescent="0.25">
      <c r="A34" s="95"/>
      <c r="B34" s="95"/>
      <c r="C34" s="97"/>
      <c r="D34" s="97">
        <v>1</v>
      </c>
      <c r="E34" s="101">
        <v>0</v>
      </c>
      <c r="F34" s="100" t="s">
        <v>130</v>
      </c>
    </row>
    <row r="35" spans="1:6" ht="35.25" customHeight="1" x14ac:dyDescent="0.25">
      <c r="A35" s="95" t="s">
        <v>155</v>
      </c>
      <c r="B35" s="118" t="s">
        <v>156</v>
      </c>
      <c r="C35" s="97"/>
      <c r="D35" s="97">
        <v>1</v>
      </c>
      <c r="E35" s="101">
        <v>0</v>
      </c>
      <c r="F35" s="100" t="s">
        <v>130</v>
      </c>
    </row>
    <row r="36" spans="1:6" x14ac:dyDescent="0.25">
      <c r="A36" s="95" t="s">
        <v>157</v>
      </c>
      <c r="B36" s="95" t="s">
        <v>152</v>
      </c>
      <c r="C36" s="97" t="s">
        <v>168</v>
      </c>
      <c r="D36" s="97">
        <v>1</v>
      </c>
      <c r="E36" s="101">
        <v>0</v>
      </c>
      <c r="F36" s="100" t="s">
        <v>130</v>
      </c>
    </row>
    <row r="37" spans="1:6" x14ac:dyDescent="0.25">
      <c r="A37" s="95" t="s">
        <v>158</v>
      </c>
      <c r="B37" s="95" t="s">
        <v>154</v>
      </c>
      <c r="C37" s="97" t="s">
        <v>168</v>
      </c>
      <c r="D37" s="97">
        <v>1</v>
      </c>
      <c r="E37" s="101">
        <v>0</v>
      </c>
      <c r="F37" s="100" t="s">
        <v>130</v>
      </c>
    </row>
    <row r="38" spans="1:6" x14ac:dyDescent="0.25">
      <c r="A38" s="95"/>
      <c r="B38" s="95"/>
      <c r="C38" s="97"/>
      <c r="D38" s="97">
        <v>1</v>
      </c>
      <c r="E38" s="101">
        <v>0</v>
      </c>
      <c r="F38" s="100" t="s">
        <v>130</v>
      </c>
    </row>
    <row r="39" spans="1:6" ht="33" customHeight="1" x14ac:dyDescent="0.25">
      <c r="A39" s="95" t="s">
        <v>159</v>
      </c>
      <c r="B39" s="118" t="s">
        <v>160</v>
      </c>
      <c r="C39" s="97"/>
      <c r="D39" s="97">
        <v>1</v>
      </c>
      <c r="E39" s="101">
        <v>0</v>
      </c>
      <c r="F39" s="100" t="s">
        <v>130</v>
      </c>
    </row>
    <row r="40" spans="1:6" x14ac:dyDescent="0.25">
      <c r="A40" s="95" t="s">
        <v>161</v>
      </c>
      <c r="B40" s="95" t="s">
        <v>152</v>
      </c>
      <c r="C40" s="97" t="s">
        <v>168</v>
      </c>
      <c r="D40" s="97">
        <v>1</v>
      </c>
      <c r="E40" s="101">
        <v>0</v>
      </c>
      <c r="F40" s="100" t="s">
        <v>130</v>
      </c>
    </row>
    <row r="41" spans="1:6" x14ac:dyDescent="0.25">
      <c r="A41" s="95" t="s">
        <v>162</v>
      </c>
      <c r="B41" s="95" t="s">
        <v>154</v>
      </c>
      <c r="C41" s="97" t="s">
        <v>168</v>
      </c>
      <c r="D41" s="97">
        <v>1</v>
      </c>
      <c r="E41" s="101">
        <v>0</v>
      </c>
      <c r="F41" s="100" t="s">
        <v>130</v>
      </c>
    </row>
    <row r="42" spans="1:6" x14ac:dyDescent="0.25">
      <c r="A42" s="95"/>
      <c r="B42" s="95"/>
      <c r="C42" s="97"/>
      <c r="D42" s="97">
        <v>1</v>
      </c>
      <c r="E42" s="101">
        <v>0</v>
      </c>
      <c r="F42" s="100" t="s">
        <v>130</v>
      </c>
    </row>
    <row r="43" spans="1:6" x14ac:dyDescent="0.25">
      <c r="A43" s="95" t="s">
        <v>163</v>
      </c>
      <c r="B43" s="118" t="s">
        <v>164</v>
      </c>
      <c r="C43" s="97"/>
      <c r="D43" s="97">
        <v>1</v>
      </c>
      <c r="E43" s="101">
        <v>0</v>
      </c>
      <c r="F43" s="100" t="s">
        <v>130</v>
      </c>
    </row>
    <row r="44" spans="1:6" x14ac:dyDescent="0.25">
      <c r="A44" s="95" t="s">
        <v>161</v>
      </c>
      <c r="B44" s="95" t="s">
        <v>165</v>
      </c>
      <c r="C44" s="97" t="s">
        <v>169</v>
      </c>
      <c r="D44" s="97">
        <v>1</v>
      </c>
      <c r="E44" s="101">
        <v>0</v>
      </c>
      <c r="F44" s="100" t="s">
        <v>130</v>
      </c>
    </row>
    <row r="45" spans="1:6" x14ac:dyDescent="0.25">
      <c r="A45" s="95" t="s">
        <v>162</v>
      </c>
      <c r="B45" s="95" t="s">
        <v>166</v>
      </c>
      <c r="C45" s="97" t="s">
        <v>169</v>
      </c>
      <c r="D45" s="97">
        <v>1</v>
      </c>
      <c r="E45" s="101">
        <v>0</v>
      </c>
      <c r="F45" s="100" t="s">
        <v>130</v>
      </c>
    </row>
    <row r="46" spans="1:6" x14ac:dyDescent="0.25">
      <c r="A46" s="95"/>
      <c r="B46" s="119"/>
      <c r="C46" s="120"/>
      <c r="D46" s="3"/>
      <c r="E46" s="101"/>
      <c r="F46" s="121"/>
    </row>
    <row r="47" spans="1:6" x14ac:dyDescent="0.25">
      <c r="A47" s="181"/>
      <c r="B47" s="181"/>
      <c r="C47" s="8"/>
      <c r="D47" s="94"/>
      <c r="E47" s="8"/>
      <c r="F47" s="8"/>
    </row>
    <row r="48" spans="1:6" ht="25.5" x14ac:dyDescent="0.25">
      <c r="B48" s="124" t="s">
        <v>175</v>
      </c>
      <c r="C48" s="125"/>
      <c r="D48" s="122"/>
      <c r="E48" s="126"/>
      <c r="F48" s="122"/>
    </row>
    <row r="49" spans="2:6" x14ac:dyDescent="0.25">
      <c r="B49" s="127" t="s">
        <v>172</v>
      </c>
      <c r="C49" s="125" t="s">
        <v>173</v>
      </c>
      <c r="D49" s="122">
        <v>1</v>
      </c>
      <c r="E49" s="128"/>
      <c r="F49" s="122" t="s">
        <v>174</v>
      </c>
    </row>
    <row r="50" spans="2:6" x14ac:dyDescent="0.25">
      <c r="B50" s="127"/>
      <c r="C50" s="125"/>
      <c r="D50" s="122"/>
      <c r="E50" s="129"/>
      <c r="F50" s="122"/>
    </row>
    <row r="51" spans="2:6" x14ac:dyDescent="0.25">
      <c r="B51" s="130"/>
      <c r="C51" s="131"/>
      <c r="E51" s="132"/>
    </row>
    <row r="52" spans="2:6" x14ac:dyDescent="0.25">
      <c r="B52" s="127"/>
      <c r="C52" s="125"/>
      <c r="D52" s="122"/>
      <c r="E52" s="128"/>
      <c r="F52" s="122"/>
    </row>
    <row r="53" spans="2:6" x14ac:dyDescent="0.25">
      <c r="B53" s="127"/>
      <c r="C53" s="125"/>
      <c r="D53" s="122"/>
      <c r="E53" s="128"/>
      <c r="F53" s="122"/>
    </row>
    <row r="54" spans="2:6" x14ac:dyDescent="0.25">
      <c r="B54" s="127"/>
      <c r="C54" s="125"/>
      <c r="D54" s="122"/>
      <c r="E54" s="128"/>
      <c r="F54" s="122"/>
    </row>
    <row r="55" spans="2:6" x14ac:dyDescent="0.25">
      <c r="B55" s="127"/>
      <c r="C55" s="125"/>
      <c r="D55" s="122"/>
      <c r="E55" s="128"/>
      <c r="F55" s="122"/>
    </row>
    <row r="56" spans="2:6" x14ac:dyDescent="0.25">
      <c r="B56" s="133"/>
      <c r="C56" s="131"/>
      <c r="E56" s="132"/>
    </row>
  </sheetData>
  <mergeCells count="6">
    <mergeCell ref="B26:G26"/>
    <mergeCell ref="A47:B47"/>
    <mergeCell ref="A1:F1"/>
    <mergeCell ref="A4:F4"/>
    <mergeCell ref="A16:F16"/>
    <mergeCell ref="A27:F2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26" sqref="B26"/>
    </sheetView>
  </sheetViews>
  <sheetFormatPr defaultRowHeight="15" x14ac:dyDescent="0.25"/>
  <cols>
    <col min="1" max="1" width="9.7109375" customWidth="1"/>
    <col min="2" max="2" width="26.85546875" customWidth="1"/>
    <col min="3" max="3" width="17.85546875" customWidth="1"/>
    <col min="4" max="4" width="19.5703125" customWidth="1"/>
    <col min="5" max="5" width="17.42578125" bestFit="1" customWidth="1"/>
    <col min="6" max="6" width="12.85546875" bestFit="1" customWidth="1"/>
  </cols>
  <sheetData>
    <row r="1" spans="1:6" x14ac:dyDescent="0.25">
      <c r="A1" s="158" t="s">
        <v>181</v>
      </c>
      <c r="B1" s="158"/>
      <c r="C1" s="158"/>
      <c r="D1" s="158"/>
      <c r="E1" s="158"/>
      <c r="F1" s="158"/>
    </row>
    <row r="2" spans="1:6" x14ac:dyDescent="0.25">
      <c r="A2" s="183" t="s">
        <v>182</v>
      </c>
      <c r="B2" s="184"/>
      <c r="C2" s="184"/>
      <c r="D2" s="184"/>
      <c r="E2" s="184"/>
      <c r="F2" s="185"/>
    </row>
    <row r="3" spans="1:6" x14ac:dyDescent="0.25">
      <c r="A3" s="186"/>
      <c r="B3" s="187"/>
      <c r="C3" s="187"/>
      <c r="D3" s="187"/>
      <c r="E3" s="187"/>
      <c r="F3" s="188"/>
    </row>
    <row r="4" spans="1:6" x14ac:dyDescent="0.25">
      <c r="A4" s="55" t="s">
        <v>1</v>
      </c>
      <c r="B4" s="56" t="s">
        <v>2</v>
      </c>
      <c r="C4" s="55" t="s">
        <v>4</v>
      </c>
      <c r="D4" s="55" t="s">
        <v>19</v>
      </c>
      <c r="E4" s="55" t="s">
        <v>20</v>
      </c>
      <c r="F4" s="55" t="s">
        <v>21</v>
      </c>
    </row>
    <row r="5" spans="1:6" x14ac:dyDescent="0.25">
      <c r="A5" s="57"/>
      <c r="B5" s="58"/>
      <c r="C5" s="134"/>
      <c r="D5" s="59"/>
      <c r="E5" s="59"/>
      <c r="F5" s="59"/>
    </row>
    <row r="6" spans="1:6" x14ac:dyDescent="0.25">
      <c r="A6" s="61">
        <v>1</v>
      </c>
      <c r="B6" s="62"/>
      <c r="C6" s="71"/>
      <c r="D6" s="64">
        <v>0</v>
      </c>
      <c r="E6" s="65">
        <f>D6*0.05</f>
        <v>0</v>
      </c>
      <c r="F6" s="65">
        <f>((D6*C6)+E6)</f>
        <v>0</v>
      </c>
    </row>
    <row r="7" spans="1:6" x14ac:dyDescent="0.25">
      <c r="A7" s="61">
        <v>2</v>
      </c>
      <c r="B7" s="62"/>
      <c r="C7" s="71"/>
      <c r="D7" s="64">
        <v>0</v>
      </c>
      <c r="E7" s="65">
        <f t="shared" ref="E7:E15" si="0">D7*0.05</f>
        <v>0</v>
      </c>
      <c r="F7" s="65">
        <f>((D7*C7)+E7)</f>
        <v>0</v>
      </c>
    </row>
    <row r="8" spans="1:6" x14ac:dyDescent="0.25">
      <c r="A8" s="61">
        <v>3</v>
      </c>
      <c r="B8" s="62"/>
      <c r="C8" s="71"/>
      <c r="D8" s="64">
        <v>0</v>
      </c>
      <c r="E8" s="65">
        <f t="shared" si="0"/>
        <v>0</v>
      </c>
      <c r="F8" s="65">
        <f t="shared" ref="F8:F15" si="1">((D8*C8)+E8)</f>
        <v>0</v>
      </c>
    </row>
    <row r="9" spans="1:6" x14ac:dyDescent="0.25">
      <c r="A9" s="61">
        <v>4</v>
      </c>
      <c r="B9" s="62"/>
      <c r="C9" s="71"/>
      <c r="D9" s="64">
        <v>0</v>
      </c>
      <c r="E9" s="65">
        <f t="shared" si="0"/>
        <v>0</v>
      </c>
      <c r="F9" s="65">
        <f>((D9*C9)+E9)</f>
        <v>0</v>
      </c>
    </row>
    <row r="10" spans="1:6" x14ac:dyDescent="0.25">
      <c r="A10" s="61">
        <v>5</v>
      </c>
      <c r="B10" s="62"/>
      <c r="C10" s="71"/>
      <c r="D10" s="64">
        <v>0</v>
      </c>
      <c r="E10" s="65">
        <f t="shared" si="0"/>
        <v>0</v>
      </c>
      <c r="F10" s="65">
        <f t="shared" si="1"/>
        <v>0</v>
      </c>
    </row>
    <row r="11" spans="1:6" x14ac:dyDescent="0.25">
      <c r="A11" s="61">
        <v>6</v>
      </c>
      <c r="B11" s="62"/>
      <c r="C11" s="71"/>
      <c r="D11" s="64">
        <v>0</v>
      </c>
      <c r="E11" s="65">
        <f t="shared" si="0"/>
        <v>0</v>
      </c>
      <c r="F11" s="65">
        <f t="shared" si="1"/>
        <v>0</v>
      </c>
    </row>
    <row r="12" spans="1:6" x14ac:dyDescent="0.25">
      <c r="A12" s="61">
        <v>7</v>
      </c>
      <c r="B12" s="62"/>
      <c r="C12" s="71"/>
      <c r="D12" s="64">
        <v>0</v>
      </c>
      <c r="E12" s="65">
        <f t="shared" si="0"/>
        <v>0</v>
      </c>
      <c r="F12" s="65">
        <f t="shared" si="1"/>
        <v>0</v>
      </c>
    </row>
    <row r="13" spans="1:6" x14ac:dyDescent="0.25">
      <c r="A13" s="61">
        <v>8</v>
      </c>
      <c r="B13" s="62"/>
      <c r="C13" s="71"/>
      <c r="D13" s="64">
        <v>0</v>
      </c>
      <c r="E13" s="65">
        <f t="shared" si="0"/>
        <v>0</v>
      </c>
      <c r="F13" s="65">
        <f t="shared" si="1"/>
        <v>0</v>
      </c>
    </row>
    <row r="14" spans="1:6" x14ac:dyDescent="0.25">
      <c r="A14" s="61">
        <v>9</v>
      </c>
      <c r="B14" s="62"/>
      <c r="C14" s="71"/>
      <c r="D14" s="64">
        <v>0</v>
      </c>
      <c r="E14" s="65">
        <f t="shared" si="0"/>
        <v>0</v>
      </c>
      <c r="F14" s="65">
        <f t="shared" si="1"/>
        <v>0</v>
      </c>
    </row>
    <row r="15" spans="1:6" x14ac:dyDescent="0.25">
      <c r="A15" s="61">
        <v>10</v>
      </c>
      <c r="B15" s="62"/>
      <c r="C15" s="71"/>
      <c r="D15" s="64">
        <v>0</v>
      </c>
      <c r="E15" s="65">
        <f t="shared" si="0"/>
        <v>0</v>
      </c>
      <c r="F15" s="65">
        <f t="shared" si="1"/>
        <v>0</v>
      </c>
    </row>
    <row r="16" spans="1:6" x14ac:dyDescent="0.25">
      <c r="A16" s="66"/>
      <c r="B16" s="67" t="s">
        <v>183</v>
      </c>
      <c r="C16" s="159"/>
      <c r="D16" s="159"/>
      <c r="E16" s="159"/>
      <c r="F16" s="160"/>
    </row>
    <row r="17" spans="1:6" x14ac:dyDescent="0.25">
      <c r="A17" s="66"/>
      <c r="B17" s="67" t="s">
        <v>70</v>
      </c>
      <c r="C17" s="161"/>
      <c r="D17" s="161"/>
      <c r="E17" s="161"/>
      <c r="F17" s="162"/>
    </row>
    <row r="18" spans="1:6" ht="84" x14ac:dyDescent="0.25">
      <c r="A18" s="66"/>
      <c r="B18" s="68" t="s">
        <v>18</v>
      </c>
      <c r="C18" s="163"/>
      <c r="D18" s="163"/>
      <c r="E18" s="163"/>
      <c r="F18" s="164"/>
    </row>
  </sheetData>
  <mergeCells count="5">
    <mergeCell ref="A1:F1"/>
    <mergeCell ref="C16:F16"/>
    <mergeCell ref="C17:F17"/>
    <mergeCell ref="C18:F18"/>
    <mergeCell ref="A2:F3"/>
  </mergeCells>
  <pageMargins left="0.7" right="0.7" top="0.75" bottom="0.75" header="0.3" footer="0.3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C16" sqref="C16"/>
    </sheetView>
  </sheetViews>
  <sheetFormatPr defaultRowHeight="15" x14ac:dyDescent="0.25"/>
  <cols>
    <col min="1" max="1" width="17.42578125" customWidth="1"/>
    <col min="2" max="2" width="37.28515625" customWidth="1"/>
    <col min="3" max="3" width="33.85546875" customWidth="1"/>
    <col min="4" max="4" width="21.42578125" customWidth="1"/>
  </cols>
  <sheetData>
    <row r="1" spans="1:4" ht="16.5" x14ac:dyDescent="0.25">
      <c r="A1" s="193" t="s">
        <v>118</v>
      </c>
      <c r="B1" s="194"/>
      <c r="C1" s="194"/>
      <c r="D1" s="195"/>
    </row>
    <row r="2" spans="1:4" x14ac:dyDescent="0.25">
      <c r="A2" s="87" t="s">
        <v>119</v>
      </c>
      <c r="B2" s="87" t="s">
        <v>2</v>
      </c>
      <c r="C2" s="53" t="s">
        <v>126</v>
      </c>
      <c r="D2" s="53" t="s">
        <v>127</v>
      </c>
    </row>
    <row r="3" spans="1:4" x14ac:dyDescent="0.25">
      <c r="A3" s="88">
        <v>1</v>
      </c>
      <c r="B3" s="89" t="str">
        <f>'[1]PRELIMINARY AND GENERAL'!B59</f>
        <v>Preliminary and General</v>
      </c>
      <c r="C3" s="90">
        <f>'[1]PRELIMINARY AND GENERAL'!K61</f>
        <v>0</v>
      </c>
      <c r="D3" s="90" t="s">
        <v>180</v>
      </c>
    </row>
    <row r="4" spans="1:4" x14ac:dyDescent="0.25">
      <c r="A4" s="88">
        <v>2</v>
      </c>
      <c r="B4" s="91" t="str">
        <f>[1]CCTV!B14</f>
        <v>Closed Circuit Television</v>
      </c>
      <c r="C4" s="90">
        <f>[1]CCTV!G16</f>
        <v>0</v>
      </c>
      <c r="D4" s="90" t="s">
        <v>180</v>
      </c>
    </row>
    <row r="5" spans="1:4" x14ac:dyDescent="0.25">
      <c r="A5" s="88">
        <v>3</v>
      </c>
      <c r="B5" s="89" t="str">
        <f>'[1]ACCESS CONTROL'!B15</f>
        <v>Access Control for Doors</v>
      </c>
      <c r="C5" s="90">
        <f>'[1]ACCESS CONTROL'!G17</f>
        <v>0</v>
      </c>
      <c r="D5" s="90" t="s">
        <v>180</v>
      </c>
    </row>
    <row r="6" spans="1:4" x14ac:dyDescent="0.25">
      <c r="A6" s="88">
        <v>4</v>
      </c>
      <c r="B6" s="89" t="str">
        <f>'[1]SOFTWARE AND EQUIPMENT'!B8</f>
        <v>Software and Equipment</v>
      </c>
      <c r="C6" s="90">
        <f>'[1]SOFTWARE AND EQUIPMENT'!G10</f>
        <v>0</v>
      </c>
      <c r="D6" s="90" t="s">
        <v>180</v>
      </c>
    </row>
    <row r="7" spans="1:4" x14ac:dyDescent="0.25">
      <c r="A7" s="88">
        <v>5</v>
      </c>
      <c r="B7" s="89" t="str">
        <f>'[1]IT LOCAL AFREA NETWORK'!B13</f>
        <v>Information Technology Local Area Network</v>
      </c>
      <c r="C7" s="90">
        <f>'[1]IT LOCAL AFREA NETWORK'!G15</f>
        <v>0</v>
      </c>
      <c r="D7" s="90" t="s">
        <v>180</v>
      </c>
    </row>
    <row r="8" spans="1:4" x14ac:dyDescent="0.25">
      <c r="A8" s="88">
        <v>6</v>
      </c>
      <c r="B8" s="92" t="str">
        <f>[1]CABLING!B38</f>
        <v>Cabling</v>
      </c>
      <c r="C8" s="90">
        <f>[1]CABLING!G40</f>
        <v>0</v>
      </c>
      <c r="D8" s="90" t="s">
        <v>180</v>
      </c>
    </row>
    <row r="9" spans="1:4" x14ac:dyDescent="0.25">
      <c r="A9" s="88">
        <v>7</v>
      </c>
      <c r="B9" s="92" t="s">
        <v>179</v>
      </c>
      <c r="C9" s="90" t="s">
        <v>180</v>
      </c>
      <c r="D9" s="90" t="s">
        <v>180</v>
      </c>
    </row>
    <row r="10" spans="1:4" x14ac:dyDescent="0.25">
      <c r="A10" s="88">
        <v>8</v>
      </c>
      <c r="B10" s="92" t="s">
        <v>181</v>
      </c>
      <c r="C10" s="90" t="s">
        <v>180</v>
      </c>
      <c r="D10" s="90" t="s">
        <v>180</v>
      </c>
    </row>
    <row r="11" spans="1:4" x14ac:dyDescent="0.25">
      <c r="A11" s="88"/>
      <c r="B11" s="92"/>
      <c r="C11" s="90"/>
      <c r="D11" s="90"/>
    </row>
    <row r="13" spans="1:4" x14ac:dyDescent="0.25">
      <c r="A13" s="88"/>
      <c r="B13" s="89"/>
      <c r="C13" s="90"/>
      <c r="D13" s="90"/>
    </row>
    <row r="14" spans="1:4" x14ac:dyDescent="0.25">
      <c r="A14" s="196" t="s">
        <v>120</v>
      </c>
      <c r="B14" s="196"/>
      <c r="C14" s="93" t="s">
        <v>180</v>
      </c>
      <c r="D14" s="93">
        <f>SUM(D3:D13)</f>
        <v>0</v>
      </c>
    </row>
    <row r="15" spans="1:4" x14ac:dyDescent="0.25">
      <c r="A15" s="197" t="s">
        <v>121</v>
      </c>
      <c r="B15" s="197"/>
      <c r="C15" s="93" t="s">
        <v>180</v>
      </c>
      <c r="D15" s="93">
        <f>D14*10%</f>
        <v>0</v>
      </c>
    </row>
    <row r="16" spans="1:4" x14ac:dyDescent="0.25">
      <c r="A16" s="196" t="s">
        <v>122</v>
      </c>
      <c r="B16" s="196"/>
      <c r="C16" s="93">
        <f>SUM(C14:C15)</f>
        <v>0</v>
      </c>
      <c r="D16" s="93">
        <f>SUM(D14:D15)</f>
        <v>0</v>
      </c>
    </row>
    <row r="17" spans="1:4" x14ac:dyDescent="0.25">
      <c r="A17" s="197" t="s">
        <v>178</v>
      </c>
      <c r="B17" s="197"/>
      <c r="C17" s="93">
        <f>C16*10%</f>
        <v>0</v>
      </c>
      <c r="D17" s="93">
        <f>D16*10%</f>
        <v>0</v>
      </c>
    </row>
    <row r="18" spans="1:4" x14ac:dyDescent="0.25">
      <c r="A18" s="196" t="s">
        <v>123</v>
      </c>
      <c r="B18" s="196"/>
      <c r="C18" s="93">
        <f>SUM(C16:C17)</f>
        <v>0</v>
      </c>
      <c r="D18" s="93">
        <f>SUM(D16:D17)</f>
        <v>0</v>
      </c>
    </row>
    <row r="19" spans="1:4" x14ac:dyDescent="0.25">
      <c r="A19" s="189" t="s">
        <v>124</v>
      </c>
      <c r="B19" s="190"/>
      <c r="C19" s="93">
        <f>C16*15%</f>
        <v>0</v>
      </c>
      <c r="D19" s="93">
        <f>D16*15%</f>
        <v>0</v>
      </c>
    </row>
    <row r="20" spans="1:4" ht="36" customHeight="1" x14ac:dyDescent="0.25">
      <c r="A20" s="191" t="s">
        <v>125</v>
      </c>
      <c r="B20" s="192"/>
      <c r="C20" s="93">
        <f>SUM(C16:C19)</f>
        <v>0</v>
      </c>
      <c r="D20" s="93">
        <f>SUM(D16:D19)</f>
        <v>0</v>
      </c>
    </row>
  </sheetData>
  <protectedRanges>
    <protectedRange sqref="B4:D4" name="Range1"/>
  </protectedRanges>
  <mergeCells count="8">
    <mergeCell ref="A19:B19"/>
    <mergeCell ref="A20:B20"/>
    <mergeCell ref="A1:D1"/>
    <mergeCell ref="A14:B14"/>
    <mergeCell ref="A15:B15"/>
    <mergeCell ref="A16:B16"/>
    <mergeCell ref="A17:B17"/>
    <mergeCell ref="A18:B18"/>
  </mergeCells>
  <conditionalFormatting sqref="C13 C3:C11">
    <cfRule type="cellIs" dxfId="8" priority="7" operator="greaterThan">
      <formula>#REF!+#REF!</formula>
    </cfRule>
    <cfRule type="cellIs" dxfId="7" priority="8" operator="lessThan">
      <formula>#REF!-#REF!</formula>
    </cfRule>
    <cfRule type="cellIs" dxfId="6" priority="9" operator="between">
      <formula>#REF!-#REF!</formula>
      <formula>#REF!+#REF!</formula>
    </cfRule>
  </conditionalFormatting>
  <conditionalFormatting sqref="D13 D3:D9 D11">
    <cfRule type="cellIs" dxfId="5" priority="4" operator="greaterThan">
      <formula>#REF!+#REF!</formula>
    </cfRule>
    <cfRule type="cellIs" dxfId="4" priority="5" operator="lessThan">
      <formula>#REF!-#REF!</formula>
    </cfRule>
    <cfRule type="cellIs" dxfId="3" priority="6" operator="between">
      <formula>#REF!-#REF!</formula>
      <formula>#REF!+#REF!</formula>
    </cfRule>
  </conditionalFormatting>
  <conditionalFormatting sqref="D10">
    <cfRule type="cellIs" dxfId="2" priority="1" operator="greaterThan">
      <formula>#REF!+#REF!</formula>
    </cfRule>
    <cfRule type="cellIs" dxfId="1" priority="2" operator="lessThan">
      <formula>#REF!-#REF!</formula>
    </cfRule>
    <cfRule type="cellIs" dxfId="0" priority="3" operator="between">
      <formula>#REF!-#REF!</formula>
      <formula>#REF!+#REF!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Preliminary and General</vt:lpstr>
      <vt:lpstr>CCTV</vt:lpstr>
      <vt:lpstr>ACCESS CONTROL</vt:lpstr>
      <vt:lpstr>SOFTWARE AND EQUIPMENT</vt:lpstr>
      <vt:lpstr>IT LOCAL AREA NETWORK</vt:lpstr>
      <vt:lpstr>CABLING</vt:lpstr>
      <vt:lpstr>Boom gates,Turns and Maintenace</vt:lpstr>
      <vt:lpstr>ICT Requirements</vt:lpstr>
      <vt:lpstr>Summary</vt:lpstr>
    </vt:vector>
  </TitlesOfParts>
  <Company>FSWORKS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Sbicho Matsemela</dc:creator>
  <cp:lastModifiedBy>Daniel Maela</cp:lastModifiedBy>
  <dcterms:created xsi:type="dcterms:W3CDTF">2019-10-03T07:08:14Z</dcterms:created>
  <dcterms:modified xsi:type="dcterms:W3CDTF">2022-02-11T13:17:45Z</dcterms:modified>
</cp:coreProperties>
</file>