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https://ecicsa-my.sharepoint.com/personal/momar_ecic_co_za/Documents/Desktop/"/>
    </mc:Choice>
  </mc:AlternateContent>
  <xr:revisionPtr revIDLastSave="0" documentId="8_{9A09C623-DA74-4097-8AFB-E9FA063BD90F}" xr6:coauthVersionLast="47" xr6:coauthVersionMax="47" xr10:uidLastSave="{00000000-0000-0000-0000-000000000000}"/>
  <workbookProtection workbookAlgorithmName="SHA-512" workbookHashValue="086KVlReEK6FyrtIoK3s+a1P0e79iPWmDOf4CqgN/d2pkfKFild0whq+L+Gr/kxcH6XxRxqihuCV+4oi3ywevQ==" workbookSaltValue="0ZWBGjVGhAe7gp3JuzWuHA==" workbookSpinCount="100000" lockStructure="1"/>
  <bookViews>
    <workbookView xWindow="-110" yWindow="-110" windowWidth="19420" windowHeight="10300" activeTab="3" xr2:uid="{00000000-000D-0000-FFFF-FFFF00000000}"/>
  </bookViews>
  <sheets>
    <sheet name="Notes to Bidders" sheetId="15" r:id="rId1"/>
    <sheet name="Byls Bridge" sheetId="1" r:id="rId2"/>
    <sheet name="Labour" sheetId="16" r:id="rId3"/>
    <sheet name="Cleaner" sheetId="18" r:id="rId4"/>
  </sheets>
  <definedNames>
    <definedName name="_xlnm.Print_Area" localSheetId="1">'Byls Bridge'!$A$1:$T$45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6" i="18" l="1"/>
  <c r="J11" i="1"/>
  <c r="R10" i="1"/>
  <c r="J10" i="1"/>
  <c r="C5" i="1"/>
  <c r="C4" i="1"/>
  <c r="C3" i="1"/>
  <c r="C2" i="1"/>
  <c r="E22" i="18"/>
  <c r="E15" i="18"/>
  <c r="E14" i="18"/>
  <c r="E13" i="18"/>
  <c r="E11" i="18"/>
  <c r="E10" i="18"/>
  <c r="E8" i="18"/>
  <c r="E23" i="18" s="1"/>
  <c r="C1" i="16" l="1"/>
  <c r="C2" i="16"/>
  <c r="C3" i="16"/>
  <c r="C4" i="16"/>
  <c r="E19" i="18"/>
  <c r="E17" i="18"/>
  <c r="E18" i="18"/>
  <c r="E12" i="18"/>
  <c r="E20" i="18"/>
  <c r="C1" i="18"/>
  <c r="C4" i="18"/>
  <c r="C3" i="18"/>
  <c r="C2" i="18"/>
  <c r="E21" i="18"/>
  <c r="E16" i="18" l="1"/>
  <c r="E24" i="18" s="1"/>
  <c r="E25" i="18" s="1"/>
  <c r="R13" i="1" l="1"/>
  <c r="R14" i="1" s="1"/>
  <c r="R15" i="1" s="1"/>
  <c r="I17" i="1" s="1"/>
  <c r="I18" i="1" s="1"/>
  <c r="I19" i="1" l="1"/>
  <c r="I20" i="1" s="1"/>
  <c r="I21" i="1" s="1"/>
  <c r="I22" i="1" l="1"/>
</calcChain>
</file>

<file path=xl/sharedStrings.xml><?xml version="1.0" encoding="utf-8"?>
<sst xmlns="http://schemas.openxmlformats.org/spreadsheetml/2006/main" count="170" uniqueCount="142">
  <si>
    <t>TENDER NUMBER</t>
  </si>
  <si>
    <t>OFFICE CLEANING SERVICES FOR A PERIOD OF FIVE (5) YEARS</t>
  </si>
  <si>
    <t>TENDER NAME</t>
  </si>
  <si>
    <t>CONTRACT PERIOD</t>
  </si>
  <si>
    <t>FIVE YEARS (60 MONTHS)</t>
  </si>
  <si>
    <t>NAME OF BIDDER</t>
  </si>
  <si>
    <t>Notes:</t>
  </si>
  <si>
    <t xml:space="preserve">1. The Bidders must complete ALL Green cells in full, including the Cover Sheet and must take note of all notes that are included on the pricing template before compiling a price proposal. </t>
  </si>
  <si>
    <t>2. Bidders must note that number of Cleaner and Cleaner/Supervisor).</t>
  </si>
  <si>
    <t>3. Bidders must input their company name on the green field labelled "Bidder's Name" on all such fields of the pricing template.</t>
  </si>
  <si>
    <t>4. Bidders are not allowed to change the format of this pricing template; any changes by the bidders may result in their bid being non-responsive. The bidders can provide comments on under each cluster provided.</t>
  </si>
  <si>
    <t>5. All prices provided by the bidder must EXCLUDE VAT, the formulae in the tables will add VAT at 15% automatically. The prices must be given in South African Rand and must be all inclusive as no additional costs will be allowed.</t>
  </si>
  <si>
    <t>6. The bidder's price proposal MUST be inclusive of all ECIC's requirements as per the bid document and must align to their proposal on staffing plan.</t>
  </si>
  <si>
    <t>7. The pricing is to remain firm for 180 days from the closing date of this tender; ECIC reserves the right to negotiate with the recommended bidder prior to signing of the contract.</t>
  </si>
  <si>
    <r>
      <t xml:space="preserve">8. Bidders must propose annual escalation relating to any other costs quoted for the services to be rendered </t>
    </r>
    <r>
      <rPr>
        <sz val="12"/>
        <color rgb="FFFF0000"/>
        <rFont val="Arial Narrow"/>
        <family val="2"/>
      </rPr>
      <t>excluding Labour</t>
    </r>
    <r>
      <rPr>
        <sz val="12"/>
        <color theme="1"/>
        <rFont val="Arial Narrow"/>
        <family val="2"/>
      </rPr>
      <t xml:space="preserve">. Escalation relating to Labour will be as per </t>
    </r>
    <r>
      <rPr>
        <b/>
        <sz val="12"/>
        <color rgb="FFFF0000"/>
        <rFont val="Arial Narrow"/>
        <family val="2"/>
      </rPr>
      <t>SECTORAL DETERMINATION : CONTRACT CLEANING SECTOR, SOUTH AFRICA</t>
    </r>
  </si>
  <si>
    <t>9.  Bidders are required to submit a signed copy of the pricing template and the MS Excel (soft copy) version of the template. In the event that the bidder submit a physical proposal, bidders are also required to submit the MS Excel (soft copy) version of the template on a memory stick/flash drive.</t>
  </si>
  <si>
    <t>10. Under tab "Labour" - All Bidders are to provide the rate per m² for ad-hoc cleaning services for Table 1.2 (Ad-Hoc Service) and for Table 1.1 (Additional labour) is rate per 8 hour shift.</t>
  </si>
  <si>
    <t>11.The column for "Other Costs" in the clusters must excludes costs relating to Ad-hoc services under tab "Labour".</t>
  </si>
  <si>
    <r>
      <t xml:space="preserve">12. Under tab "Labour" sheet </t>
    </r>
    <r>
      <rPr>
        <b/>
        <sz val="12"/>
        <color theme="1"/>
        <rFont val="Arial Narrow"/>
        <family val="2"/>
      </rPr>
      <t>(Table 1.2</t>
    </r>
    <r>
      <rPr>
        <sz val="12"/>
        <color theme="1"/>
        <rFont val="Arial Narrow"/>
        <family val="2"/>
      </rPr>
      <t xml:space="preserve">) the rate per square meter must include any other cost direct or indirect excluding labour cost as labour cost has already been catered for under </t>
    </r>
    <r>
      <rPr>
        <b/>
        <sz val="12"/>
        <color theme="1"/>
        <rFont val="Arial Narrow"/>
        <family val="2"/>
      </rPr>
      <t xml:space="preserve">Table 1.1. </t>
    </r>
  </si>
  <si>
    <t>Note to the bidder</t>
  </si>
  <si>
    <t>Complete the section highlighted in "Green" .</t>
  </si>
  <si>
    <t>Bidder Representative: Name</t>
  </si>
  <si>
    <t>Capacity</t>
  </si>
  <si>
    <t>Signature</t>
  </si>
  <si>
    <t>Date</t>
  </si>
  <si>
    <t>Tender details</t>
  </si>
  <si>
    <t>Tender description</t>
  </si>
  <si>
    <t>Reference No</t>
  </si>
  <si>
    <t>Contract period</t>
  </si>
  <si>
    <t>Company (Bidder’s name)</t>
  </si>
  <si>
    <t>Table 1: Number of cleaners</t>
  </si>
  <si>
    <t>MONTHLY COST</t>
  </si>
  <si>
    <t>PER YEAR</t>
  </si>
  <si>
    <t>City</t>
  </si>
  <si>
    <t>Building Name</t>
  </si>
  <si>
    <t>Type of Building</t>
  </si>
  <si>
    <t>Total Area m²</t>
  </si>
  <si>
    <t>No of Floors</t>
  </si>
  <si>
    <t>Service required</t>
  </si>
  <si>
    <t>Type of Employee</t>
  </si>
  <si>
    <t>No of working hrs p/m</t>
  </si>
  <si>
    <t>Total rate p/m (excl VAT)</t>
  </si>
  <si>
    <t>Equipment Cost-Monthly Cost (Excluding VAT)</t>
  </si>
  <si>
    <t>Consumables Cost-Monthly Cost   (Excluding VAT)</t>
  </si>
  <si>
    <t>Administration Cost-Monthly Cost (Excluding VAT)</t>
  </si>
  <si>
    <t>Other cost(s) (Monthly Cost) (Indicate the cost type below (block highlighted in light blue) and the rand amount thereaafter (block highlighted in green)), exclusive of Value Added Tax</t>
  </si>
  <si>
    <t>BI- ANNUAL DEEP CLEANING (YEARLY COST)</t>
  </si>
  <si>
    <t>Comments, if any</t>
  </si>
  <si>
    <t>Upholstery and carpets</t>
  </si>
  <si>
    <t>Pretoria</t>
  </si>
  <si>
    <t>Byls Bridge Office Park 
Building 9, Fourth Floor</t>
  </si>
  <si>
    <t>Office</t>
  </si>
  <si>
    <t>As per bid document</t>
  </si>
  <si>
    <t>1 X Cleaner</t>
  </si>
  <si>
    <t>Bidder to complete the section above highlighted in "Green and Light Blue"</t>
  </si>
  <si>
    <t>Bidder to complete the section above highlighted in "Green"</t>
  </si>
  <si>
    <t>Total Cost EXCL. VAT</t>
  </si>
  <si>
    <t xml:space="preserve"> VAT@15%</t>
  </si>
  <si>
    <t>Total Cost INCL. VAT</t>
  </si>
  <si>
    <t>Tender Value</t>
  </si>
  <si>
    <t xml:space="preserve">Year 1 </t>
  </si>
  <si>
    <t>Total Contract Value (Year 0, excl. price escalation)</t>
  </si>
  <si>
    <t>Year 2</t>
  </si>
  <si>
    <t>Year 1 Annual escalation (%)</t>
  </si>
  <si>
    <t>Complete the section highlighted in "Green" and "Light Blue"</t>
  </si>
  <si>
    <t xml:space="preserve">Year 3 </t>
  </si>
  <si>
    <t>Year 2 Annual escalation (%)</t>
  </si>
  <si>
    <t xml:space="preserve">Year 4 </t>
  </si>
  <si>
    <t>Year 3 Annual escalation (%)</t>
  </si>
  <si>
    <t>Year 5</t>
  </si>
  <si>
    <t>Year 4 Annual escalation (%)</t>
  </si>
  <si>
    <t>Total Contract Value (60 months Incl. price escalation)</t>
  </si>
  <si>
    <t>Total bid amount to be used for Preferntial Points Evalaution. In the event that a bidder is not a registered Value Added Tax vendor, ECIC will remove the VAT portion from the total bid amount. The bid amount will be evaluted excluding VAT.</t>
  </si>
  <si>
    <t>Annual Escalation Rate</t>
  </si>
  <si>
    <t>Description</t>
  </si>
  <si>
    <t>Year 3</t>
  </si>
  <si>
    <t>Year 4</t>
  </si>
  <si>
    <r>
      <t>Annual Escalation</t>
    </r>
    <r>
      <rPr>
        <sz val="11"/>
        <color rgb="FFFF0000"/>
        <rFont val="Arial Narrow"/>
        <family val="2"/>
      </rPr>
      <t xml:space="preserve"> </t>
    </r>
    <r>
      <rPr>
        <b/>
        <sz val="14"/>
        <color rgb="FFFF0000"/>
        <rFont val="Arial Narrow"/>
        <family val="2"/>
      </rPr>
      <t>excluding labour (%)</t>
    </r>
  </si>
  <si>
    <t>Company Representative: Name</t>
  </si>
  <si>
    <t>ECIC takes cognisance to the fact that labour component of the cost is subject to Sectoral Determination and it can be adjusted at any time by the Minister of Labour. To cover for such ammendment, the bid amount will be evalauted based on the bid amount provided by the bidder, including the annual increases excludin labour component. The labour component will be increased in line with the effective date of the Sectoral Determination.</t>
  </si>
  <si>
    <t>Table 1.1 Additional Labour (Ad Hoc)</t>
  </si>
  <si>
    <t>Rate per 8 hour shift (Day Shift)</t>
  </si>
  <si>
    <t>Sundays</t>
  </si>
  <si>
    <t>Normal weekdays</t>
  </si>
  <si>
    <t>Statutory holidays</t>
  </si>
  <si>
    <t>Saturdays</t>
  </si>
  <si>
    <t>Table 1.2  Adhoc services</t>
  </si>
  <si>
    <t>Rate per Square Meter</t>
  </si>
  <si>
    <t>CARPET CLEANING: Price for the cleaning (shampoo, wash, powder clean, etc.) of carpets</t>
  </si>
  <si>
    <t xml:space="preserve">FLOODING CLEAN-UP: Price for mopping, vacuuming, shampoo of floors in the event of flooding etc. </t>
  </si>
  <si>
    <t>WASHING OF WALLS: Price for the cleaning (shampoo, wash, powder clean, etc.) of walls</t>
  </si>
  <si>
    <t>DEEP CLEANING: Price for the deep cleaning</t>
  </si>
  <si>
    <t>The information provided in this sheet will not be used for evalaution purposes.</t>
  </si>
  <si>
    <t xml:space="preserve"> </t>
  </si>
  <si>
    <t>LABOUR REGULATED MINIMUM MONTHLY SALARY PER CLEANER, YEAR 1 (NORMAL TIME)</t>
  </si>
  <si>
    <t>#</t>
  </si>
  <si>
    <t>ITEM</t>
  </si>
  <si>
    <t>DESCRIPTION</t>
  </si>
  <si>
    <t>Rate</t>
  </si>
  <si>
    <t>Monthly Quoted Salary</t>
  </si>
  <si>
    <t>Basic monthly wage cost</t>
  </si>
  <si>
    <t>Quoted Rand amount x 40 hours per week x 4.33 weeks</t>
  </si>
  <si>
    <t>Hourly rate</t>
  </si>
  <si>
    <t>Daily rate</t>
  </si>
  <si>
    <t>8 hrs per day</t>
  </si>
  <si>
    <t>Weekly wage cost</t>
  </si>
  <si>
    <t>Hourly wage x 40 hours (week)</t>
  </si>
  <si>
    <t>Leave provisions</t>
  </si>
  <si>
    <t>Annual leave</t>
  </si>
  <si>
    <t>15 days per year</t>
  </si>
  <si>
    <t>Sick leave</t>
  </si>
  <si>
    <t>10 days per year</t>
  </si>
  <si>
    <t>Family responsibility</t>
  </si>
  <si>
    <t>3 days per year</t>
  </si>
  <si>
    <t>Other: Employer contribution</t>
  </si>
  <si>
    <t>Provident fund</t>
  </si>
  <si>
    <t>5.25% of monthly wage</t>
  </si>
  <si>
    <t>Bonus</t>
  </si>
  <si>
    <t>4.33 weeks for a full 12 months</t>
  </si>
  <si>
    <t>UIF</t>
  </si>
  <si>
    <t>1% of basic monthly wage</t>
  </si>
  <si>
    <t>COID</t>
  </si>
  <si>
    <t>1.6% of basic monthly wage</t>
  </si>
  <si>
    <t>Training levy</t>
  </si>
  <si>
    <t>SDL = 1,92% of wage</t>
  </si>
  <si>
    <t>Uniform  (for summer and winter uniform)</t>
  </si>
  <si>
    <t>Qouted amount per year (for summer and winter uniform)</t>
  </si>
  <si>
    <t>Severance pay</t>
  </si>
  <si>
    <t>1.92% of basic monthly wage</t>
  </si>
  <si>
    <t>Monthly Labour Cost ( per 1 x cleaner )</t>
  </si>
  <si>
    <t>A1 + A2 + A3</t>
  </si>
  <si>
    <t>TOTAL LABOUR COST FOR THE INITIAL CONTRACT PERIOD OF 12 MONTHS (FIRST TWELVE MONTHS)</t>
  </si>
  <si>
    <t>I, the undersigned, hereby commit my company to pay my employees according to the above-mentioned salary template.</t>
  </si>
  <si>
    <t>Signed by:</t>
  </si>
  <si>
    <t>Full name and surname</t>
  </si>
  <si>
    <r>
      <rPr>
        <b/>
        <u/>
        <sz val="12"/>
        <color rgb="FFFF0000"/>
        <rFont val="Arial"/>
        <family val="2"/>
      </rPr>
      <t>IMPORTANCE NOTICE</t>
    </r>
  </si>
  <si>
    <r>
      <rPr>
        <b/>
        <sz val="12"/>
        <color rgb="FFFF0000"/>
        <rFont val="Arial"/>
        <family val="2"/>
      </rPr>
      <t>* Bidders must not pay anything less than the approved labour rate to its employees. Failure to comply will result in disqualification</t>
    </r>
    <r>
      <rPr>
        <b/>
        <sz val="12"/>
        <rFont val="Arial"/>
        <family val="2"/>
      </rPr>
      <t>.</t>
    </r>
  </si>
  <si>
    <r>
      <rPr>
        <b/>
        <sz val="12"/>
        <color rgb="FFFF0000"/>
        <rFont val="Arial"/>
        <family val="2"/>
      </rPr>
      <t>* Random payslips will be requested from the cleaning personell once contract is in place</t>
    </r>
    <r>
      <rPr>
        <b/>
        <sz val="12"/>
        <rFont val="Arial"/>
        <family val="2"/>
      </rPr>
      <t>.</t>
    </r>
  </si>
  <si>
    <r>
      <rPr>
        <b/>
        <sz val="12"/>
        <color rgb="FFFF0000"/>
        <rFont val="Arial"/>
        <family val="2"/>
      </rPr>
      <t>* Please include the weekend and public holidays rates where applicable</t>
    </r>
    <r>
      <rPr>
        <b/>
        <sz val="12"/>
        <rFont val="Arial"/>
        <family val="2"/>
      </rPr>
      <t>.</t>
    </r>
  </si>
  <si>
    <t>ECIC11P-2023/24</t>
  </si>
  <si>
    <t xml:space="preserve">Total Cost (Excluding VAT) </t>
  </si>
  <si>
    <t>Total monthly labour cost per cleaner required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</si>
</sst>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quot;R&quot;#,##0.00;[Red]\-&quot;R&quot;#,##0.00"/>
    <numFmt numFmtId="44" formatCode="_-&quot;R&quot;* #,##0.00_-;\-&quot;R&quot;* #,##0.00_-;_-&quot;R&quot;* &quot;-&quot;??_-;_-@_-"/>
    <numFmt numFmtId="164" formatCode="&quot;R&quot;\ #,##0.00"/>
    <numFmt numFmtId="165" formatCode="&quot;R&quot;#,##0.00"/>
  </numFmts>
  <fonts count="37" x14ac:knownFonts="1">
    <font>
      <sz val="11"/>
      <color theme="1"/>
      <name val="Calibri"/>
      <family val="2"/>
      <scheme val="minor"/>
    </font>
    <font>
      <b/>
      <sz val="11"/>
      <color theme="1"/>
      <name val="Arial Narrow"/>
      <family val="2"/>
    </font>
    <font>
      <sz val="11"/>
      <color theme="1"/>
      <name val="Arial Narrow"/>
      <family val="2"/>
    </font>
    <font>
      <b/>
      <u/>
      <sz val="11"/>
      <color theme="1"/>
      <name val="Arial Narrow"/>
      <family val="2"/>
    </font>
    <font>
      <b/>
      <sz val="11"/>
      <color rgb="FF000000"/>
      <name val="Arial Narrow"/>
      <family val="2"/>
    </font>
    <font>
      <u/>
      <sz val="11"/>
      <color theme="1"/>
      <name val="Arial Narrow"/>
      <family val="2"/>
    </font>
    <font>
      <b/>
      <sz val="12"/>
      <color theme="1"/>
      <name val="Arial Narrow"/>
      <family val="2"/>
    </font>
    <font>
      <b/>
      <sz val="12"/>
      <color rgb="FF000000"/>
      <name val="Arial Narrow"/>
      <family val="2"/>
    </font>
    <font>
      <sz val="12"/>
      <color theme="1"/>
      <name val="Arial Narrow"/>
      <family val="2"/>
    </font>
    <font>
      <sz val="11"/>
      <color theme="1"/>
      <name val="Calibri"/>
      <family val="2"/>
      <scheme val="minor"/>
    </font>
    <font>
      <b/>
      <sz val="12"/>
      <color theme="0"/>
      <name val="Arial Narrow"/>
      <family val="2"/>
    </font>
    <font>
      <b/>
      <u/>
      <sz val="14"/>
      <color theme="1"/>
      <name val="Arial Narrow"/>
      <family val="2"/>
    </font>
    <font>
      <sz val="8"/>
      <name val="Calibri"/>
      <family val="2"/>
      <scheme val="minor"/>
    </font>
    <font>
      <sz val="11"/>
      <color rgb="FFFF0000"/>
      <name val="Arial Narrow"/>
      <family val="2"/>
    </font>
    <font>
      <b/>
      <sz val="14"/>
      <color rgb="FFFF0000"/>
      <name val="Arial Narrow"/>
      <family val="2"/>
    </font>
    <font>
      <b/>
      <sz val="11"/>
      <color rgb="FFFF0000"/>
      <name val="Arial Narrow"/>
      <family val="2"/>
    </font>
    <font>
      <b/>
      <sz val="12"/>
      <color rgb="FFFF0000"/>
      <name val="Arial Narrow"/>
      <family val="2"/>
    </font>
    <font>
      <b/>
      <u/>
      <sz val="12"/>
      <name val="Tahoma"/>
      <family val="2"/>
    </font>
    <font>
      <sz val="12"/>
      <color theme="1"/>
      <name val="Calibri"/>
      <family val="2"/>
      <scheme val="minor"/>
    </font>
    <font>
      <b/>
      <sz val="12"/>
      <color theme="0"/>
      <name val="Arial"/>
      <family val="2"/>
    </font>
    <font>
      <b/>
      <sz val="12"/>
      <color theme="0"/>
      <name val="Calibri"/>
      <family val="2"/>
      <scheme val="minor"/>
    </font>
    <font>
      <b/>
      <sz val="12"/>
      <color rgb="FF000000"/>
      <name val="Arial"/>
      <family val="2"/>
    </font>
    <font>
      <b/>
      <sz val="12"/>
      <name val="Arial"/>
      <family val="2"/>
    </font>
    <font>
      <sz val="12"/>
      <name val="Arial"/>
      <family val="2"/>
    </font>
    <font>
      <b/>
      <u/>
      <sz val="12"/>
      <color rgb="FFFF0000"/>
      <name val="Arial"/>
      <family val="2"/>
    </font>
    <font>
      <b/>
      <sz val="12"/>
      <color rgb="FFFF0000"/>
      <name val="Arial"/>
      <family val="2"/>
    </font>
    <font>
      <u/>
      <sz val="12"/>
      <color theme="1"/>
      <name val="Calibri"/>
      <family val="2"/>
      <scheme val="minor"/>
    </font>
    <font>
      <b/>
      <sz val="12"/>
      <color theme="1"/>
      <name val="Calibri"/>
      <family val="2"/>
      <scheme val="minor"/>
    </font>
    <font>
      <b/>
      <sz val="14"/>
      <color theme="1"/>
      <name val="Arial"/>
      <family val="2"/>
    </font>
    <font>
      <b/>
      <sz val="14"/>
      <name val="Arial"/>
      <family val="2"/>
    </font>
    <font>
      <b/>
      <sz val="14"/>
      <color rgb="FF000000"/>
      <name val="Arial"/>
      <family val="2"/>
    </font>
    <font>
      <b/>
      <u/>
      <sz val="12"/>
      <color theme="1"/>
      <name val="Arial Narrow"/>
      <family val="2"/>
    </font>
    <font>
      <sz val="12"/>
      <color rgb="FFFF0000"/>
      <name val="Arial Narrow"/>
      <family val="2"/>
    </font>
    <font>
      <b/>
      <sz val="16"/>
      <color rgb="FF000000"/>
      <name val="Arial Narrow"/>
      <family val="2"/>
    </font>
    <font>
      <b/>
      <u/>
      <sz val="14"/>
      <color rgb="FFFF0000"/>
      <name val="Arial Narrow"/>
      <family val="2"/>
    </font>
    <font>
      <b/>
      <sz val="16"/>
      <color rgb="FFFF0000"/>
      <name val="Arial Narrow"/>
      <family val="2"/>
    </font>
    <font>
      <sz val="20"/>
      <color rgb="FFFF0000"/>
      <name val="Arial"/>
      <family val="2"/>
    </font>
  </fonts>
  <fills count="11">
    <fill>
      <patternFill patternType="none"/>
    </fill>
    <fill>
      <patternFill patternType="gray125"/>
    </fill>
    <fill>
      <patternFill patternType="solid">
        <fgColor theme="4" tint="-0.499984740745262"/>
        <bgColor indexed="64"/>
      </patternFill>
    </fill>
    <fill>
      <patternFill patternType="solid">
        <fgColor theme="0"/>
        <bgColor indexed="64"/>
      </patternFill>
    </fill>
    <fill>
      <patternFill patternType="solid">
        <fgColor theme="4" tint="-0.249977111117893"/>
        <bgColor indexed="64"/>
      </patternFill>
    </fill>
    <fill>
      <patternFill patternType="solid">
        <fgColor rgb="FFFFFF00"/>
        <bgColor indexed="64"/>
      </patternFill>
    </fill>
    <fill>
      <patternFill patternType="solid">
        <fgColor rgb="FF8DB4E1"/>
      </patternFill>
    </fill>
    <fill>
      <patternFill patternType="solid">
        <fgColor rgb="FF00FF00"/>
        <bgColor indexed="64"/>
      </patternFill>
    </fill>
    <fill>
      <patternFill patternType="solid">
        <fgColor rgb="FF002060"/>
        <bgColor indexed="64"/>
      </patternFill>
    </fill>
    <fill>
      <patternFill patternType="solid">
        <fgColor rgb="FF00B0F0"/>
        <bgColor indexed="64"/>
      </patternFill>
    </fill>
    <fill>
      <patternFill patternType="solid">
        <fgColor theme="1"/>
        <bgColor indexed="64"/>
      </patternFill>
    </fill>
  </fills>
  <borders count="65">
    <border>
      <left/>
      <right/>
      <top/>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rgb="FF00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top/>
      <bottom style="medium">
        <color rgb="FF000000"/>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top/>
      <bottom style="thin">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bottom style="thin">
        <color indexed="64"/>
      </bottom>
      <diagonal/>
    </border>
    <border>
      <left/>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bottom/>
      <diagonal/>
    </border>
    <border>
      <left style="thin">
        <color indexed="64"/>
      </left>
      <right/>
      <top/>
      <bottom style="medium">
        <color indexed="64"/>
      </bottom>
      <diagonal/>
    </border>
    <border>
      <left style="thin">
        <color indexed="64"/>
      </left>
      <right style="medium">
        <color indexed="64"/>
      </right>
      <top/>
      <bottom style="double">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top style="medium">
        <color indexed="64"/>
      </top>
      <bottom/>
      <diagonal/>
    </border>
    <border>
      <left style="thin">
        <color indexed="64"/>
      </left>
      <right/>
      <top style="medium">
        <color indexed="64"/>
      </top>
      <bottom style="medium">
        <color indexed="64"/>
      </bottom>
      <diagonal/>
    </border>
    <border>
      <left style="thin">
        <color indexed="64"/>
      </left>
      <right/>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s>
  <cellStyleXfs count="2">
    <xf numFmtId="0" fontId="0" fillId="0" borderId="0"/>
    <xf numFmtId="9" fontId="9" fillId="0" borderId="0" applyFont="0" applyFill="0" applyBorder="0" applyAlignment="0" applyProtection="0"/>
  </cellStyleXfs>
  <cellXfs count="270">
    <xf numFmtId="0" fontId="0" fillId="0" borderId="0" xfId="0"/>
    <xf numFmtId="0" fontId="1" fillId="0" borderId="0" xfId="0" applyFont="1" applyAlignment="1">
      <alignment horizontal="center" vertical="center"/>
    </xf>
    <xf numFmtId="0" fontId="7" fillId="0" borderId="2" xfId="0" applyFont="1" applyBorder="1" applyAlignment="1">
      <alignment horizontal="justify" vertical="center" wrapText="1"/>
    </xf>
    <xf numFmtId="0" fontId="6" fillId="0" borderId="7" xfId="0" applyFont="1" applyBorder="1" applyAlignment="1">
      <alignment horizontal="justify" vertical="center" wrapText="1"/>
    </xf>
    <xf numFmtId="0" fontId="7" fillId="0" borderId="10" xfId="0" applyFont="1" applyBorder="1" applyAlignment="1">
      <alignment horizontal="justify" vertical="center" wrapText="1"/>
    </xf>
    <xf numFmtId="0" fontId="6" fillId="0" borderId="34" xfId="0" applyFont="1" applyBorder="1" applyAlignment="1">
      <alignment vertical="center"/>
    </xf>
    <xf numFmtId="0" fontId="6" fillId="0" borderId="0" xfId="0" applyFont="1" applyAlignment="1">
      <alignment horizontal="center" vertical="center"/>
    </xf>
    <xf numFmtId="0" fontId="6" fillId="0" borderId="23" xfId="0" applyFont="1" applyBorder="1" applyAlignment="1">
      <alignment horizontal="center" vertical="center"/>
    </xf>
    <xf numFmtId="0" fontId="2" fillId="0" borderId="0" xfId="0" applyFont="1" applyAlignment="1">
      <alignment vertical="center"/>
    </xf>
    <xf numFmtId="0" fontId="2" fillId="0" borderId="0" xfId="0" applyFont="1" applyAlignment="1">
      <alignment horizontal="center" vertical="center"/>
    </xf>
    <xf numFmtId="0" fontId="2" fillId="3" borderId="31" xfId="0" applyFont="1" applyFill="1" applyBorder="1" applyAlignment="1">
      <alignment horizontal="left" vertical="center" wrapText="1"/>
    </xf>
    <xf numFmtId="0" fontId="0" fillId="0" borderId="0" xfId="0" applyAlignment="1">
      <alignment vertical="center" wrapText="1"/>
    </xf>
    <xf numFmtId="0" fontId="18" fillId="0" borderId="0" xfId="0" applyFont="1" applyAlignment="1">
      <alignment horizontal="left" vertical="center"/>
    </xf>
    <xf numFmtId="165" fontId="18" fillId="0" borderId="0" xfId="0" applyNumberFormat="1" applyFont="1" applyAlignment="1">
      <alignment horizontal="right" vertical="center"/>
    </xf>
    <xf numFmtId="0" fontId="17" fillId="0" borderId="0" xfId="0" applyFont="1" applyAlignment="1">
      <alignment horizontal="left" vertical="center"/>
    </xf>
    <xf numFmtId="0" fontId="19" fillId="8" borderId="46" xfId="0" applyFont="1" applyFill="1" applyBorder="1" applyAlignment="1">
      <alignment horizontal="left" vertical="center" wrapText="1"/>
    </xf>
    <xf numFmtId="1" fontId="21" fillId="0" borderId="46" xfId="0" applyNumberFormat="1" applyFont="1" applyBorder="1" applyAlignment="1">
      <alignment horizontal="left" vertical="center" wrapText="1"/>
    </xf>
    <xf numFmtId="0" fontId="22" fillId="0" borderId="46" xfId="0" applyFont="1" applyBorder="1" applyAlignment="1">
      <alignment horizontal="left" vertical="center" wrapText="1"/>
    </xf>
    <xf numFmtId="0" fontId="23" fillId="0" borderId="46" xfId="0" applyFont="1" applyBorder="1" applyAlignment="1">
      <alignment horizontal="left" vertical="center" wrapText="1"/>
    </xf>
    <xf numFmtId="165" fontId="18" fillId="0" borderId="11" xfId="0" applyNumberFormat="1" applyFont="1" applyBorder="1" applyAlignment="1">
      <alignment horizontal="right" vertical="center"/>
    </xf>
    <xf numFmtId="0" fontId="18" fillId="0" borderId="46" xfId="0" applyFont="1" applyBorder="1" applyAlignment="1">
      <alignment horizontal="left" vertical="center" wrapText="1"/>
    </xf>
    <xf numFmtId="165" fontId="18" fillId="0" borderId="52" xfId="0" applyNumberFormat="1" applyFont="1" applyBorder="1" applyAlignment="1">
      <alignment horizontal="right" vertical="center"/>
    </xf>
    <xf numFmtId="8" fontId="18" fillId="0" borderId="43" xfId="0" applyNumberFormat="1" applyFont="1" applyBorder="1" applyAlignment="1">
      <alignment horizontal="right" vertical="center"/>
    </xf>
    <xf numFmtId="165" fontId="18" fillId="0" borderId="44" xfId="0" applyNumberFormat="1" applyFont="1" applyBorder="1" applyAlignment="1">
      <alignment horizontal="right" vertical="center"/>
    </xf>
    <xf numFmtId="165" fontId="18" fillId="0" borderId="43" xfId="0" applyNumberFormat="1" applyFont="1" applyBorder="1" applyAlignment="1">
      <alignment horizontal="right" vertical="center"/>
    </xf>
    <xf numFmtId="1" fontId="21" fillId="6" borderId="46" xfId="0" applyNumberFormat="1" applyFont="1" applyFill="1" applyBorder="1" applyAlignment="1">
      <alignment horizontal="center" vertical="center" wrapText="1"/>
    </xf>
    <xf numFmtId="0" fontId="18" fillId="0" borderId="0" xfId="0" applyFont="1" applyAlignment="1">
      <alignment horizontal="left" vertical="center" wrapText="1"/>
    </xf>
    <xf numFmtId="0" fontId="22" fillId="0" borderId="0" xfId="0" applyFont="1" applyAlignment="1">
      <alignment horizontal="left" vertical="center" wrapText="1"/>
    </xf>
    <xf numFmtId="165" fontId="20" fillId="8" borderId="11" xfId="0" applyNumberFormat="1" applyFont="1" applyFill="1" applyBorder="1" applyAlignment="1">
      <alignment horizontal="right" vertical="center" wrapText="1"/>
    </xf>
    <xf numFmtId="165" fontId="27" fillId="0" borderId="51" xfId="0" applyNumberFormat="1" applyFont="1" applyBorder="1" applyAlignment="1">
      <alignment horizontal="right" vertical="center"/>
    </xf>
    <xf numFmtId="165" fontId="27" fillId="0" borderId="11" xfId="0" applyNumberFormat="1" applyFont="1" applyBorder="1" applyAlignment="1">
      <alignment horizontal="right" vertical="center"/>
    </xf>
    <xf numFmtId="0" fontId="27" fillId="0" borderId="46" xfId="0" applyFont="1" applyBorder="1" applyAlignment="1">
      <alignment horizontal="left" vertical="center" wrapText="1"/>
    </xf>
    <xf numFmtId="165" fontId="27" fillId="0" borderId="50" xfId="0" applyNumberFormat="1" applyFont="1" applyBorder="1" applyAlignment="1">
      <alignment horizontal="right" vertical="center"/>
    </xf>
    <xf numFmtId="165" fontId="27" fillId="0" borderId="53" xfId="0" applyNumberFormat="1" applyFont="1" applyBorder="1" applyAlignment="1">
      <alignment horizontal="right" vertical="center"/>
    </xf>
    <xf numFmtId="0" fontId="15" fillId="0" borderId="0" xfId="0" applyFont="1" applyAlignment="1">
      <alignment vertical="center"/>
    </xf>
    <xf numFmtId="0" fontId="2" fillId="3" borderId="31" xfId="0" applyFont="1" applyFill="1" applyBorder="1" applyAlignment="1">
      <alignment vertical="center"/>
    </xf>
    <xf numFmtId="0" fontId="2" fillId="3" borderId="0" xfId="0" applyFont="1" applyFill="1" applyAlignment="1">
      <alignment vertical="center"/>
    </xf>
    <xf numFmtId="0" fontId="0" fillId="3" borderId="28" xfId="0" applyFill="1" applyBorder="1" applyAlignment="1">
      <alignment vertical="center" wrapText="1"/>
    </xf>
    <xf numFmtId="0" fontId="0" fillId="3" borderId="29" xfId="0" applyFill="1" applyBorder="1" applyAlignment="1">
      <alignment vertical="center" wrapText="1"/>
    </xf>
    <xf numFmtId="0" fontId="0" fillId="3" borderId="30" xfId="0" applyFill="1" applyBorder="1" applyAlignment="1">
      <alignment vertical="center" wrapText="1"/>
    </xf>
    <xf numFmtId="0" fontId="2" fillId="3" borderId="31" xfId="0" applyFont="1" applyFill="1" applyBorder="1" applyAlignment="1">
      <alignment vertical="center" wrapText="1"/>
    </xf>
    <xf numFmtId="0" fontId="2" fillId="3" borderId="32" xfId="0" applyFont="1" applyFill="1" applyBorder="1" applyAlignment="1">
      <alignment vertical="center" wrapText="1"/>
    </xf>
    <xf numFmtId="0" fontId="0" fillId="3" borderId="31" xfId="0" applyFill="1" applyBorder="1" applyAlignment="1">
      <alignment vertical="center" wrapText="1"/>
    </xf>
    <xf numFmtId="0" fontId="0" fillId="3" borderId="32" xfId="0" applyFill="1" applyBorder="1" applyAlignment="1">
      <alignment vertical="center" wrapText="1"/>
    </xf>
    <xf numFmtId="0" fontId="0" fillId="0" borderId="31" xfId="0" applyBorder="1" applyAlignment="1">
      <alignment vertical="center" wrapText="1"/>
    </xf>
    <xf numFmtId="0" fontId="0" fillId="3" borderId="10" xfId="0" applyFill="1" applyBorder="1" applyAlignment="1">
      <alignment vertical="center" wrapText="1"/>
    </xf>
    <xf numFmtId="0" fontId="0" fillId="3" borderId="18" xfId="0" applyFill="1" applyBorder="1" applyAlignment="1">
      <alignment vertical="center" wrapText="1"/>
    </xf>
    <xf numFmtId="0" fontId="0" fillId="3" borderId="24" xfId="0" applyFill="1" applyBorder="1" applyAlignment="1">
      <alignment vertical="center" wrapText="1"/>
    </xf>
    <xf numFmtId="0" fontId="2" fillId="3" borderId="0" xfId="0" applyFont="1" applyFill="1" applyAlignment="1">
      <alignment vertical="center" wrapText="1"/>
    </xf>
    <xf numFmtId="0" fontId="2" fillId="3" borderId="0" xfId="0" applyFont="1" applyFill="1" applyAlignment="1">
      <alignment horizontal="left" vertical="center" wrapText="1"/>
    </xf>
    <xf numFmtId="0" fontId="15" fillId="3" borderId="0" xfId="0" applyFont="1" applyFill="1" applyAlignment="1">
      <alignment vertical="center"/>
    </xf>
    <xf numFmtId="0" fontId="1" fillId="3" borderId="0" xfId="0" applyFont="1" applyFill="1" applyAlignment="1">
      <alignment horizontal="center" vertical="center"/>
    </xf>
    <xf numFmtId="0" fontId="0" fillId="3" borderId="0" xfId="0" applyFill="1" applyAlignment="1">
      <alignment vertical="center" wrapText="1"/>
    </xf>
    <xf numFmtId="0" fontId="7" fillId="0" borderId="12" xfId="0" applyFont="1" applyBorder="1" applyAlignment="1">
      <alignment vertical="center" wrapText="1"/>
    </xf>
    <xf numFmtId="0" fontId="8" fillId="0" borderId="0" xfId="0" applyFont="1" applyAlignment="1">
      <alignment vertical="center"/>
    </xf>
    <xf numFmtId="0" fontId="7" fillId="0" borderId="12" xfId="0" applyFont="1" applyBorder="1" applyAlignment="1">
      <alignment horizontal="left" vertical="center" wrapText="1"/>
    </xf>
    <xf numFmtId="0" fontId="10" fillId="4" borderId="3" xfId="0" applyFont="1" applyFill="1" applyBorder="1" applyAlignment="1">
      <alignment horizontal="center" vertical="center"/>
    </xf>
    <xf numFmtId="0" fontId="10" fillId="4" borderId="12" xfId="0" applyFont="1" applyFill="1" applyBorder="1" applyAlignment="1">
      <alignment horizontal="center" vertical="center" wrapText="1"/>
    </xf>
    <xf numFmtId="0" fontId="2" fillId="3" borderId="40" xfId="0" applyFont="1" applyFill="1" applyBorder="1" applyAlignment="1">
      <alignment vertical="center"/>
    </xf>
    <xf numFmtId="0" fontId="2" fillId="3" borderId="41" xfId="0" applyFont="1" applyFill="1" applyBorder="1" applyAlignment="1">
      <alignment vertical="center"/>
    </xf>
    <xf numFmtId="0" fontId="2" fillId="3" borderId="37" xfId="0" applyFont="1" applyFill="1" applyBorder="1" applyAlignment="1">
      <alignment vertical="center"/>
    </xf>
    <xf numFmtId="0" fontId="10" fillId="4" borderId="8" xfId="0" applyFont="1" applyFill="1" applyBorder="1" applyAlignment="1">
      <alignment horizontal="center" vertical="center"/>
    </xf>
    <xf numFmtId="0" fontId="10" fillId="4" borderId="14" xfId="0" applyFont="1" applyFill="1" applyBorder="1" applyAlignment="1">
      <alignment horizontal="center" vertical="center"/>
    </xf>
    <xf numFmtId="0" fontId="2" fillId="3" borderId="27" xfId="0" applyFont="1" applyFill="1" applyBorder="1" applyAlignment="1">
      <alignment vertical="center" wrapText="1"/>
    </xf>
    <xf numFmtId="0" fontId="2" fillId="3" borderId="25" xfId="0" applyFont="1" applyFill="1" applyBorder="1" applyAlignment="1">
      <alignment vertical="center" wrapText="1"/>
    </xf>
    <xf numFmtId="0" fontId="2" fillId="3" borderId="19" xfId="0" applyFont="1" applyFill="1" applyBorder="1" applyAlignment="1">
      <alignment vertical="center" wrapText="1"/>
    </xf>
    <xf numFmtId="0" fontId="6" fillId="0" borderId="0" xfId="0" applyFont="1" applyAlignment="1">
      <alignment horizontal="left" vertical="center" wrapText="1"/>
    </xf>
    <xf numFmtId="0" fontId="8" fillId="0" borderId="23" xfId="0" applyFont="1" applyBorder="1" applyAlignment="1">
      <alignment vertical="center"/>
    </xf>
    <xf numFmtId="44" fontId="18" fillId="0" borderId="0" xfId="0" applyNumberFormat="1" applyFont="1" applyAlignment="1">
      <alignment horizontal="right" vertical="center"/>
    </xf>
    <xf numFmtId="44" fontId="19" fillId="8" borderId="49" xfId="0" applyNumberFormat="1" applyFont="1" applyFill="1" applyBorder="1" applyAlignment="1">
      <alignment horizontal="right" vertical="center" wrapText="1"/>
    </xf>
    <xf numFmtId="44" fontId="22" fillId="0" borderId="49" xfId="0" applyNumberFormat="1" applyFont="1" applyBorder="1" applyAlignment="1">
      <alignment horizontal="right" vertical="center" wrapText="1"/>
    </xf>
    <xf numFmtId="44" fontId="23" fillId="0" borderId="49" xfId="0" applyNumberFormat="1" applyFont="1" applyBorder="1" applyAlignment="1">
      <alignment horizontal="right" vertical="center" wrapText="1"/>
    </xf>
    <xf numFmtId="44" fontId="22" fillId="0" borderId="0" xfId="0" applyNumberFormat="1" applyFont="1" applyAlignment="1">
      <alignment horizontal="left" vertical="center" wrapText="1"/>
    </xf>
    <xf numFmtId="44" fontId="16" fillId="5" borderId="12" xfId="0" applyNumberFormat="1" applyFont="1" applyFill="1" applyBorder="1" applyAlignment="1">
      <alignment horizontal="left" vertical="center" wrapText="1"/>
    </xf>
    <xf numFmtId="164" fontId="2" fillId="9" borderId="11" xfId="0" applyNumberFormat="1" applyFont="1" applyFill="1" applyBorder="1" applyAlignment="1" applyProtection="1">
      <alignment vertical="center"/>
      <protection locked="0"/>
    </xf>
    <xf numFmtId="0" fontId="16" fillId="0" borderId="0" xfId="0" applyFont="1" applyAlignment="1">
      <alignment vertical="center"/>
    </xf>
    <xf numFmtId="44" fontId="2" fillId="7" borderId="42" xfId="0" applyNumberFormat="1" applyFont="1" applyFill="1" applyBorder="1" applyAlignment="1" applyProtection="1">
      <alignment vertical="center"/>
      <protection locked="0"/>
    </xf>
    <xf numFmtId="44" fontId="2" fillId="7" borderId="6" xfId="0" applyNumberFormat="1" applyFont="1" applyFill="1" applyBorder="1" applyAlignment="1" applyProtection="1">
      <alignment vertical="center"/>
      <protection locked="0"/>
    </xf>
    <xf numFmtId="44" fontId="2" fillId="7" borderId="43" xfId="0" applyNumberFormat="1" applyFont="1" applyFill="1" applyBorder="1" applyAlignment="1" applyProtection="1">
      <alignment vertical="center"/>
      <protection locked="0"/>
    </xf>
    <xf numFmtId="44" fontId="2" fillId="7" borderId="44" xfId="0" applyNumberFormat="1" applyFont="1" applyFill="1" applyBorder="1" applyAlignment="1" applyProtection="1">
      <alignment vertical="center"/>
      <protection locked="0"/>
    </xf>
    <xf numFmtId="44" fontId="2" fillId="7" borderId="33" xfId="0" applyNumberFormat="1" applyFont="1" applyFill="1" applyBorder="1" applyAlignment="1" applyProtection="1">
      <alignment vertical="center"/>
      <protection locked="0"/>
    </xf>
    <xf numFmtId="44" fontId="2" fillId="7" borderId="26" xfId="0" applyNumberFormat="1" applyFont="1" applyFill="1" applyBorder="1" applyAlignment="1" applyProtection="1">
      <alignment vertical="center"/>
      <protection locked="0"/>
    </xf>
    <xf numFmtId="44" fontId="2" fillId="7" borderId="20" xfId="0" applyNumberFormat="1" applyFont="1" applyFill="1" applyBorder="1" applyAlignment="1" applyProtection="1">
      <alignment vertical="center"/>
      <protection locked="0"/>
    </xf>
    <xf numFmtId="44" fontId="22" fillId="7" borderId="49" xfId="0" applyNumberFormat="1" applyFont="1" applyFill="1" applyBorder="1" applyAlignment="1" applyProtection="1">
      <alignment horizontal="right" vertical="center" wrapText="1"/>
      <protection locked="0"/>
    </xf>
    <xf numFmtId="44" fontId="23" fillId="7" borderId="49" xfId="0" applyNumberFormat="1" applyFont="1" applyFill="1" applyBorder="1" applyAlignment="1" applyProtection="1">
      <alignment horizontal="right" vertical="center" wrapText="1"/>
      <protection locked="0"/>
    </xf>
    <xf numFmtId="44" fontId="2" fillId="7" borderId="26" xfId="0" applyNumberFormat="1" applyFont="1" applyFill="1" applyBorder="1" applyAlignment="1" applyProtection="1">
      <alignment vertical="center" wrapText="1"/>
      <protection locked="0"/>
    </xf>
    <xf numFmtId="10" fontId="2" fillId="7" borderId="22" xfId="1" applyNumberFormat="1" applyFont="1" applyFill="1" applyBorder="1" applyAlignment="1" applyProtection="1">
      <alignment horizontal="right" vertical="center"/>
      <protection locked="0"/>
    </xf>
    <xf numFmtId="0" fontId="4" fillId="0" borderId="2" xfId="0" applyFont="1" applyBorder="1" applyAlignment="1">
      <alignment horizontal="justify" vertical="center" wrapText="1"/>
    </xf>
    <xf numFmtId="0" fontId="1" fillId="0" borderId="7" xfId="0" applyFont="1" applyBorder="1" applyAlignment="1">
      <alignment horizontal="justify" vertical="center" wrapText="1"/>
    </xf>
    <xf numFmtId="0" fontId="4" fillId="0" borderId="10" xfId="0" applyFont="1" applyBorder="1" applyAlignment="1">
      <alignment horizontal="justify" vertical="center" wrapText="1"/>
    </xf>
    <xf numFmtId="0" fontId="4" fillId="0" borderId="0" xfId="0" applyFont="1" applyAlignment="1">
      <alignment horizontal="center" vertical="center" textRotation="90" wrapText="1"/>
    </xf>
    <xf numFmtId="0" fontId="4" fillId="0" borderId="0" xfId="0" applyFont="1" applyAlignment="1">
      <alignment horizontal="justify" vertical="center" wrapText="1"/>
    </xf>
    <xf numFmtId="0" fontId="11" fillId="0" borderId="0" xfId="0" applyFont="1" applyAlignment="1">
      <alignment vertical="center"/>
    </xf>
    <xf numFmtId="0" fontId="15" fillId="5" borderId="12" xfId="0" applyFont="1" applyFill="1" applyBorder="1" applyAlignment="1">
      <alignment horizontal="right" vertical="center"/>
    </xf>
    <xf numFmtId="0" fontId="8" fillId="0" borderId="0" xfId="0" applyFont="1" applyAlignment="1">
      <alignment horizontal="center" vertical="center" wrapText="1"/>
    </xf>
    <xf numFmtId="0" fontId="10" fillId="2" borderId="15" xfId="0" applyFont="1" applyFill="1" applyBorder="1" applyAlignment="1">
      <alignment vertical="center" wrapText="1"/>
    </xf>
    <xf numFmtId="0" fontId="10" fillId="2" borderId="16" xfId="0" applyFont="1" applyFill="1" applyBorder="1" applyAlignment="1">
      <alignment horizontal="center" vertical="center" wrapText="1"/>
    </xf>
    <xf numFmtId="0" fontId="10" fillId="2" borderId="58" xfId="0" applyFont="1" applyFill="1" applyBorder="1" applyAlignment="1">
      <alignment horizontal="right" vertical="center" wrapText="1"/>
    </xf>
    <xf numFmtId="0" fontId="10" fillId="2" borderId="17" xfId="0" applyFont="1" applyFill="1" applyBorder="1" applyAlignment="1">
      <alignment vertical="center" wrapText="1"/>
    </xf>
    <xf numFmtId="0" fontId="10" fillId="2" borderId="56" xfId="0" applyFont="1" applyFill="1" applyBorder="1" applyAlignment="1">
      <alignment vertical="center" wrapText="1"/>
    </xf>
    <xf numFmtId="0" fontId="10" fillId="2" borderId="53" xfId="0" applyFont="1" applyFill="1" applyBorder="1" applyAlignment="1">
      <alignment horizontal="center" vertical="center" wrapText="1"/>
    </xf>
    <xf numFmtId="0" fontId="10" fillId="2" borderId="60" xfId="0" applyFont="1" applyFill="1" applyBorder="1" applyAlignment="1">
      <alignment horizontal="right" vertical="center" wrapText="1"/>
    </xf>
    <xf numFmtId="0" fontId="10" fillId="2" borderId="57" xfId="0" applyFont="1" applyFill="1" applyBorder="1" applyAlignment="1">
      <alignment vertical="center" wrapText="1"/>
    </xf>
    <xf numFmtId="0" fontId="2" fillId="0" borderId="11" xfId="0" applyFont="1" applyBorder="1" applyAlignment="1">
      <alignment horizontal="center" vertical="center"/>
    </xf>
    <xf numFmtId="0" fontId="2" fillId="3" borderId="11" xfId="0" applyFont="1" applyFill="1" applyBorder="1" applyAlignment="1">
      <alignment horizontal="center" vertical="center"/>
    </xf>
    <xf numFmtId="44" fontId="2" fillId="0" borderId="11" xfId="0" applyNumberFormat="1" applyFont="1" applyBorder="1" applyAlignment="1">
      <alignment vertical="center"/>
    </xf>
    <xf numFmtId="0" fontId="2" fillId="0" borderId="31" xfId="0" applyFont="1" applyBorder="1" applyAlignment="1">
      <alignment horizontal="left" vertical="center"/>
    </xf>
    <xf numFmtId="0" fontId="2" fillId="0" borderId="0" xfId="0" applyFont="1" applyAlignment="1">
      <alignment horizontal="left" vertical="center" wrapText="1"/>
    </xf>
    <xf numFmtId="0" fontId="2" fillId="0" borderId="0" xfId="0" applyFont="1" applyAlignment="1">
      <alignment horizontal="left" vertical="center"/>
    </xf>
    <xf numFmtId="3" fontId="2" fillId="0" borderId="0" xfId="0" applyNumberFormat="1" applyFont="1" applyAlignment="1">
      <alignment horizontal="left" vertical="center"/>
    </xf>
    <xf numFmtId="0" fontId="2" fillId="3" borderId="0" xfId="0" applyFont="1" applyFill="1" applyAlignment="1">
      <alignment horizontal="center" vertical="center"/>
    </xf>
    <xf numFmtId="44" fontId="2" fillId="0" borderId="0" xfId="0" applyNumberFormat="1" applyFont="1" applyAlignment="1">
      <alignment vertical="center"/>
    </xf>
    <xf numFmtId="44" fontId="2" fillId="10" borderId="18" xfId="0" applyNumberFormat="1" applyFont="1" applyFill="1" applyBorder="1" applyAlignment="1">
      <alignment horizontal="center" vertical="center"/>
    </xf>
    <xf numFmtId="44" fontId="14" fillId="3" borderId="0" xfId="0" applyNumberFormat="1" applyFont="1" applyFill="1" applyAlignment="1">
      <alignment vertical="center"/>
    </xf>
    <xf numFmtId="0" fontId="14" fillId="3" borderId="0" xfId="0" applyFont="1" applyFill="1" applyAlignment="1">
      <alignment vertical="center"/>
    </xf>
    <xf numFmtId="44" fontId="6" fillId="0" borderId="12" xfId="0" applyNumberFormat="1" applyFont="1" applyBorder="1" applyAlignment="1">
      <alignment vertical="center"/>
    </xf>
    <xf numFmtId="44" fontId="6" fillId="0" borderId="0" xfId="0" applyNumberFormat="1" applyFont="1" applyAlignment="1">
      <alignment vertical="center"/>
    </xf>
    <xf numFmtId="44" fontId="6" fillId="0" borderId="1" xfId="0" applyNumberFormat="1" applyFont="1" applyBorder="1" applyAlignment="1">
      <alignment vertical="center"/>
    </xf>
    <xf numFmtId="0" fontId="1" fillId="0" borderId="8" xfId="0" applyFont="1" applyBorder="1" applyAlignment="1">
      <alignment vertical="center" wrapText="1"/>
    </xf>
    <xf numFmtId="0" fontId="1" fillId="0" borderId="4" xfId="0" applyFont="1" applyBorder="1" applyAlignment="1">
      <alignment vertical="center" wrapText="1"/>
    </xf>
    <xf numFmtId="44" fontId="1" fillId="0" borderId="14" xfId="0" applyNumberFormat="1" applyFont="1" applyBorder="1" applyAlignment="1">
      <alignment horizontal="right" vertical="center" wrapText="1"/>
    </xf>
    <xf numFmtId="0" fontId="1" fillId="0" borderId="8" xfId="0" applyFont="1" applyBorder="1" applyAlignment="1">
      <alignment vertical="center"/>
    </xf>
    <xf numFmtId="0" fontId="1" fillId="0" borderId="4" xfId="0" applyFont="1" applyBorder="1" applyAlignment="1">
      <alignment vertical="center"/>
    </xf>
    <xf numFmtId="44" fontId="1" fillId="0" borderId="12" xfId="0" applyNumberFormat="1" applyFont="1" applyBorder="1" applyAlignment="1">
      <alignment horizontal="right" vertical="center" wrapText="1"/>
    </xf>
    <xf numFmtId="0" fontId="1" fillId="0" borderId="54" xfId="0" applyFont="1" applyBorder="1" applyAlignment="1">
      <alignment horizontal="left" vertical="center" wrapText="1"/>
    </xf>
    <xf numFmtId="44" fontId="1" fillId="0" borderId="55" xfId="0" applyNumberFormat="1" applyFont="1" applyBorder="1" applyAlignment="1">
      <alignment vertical="center"/>
    </xf>
    <xf numFmtId="164" fontId="2" fillId="0" borderId="0" xfId="0" applyNumberFormat="1" applyFont="1" applyAlignment="1">
      <alignment vertical="center"/>
    </xf>
    <xf numFmtId="0" fontId="1" fillId="0" borderId="0" xfId="0" applyFont="1" applyAlignment="1">
      <alignment vertical="center"/>
    </xf>
    <xf numFmtId="0" fontId="3" fillId="0" borderId="0" xfId="0" applyFont="1" applyAlignment="1">
      <alignment vertical="center"/>
    </xf>
    <xf numFmtId="0" fontId="10" fillId="2" borderId="8" xfId="0" applyFont="1" applyFill="1" applyBorder="1" applyAlignment="1">
      <alignment horizontal="center" vertical="center"/>
    </xf>
    <xf numFmtId="0" fontId="10" fillId="2" borderId="13" xfId="0" applyFont="1" applyFill="1" applyBorder="1" applyAlignment="1">
      <alignment horizontal="right" vertical="center"/>
    </xf>
    <xf numFmtId="0" fontId="2" fillId="0" borderId="21" xfId="0" applyFont="1" applyBorder="1" applyAlignment="1">
      <alignment vertical="center" wrapText="1"/>
    </xf>
    <xf numFmtId="0" fontId="2" fillId="0" borderId="23" xfId="0" applyFont="1" applyBorder="1" applyAlignment="1">
      <alignment vertical="center"/>
    </xf>
    <xf numFmtId="0" fontId="3" fillId="0" borderId="23" xfId="0" applyFont="1" applyBorder="1" applyAlignment="1">
      <alignment horizontal="center" vertical="center"/>
    </xf>
    <xf numFmtId="0" fontId="1" fillId="0" borderId="23" xfId="0" applyFont="1" applyBorder="1" applyAlignment="1">
      <alignment horizontal="center" vertical="center"/>
    </xf>
    <xf numFmtId="0" fontId="5" fillId="0" borderId="23" xfId="0" applyFont="1" applyBorder="1" applyAlignment="1">
      <alignment vertical="center"/>
    </xf>
    <xf numFmtId="0" fontId="5" fillId="0" borderId="0" xfId="0" applyFont="1" applyAlignment="1">
      <alignment vertical="center"/>
    </xf>
    <xf numFmtId="0" fontId="4" fillId="3" borderId="0" xfId="0" applyFont="1" applyFill="1" applyAlignment="1">
      <alignment horizontal="left" vertical="center" wrapText="1"/>
    </xf>
    <xf numFmtId="0" fontId="2" fillId="3" borderId="64" xfId="0" applyFont="1" applyFill="1" applyBorder="1" applyAlignment="1">
      <alignment horizontal="center" vertical="center"/>
    </xf>
    <xf numFmtId="0" fontId="2" fillId="0" borderId="64" xfId="0" applyFont="1" applyBorder="1" applyAlignment="1">
      <alignment horizontal="center" vertical="center"/>
    </xf>
    <xf numFmtId="0" fontId="15" fillId="3" borderId="0" xfId="0" applyFont="1" applyFill="1" applyAlignment="1">
      <alignment vertical="center"/>
    </xf>
    <xf numFmtId="0" fontId="2" fillId="3" borderId="23" xfId="0" applyFont="1" applyFill="1" applyBorder="1" applyAlignment="1">
      <alignment vertical="center"/>
    </xf>
    <xf numFmtId="0" fontId="1" fillId="3" borderId="0" xfId="0" applyFont="1" applyFill="1" applyAlignment="1">
      <alignment horizontal="center" vertical="center"/>
    </xf>
    <xf numFmtId="0" fontId="3" fillId="3" borderId="23" xfId="0" applyFont="1" applyFill="1" applyBorder="1" applyAlignment="1">
      <alignment horizontal="center" vertical="center"/>
    </xf>
    <xf numFmtId="0" fontId="1" fillId="3" borderId="34" xfId="0" applyFont="1" applyFill="1" applyBorder="1" applyAlignment="1">
      <alignment horizontal="center" vertical="center"/>
    </xf>
    <xf numFmtId="0" fontId="2" fillId="3" borderId="23" xfId="0" applyFont="1" applyFill="1" applyBorder="1" applyAlignment="1">
      <alignment horizontal="center" vertical="center"/>
    </xf>
    <xf numFmtId="0" fontId="8" fillId="3" borderId="31" xfId="0" applyFont="1" applyFill="1" applyBorder="1" applyAlignment="1">
      <alignment horizontal="left" vertical="center" wrapText="1"/>
    </xf>
    <xf numFmtId="0" fontId="8" fillId="3" borderId="0" xfId="0" applyFont="1" applyFill="1" applyAlignment="1">
      <alignment horizontal="left" vertical="center" wrapText="1"/>
    </xf>
    <xf numFmtId="0" fontId="8" fillId="3" borderId="32" xfId="0" applyFont="1" applyFill="1" applyBorder="1" applyAlignment="1">
      <alignment horizontal="left" vertical="center" wrapText="1"/>
    </xf>
    <xf numFmtId="0" fontId="8" fillId="3" borderId="10" xfId="0" applyFont="1" applyFill="1" applyBorder="1" applyAlignment="1">
      <alignment horizontal="left" vertical="center" wrapText="1"/>
    </xf>
    <xf numFmtId="0" fontId="8" fillId="3" borderId="18" xfId="0" applyFont="1" applyFill="1" applyBorder="1" applyAlignment="1">
      <alignment horizontal="left" vertical="center" wrapText="1"/>
    </xf>
    <xf numFmtId="0" fontId="8" fillId="3" borderId="24" xfId="0" applyFont="1" applyFill="1" applyBorder="1" applyAlignment="1">
      <alignment horizontal="left" vertical="center" wrapText="1"/>
    </xf>
    <xf numFmtId="0" fontId="6" fillId="3" borderId="31" xfId="0" applyFont="1" applyFill="1" applyBorder="1" applyAlignment="1">
      <alignment horizontal="left" vertical="center" wrapText="1"/>
    </xf>
    <xf numFmtId="0" fontId="6" fillId="3" borderId="0" xfId="0" applyFont="1" applyFill="1" applyAlignment="1">
      <alignment horizontal="left" vertical="center" wrapText="1"/>
    </xf>
    <xf numFmtId="0" fontId="6" fillId="3" borderId="32" xfId="0" applyFont="1" applyFill="1" applyBorder="1" applyAlignment="1">
      <alignment horizontal="left" vertical="center" wrapText="1"/>
    </xf>
    <xf numFmtId="0" fontId="16" fillId="3" borderId="31" xfId="0" applyFont="1" applyFill="1" applyBorder="1" applyAlignment="1">
      <alignment horizontal="left" vertical="center" wrapText="1"/>
    </xf>
    <xf numFmtId="0" fontId="16" fillId="3" borderId="0" xfId="0" applyFont="1" applyFill="1" applyAlignment="1">
      <alignment horizontal="left" vertical="center" wrapText="1"/>
    </xf>
    <xf numFmtId="0" fontId="16" fillId="3" borderId="32" xfId="0" applyFont="1" applyFill="1" applyBorder="1" applyAlignment="1">
      <alignment horizontal="left" vertical="center" wrapText="1"/>
    </xf>
    <xf numFmtId="0" fontId="28" fillId="0" borderId="3" xfId="0" applyFont="1" applyBorder="1" applyAlignment="1">
      <alignment vertical="center" wrapText="1"/>
    </xf>
    <xf numFmtId="0" fontId="28" fillId="0" borderId="4" xfId="0" applyFont="1" applyBorder="1" applyAlignment="1">
      <alignment vertical="center" wrapText="1"/>
    </xf>
    <xf numFmtId="0" fontId="28" fillId="0" borderId="5" xfId="0" applyFont="1" applyBorder="1" applyAlignment="1">
      <alignment vertical="center" wrapText="1"/>
    </xf>
    <xf numFmtId="0" fontId="29" fillId="0" borderId="3" xfId="0" applyFont="1" applyBorder="1" applyAlignment="1">
      <alignment vertical="center" wrapText="1"/>
    </xf>
    <xf numFmtId="0" fontId="29" fillId="0" borderId="4" xfId="0" applyFont="1" applyBorder="1" applyAlignment="1">
      <alignment vertical="center" wrapText="1"/>
    </xf>
    <xf numFmtId="0" fontId="29" fillId="0" borderId="5" xfId="0" applyFont="1" applyBorder="1" applyAlignment="1">
      <alignment vertical="center" wrapText="1"/>
    </xf>
    <xf numFmtId="0" fontId="30" fillId="3" borderId="3" xfId="0" applyFont="1" applyFill="1" applyBorder="1" applyAlignment="1">
      <alignment horizontal="left" vertical="center" wrapText="1"/>
    </xf>
    <xf numFmtId="0" fontId="30" fillId="3" borderId="4" xfId="0" applyFont="1" applyFill="1" applyBorder="1" applyAlignment="1">
      <alignment horizontal="left" vertical="center" wrapText="1"/>
    </xf>
    <xf numFmtId="0" fontId="30" fillId="3" borderId="5" xfId="0" applyFont="1" applyFill="1" applyBorder="1" applyAlignment="1">
      <alignment horizontal="left" vertical="center" wrapText="1"/>
    </xf>
    <xf numFmtId="0" fontId="28" fillId="7" borderId="3" xfId="0" applyFont="1" applyFill="1" applyBorder="1" applyAlignment="1" applyProtection="1">
      <alignment vertical="center" wrapText="1"/>
      <protection locked="0"/>
    </xf>
    <xf numFmtId="0" fontId="28" fillId="7" borderId="4" xfId="0" applyFont="1" applyFill="1" applyBorder="1" applyAlignment="1" applyProtection="1">
      <alignment vertical="center" wrapText="1"/>
      <protection locked="0"/>
    </xf>
    <xf numFmtId="0" fontId="28" fillId="7" borderId="5" xfId="0" applyFont="1" applyFill="1" applyBorder="1" applyAlignment="1" applyProtection="1">
      <alignment vertical="center" wrapText="1"/>
      <protection locked="0"/>
    </xf>
    <xf numFmtId="0" fontId="31" fillId="3" borderId="31" xfId="0" applyFont="1" applyFill="1" applyBorder="1" applyAlignment="1">
      <alignment horizontal="left" vertical="center" wrapText="1"/>
    </xf>
    <xf numFmtId="0" fontId="31" fillId="3" borderId="0" xfId="0" applyFont="1" applyFill="1" applyAlignment="1">
      <alignment horizontal="left" vertical="center" wrapText="1"/>
    </xf>
    <xf numFmtId="0" fontId="31" fillId="3" borderId="32" xfId="0" applyFont="1" applyFill="1" applyBorder="1" applyAlignment="1">
      <alignment horizontal="left" vertical="center" wrapText="1"/>
    </xf>
    <xf numFmtId="0" fontId="32" fillId="3" borderId="31" xfId="0" applyFont="1" applyFill="1" applyBorder="1" applyAlignment="1">
      <alignment horizontal="left" vertical="center" wrapText="1"/>
    </xf>
    <xf numFmtId="0" fontId="32" fillId="3" borderId="0" xfId="0" applyFont="1" applyFill="1" applyAlignment="1">
      <alignment horizontal="left" vertical="center" wrapText="1"/>
    </xf>
    <xf numFmtId="0" fontId="32" fillId="3" borderId="32" xfId="0" applyFont="1" applyFill="1" applyBorder="1" applyAlignment="1">
      <alignment horizontal="left" vertical="center" wrapText="1"/>
    </xf>
    <xf numFmtId="0" fontId="10" fillId="2" borderId="16" xfId="0" applyFont="1" applyFill="1" applyBorder="1" applyAlignment="1">
      <alignment horizontal="center" vertical="center" wrapText="1"/>
    </xf>
    <xf numFmtId="0" fontId="10" fillId="2" borderId="51" xfId="0" applyFont="1" applyFill="1" applyBorder="1" applyAlignment="1">
      <alignment horizontal="center" vertical="center" wrapText="1"/>
    </xf>
    <xf numFmtId="0" fontId="33" fillId="3" borderId="10" xfId="0" applyFont="1" applyFill="1" applyBorder="1" applyAlignment="1">
      <alignment horizontal="left" vertical="center" wrapText="1"/>
    </xf>
    <xf numFmtId="0" fontId="33" fillId="3" borderId="18" xfId="0" applyFont="1" applyFill="1" applyBorder="1" applyAlignment="1">
      <alignment horizontal="left" vertical="center" wrapText="1"/>
    </xf>
    <xf numFmtId="0" fontId="33" fillId="3" borderId="24" xfId="0" applyFont="1" applyFill="1" applyBorder="1" applyAlignment="1">
      <alignment horizontal="left" vertical="center" wrapText="1"/>
    </xf>
    <xf numFmtId="0" fontId="15" fillId="5" borderId="3" xfId="0" applyFont="1" applyFill="1" applyBorder="1" applyAlignment="1">
      <alignment horizontal="center" vertical="center"/>
    </xf>
    <xf numFmtId="0" fontId="15" fillId="5" borderId="4" xfId="0" applyFont="1" applyFill="1" applyBorder="1" applyAlignment="1">
      <alignment horizontal="center" vertical="center"/>
    </xf>
    <xf numFmtId="0" fontId="15" fillId="5" borderId="5" xfId="0" applyFont="1" applyFill="1" applyBorder="1" applyAlignment="1">
      <alignment horizontal="center" vertical="center"/>
    </xf>
    <xf numFmtId="0" fontId="2" fillId="0" borderId="50" xfId="0" applyFont="1" applyBorder="1" applyAlignment="1">
      <alignment horizontal="center" vertical="center"/>
    </xf>
    <xf numFmtId="0" fontId="2" fillId="0" borderId="22" xfId="0" applyFont="1" applyBorder="1" applyAlignment="1">
      <alignment horizontal="center" vertical="center"/>
    </xf>
    <xf numFmtId="44" fontId="2" fillId="7" borderId="50" xfId="0" applyNumberFormat="1" applyFont="1" applyFill="1" applyBorder="1" applyAlignment="1" applyProtection="1">
      <alignment horizontal="right" vertical="center"/>
      <protection locked="0"/>
    </xf>
    <xf numFmtId="44" fontId="2" fillId="7" borderId="22" xfId="0" applyNumberFormat="1" applyFont="1" applyFill="1" applyBorder="1" applyAlignment="1" applyProtection="1">
      <alignment horizontal="right" vertical="center"/>
      <protection locked="0"/>
    </xf>
    <xf numFmtId="44" fontId="2" fillId="0" borderId="50" xfId="0" applyNumberFormat="1" applyFont="1" applyBorder="1" applyAlignment="1">
      <alignment horizontal="center" vertical="center"/>
    </xf>
    <xf numFmtId="44" fontId="2" fillId="0" borderId="22" xfId="0" applyNumberFormat="1" applyFont="1" applyBorder="1" applyAlignment="1">
      <alignment horizontal="center" vertical="center"/>
    </xf>
    <xf numFmtId="0" fontId="2" fillId="0" borderId="50" xfId="0" applyFont="1" applyBorder="1" applyAlignment="1">
      <alignment horizontal="left" vertical="center"/>
    </xf>
    <xf numFmtId="0" fontId="2" fillId="0" borderId="22" xfId="0" applyFont="1" applyBorder="1" applyAlignment="1">
      <alignment horizontal="left" vertical="center"/>
    </xf>
    <xf numFmtId="0" fontId="15" fillId="5" borderId="31" xfId="0" applyFont="1" applyFill="1" applyBorder="1" applyAlignment="1">
      <alignment vertical="center"/>
    </xf>
    <xf numFmtId="0" fontId="15" fillId="5" borderId="0" xfId="0" applyFont="1" applyFill="1" applyAlignment="1">
      <alignment vertical="center"/>
    </xf>
    <xf numFmtId="44" fontId="35" fillId="5" borderId="3" xfId="0" applyNumberFormat="1" applyFont="1" applyFill="1" applyBorder="1" applyAlignment="1">
      <alignment horizontal="center" vertical="center"/>
    </xf>
    <xf numFmtId="44" fontId="35" fillId="5" borderId="4" xfId="0" applyNumberFormat="1" applyFont="1" applyFill="1" applyBorder="1" applyAlignment="1">
      <alignment horizontal="center" vertical="center"/>
    </xf>
    <xf numFmtId="44" fontId="35" fillId="5" borderId="5" xfId="0" applyNumberFormat="1" applyFont="1" applyFill="1" applyBorder="1" applyAlignment="1">
      <alignment horizontal="center" vertical="center"/>
    </xf>
    <xf numFmtId="0" fontId="15" fillId="5" borderId="0" xfId="0" applyFont="1" applyFill="1" applyAlignment="1">
      <alignment horizontal="left" vertical="center" indent="1"/>
    </xf>
    <xf numFmtId="44" fontId="2" fillId="7" borderId="61" xfId="0" applyNumberFormat="1" applyFont="1" applyFill="1" applyBorder="1" applyAlignment="1" applyProtection="1">
      <alignment horizontal="right" vertical="center"/>
      <protection locked="0"/>
    </xf>
    <xf numFmtId="44" fontId="2" fillId="7" borderId="63" xfId="0" applyNumberFormat="1" applyFont="1" applyFill="1" applyBorder="1" applyAlignment="1" applyProtection="1">
      <alignment horizontal="right" vertical="center"/>
      <protection locked="0"/>
    </xf>
    <xf numFmtId="0" fontId="15" fillId="0" borderId="0" xfId="0" applyFont="1" applyAlignment="1">
      <alignment vertical="center"/>
    </xf>
    <xf numFmtId="44" fontId="14" fillId="5" borderId="28" xfId="0" applyNumberFormat="1" applyFont="1" applyFill="1" applyBorder="1" applyAlignment="1">
      <alignment horizontal="left" vertical="center" wrapText="1"/>
    </xf>
    <xf numFmtId="44" fontId="14" fillId="5" borderId="29" xfId="0" applyNumberFormat="1" applyFont="1" applyFill="1" applyBorder="1" applyAlignment="1">
      <alignment horizontal="left" vertical="center" wrapText="1"/>
    </xf>
    <xf numFmtId="0" fontId="2" fillId="0" borderId="0" xfId="0" applyFont="1" applyAlignment="1">
      <alignment vertical="center" wrapText="1"/>
    </xf>
    <xf numFmtId="0" fontId="2" fillId="0" borderId="0" xfId="0" applyFont="1" applyAlignment="1">
      <alignment vertical="center"/>
    </xf>
    <xf numFmtId="0" fontId="1" fillId="0" borderId="0" xfId="0" applyFont="1" applyAlignment="1">
      <alignment horizontal="center" vertical="center"/>
    </xf>
    <xf numFmtId="0" fontId="10" fillId="2" borderId="16" xfId="0" applyFont="1" applyFill="1" applyBorder="1" applyAlignment="1">
      <alignment vertical="center" wrapText="1"/>
    </xf>
    <xf numFmtId="0" fontId="10" fillId="2" borderId="51" xfId="0" applyFont="1" applyFill="1" applyBorder="1" applyAlignment="1">
      <alignment vertical="center" wrapText="1"/>
    </xf>
    <xf numFmtId="0" fontId="1" fillId="0" borderId="22" xfId="0" applyFont="1" applyBorder="1" applyAlignment="1">
      <alignment horizontal="left" vertical="center" wrapText="1"/>
    </xf>
    <xf numFmtId="0" fontId="1" fillId="0" borderId="28" xfId="0" applyFont="1" applyBorder="1" applyAlignment="1">
      <alignment horizontal="center" vertical="center" textRotation="90" wrapText="1"/>
    </xf>
    <xf numFmtId="0" fontId="1" fillId="0" borderId="31" xfId="0" applyFont="1" applyBorder="1" applyAlignment="1">
      <alignment horizontal="center" vertical="center" textRotation="90" wrapText="1"/>
    </xf>
    <xf numFmtId="0" fontId="1" fillId="0" borderId="10" xfId="0" applyFont="1" applyBorder="1" applyAlignment="1">
      <alignment horizontal="center" vertical="center" textRotation="90" wrapText="1"/>
    </xf>
    <xf numFmtId="0" fontId="1" fillId="0" borderId="3" xfId="0" applyFont="1" applyBorder="1" applyAlignment="1">
      <alignment vertical="center" wrapText="1"/>
    </xf>
    <xf numFmtId="0" fontId="1" fillId="0" borderId="4" xfId="0" applyFont="1" applyBorder="1" applyAlignment="1">
      <alignment vertical="center" wrapText="1"/>
    </xf>
    <xf numFmtId="0" fontId="1" fillId="0" borderId="45" xfId="0" applyFont="1" applyBorder="1" applyAlignment="1">
      <alignment vertical="center" wrapText="1"/>
    </xf>
    <xf numFmtId="0" fontId="1" fillId="0" borderId="3" xfId="0" applyFont="1" applyBorder="1" applyAlignment="1">
      <alignment vertical="center"/>
    </xf>
    <xf numFmtId="0" fontId="1" fillId="0" borderId="4" xfId="0" applyFont="1" applyBorder="1" applyAlignment="1">
      <alignment vertical="center"/>
    </xf>
    <xf numFmtId="0" fontId="1" fillId="0" borderId="45" xfId="0" applyFont="1" applyBorder="1" applyAlignment="1">
      <alignment vertical="center"/>
    </xf>
    <xf numFmtId="0" fontId="6" fillId="0" borderId="28" xfId="0" applyFont="1" applyBorder="1" applyAlignment="1">
      <alignment vertical="center"/>
    </xf>
    <xf numFmtId="0" fontId="6" fillId="0" borderId="29" xfId="0" applyFont="1" applyBorder="1" applyAlignment="1">
      <alignment vertical="center"/>
    </xf>
    <xf numFmtId="0" fontId="6" fillId="0" borderId="30" xfId="0" applyFont="1" applyBorder="1" applyAlignment="1">
      <alignment vertical="center"/>
    </xf>
    <xf numFmtId="0" fontId="34" fillId="0" borderId="18" xfId="0" applyFont="1" applyBorder="1" applyAlignment="1">
      <alignment vertical="center"/>
    </xf>
    <xf numFmtId="0" fontId="6" fillId="0" borderId="35" xfId="0" applyFont="1" applyBorder="1" applyAlignment="1">
      <alignment vertical="center"/>
    </xf>
    <xf numFmtId="0" fontId="6" fillId="0" borderId="34" xfId="0" applyFont="1" applyBorder="1" applyAlignment="1">
      <alignment vertical="center"/>
    </xf>
    <xf numFmtId="0" fontId="6" fillId="0" borderId="36" xfId="0" applyFont="1" applyBorder="1" applyAlignment="1">
      <alignment vertical="center"/>
    </xf>
    <xf numFmtId="0" fontId="6" fillId="0" borderId="37" xfId="0" applyFont="1" applyBorder="1" applyAlignment="1">
      <alignment vertical="center"/>
    </xf>
    <xf numFmtId="0" fontId="6" fillId="0" borderId="38" xfId="0" applyFont="1" applyBorder="1" applyAlignment="1">
      <alignment vertical="center"/>
    </xf>
    <xf numFmtId="0" fontId="6" fillId="0" borderId="39" xfId="0" applyFont="1" applyBorder="1" applyAlignment="1">
      <alignment vertical="center"/>
    </xf>
    <xf numFmtId="0" fontId="4" fillId="0" borderId="1" xfId="0" applyFont="1" applyBorder="1" applyAlignment="1">
      <alignment horizontal="center" vertical="center" textRotation="90" wrapText="1"/>
    </xf>
    <xf numFmtId="0" fontId="4" fillId="0" borderId="6" xfId="0" applyFont="1" applyBorder="1" applyAlignment="1">
      <alignment horizontal="center" vertical="center" textRotation="90" wrapText="1"/>
    </xf>
    <xf numFmtId="0" fontId="4" fillId="0" borderId="9" xfId="0" applyFont="1" applyBorder="1" applyAlignment="1">
      <alignment horizontal="center" vertical="center" textRotation="90" wrapText="1"/>
    </xf>
    <xf numFmtId="0" fontId="10" fillId="2" borderId="16" xfId="0" applyFont="1" applyFill="1" applyBorder="1" applyAlignment="1">
      <alignment horizontal="right" vertical="center" wrapText="1"/>
    </xf>
    <xf numFmtId="0" fontId="10" fillId="2" borderId="51" xfId="0" applyFont="1" applyFill="1" applyBorder="1" applyAlignment="1">
      <alignment horizontal="right" vertical="center" wrapText="1"/>
    </xf>
    <xf numFmtId="0" fontId="10" fillId="2" borderId="59" xfId="0" applyFont="1" applyFill="1" applyBorder="1" applyAlignment="1">
      <alignment horizontal="center" vertical="center" wrapText="1"/>
    </xf>
    <xf numFmtId="0" fontId="10" fillId="2" borderId="4" xfId="0" applyFont="1" applyFill="1" applyBorder="1" applyAlignment="1">
      <alignment horizontal="center" vertical="center" wrapText="1"/>
    </xf>
    <xf numFmtId="0" fontId="10" fillId="2" borderId="45" xfId="0" applyFont="1" applyFill="1" applyBorder="1" applyAlignment="1">
      <alignment horizontal="center" vertical="center" wrapText="1"/>
    </xf>
    <xf numFmtId="0" fontId="4" fillId="0" borderId="28" xfId="0" applyFont="1" applyBorder="1" applyAlignment="1">
      <alignment vertical="center" wrapText="1"/>
    </xf>
    <xf numFmtId="0" fontId="4" fillId="0" borderId="29" xfId="0" applyFont="1" applyBorder="1" applyAlignment="1">
      <alignment vertical="center" wrapText="1"/>
    </xf>
    <xf numFmtId="0" fontId="4" fillId="0" borderId="30" xfId="0" applyFont="1" applyBorder="1" applyAlignment="1">
      <alignment vertical="center" wrapText="1"/>
    </xf>
    <xf numFmtId="0" fontId="4" fillId="0" borderId="3" xfId="0" applyFont="1" applyBorder="1" applyAlignment="1">
      <alignment vertical="center" wrapText="1"/>
    </xf>
    <xf numFmtId="0" fontId="4" fillId="0" borderId="4" xfId="0" applyFont="1" applyBorder="1" applyAlignment="1">
      <alignment vertical="center" wrapText="1"/>
    </xf>
    <xf numFmtId="0" fontId="4" fillId="0" borderId="5" xfId="0" applyFont="1" applyBorder="1" applyAlignment="1">
      <alignment vertical="center" wrapText="1"/>
    </xf>
    <xf numFmtId="0" fontId="2" fillId="0" borderId="62" xfId="0" applyFont="1" applyBorder="1" applyAlignment="1">
      <alignment horizontal="left" vertical="center"/>
    </xf>
    <xf numFmtId="0" fontId="2" fillId="0" borderId="21" xfId="0" applyFont="1" applyBorder="1" applyAlignment="1">
      <alignment horizontal="left" vertical="center"/>
    </xf>
    <xf numFmtId="0" fontId="2" fillId="0" borderId="50" xfId="0" applyFont="1" applyBorder="1" applyAlignment="1">
      <alignment horizontal="left" vertical="center" wrapText="1"/>
    </xf>
    <xf numFmtId="0" fontId="2" fillId="0" borderId="22" xfId="0" applyFont="1" applyBorder="1" applyAlignment="1">
      <alignment horizontal="left" vertical="center" wrapText="1"/>
    </xf>
    <xf numFmtId="3" fontId="2" fillId="0" borderId="50" xfId="0" applyNumberFormat="1" applyFont="1" applyBorder="1" applyAlignment="1">
      <alignment horizontal="left" vertical="center"/>
    </xf>
    <xf numFmtId="3" fontId="2" fillId="0" borderId="22" xfId="0" applyNumberFormat="1" applyFont="1" applyBorder="1" applyAlignment="1">
      <alignment horizontal="left" vertical="center"/>
    </xf>
    <xf numFmtId="0" fontId="11" fillId="0" borderId="0" xfId="0" applyFont="1" applyAlignment="1">
      <alignment horizontal="left" vertical="center"/>
    </xf>
    <xf numFmtId="0" fontId="7" fillId="0" borderId="1" xfId="0" applyFont="1" applyBorder="1" applyAlignment="1">
      <alignment horizontal="center" vertical="center" textRotation="90" wrapText="1"/>
    </xf>
    <xf numFmtId="0" fontId="7" fillId="0" borderId="6" xfId="0" applyFont="1" applyBorder="1" applyAlignment="1">
      <alignment horizontal="center" vertical="center" textRotation="90" wrapText="1"/>
    </xf>
    <xf numFmtId="0" fontId="7" fillId="0" borderId="9" xfId="0" applyFont="1" applyBorder="1" applyAlignment="1">
      <alignment horizontal="center" vertical="center" textRotation="90" wrapText="1"/>
    </xf>
    <xf numFmtId="0" fontId="3" fillId="0" borderId="0" xfId="0" applyFont="1" applyAlignment="1">
      <alignment horizontal="center" vertical="center"/>
    </xf>
    <xf numFmtId="0" fontId="17" fillId="0" borderId="0" xfId="0" applyFont="1" applyAlignment="1">
      <alignment horizontal="left" vertical="center"/>
    </xf>
    <xf numFmtId="0" fontId="7" fillId="0" borderId="3" xfId="0" applyFont="1" applyBorder="1" applyAlignment="1">
      <alignment wrapText="1"/>
    </xf>
    <xf numFmtId="0" fontId="7" fillId="0" borderId="4" xfId="0" applyFont="1" applyBorder="1" applyAlignment="1">
      <alignment wrapText="1"/>
    </xf>
    <xf numFmtId="0" fontId="7" fillId="0" borderId="5" xfId="0" applyFont="1" applyBorder="1" applyAlignment="1">
      <alignment wrapText="1"/>
    </xf>
    <xf numFmtId="0" fontId="7" fillId="3" borderId="3" xfId="0" applyFont="1" applyFill="1" applyBorder="1" applyAlignment="1">
      <alignment horizontal="left" wrapText="1"/>
    </xf>
    <xf numFmtId="0" fontId="7" fillId="3" borderId="4" xfId="0" applyFont="1" applyFill="1" applyBorder="1" applyAlignment="1">
      <alignment horizontal="left" wrapText="1"/>
    </xf>
    <xf numFmtId="0" fontId="7" fillId="3" borderId="5" xfId="0" applyFont="1" applyFill="1" applyBorder="1" applyAlignment="1">
      <alignment horizontal="left" wrapText="1"/>
    </xf>
    <xf numFmtId="0" fontId="22" fillId="0" borderId="0" xfId="0" applyFont="1" applyAlignment="1">
      <alignment horizontal="left" vertical="center" wrapText="1" indent="2"/>
    </xf>
    <xf numFmtId="0" fontId="22" fillId="0" borderId="47" xfId="0" applyFont="1" applyBorder="1" applyAlignment="1">
      <alignment vertical="center" wrapText="1"/>
    </xf>
    <xf numFmtId="0" fontId="23" fillId="0" borderId="49" xfId="0" applyFont="1" applyBorder="1" applyAlignment="1">
      <alignment vertical="center" wrapText="1"/>
    </xf>
    <xf numFmtId="0" fontId="23" fillId="0" borderId="48" xfId="0" applyFont="1" applyBorder="1" applyAlignment="1">
      <alignment vertical="center" wrapText="1"/>
    </xf>
    <xf numFmtId="0" fontId="23" fillId="0" borderId="0" xfId="0" applyFont="1" applyAlignment="1">
      <alignment vertical="center" wrapText="1"/>
    </xf>
    <xf numFmtId="0" fontId="18" fillId="0" borderId="0" xfId="0" applyFont="1" applyAlignment="1">
      <alignment vertical="center" wrapText="1"/>
    </xf>
    <xf numFmtId="0" fontId="26" fillId="0" borderId="23" xfId="0" applyFont="1" applyBorder="1" applyAlignment="1">
      <alignment horizontal="left" vertical="center" wrapText="1"/>
    </xf>
    <xf numFmtId="0" fontId="22" fillId="0" borderId="0" xfId="0" applyFont="1" applyAlignment="1">
      <alignment horizontal="left" vertical="center" wrapText="1"/>
    </xf>
    <xf numFmtId="0" fontId="18" fillId="0" borderId="23" xfId="0" applyFont="1" applyBorder="1" applyAlignment="1">
      <alignment horizontal="left" vertical="center" wrapText="1"/>
    </xf>
    <xf numFmtId="0" fontId="36" fillId="5" borderId="0" xfId="0" applyFont="1" applyFill="1" applyAlignment="1">
      <alignment horizontal="center" vertical="center" wrapText="1"/>
    </xf>
  </cellXfs>
  <cellStyles count="2">
    <cellStyle name="Normal" xfId="0" builtinId="0"/>
    <cellStyle name="Percent" xfId="1" builtinId="5"/>
  </cellStyles>
  <dxfs count="0"/>
  <tableStyles count="0" defaultTableStyle="TableStyleMedium2" defaultPivotStyle="PivotStyleLight16"/>
  <colors>
    <mruColors>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34"/>
  <sheetViews>
    <sheetView topLeftCell="A5" zoomScale="118" zoomScaleNormal="118" workbookViewId="0">
      <selection activeCell="D6" sqref="D6:H6"/>
    </sheetView>
  </sheetViews>
  <sheetFormatPr defaultColWidth="8.7265625" defaultRowHeight="14.5" x14ac:dyDescent="0.35"/>
  <cols>
    <col min="1" max="1" width="3" style="11" customWidth="1"/>
    <col min="2" max="2" width="15" style="11" customWidth="1"/>
    <col min="3" max="3" width="14.81640625" style="11" customWidth="1"/>
    <col min="4" max="4" width="31.54296875" style="11" customWidth="1"/>
    <col min="5" max="5" width="26" style="11" bestFit="1" customWidth="1"/>
    <col min="6" max="7" width="8.7265625" style="11"/>
    <col min="8" max="8" width="76.54296875" style="11" customWidth="1"/>
    <col min="9" max="9" width="3.81640625" style="11" customWidth="1"/>
    <col min="10" max="16384" width="8.7265625" style="11"/>
  </cols>
  <sheetData>
    <row r="1" spans="1:9" x14ac:dyDescent="0.35">
      <c r="A1" s="37"/>
      <c r="B1" s="38"/>
      <c r="C1" s="38"/>
      <c r="D1" s="38"/>
      <c r="E1" s="38"/>
      <c r="F1" s="38"/>
      <c r="G1" s="38"/>
      <c r="H1" s="38"/>
      <c r="I1" s="39"/>
    </row>
    <row r="2" spans="1:9" ht="15" thickBot="1" x14ac:dyDescent="0.4">
      <c r="A2" s="40"/>
      <c r="B2" s="48"/>
      <c r="C2" s="48"/>
      <c r="D2" s="48"/>
      <c r="E2" s="48"/>
      <c r="F2" s="48"/>
      <c r="G2" s="48"/>
      <c r="H2" s="48"/>
      <c r="I2" s="41"/>
    </row>
    <row r="3" spans="1:9" ht="25.5" customHeight="1" thickBot="1" x14ac:dyDescent="0.4">
      <c r="A3" s="40"/>
      <c r="B3" s="158" t="s">
        <v>0</v>
      </c>
      <c r="C3" s="159"/>
      <c r="D3" s="158" t="s">
        <v>1</v>
      </c>
      <c r="E3" s="159"/>
      <c r="F3" s="159"/>
      <c r="G3" s="159"/>
      <c r="H3" s="160"/>
      <c r="I3" s="41"/>
    </row>
    <row r="4" spans="1:9" ht="24" customHeight="1" thickBot="1" x14ac:dyDescent="0.4">
      <c r="A4" s="40"/>
      <c r="B4" s="158" t="s">
        <v>2</v>
      </c>
      <c r="C4" s="159"/>
      <c r="D4" s="161" t="s">
        <v>139</v>
      </c>
      <c r="E4" s="162"/>
      <c r="F4" s="162"/>
      <c r="G4" s="162"/>
      <c r="H4" s="163"/>
      <c r="I4" s="41"/>
    </row>
    <row r="5" spans="1:9" ht="20.5" customHeight="1" thickBot="1" x14ac:dyDescent="0.4">
      <c r="A5" s="40"/>
      <c r="B5" s="158" t="s">
        <v>3</v>
      </c>
      <c r="C5" s="159"/>
      <c r="D5" s="164" t="s">
        <v>4</v>
      </c>
      <c r="E5" s="165"/>
      <c r="F5" s="165"/>
      <c r="G5" s="165"/>
      <c r="H5" s="166"/>
      <c r="I5" s="41"/>
    </row>
    <row r="6" spans="1:9" ht="28" customHeight="1" thickBot="1" x14ac:dyDescent="0.4">
      <c r="A6" s="40"/>
      <c r="B6" s="158" t="s">
        <v>5</v>
      </c>
      <c r="C6" s="159"/>
      <c r="D6" s="167"/>
      <c r="E6" s="168"/>
      <c r="F6" s="168"/>
      <c r="G6" s="168"/>
      <c r="H6" s="169"/>
      <c r="I6" s="41"/>
    </row>
    <row r="7" spans="1:9" ht="15.5" x14ac:dyDescent="0.35">
      <c r="A7" s="40"/>
      <c r="B7" s="170" t="s">
        <v>6</v>
      </c>
      <c r="C7" s="171"/>
      <c r="D7" s="171"/>
      <c r="E7" s="171"/>
      <c r="F7" s="171"/>
      <c r="G7" s="171"/>
      <c r="H7" s="172"/>
      <c r="I7" s="41"/>
    </row>
    <row r="8" spans="1:9" ht="15.5" x14ac:dyDescent="0.35">
      <c r="A8" s="40"/>
      <c r="B8" s="146" t="s">
        <v>7</v>
      </c>
      <c r="C8" s="147"/>
      <c r="D8" s="147"/>
      <c r="E8" s="147"/>
      <c r="F8" s="147"/>
      <c r="G8" s="147"/>
      <c r="H8" s="148"/>
      <c r="I8" s="41"/>
    </row>
    <row r="9" spans="1:9" ht="36.75" customHeight="1" x14ac:dyDescent="0.35">
      <c r="A9" s="40"/>
      <c r="B9" s="152" t="s">
        <v>8</v>
      </c>
      <c r="C9" s="153"/>
      <c r="D9" s="153"/>
      <c r="E9" s="153"/>
      <c r="F9" s="153"/>
      <c r="G9" s="153"/>
      <c r="H9" s="154"/>
      <c r="I9" s="41"/>
    </row>
    <row r="10" spans="1:9" ht="15.5" x14ac:dyDescent="0.35">
      <c r="A10" s="40"/>
      <c r="B10" s="146" t="s">
        <v>9</v>
      </c>
      <c r="C10" s="147"/>
      <c r="D10" s="147"/>
      <c r="E10" s="147"/>
      <c r="F10" s="147"/>
      <c r="G10" s="147"/>
      <c r="H10" s="148"/>
      <c r="I10" s="41"/>
    </row>
    <row r="11" spans="1:9" ht="26.5" customHeight="1" x14ac:dyDescent="0.35">
      <c r="A11" s="40"/>
      <c r="B11" s="173" t="s">
        <v>10</v>
      </c>
      <c r="C11" s="174"/>
      <c r="D11" s="174"/>
      <c r="E11" s="174"/>
      <c r="F11" s="174"/>
      <c r="G11" s="174"/>
      <c r="H11" s="175"/>
      <c r="I11" s="41"/>
    </row>
    <row r="12" spans="1:9" ht="29.25" customHeight="1" x14ac:dyDescent="0.35">
      <c r="A12" s="40"/>
      <c r="B12" s="146" t="s">
        <v>11</v>
      </c>
      <c r="C12" s="147"/>
      <c r="D12" s="147"/>
      <c r="E12" s="147"/>
      <c r="F12" s="147"/>
      <c r="G12" s="147"/>
      <c r="H12" s="148"/>
      <c r="I12" s="41"/>
    </row>
    <row r="13" spans="1:9" ht="15.5" x14ac:dyDescent="0.35">
      <c r="A13" s="40"/>
      <c r="B13" s="146" t="s">
        <v>12</v>
      </c>
      <c r="C13" s="147"/>
      <c r="D13" s="147"/>
      <c r="E13" s="147"/>
      <c r="F13" s="147"/>
      <c r="G13" s="147"/>
      <c r="H13" s="148"/>
      <c r="I13" s="41"/>
    </row>
    <row r="14" spans="1:9" ht="15.5" x14ac:dyDescent="0.35">
      <c r="A14" s="40"/>
      <c r="B14" s="146" t="s">
        <v>13</v>
      </c>
      <c r="C14" s="147"/>
      <c r="D14" s="147"/>
      <c r="E14" s="147"/>
      <c r="F14" s="147"/>
      <c r="G14" s="147"/>
      <c r="H14" s="148"/>
      <c r="I14" s="41"/>
    </row>
    <row r="15" spans="1:9" ht="30.75" customHeight="1" x14ac:dyDescent="0.35">
      <c r="A15" s="42"/>
      <c r="B15" s="146" t="s">
        <v>14</v>
      </c>
      <c r="C15" s="147"/>
      <c r="D15" s="147"/>
      <c r="E15" s="147"/>
      <c r="F15" s="147"/>
      <c r="G15" s="147"/>
      <c r="H15" s="148"/>
      <c r="I15" s="43"/>
    </row>
    <row r="16" spans="1:9" ht="44.15" customHeight="1" x14ac:dyDescent="0.35">
      <c r="A16" s="40"/>
      <c r="B16" s="155" t="s">
        <v>15</v>
      </c>
      <c r="C16" s="156"/>
      <c r="D16" s="156"/>
      <c r="E16" s="156"/>
      <c r="F16" s="156"/>
      <c r="G16" s="156"/>
      <c r="H16" s="157"/>
      <c r="I16" s="41"/>
    </row>
    <row r="17" spans="1:10" ht="15.5" x14ac:dyDescent="0.35">
      <c r="A17" s="40"/>
      <c r="B17" s="152" t="s">
        <v>16</v>
      </c>
      <c r="C17" s="153"/>
      <c r="D17" s="153"/>
      <c r="E17" s="153"/>
      <c r="F17" s="153"/>
      <c r="G17" s="153"/>
      <c r="H17" s="154"/>
      <c r="I17" s="41"/>
    </row>
    <row r="18" spans="1:10" ht="22.5" customHeight="1" x14ac:dyDescent="0.35">
      <c r="A18" s="44"/>
      <c r="B18" s="146" t="s">
        <v>17</v>
      </c>
      <c r="C18" s="147"/>
      <c r="D18" s="147"/>
      <c r="E18" s="147"/>
      <c r="F18" s="147"/>
      <c r="G18" s="147"/>
      <c r="H18" s="148"/>
      <c r="I18" s="43"/>
    </row>
    <row r="19" spans="1:10" ht="15.5" x14ac:dyDescent="0.35">
      <c r="A19" s="42"/>
      <c r="B19" s="146" t="s">
        <v>18</v>
      </c>
      <c r="C19" s="147"/>
      <c r="D19" s="147"/>
      <c r="E19" s="147"/>
      <c r="F19" s="147"/>
      <c r="G19" s="147"/>
      <c r="H19" s="148"/>
      <c r="I19" s="43"/>
    </row>
    <row r="20" spans="1:10" ht="16" thickBot="1" x14ac:dyDescent="0.4">
      <c r="A20" s="42"/>
      <c r="B20" s="149"/>
      <c r="C20" s="150"/>
      <c r="D20" s="150"/>
      <c r="E20" s="150"/>
      <c r="F20" s="150"/>
      <c r="G20" s="150"/>
      <c r="H20" s="151"/>
      <c r="I20" s="43"/>
    </row>
    <row r="21" spans="1:10" x14ac:dyDescent="0.35">
      <c r="A21" s="10"/>
      <c r="B21" s="49"/>
      <c r="C21" s="49"/>
      <c r="D21" s="49"/>
      <c r="E21" s="49"/>
      <c r="F21" s="49"/>
      <c r="G21" s="49"/>
      <c r="H21" s="49"/>
      <c r="I21" s="43"/>
    </row>
    <row r="22" spans="1:10" s="8" customFormat="1" x14ac:dyDescent="0.35">
      <c r="A22" s="10"/>
      <c r="B22" s="140" t="s">
        <v>19</v>
      </c>
      <c r="C22" s="140"/>
      <c r="D22" s="140"/>
      <c r="E22" s="140"/>
      <c r="F22" s="140"/>
      <c r="G22" s="140"/>
      <c r="H22" s="50"/>
      <c r="I22" s="43"/>
      <c r="J22" s="34"/>
    </row>
    <row r="23" spans="1:10" s="8" customFormat="1" x14ac:dyDescent="0.35">
      <c r="A23" s="10"/>
      <c r="B23" s="140" t="s">
        <v>20</v>
      </c>
      <c r="C23" s="140"/>
      <c r="D23" s="140"/>
      <c r="E23" s="140"/>
      <c r="F23" s="140"/>
      <c r="G23" s="140"/>
      <c r="H23" s="50"/>
      <c r="I23" s="43"/>
      <c r="J23" s="34"/>
    </row>
    <row r="24" spans="1:10" s="8" customFormat="1" x14ac:dyDescent="0.35">
      <c r="A24" s="10"/>
      <c r="B24" s="50"/>
      <c r="C24" s="50"/>
      <c r="D24" s="50"/>
      <c r="E24" s="50"/>
      <c r="F24" s="50"/>
      <c r="G24" s="50"/>
      <c r="H24" s="50"/>
      <c r="I24" s="43"/>
      <c r="J24" s="34"/>
    </row>
    <row r="25" spans="1:10" s="8" customFormat="1" x14ac:dyDescent="0.35">
      <c r="A25" s="10"/>
      <c r="B25" s="50"/>
      <c r="C25" s="50"/>
      <c r="D25" s="50"/>
      <c r="E25" s="50"/>
      <c r="F25" s="50"/>
      <c r="G25" s="50"/>
      <c r="H25" s="50"/>
      <c r="I25" s="43"/>
      <c r="J25" s="34"/>
    </row>
    <row r="26" spans="1:10" s="8" customFormat="1" x14ac:dyDescent="0.35">
      <c r="A26" s="10"/>
      <c r="B26" s="50"/>
      <c r="C26" s="50"/>
      <c r="D26" s="50"/>
      <c r="E26" s="50"/>
      <c r="F26" s="50"/>
      <c r="G26" s="50"/>
      <c r="H26" s="50"/>
      <c r="I26" s="43"/>
      <c r="J26" s="34"/>
    </row>
    <row r="27" spans="1:10" s="8" customFormat="1" x14ac:dyDescent="0.35">
      <c r="A27" s="10"/>
      <c r="B27" s="141"/>
      <c r="C27" s="141"/>
      <c r="D27" s="141"/>
      <c r="E27" s="36"/>
      <c r="F27" s="145"/>
      <c r="G27" s="145"/>
      <c r="H27" s="145"/>
      <c r="I27" s="43"/>
    </row>
    <row r="28" spans="1:10" s="8" customFormat="1" x14ac:dyDescent="0.35">
      <c r="A28" s="10"/>
      <c r="B28" s="142" t="s">
        <v>21</v>
      </c>
      <c r="C28" s="142"/>
      <c r="D28" s="142"/>
      <c r="E28" s="36"/>
      <c r="F28" s="142" t="s">
        <v>22</v>
      </c>
      <c r="G28" s="142"/>
      <c r="H28" s="142"/>
      <c r="I28" s="43"/>
    </row>
    <row r="29" spans="1:10" s="8" customFormat="1" x14ac:dyDescent="0.35">
      <c r="A29" s="10"/>
      <c r="B29" s="51"/>
      <c r="C29" s="51"/>
      <c r="D29" s="36"/>
      <c r="E29" s="36"/>
      <c r="F29" s="51"/>
      <c r="G29" s="36"/>
      <c r="H29" s="36"/>
      <c r="I29" s="43"/>
    </row>
    <row r="30" spans="1:10" s="8" customFormat="1" x14ac:dyDescent="0.35">
      <c r="A30" s="10"/>
      <c r="B30" s="51"/>
      <c r="C30" s="51"/>
      <c r="D30" s="36"/>
      <c r="E30" s="36"/>
      <c r="F30" s="51"/>
      <c r="G30" s="36"/>
      <c r="H30" s="36"/>
      <c r="I30" s="43"/>
    </row>
    <row r="31" spans="1:10" s="8" customFormat="1" x14ac:dyDescent="0.35">
      <c r="A31" s="10"/>
      <c r="B31" s="143"/>
      <c r="C31" s="143"/>
      <c r="D31" s="143"/>
      <c r="E31" s="36"/>
      <c r="F31" s="143"/>
      <c r="G31" s="143"/>
      <c r="H31" s="143"/>
      <c r="I31" s="43"/>
    </row>
    <row r="32" spans="1:10" s="8" customFormat="1" x14ac:dyDescent="0.35">
      <c r="A32" s="10"/>
      <c r="B32" s="144" t="s">
        <v>23</v>
      </c>
      <c r="C32" s="144"/>
      <c r="D32" s="144"/>
      <c r="E32" s="36"/>
      <c r="F32" s="142" t="s">
        <v>24</v>
      </c>
      <c r="G32" s="142"/>
      <c r="H32" s="142"/>
      <c r="I32" s="43"/>
    </row>
    <row r="33" spans="1:9" x14ac:dyDescent="0.35">
      <c r="A33" s="42"/>
      <c r="B33" s="52"/>
      <c r="C33" s="52"/>
      <c r="D33" s="52"/>
      <c r="E33" s="52"/>
      <c r="F33" s="52"/>
      <c r="G33" s="52"/>
      <c r="H33" s="52"/>
      <c r="I33" s="43"/>
    </row>
    <row r="34" spans="1:9" ht="15" thickBot="1" x14ac:dyDescent="0.4">
      <c r="A34" s="45"/>
      <c r="B34" s="46"/>
      <c r="C34" s="46"/>
      <c r="D34" s="46"/>
      <c r="E34" s="46"/>
      <c r="F34" s="46"/>
      <c r="G34" s="46"/>
      <c r="H34" s="46"/>
      <c r="I34" s="47"/>
    </row>
  </sheetData>
  <sheetProtection algorithmName="SHA-512" hashValue="q3tiT16RmpPyYXCqQ6yPOB5CRdjVzUtX71eLm/IqINUdqrMqa5lDgEOs8loLtexBfp2OLgFPbst5VhqQhHy6CQ==" saltValue="JmUOQ5b4gGFOHhqBHhS98Q==" spinCount="100000" sheet="1" objects="1" scenarios="1" formatCells="0" formatColumns="0" formatRows="0" insertColumns="0" insertRows="0" selectLockedCells="1"/>
  <mergeCells count="32">
    <mergeCell ref="B7:H7"/>
    <mergeCell ref="B8:H8"/>
    <mergeCell ref="B10:H10"/>
    <mergeCell ref="B11:H11"/>
    <mergeCell ref="B12:H12"/>
    <mergeCell ref="B3:C3"/>
    <mergeCell ref="B4:C4"/>
    <mergeCell ref="B5:C5"/>
    <mergeCell ref="B6:C6"/>
    <mergeCell ref="D3:H3"/>
    <mergeCell ref="D4:H4"/>
    <mergeCell ref="D5:H5"/>
    <mergeCell ref="D6:H6"/>
    <mergeCell ref="B19:H19"/>
    <mergeCell ref="B20:H20"/>
    <mergeCell ref="B9:H9"/>
    <mergeCell ref="B17:H17"/>
    <mergeCell ref="B15:H15"/>
    <mergeCell ref="B18:H18"/>
    <mergeCell ref="B16:H16"/>
    <mergeCell ref="B13:H13"/>
    <mergeCell ref="B14:H14"/>
    <mergeCell ref="B32:D32"/>
    <mergeCell ref="F27:H27"/>
    <mergeCell ref="F31:H31"/>
    <mergeCell ref="F32:H32"/>
    <mergeCell ref="F28:H28"/>
    <mergeCell ref="B22:G22"/>
    <mergeCell ref="B23:G23"/>
    <mergeCell ref="B27:D27"/>
    <mergeCell ref="B28:D28"/>
    <mergeCell ref="B31:D31"/>
  </mergeCells>
  <pageMargins left="0.7" right="0.7" top="0.75" bottom="0.75" header="0.3" footer="0.3"/>
  <pageSetup scale="65" fitToHeight="0" orientation="landscape" r:id="rId1"/>
  <headerFooter>
    <oddFooter>&amp;L&amp;A&amp;C&amp;B Confidential&amp;B&amp;RPage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B45"/>
  <sheetViews>
    <sheetView view="pageBreakPreview" topLeftCell="I1" zoomScaleNormal="120" zoomScaleSheetLayoutView="100" workbookViewId="0">
      <selection activeCell="T11" sqref="T11"/>
    </sheetView>
  </sheetViews>
  <sheetFormatPr defaultColWidth="9.1796875" defaultRowHeight="14" x14ac:dyDescent="0.35"/>
  <cols>
    <col min="1" max="1" width="6.1796875" style="8" customWidth="1"/>
    <col min="2" max="2" width="25.81640625" style="8" customWidth="1"/>
    <col min="3" max="3" width="37.1796875" style="8" bestFit="1" customWidth="1"/>
    <col min="4" max="4" width="16.81640625" style="8" customWidth="1"/>
    <col min="5" max="5" width="12.81640625" style="8" customWidth="1"/>
    <col min="6" max="6" width="10.7265625" style="8" customWidth="1"/>
    <col min="7" max="7" width="16.54296875" style="8" bestFit="1" customWidth="1"/>
    <col min="8" max="8" width="18.453125" style="8" customWidth="1"/>
    <col min="9" max="9" width="18.81640625" style="8" customWidth="1"/>
    <col min="10" max="10" width="15.81640625" style="8" customWidth="1"/>
    <col min="11" max="11" width="18.54296875" style="8" customWidth="1"/>
    <col min="12" max="12" width="15" style="8" customWidth="1"/>
    <col min="13" max="13" width="17.453125" style="8" customWidth="1"/>
    <col min="14" max="14" width="18.7265625" style="8" customWidth="1"/>
    <col min="15" max="15" width="20.54296875" style="8" customWidth="1"/>
    <col min="16" max="16" width="16.1796875" style="8" customWidth="1"/>
    <col min="17" max="17" width="17.453125" style="8" customWidth="1"/>
    <col min="18" max="18" width="19" style="8" customWidth="1"/>
    <col min="19" max="19" width="27.54296875" style="8" customWidth="1"/>
    <col min="20" max="20" width="44.81640625" style="8" customWidth="1"/>
    <col min="21" max="21" width="24.453125" style="8" customWidth="1"/>
    <col min="22" max="22" width="21.54296875" style="8" customWidth="1"/>
    <col min="23" max="16384" width="9.1796875" style="8"/>
  </cols>
  <sheetData>
    <row r="1" spans="1:28" ht="14.5" thickBot="1" x14ac:dyDescent="0.4"/>
    <row r="2" spans="1:28" ht="14.5" customHeight="1" thickBot="1" x14ac:dyDescent="0.4">
      <c r="A2" s="228" t="s">
        <v>25</v>
      </c>
      <c r="B2" s="87" t="s">
        <v>26</v>
      </c>
      <c r="C2" s="236" t="str">
        <f>'Notes to Bidders'!D3</f>
        <v>OFFICE CLEANING SERVICES FOR A PERIOD OF FIVE (5) YEARS</v>
      </c>
      <c r="D2" s="237"/>
      <c r="E2" s="237"/>
      <c r="F2" s="237"/>
      <c r="G2" s="237"/>
      <c r="H2" s="237"/>
      <c r="I2" s="237"/>
      <c r="J2" s="237"/>
      <c r="K2" s="237"/>
      <c r="L2" s="237"/>
      <c r="M2" s="237"/>
      <c r="N2" s="237"/>
      <c r="O2" s="237"/>
      <c r="P2" s="237"/>
      <c r="Q2" s="237"/>
      <c r="R2" s="237"/>
      <c r="S2" s="237"/>
      <c r="T2" s="238"/>
    </row>
    <row r="3" spans="1:28" ht="15" customHeight="1" thickBot="1" x14ac:dyDescent="0.4">
      <c r="A3" s="229"/>
      <c r="B3" s="88" t="s">
        <v>27</v>
      </c>
      <c r="C3" s="239" t="str">
        <f>'Notes to Bidders'!D4</f>
        <v>ECIC11P-2023/24</v>
      </c>
      <c r="D3" s="240"/>
      <c r="E3" s="240"/>
      <c r="F3" s="240"/>
      <c r="G3" s="240"/>
      <c r="H3" s="240"/>
      <c r="I3" s="240"/>
      <c r="J3" s="240"/>
      <c r="K3" s="240"/>
      <c r="L3" s="240"/>
      <c r="M3" s="240"/>
      <c r="N3" s="240"/>
      <c r="O3" s="240"/>
      <c r="P3" s="240"/>
      <c r="Q3" s="240"/>
      <c r="R3" s="240"/>
      <c r="S3" s="240"/>
      <c r="T3" s="241"/>
    </row>
    <row r="4" spans="1:28" ht="15" customHeight="1" thickBot="1" x14ac:dyDescent="0.4">
      <c r="A4" s="229"/>
      <c r="B4" s="88" t="s">
        <v>28</v>
      </c>
      <c r="C4" s="239" t="str">
        <f>'Notes to Bidders'!D5</f>
        <v>FIVE YEARS (60 MONTHS)</v>
      </c>
      <c r="D4" s="240"/>
      <c r="E4" s="240"/>
      <c r="F4" s="240"/>
      <c r="G4" s="240"/>
      <c r="H4" s="240"/>
      <c r="I4" s="240"/>
      <c r="J4" s="240"/>
      <c r="K4" s="240"/>
      <c r="L4" s="240"/>
      <c r="M4" s="240"/>
      <c r="N4" s="240"/>
      <c r="O4" s="240"/>
      <c r="P4" s="240"/>
      <c r="Q4" s="240"/>
      <c r="R4" s="240"/>
      <c r="S4" s="240"/>
      <c r="T4" s="241"/>
    </row>
    <row r="5" spans="1:28" ht="35.5" customHeight="1" thickBot="1" x14ac:dyDescent="0.4">
      <c r="A5" s="230"/>
      <c r="B5" s="89" t="s">
        <v>29</v>
      </c>
      <c r="C5" s="178">
        <f>'Notes to Bidders'!D6</f>
        <v>0</v>
      </c>
      <c r="D5" s="179"/>
      <c r="E5" s="179"/>
      <c r="F5" s="179"/>
      <c r="G5" s="179"/>
      <c r="H5" s="179"/>
      <c r="I5" s="179"/>
      <c r="J5" s="179"/>
      <c r="K5" s="179"/>
      <c r="L5" s="179"/>
      <c r="M5" s="179"/>
      <c r="N5" s="179"/>
      <c r="O5" s="179"/>
      <c r="P5" s="179"/>
      <c r="Q5" s="179"/>
      <c r="R5" s="179"/>
      <c r="S5" s="179"/>
      <c r="T5" s="180"/>
    </row>
    <row r="6" spans="1:28" ht="14.5" thickBot="1" x14ac:dyDescent="0.4">
      <c r="A6" s="90"/>
      <c r="B6" s="91"/>
      <c r="C6" s="137"/>
      <c r="D6" s="137"/>
      <c r="E6" s="137"/>
      <c r="F6" s="137"/>
      <c r="G6" s="137"/>
      <c r="H6" s="137"/>
    </row>
    <row r="7" spans="1:28" ht="18.5" thickBot="1" x14ac:dyDescent="0.4">
      <c r="B7" s="92" t="s">
        <v>30</v>
      </c>
      <c r="I7" s="181" t="s">
        <v>31</v>
      </c>
      <c r="J7" s="182"/>
      <c r="K7" s="182"/>
      <c r="L7" s="182"/>
      <c r="M7" s="182"/>
      <c r="N7" s="182"/>
      <c r="O7" s="182"/>
      <c r="P7" s="182"/>
      <c r="Q7" s="182"/>
      <c r="R7" s="183"/>
      <c r="S7" s="93" t="s">
        <v>32</v>
      </c>
    </row>
    <row r="8" spans="1:28" s="94" customFormat="1" ht="51.65" customHeight="1" thickBot="1" x14ac:dyDescent="0.4">
      <c r="B8" s="95" t="s">
        <v>33</v>
      </c>
      <c r="C8" s="206" t="s">
        <v>34</v>
      </c>
      <c r="D8" s="206" t="s">
        <v>35</v>
      </c>
      <c r="E8" s="176" t="s">
        <v>36</v>
      </c>
      <c r="F8" s="176" t="s">
        <v>37</v>
      </c>
      <c r="G8" s="176" t="s">
        <v>38</v>
      </c>
      <c r="H8" s="176" t="s">
        <v>39</v>
      </c>
      <c r="I8" s="96" t="s">
        <v>40</v>
      </c>
      <c r="J8" s="176" t="s">
        <v>41</v>
      </c>
      <c r="K8" s="231" t="s">
        <v>42</v>
      </c>
      <c r="L8" s="231" t="s">
        <v>43</v>
      </c>
      <c r="M8" s="231" t="s">
        <v>44</v>
      </c>
      <c r="N8" s="233" t="s">
        <v>45</v>
      </c>
      <c r="O8" s="234"/>
      <c r="P8" s="234"/>
      <c r="Q8" s="235"/>
      <c r="R8" s="176" t="s">
        <v>140</v>
      </c>
      <c r="S8" s="97" t="s">
        <v>46</v>
      </c>
      <c r="T8" s="98" t="s">
        <v>47</v>
      </c>
    </row>
    <row r="9" spans="1:28" s="94" customFormat="1" ht="29.25" customHeight="1" x14ac:dyDescent="0.35">
      <c r="B9" s="99"/>
      <c r="C9" s="207"/>
      <c r="D9" s="207"/>
      <c r="E9" s="177"/>
      <c r="F9" s="177"/>
      <c r="G9" s="177"/>
      <c r="H9" s="177"/>
      <c r="I9" s="100"/>
      <c r="J9" s="177"/>
      <c r="K9" s="232"/>
      <c r="L9" s="232"/>
      <c r="M9" s="232"/>
      <c r="N9" s="74"/>
      <c r="O9" s="74"/>
      <c r="P9" s="74"/>
      <c r="Q9" s="74"/>
      <c r="R9" s="177"/>
      <c r="S9" s="101" t="s">
        <v>48</v>
      </c>
      <c r="T9" s="102"/>
    </row>
    <row r="10" spans="1:28" ht="28" customHeight="1" x14ac:dyDescent="0.35">
      <c r="B10" s="242" t="s">
        <v>49</v>
      </c>
      <c r="C10" s="244" t="s">
        <v>50</v>
      </c>
      <c r="D10" s="190" t="s">
        <v>51</v>
      </c>
      <c r="E10" s="246">
        <v>2294</v>
      </c>
      <c r="F10" s="184">
        <v>1</v>
      </c>
      <c r="G10" s="190" t="s">
        <v>52</v>
      </c>
      <c r="H10" s="103" t="s">
        <v>53</v>
      </c>
      <c r="I10" s="104">
        <v>160</v>
      </c>
      <c r="J10" s="105">
        <f>Cleaner!E25</f>
        <v>0</v>
      </c>
      <c r="K10" s="186"/>
      <c r="L10" s="186"/>
      <c r="M10" s="186"/>
      <c r="N10" s="186"/>
      <c r="O10" s="186"/>
      <c r="P10" s="186"/>
      <c r="Q10" s="186"/>
      <c r="R10" s="188">
        <f>J10+J11+K10+L10+Q10+M10+N10+O10+P10</f>
        <v>0</v>
      </c>
      <c r="S10" s="198"/>
      <c r="T10" s="85"/>
    </row>
    <row r="11" spans="1:28" ht="28.5" customHeight="1" thickBot="1" x14ac:dyDescent="0.4">
      <c r="B11" s="243"/>
      <c r="C11" s="245"/>
      <c r="D11" s="191"/>
      <c r="E11" s="247"/>
      <c r="F11" s="185"/>
      <c r="G11" s="191"/>
      <c r="H11" s="139" t="s">
        <v>53</v>
      </c>
      <c r="I11" s="138">
        <v>160</v>
      </c>
      <c r="J11" s="105">
        <f>Cleaner!E25</f>
        <v>0</v>
      </c>
      <c r="K11" s="187"/>
      <c r="L11" s="187"/>
      <c r="M11" s="187"/>
      <c r="N11" s="187"/>
      <c r="O11" s="187"/>
      <c r="P11" s="187"/>
      <c r="Q11" s="187"/>
      <c r="R11" s="189"/>
      <c r="S11" s="199"/>
      <c r="T11" s="85"/>
    </row>
    <row r="12" spans="1:28" ht="57.65" customHeight="1" thickBot="1" x14ac:dyDescent="0.4">
      <c r="B12" s="106"/>
      <c r="C12" s="107"/>
      <c r="D12" s="108"/>
      <c r="E12" s="109"/>
      <c r="F12" s="108"/>
      <c r="G12" s="108"/>
      <c r="H12" s="9"/>
      <c r="I12" s="110"/>
      <c r="J12" s="111"/>
      <c r="K12" s="194" t="s">
        <v>54</v>
      </c>
      <c r="L12" s="195"/>
      <c r="M12" s="195"/>
      <c r="N12" s="195"/>
      <c r="O12" s="195"/>
      <c r="P12" s="195"/>
      <c r="Q12" s="196"/>
      <c r="R12" s="112"/>
      <c r="S12" s="73" t="s">
        <v>55</v>
      </c>
      <c r="T12" s="113"/>
      <c r="U12" s="114"/>
      <c r="V12" s="114"/>
      <c r="W12" s="114"/>
      <c r="X12" s="114"/>
      <c r="Y12" s="114"/>
      <c r="Z12" s="36"/>
      <c r="AA12" s="36"/>
      <c r="AB12" s="36"/>
    </row>
    <row r="13" spans="1:28" ht="16" thickBot="1" x14ac:dyDescent="0.4">
      <c r="B13" s="218" t="s">
        <v>56</v>
      </c>
      <c r="C13" s="219"/>
      <c r="D13" s="219"/>
      <c r="E13" s="219"/>
      <c r="F13" s="219"/>
      <c r="G13" s="219"/>
      <c r="H13" s="219"/>
      <c r="I13" s="219"/>
      <c r="J13" s="219"/>
      <c r="K13" s="219"/>
      <c r="L13" s="219"/>
      <c r="M13" s="219"/>
      <c r="N13" s="219"/>
      <c r="O13" s="219"/>
      <c r="P13" s="219"/>
      <c r="Q13" s="220"/>
      <c r="R13" s="115">
        <f>SUM(R10:R11)</f>
        <v>0</v>
      </c>
      <c r="S13" s="116"/>
    </row>
    <row r="14" spans="1:28" ht="16" thickBot="1" x14ac:dyDescent="0.4">
      <c r="B14" s="222" t="s">
        <v>57</v>
      </c>
      <c r="C14" s="223"/>
      <c r="D14" s="223"/>
      <c r="E14" s="223"/>
      <c r="F14" s="223"/>
      <c r="G14" s="223"/>
      <c r="H14" s="223"/>
      <c r="I14" s="223"/>
      <c r="J14" s="223"/>
      <c r="K14" s="223"/>
      <c r="L14" s="223"/>
      <c r="M14" s="223"/>
      <c r="N14" s="223"/>
      <c r="O14" s="223"/>
      <c r="P14" s="223"/>
      <c r="Q14" s="224"/>
      <c r="R14" s="117">
        <f>R13*15%</f>
        <v>0</v>
      </c>
      <c r="S14" s="116"/>
    </row>
    <row r="15" spans="1:28" ht="16" thickBot="1" x14ac:dyDescent="0.4">
      <c r="B15" s="225" t="s">
        <v>58</v>
      </c>
      <c r="C15" s="226"/>
      <c r="D15" s="226"/>
      <c r="E15" s="226"/>
      <c r="F15" s="226"/>
      <c r="G15" s="226"/>
      <c r="H15" s="226"/>
      <c r="I15" s="226"/>
      <c r="J15" s="226"/>
      <c r="K15" s="226"/>
      <c r="L15" s="226"/>
      <c r="M15" s="226"/>
      <c r="N15" s="226"/>
      <c r="O15" s="226"/>
      <c r="P15" s="226"/>
      <c r="Q15" s="227"/>
      <c r="R15" s="115">
        <f>R13+R14</f>
        <v>0</v>
      </c>
      <c r="S15" s="116"/>
    </row>
    <row r="16" spans="1:28" ht="14.5" thickBot="1" x14ac:dyDescent="0.4"/>
    <row r="17" spans="2:20" ht="14.5" thickBot="1" x14ac:dyDescent="0.4">
      <c r="C17" s="209" t="s">
        <v>59</v>
      </c>
      <c r="D17" s="118" t="s">
        <v>60</v>
      </c>
      <c r="E17" s="212" t="s">
        <v>61</v>
      </c>
      <c r="F17" s="213"/>
      <c r="G17" s="214"/>
      <c r="H17" s="119"/>
      <c r="I17" s="120">
        <f>(R15*12)+(S10*2*1.15)</f>
        <v>0</v>
      </c>
      <c r="K17" s="193" t="s">
        <v>19</v>
      </c>
      <c r="L17" s="193"/>
      <c r="M17" s="193"/>
      <c r="N17" s="193"/>
      <c r="O17" s="193"/>
      <c r="P17" s="193"/>
      <c r="Q17" s="193"/>
      <c r="R17" s="193"/>
      <c r="S17" s="193"/>
      <c r="T17" s="193"/>
    </row>
    <row r="18" spans="2:20" ht="15" customHeight="1" thickBot="1" x14ac:dyDescent="0.4">
      <c r="C18" s="210"/>
      <c r="D18" s="121" t="s">
        <v>62</v>
      </c>
      <c r="E18" s="215" t="s">
        <v>63</v>
      </c>
      <c r="F18" s="216"/>
      <c r="G18" s="217"/>
      <c r="H18" s="122"/>
      <c r="I18" s="120">
        <f>(I17*D27)+I17</f>
        <v>0</v>
      </c>
      <c r="K18" s="197" t="s">
        <v>64</v>
      </c>
      <c r="L18" s="197"/>
      <c r="M18" s="197"/>
      <c r="N18" s="197"/>
      <c r="O18" s="197"/>
      <c r="P18" s="197"/>
      <c r="Q18" s="197"/>
      <c r="R18" s="197"/>
      <c r="S18" s="197"/>
      <c r="T18" s="197"/>
    </row>
    <row r="19" spans="2:20" ht="15" customHeight="1" thickBot="1" x14ac:dyDescent="0.4">
      <c r="C19" s="210"/>
      <c r="D19" s="121" t="s">
        <v>65</v>
      </c>
      <c r="E19" s="215" t="s">
        <v>66</v>
      </c>
      <c r="F19" s="216"/>
      <c r="G19" s="217"/>
      <c r="H19" s="122"/>
      <c r="I19" s="120">
        <f>(I18*E27)+I18</f>
        <v>0</v>
      </c>
    </row>
    <row r="20" spans="2:20" ht="15" customHeight="1" thickBot="1" x14ac:dyDescent="0.4">
      <c r="C20" s="210"/>
      <c r="D20" s="121" t="s">
        <v>67</v>
      </c>
      <c r="E20" s="215" t="s">
        <v>68</v>
      </c>
      <c r="F20" s="216"/>
      <c r="G20" s="217"/>
      <c r="H20" s="122"/>
      <c r="I20" s="120">
        <f>(I19*F27)+I19</f>
        <v>0</v>
      </c>
    </row>
    <row r="21" spans="2:20" ht="15" customHeight="1" thickBot="1" x14ac:dyDescent="0.4">
      <c r="C21" s="210"/>
      <c r="D21" s="121" t="s">
        <v>69</v>
      </c>
      <c r="E21" s="215" t="s">
        <v>70</v>
      </c>
      <c r="F21" s="216"/>
      <c r="G21" s="217"/>
      <c r="H21" s="122"/>
      <c r="I21" s="123">
        <f>(I20*G27)+I20</f>
        <v>0</v>
      </c>
    </row>
    <row r="22" spans="2:20" ht="14.5" thickBot="1" x14ac:dyDescent="0.4">
      <c r="C22" s="211"/>
      <c r="D22" s="208" t="s">
        <v>71</v>
      </c>
      <c r="E22" s="208"/>
      <c r="F22" s="208"/>
      <c r="G22" s="208"/>
      <c r="H22" s="124"/>
      <c r="I22" s="125">
        <f>SUM(I17:I19)</f>
        <v>0</v>
      </c>
      <c r="J22" s="192" t="s">
        <v>72</v>
      </c>
      <c r="K22" s="193"/>
      <c r="L22" s="193"/>
      <c r="M22" s="193"/>
      <c r="N22" s="193"/>
      <c r="O22" s="193"/>
      <c r="P22" s="193"/>
      <c r="Q22" s="193"/>
      <c r="R22" s="193"/>
      <c r="S22" s="193"/>
      <c r="T22" s="193"/>
    </row>
    <row r="23" spans="2:20" x14ac:dyDescent="0.35">
      <c r="D23" s="9"/>
      <c r="E23" s="9"/>
      <c r="F23" s="9"/>
      <c r="G23" s="9"/>
      <c r="H23" s="9"/>
    </row>
    <row r="24" spans="2:20" x14ac:dyDescent="0.35">
      <c r="I24" s="126"/>
    </row>
    <row r="25" spans="2:20" ht="18.5" thickBot="1" x14ac:dyDescent="0.4">
      <c r="B25" s="127"/>
      <c r="C25" s="221" t="s">
        <v>73</v>
      </c>
      <c r="D25" s="221"/>
      <c r="E25" s="221"/>
      <c r="F25" s="221"/>
      <c r="G25" s="221"/>
      <c r="H25" s="128"/>
    </row>
    <row r="26" spans="2:20" ht="18.75" customHeight="1" thickBot="1" x14ac:dyDescent="0.4">
      <c r="C26" s="129" t="s">
        <v>74</v>
      </c>
      <c r="D26" s="130" t="s">
        <v>62</v>
      </c>
      <c r="E26" s="130" t="s">
        <v>75</v>
      </c>
      <c r="F26" s="130" t="s">
        <v>76</v>
      </c>
      <c r="G26" s="130" t="s">
        <v>69</v>
      </c>
      <c r="H26" s="128"/>
    </row>
    <row r="27" spans="2:20" ht="18" customHeight="1" thickBot="1" x14ac:dyDescent="0.4">
      <c r="C27" s="131" t="s">
        <v>77</v>
      </c>
      <c r="D27" s="86"/>
      <c r="E27" s="86"/>
      <c r="F27" s="86"/>
      <c r="G27" s="86"/>
      <c r="H27" s="128"/>
    </row>
    <row r="28" spans="2:20" ht="32.15" customHeight="1" x14ac:dyDescent="0.35">
      <c r="D28" s="201" t="s">
        <v>55</v>
      </c>
      <c r="E28" s="202"/>
      <c r="F28" s="202"/>
      <c r="G28" s="202"/>
      <c r="H28" s="128"/>
    </row>
    <row r="29" spans="2:20" x14ac:dyDescent="0.35">
      <c r="B29" s="200" t="s">
        <v>19</v>
      </c>
      <c r="C29" s="200"/>
      <c r="D29" s="200"/>
      <c r="E29" s="200"/>
      <c r="F29" s="200"/>
      <c r="G29" s="200"/>
      <c r="H29" s="34"/>
      <c r="I29" s="34"/>
      <c r="J29" s="34"/>
    </row>
    <row r="30" spans="2:20" x14ac:dyDescent="0.35">
      <c r="B30" s="200" t="s">
        <v>64</v>
      </c>
      <c r="C30" s="200"/>
      <c r="D30" s="200"/>
      <c r="E30" s="200"/>
      <c r="F30" s="200"/>
      <c r="G30" s="200"/>
      <c r="H30" s="34"/>
      <c r="I30" s="34"/>
      <c r="J30" s="34"/>
    </row>
    <row r="31" spans="2:20" x14ac:dyDescent="0.35">
      <c r="B31" s="34"/>
      <c r="C31" s="34"/>
      <c r="D31" s="34"/>
      <c r="E31" s="34"/>
      <c r="F31" s="34"/>
      <c r="G31" s="34"/>
      <c r="H31" s="34"/>
      <c r="I31" s="34"/>
      <c r="J31" s="34"/>
    </row>
    <row r="32" spans="2:20" x14ac:dyDescent="0.35">
      <c r="B32" s="34"/>
      <c r="C32" s="34"/>
      <c r="D32" s="34"/>
      <c r="E32" s="34"/>
      <c r="F32" s="34"/>
      <c r="G32" s="34"/>
      <c r="H32" s="34"/>
      <c r="I32" s="34"/>
      <c r="J32" s="34"/>
    </row>
    <row r="33" spans="2:10" x14ac:dyDescent="0.35">
      <c r="B33" s="34"/>
      <c r="C33" s="34"/>
      <c r="D33" s="34"/>
      <c r="E33" s="34"/>
      <c r="F33" s="34"/>
      <c r="G33" s="34"/>
      <c r="H33" s="34"/>
      <c r="I33" s="34"/>
      <c r="J33" s="34"/>
    </row>
    <row r="34" spans="2:10" x14ac:dyDescent="0.35">
      <c r="B34" s="132"/>
      <c r="C34" s="132"/>
      <c r="F34" s="132"/>
      <c r="G34" s="132"/>
    </row>
    <row r="35" spans="2:10" x14ac:dyDescent="0.35">
      <c r="B35" s="205" t="s">
        <v>78</v>
      </c>
      <c r="C35" s="205"/>
      <c r="F35" s="205" t="s">
        <v>22</v>
      </c>
      <c r="G35" s="205"/>
      <c r="H35" s="1"/>
    </row>
    <row r="36" spans="2:10" x14ac:dyDescent="0.35">
      <c r="B36" s="1"/>
      <c r="C36" s="1"/>
      <c r="F36" s="1"/>
    </row>
    <row r="37" spans="2:10" x14ac:dyDescent="0.35">
      <c r="B37" s="1"/>
      <c r="C37" s="1"/>
      <c r="F37" s="1"/>
    </row>
    <row r="38" spans="2:10" x14ac:dyDescent="0.35">
      <c r="B38" s="133"/>
      <c r="C38" s="134"/>
      <c r="F38" s="133"/>
      <c r="G38" s="135"/>
      <c r="H38" s="136"/>
    </row>
    <row r="39" spans="2:10" x14ac:dyDescent="0.35">
      <c r="B39" s="205" t="s">
        <v>23</v>
      </c>
      <c r="C39" s="205"/>
      <c r="F39" s="205" t="s">
        <v>24</v>
      </c>
      <c r="G39" s="205"/>
      <c r="H39" s="1"/>
    </row>
    <row r="42" spans="2:10" ht="54" customHeight="1" x14ac:dyDescent="0.35">
      <c r="B42" s="203" t="s">
        <v>79</v>
      </c>
      <c r="C42" s="203"/>
      <c r="D42" s="203"/>
      <c r="E42" s="203"/>
      <c r="F42" s="203"/>
      <c r="G42" s="203"/>
      <c r="H42" s="203"/>
      <c r="I42" s="203"/>
    </row>
    <row r="43" spans="2:10" x14ac:dyDescent="0.35">
      <c r="B43" s="204"/>
      <c r="C43" s="204"/>
      <c r="D43" s="204"/>
      <c r="E43" s="204"/>
      <c r="F43" s="204"/>
      <c r="G43" s="204"/>
      <c r="H43" s="204"/>
      <c r="I43" s="204"/>
    </row>
    <row r="44" spans="2:10" x14ac:dyDescent="0.35">
      <c r="B44" s="204"/>
      <c r="C44" s="204"/>
      <c r="D44" s="204"/>
      <c r="E44" s="204"/>
      <c r="F44" s="204"/>
      <c r="G44" s="204"/>
      <c r="H44" s="204"/>
      <c r="I44" s="204"/>
    </row>
    <row r="45" spans="2:10" x14ac:dyDescent="0.35">
      <c r="B45" s="204"/>
      <c r="C45" s="204"/>
      <c r="D45" s="204"/>
      <c r="E45" s="204"/>
      <c r="F45" s="204"/>
      <c r="G45" s="204"/>
      <c r="H45" s="204"/>
      <c r="I45" s="204"/>
    </row>
  </sheetData>
  <sheetProtection algorithmName="SHA-512" hashValue="Tz1vXO9UWHFLy2BB39+yEGWtSnL9NkFH9vlq5+apAAVGSzKN3HmouLOygTzWqnCYsTF5npsdRJW7l9EGweQt+A==" saltValue="ILBBD6XvLv5jv8GIpQQpDQ==" spinCount="100000" sheet="1" objects="1" scenarios="1" formatCells="0" formatColumns="0" formatRows="0" insertColumns="0" insertRows="0" selectLockedCells="1"/>
  <protectedRanges>
    <protectedRange sqref="C5:C6" name="Range1_14_2_1_2_1_2_2_2_2_1_2_1_2_2_3_1"/>
  </protectedRanges>
  <mergeCells count="59">
    <mergeCell ref="C25:G25"/>
    <mergeCell ref="B14:Q14"/>
    <mergeCell ref="B15:Q15"/>
    <mergeCell ref="A2:A5"/>
    <mergeCell ref="J8:J9"/>
    <mergeCell ref="K8:K9"/>
    <mergeCell ref="L8:L9"/>
    <mergeCell ref="N8:Q8"/>
    <mergeCell ref="M8:M9"/>
    <mergeCell ref="C2:T2"/>
    <mergeCell ref="C3:T3"/>
    <mergeCell ref="C4:T4"/>
    <mergeCell ref="B10:B11"/>
    <mergeCell ref="C10:C11"/>
    <mergeCell ref="D10:D11"/>
    <mergeCell ref="E10:E11"/>
    <mergeCell ref="B44:I44"/>
    <mergeCell ref="B45:I45"/>
    <mergeCell ref="C8:C9"/>
    <mergeCell ref="D8:D9"/>
    <mergeCell ref="E8:E9"/>
    <mergeCell ref="F8:F9"/>
    <mergeCell ref="G8:G9"/>
    <mergeCell ref="H8:H9"/>
    <mergeCell ref="D22:G22"/>
    <mergeCell ref="C17:C22"/>
    <mergeCell ref="E17:G17"/>
    <mergeCell ref="E18:G18"/>
    <mergeCell ref="E19:G19"/>
    <mergeCell ref="E20:G20"/>
    <mergeCell ref="E21:G21"/>
    <mergeCell ref="B13:Q13"/>
    <mergeCell ref="B29:G29"/>
    <mergeCell ref="B30:G30"/>
    <mergeCell ref="D28:G28"/>
    <mergeCell ref="B42:I42"/>
    <mergeCell ref="B43:I43"/>
    <mergeCell ref="B35:C35"/>
    <mergeCell ref="F35:G35"/>
    <mergeCell ref="B39:C39"/>
    <mergeCell ref="F39:G39"/>
    <mergeCell ref="J22:T22"/>
    <mergeCell ref="K12:Q12"/>
    <mergeCell ref="K17:T17"/>
    <mergeCell ref="K18:T18"/>
    <mergeCell ref="P10:P11"/>
    <mergeCell ref="O10:O11"/>
    <mergeCell ref="N10:N11"/>
    <mergeCell ref="M10:M11"/>
    <mergeCell ref="L10:L11"/>
    <mergeCell ref="K10:K11"/>
    <mergeCell ref="S10:S11"/>
    <mergeCell ref="R8:R9"/>
    <mergeCell ref="C5:T5"/>
    <mergeCell ref="I7:R7"/>
    <mergeCell ref="F10:F11"/>
    <mergeCell ref="Q10:Q11"/>
    <mergeCell ref="R10:R11"/>
    <mergeCell ref="G10:G11"/>
  </mergeCells>
  <phoneticPr fontId="12" type="noConversion"/>
  <pageMargins left="0.7" right="0.7" top="0.75" bottom="0.75" header="0.3" footer="0.3"/>
  <pageSetup paperSize="8" scale="46" fitToHeight="0" orientation="landscape" r:id="rId1"/>
  <headerFooter>
    <oddFooter>&amp;L&amp;A&amp;C&amp;B Confidential&amp;B&amp;RPage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31"/>
  <sheetViews>
    <sheetView zoomScaleNormal="100" workbookViewId="0">
      <selection activeCell="C8" sqref="C8"/>
    </sheetView>
  </sheetViews>
  <sheetFormatPr defaultColWidth="8.81640625" defaultRowHeight="51.65" customHeight="1" x14ac:dyDescent="0.35"/>
  <cols>
    <col min="1" max="1" width="8.81640625" style="8"/>
    <col min="2" max="2" width="55" style="8" customWidth="1"/>
    <col min="3" max="3" width="116.453125" style="8" customWidth="1"/>
    <col min="4" max="16384" width="8.81640625" style="8"/>
  </cols>
  <sheetData>
    <row r="1" spans="1:3" s="54" customFormat="1" ht="16" customHeight="1" thickBot="1" x14ac:dyDescent="0.4">
      <c r="A1" s="249" t="s">
        <v>25</v>
      </c>
      <c r="B1" s="2" t="s">
        <v>26</v>
      </c>
      <c r="C1" s="53" t="str">
        <f>'Byls Bridge'!C2</f>
        <v>OFFICE CLEANING SERVICES FOR A PERIOD OF FIVE (5) YEARS</v>
      </c>
    </row>
    <row r="2" spans="1:3" s="54" customFormat="1" ht="16" thickBot="1" x14ac:dyDescent="0.4">
      <c r="A2" s="250"/>
      <c r="B2" s="3" t="s">
        <v>27</v>
      </c>
      <c r="C2" s="53" t="str">
        <f>'Byls Bridge'!C3</f>
        <v>ECIC11P-2023/24</v>
      </c>
    </row>
    <row r="3" spans="1:3" s="54" customFormat="1" ht="16" thickBot="1" x14ac:dyDescent="0.4">
      <c r="A3" s="250"/>
      <c r="B3" s="3" t="s">
        <v>28</v>
      </c>
      <c r="C3" s="53" t="str">
        <f>'Byls Bridge'!C4</f>
        <v>FIVE YEARS (60 MONTHS)</v>
      </c>
    </row>
    <row r="4" spans="1:3" s="54" customFormat="1" ht="16" thickBot="1" x14ac:dyDescent="0.4">
      <c r="A4" s="251"/>
      <c r="B4" s="4" t="s">
        <v>29</v>
      </c>
      <c r="C4" s="55">
        <f>'Byls Bridge'!C5</f>
        <v>0</v>
      </c>
    </row>
    <row r="5" spans="1:3" ht="32.5" customHeight="1" x14ac:dyDescent="0.35"/>
    <row r="6" spans="1:3" ht="18.5" thickBot="1" x14ac:dyDescent="0.4">
      <c r="B6" s="248" t="s">
        <v>80</v>
      </c>
      <c r="C6" s="248"/>
    </row>
    <row r="7" spans="1:3" s="9" customFormat="1" ht="18.649999999999999" customHeight="1" thickBot="1" x14ac:dyDescent="0.4">
      <c r="B7" s="56" t="s">
        <v>74</v>
      </c>
      <c r="C7" s="57" t="s">
        <v>81</v>
      </c>
    </row>
    <row r="8" spans="1:3" ht="14" x14ac:dyDescent="0.35">
      <c r="B8" s="58" t="s">
        <v>82</v>
      </c>
      <c r="C8" s="76"/>
    </row>
    <row r="9" spans="1:3" ht="14" x14ac:dyDescent="0.35">
      <c r="B9" s="35" t="s">
        <v>83</v>
      </c>
      <c r="C9" s="77"/>
    </row>
    <row r="10" spans="1:3" ht="14" x14ac:dyDescent="0.35">
      <c r="B10" s="59" t="s">
        <v>84</v>
      </c>
      <c r="C10" s="78"/>
    </row>
    <row r="11" spans="1:3" ht="14.5" thickBot="1" x14ac:dyDescent="0.4">
      <c r="B11" s="60" t="s">
        <v>85</v>
      </c>
      <c r="C11" s="79"/>
    </row>
    <row r="12" spans="1:3" ht="14" x14ac:dyDescent="0.35">
      <c r="B12" s="252"/>
      <c r="C12" s="252"/>
    </row>
    <row r="13" spans="1:3" ht="18.5" thickBot="1" x14ac:dyDescent="0.4">
      <c r="B13" s="248" t="s">
        <v>86</v>
      </c>
      <c r="C13" s="248"/>
    </row>
    <row r="14" spans="1:3" ht="20.5" customHeight="1" thickBot="1" x14ac:dyDescent="0.4">
      <c r="B14" s="61" t="s">
        <v>74</v>
      </c>
      <c r="C14" s="62" t="s">
        <v>87</v>
      </c>
    </row>
    <row r="15" spans="1:3" ht="28" x14ac:dyDescent="0.35">
      <c r="B15" s="63" t="s">
        <v>88</v>
      </c>
      <c r="C15" s="80"/>
    </row>
    <row r="16" spans="1:3" ht="28" x14ac:dyDescent="0.35">
      <c r="B16" s="64" t="s">
        <v>89</v>
      </c>
      <c r="C16" s="81"/>
    </row>
    <row r="17" spans="1:3" ht="28" x14ac:dyDescent="0.35">
      <c r="B17" s="64" t="s">
        <v>90</v>
      </c>
      <c r="C17" s="81"/>
    </row>
    <row r="18" spans="1:3" ht="28" customHeight="1" thickBot="1" x14ac:dyDescent="0.4">
      <c r="B18" s="65" t="s">
        <v>91</v>
      </c>
      <c r="C18" s="82"/>
    </row>
    <row r="19" spans="1:3" ht="14.5" thickBot="1" x14ac:dyDescent="0.4">
      <c r="B19" s="36"/>
      <c r="C19" s="36"/>
    </row>
    <row r="20" spans="1:3" ht="16" thickBot="1" x14ac:dyDescent="0.4">
      <c r="B20" s="66"/>
      <c r="C20" s="73" t="s">
        <v>55</v>
      </c>
    </row>
    <row r="21" spans="1:3" ht="14" x14ac:dyDescent="0.35"/>
    <row r="22" spans="1:3" ht="18.649999999999999" customHeight="1" x14ac:dyDescent="0.35">
      <c r="B22" s="54"/>
      <c r="C22" s="54"/>
    </row>
    <row r="23" spans="1:3" ht="18.649999999999999" customHeight="1" x14ac:dyDescent="0.35">
      <c r="B23" s="67"/>
      <c r="C23" s="75" t="s">
        <v>92</v>
      </c>
    </row>
    <row r="24" spans="1:3" ht="18.649999999999999" customHeight="1" x14ac:dyDescent="0.35">
      <c r="B24" s="5" t="s">
        <v>78</v>
      </c>
      <c r="C24" s="54"/>
    </row>
    <row r="25" spans="1:3" ht="18.649999999999999" customHeight="1" x14ac:dyDescent="0.35">
      <c r="A25" s="1"/>
      <c r="B25" s="6"/>
      <c r="C25" s="54"/>
    </row>
    <row r="26" spans="1:3" ht="18.649999999999999" customHeight="1" x14ac:dyDescent="0.35">
      <c r="A26" s="1"/>
      <c r="B26" s="6"/>
      <c r="C26" s="54"/>
    </row>
    <row r="27" spans="1:3" ht="18.649999999999999" customHeight="1" x14ac:dyDescent="0.35">
      <c r="A27" s="1"/>
      <c r="B27" s="7"/>
      <c r="C27" s="54"/>
    </row>
    <row r="28" spans="1:3" ht="18.649999999999999" customHeight="1" x14ac:dyDescent="0.35">
      <c r="A28" s="1"/>
      <c r="B28" s="5" t="s">
        <v>23</v>
      </c>
      <c r="C28" s="54"/>
    </row>
    <row r="29" spans="1:3" ht="18.649999999999999" customHeight="1" x14ac:dyDescent="0.35">
      <c r="A29" s="1"/>
    </row>
    <row r="30" spans="1:3" ht="18.649999999999999" customHeight="1" x14ac:dyDescent="0.35">
      <c r="A30" s="1"/>
    </row>
    <row r="31" spans="1:3" ht="18.649999999999999" customHeight="1" x14ac:dyDescent="0.35"/>
  </sheetData>
  <sheetProtection algorithmName="SHA-512" hashValue="0xWcXHwsfkrshBU2etZnncWJ1z9IXyctc4I8Zw2YBaObQ6DQZKDtPGYg0NM4iPJNTkahC09k59lmx5ypQYCFRw==" saltValue="ybwE4jPve9P8kBcnhoEOcQ==" spinCount="100000" sheet="1" objects="1" scenarios="1" formatCells="0" formatColumns="0" formatRows="0" insertColumns="0" insertRows="0" selectLockedCells="1"/>
  <mergeCells count="4">
    <mergeCell ref="B6:C6"/>
    <mergeCell ref="A1:A4"/>
    <mergeCell ref="B12:C12"/>
    <mergeCell ref="B13:C13"/>
  </mergeCells>
  <pageMargins left="0.7" right="0.7" top="0.75" bottom="0.75" header="0.3" footer="0.3"/>
  <pageSetup paperSize="9" scale="74" orientation="landscape" r:id="rId1"/>
  <headerFooter>
    <oddFooter>&amp;L&amp;A&amp;C&amp;B Confidential&amp;B&amp;RPage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EF3C97-BF47-41C3-8BC8-0D6688853AFB}">
  <sheetPr>
    <pageSetUpPr fitToPage="1"/>
  </sheetPr>
  <dimension ref="A1:E39"/>
  <sheetViews>
    <sheetView tabSelected="1" zoomScaleNormal="100" workbookViewId="0">
      <selection activeCell="D22" sqref="D22"/>
    </sheetView>
  </sheetViews>
  <sheetFormatPr defaultColWidth="8.7265625" defaultRowHeight="15.5" x14ac:dyDescent="0.35"/>
  <cols>
    <col min="1" max="1" width="6.26953125" style="12" customWidth="1"/>
    <col min="2" max="2" width="44.81640625" style="12" customWidth="1"/>
    <col min="3" max="3" width="38.1796875" style="12" customWidth="1"/>
    <col min="4" max="4" width="17.54296875" style="68" customWidth="1"/>
    <col min="5" max="5" width="23.26953125" style="13" customWidth="1"/>
    <col min="6" max="16384" width="8.7265625" style="12"/>
  </cols>
  <sheetData>
    <row r="1" spans="1:5" ht="16" customHeight="1" thickBot="1" x14ac:dyDescent="0.4">
      <c r="A1" s="249" t="s">
        <v>25</v>
      </c>
      <c r="B1" s="2" t="s">
        <v>26</v>
      </c>
      <c r="C1" s="254" t="str">
        <f>'Byls Bridge'!C2</f>
        <v>OFFICE CLEANING SERVICES FOR A PERIOD OF FIVE (5) YEARS</v>
      </c>
      <c r="D1" s="255"/>
      <c r="E1" s="256"/>
    </row>
    <row r="2" spans="1:5" ht="17.149999999999999" customHeight="1" thickBot="1" x14ac:dyDescent="0.4">
      <c r="A2" s="250"/>
      <c r="B2" s="3" t="s">
        <v>27</v>
      </c>
      <c r="C2" s="254" t="str">
        <f>'Byls Bridge'!C3</f>
        <v>ECIC11P-2023/24</v>
      </c>
      <c r="D2" s="255"/>
      <c r="E2" s="256"/>
    </row>
    <row r="3" spans="1:5" ht="23.15" customHeight="1" thickBot="1" x14ac:dyDescent="0.4">
      <c r="A3" s="250"/>
      <c r="B3" s="3" t="s">
        <v>28</v>
      </c>
      <c r="C3" s="254" t="str">
        <f>'Byls Bridge'!C4</f>
        <v>FIVE YEARS (60 MONTHS)</v>
      </c>
      <c r="D3" s="255"/>
      <c r="E3" s="256"/>
    </row>
    <row r="4" spans="1:5" ht="21.65" customHeight="1" thickBot="1" x14ac:dyDescent="0.4">
      <c r="A4" s="251"/>
      <c r="B4" s="4" t="s">
        <v>29</v>
      </c>
      <c r="C4" s="257">
        <f>'Byls Bridge'!C5</f>
        <v>0</v>
      </c>
      <c r="D4" s="258"/>
      <c r="E4" s="259"/>
    </row>
    <row r="5" spans="1:5" ht="18" customHeight="1" x14ac:dyDescent="0.35">
      <c r="A5" s="14" t="s">
        <v>93</v>
      </c>
    </row>
    <row r="6" spans="1:5" ht="18" customHeight="1" x14ac:dyDescent="0.35">
      <c r="A6" s="253" t="s">
        <v>94</v>
      </c>
      <c r="B6" s="253"/>
      <c r="C6" s="253"/>
      <c r="D6" s="253"/>
      <c r="E6" s="253"/>
    </row>
    <row r="7" spans="1:5" ht="18" customHeight="1" x14ac:dyDescent="0.35">
      <c r="A7" s="15" t="s">
        <v>95</v>
      </c>
      <c r="B7" s="15" t="s">
        <v>96</v>
      </c>
      <c r="C7" s="15" t="s">
        <v>97</v>
      </c>
      <c r="D7" s="69" t="s">
        <v>98</v>
      </c>
      <c r="E7" s="28" t="s">
        <v>99</v>
      </c>
    </row>
    <row r="8" spans="1:5" ht="33" customHeight="1" x14ac:dyDescent="0.35">
      <c r="A8" s="16">
        <v>1</v>
      </c>
      <c r="B8" s="17" t="s">
        <v>100</v>
      </c>
      <c r="C8" s="17" t="s">
        <v>101</v>
      </c>
      <c r="D8" s="70"/>
      <c r="E8" s="30">
        <f>D9*40*4.33</f>
        <v>0</v>
      </c>
    </row>
    <row r="9" spans="1:5" ht="24" customHeight="1" x14ac:dyDescent="0.35">
      <c r="A9" s="20"/>
      <c r="B9" s="18" t="s">
        <v>102</v>
      </c>
      <c r="C9" s="18" t="s">
        <v>102</v>
      </c>
      <c r="D9" s="83"/>
      <c r="E9" s="19"/>
    </row>
    <row r="10" spans="1:5" ht="18" customHeight="1" x14ac:dyDescent="0.35">
      <c r="A10" s="20"/>
      <c r="B10" s="18" t="s">
        <v>103</v>
      </c>
      <c r="C10" s="18" t="s">
        <v>104</v>
      </c>
      <c r="D10" s="71"/>
      <c r="E10" s="19">
        <f>D9*8</f>
        <v>0</v>
      </c>
    </row>
    <row r="11" spans="1:5" ht="28" customHeight="1" x14ac:dyDescent="0.35">
      <c r="A11" s="20"/>
      <c r="B11" s="18" t="s">
        <v>105</v>
      </c>
      <c r="C11" s="18" t="s">
        <v>106</v>
      </c>
      <c r="D11" s="71"/>
      <c r="E11" s="19">
        <f>D9*40</f>
        <v>0</v>
      </c>
    </row>
    <row r="12" spans="1:5" ht="18" customHeight="1" thickBot="1" x14ac:dyDescent="0.4">
      <c r="A12" s="16">
        <v>2</v>
      </c>
      <c r="B12" s="17" t="s">
        <v>107</v>
      </c>
      <c r="C12" s="31"/>
      <c r="D12" s="70"/>
      <c r="E12" s="32">
        <f>SUM(E13:E15)</f>
        <v>0</v>
      </c>
    </row>
    <row r="13" spans="1:5" ht="18" customHeight="1" x14ac:dyDescent="0.35">
      <c r="A13" s="20"/>
      <c r="B13" s="18" t="s">
        <v>108</v>
      </c>
      <c r="C13" s="18" t="s">
        <v>109</v>
      </c>
      <c r="D13" s="71"/>
      <c r="E13" s="21">
        <f>(D9*8*15)/12</f>
        <v>0</v>
      </c>
    </row>
    <row r="14" spans="1:5" ht="24" customHeight="1" x14ac:dyDescent="0.35">
      <c r="A14" s="20"/>
      <c r="B14" s="18" t="s">
        <v>110</v>
      </c>
      <c r="C14" s="18" t="s">
        <v>111</v>
      </c>
      <c r="D14" s="71"/>
      <c r="E14" s="22">
        <f>(D9*8*10)/12</f>
        <v>0</v>
      </c>
    </row>
    <row r="15" spans="1:5" ht="18" customHeight="1" thickBot="1" x14ac:dyDescent="0.4">
      <c r="A15" s="20"/>
      <c r="B15" s="18" t="s">
        <v>112</v>
      </c>
      <c r="C15" s="18" t="s">
        <v>113</v>
      </c>
      <c r="D15" s="71"/>
      <c r="E15" s="23">
        <f>(D9*8*10)/12</f>
        <v>0</v>
      </c>
    </row>
    <row r="16" spans="1:5" ht="18" customHeight="1" thickBot="1" x14ac:dyDescent="0.4">
      <c r="A16" s="16">
        <v>3</v>
      </c>
      <c r="B16" s="17" t="s">
        <v>114</v>
      </c>
      <c r="C16" s="31"/>
      <c r="D16" s="70"/>
      <c r="E16" s="33">
        <f>SUM(E17:E23)</f>
        <v>0</v>
      </c>
    </row>
    <row r="17" spans="1:5" ht="18" customHeight="1" x14ac:dyDescent="0.35">
      <c r="A17" s="20"/>
      <c r="B17" s="18" t="s">
        <v>115</v>
      </c>
      <c r="C17" s="18" t="s">
        <v>116</v>
      </c>
      <c r="D17" s="71"/>
      <c r="E17" s="21">
        <f>E8*5.25%</f>
        <v>0</v>
      </c>
    </row>
    <row r="18" spans="1:5" ht="18" customHeight="1" x14ac:dyDescent="0.35">
      <c r="A18" s="20"/>
      <c r="B18" s="18" t="s">
        <v>117</v>
      </c>
      <c r="C18" s="18" t="s">
        <v>118</v>
      </c>
      <c r="D18" s="71"/>
      <c r="E18" s="24">
        <f>E8/12</f>
        <v>0</v>
      </c>
    </row>
    <row r="19" spans="1:5" ht="18" customHeight="1" x14ac:dyDescent="0.35">
      <c r="A19" s="20"/>
      <c r="B19" s="18" t="s">
        <v>119</v>
      </c>
      <c r="C19" s="18" t="s">
        <v>120</v>
      </c>
      <c r="D19" s="71"/>
      <c r="E19" s="24">
        <f>E8*1%</f>
        <v>0</v>
      </c>
    </row>
    <row r="20" spans="1:5" x14ac:dyDescent="0.35">
      <c r="A20" s="20"/>
      <c r="B20" s="18" t="s">
        <v>121</v>
      </c>
      <c r="C20" s="18" t="s">
        <v>122</v>
      </c>
      <c r="D20" s="71"/>
      <c r="E20" s="24">
        <f>E8*1.6%</f>
        <v>0</v>
      </c>
    </row>
    <row r="21" spans="1:5" x14ac:dyDescent="0.35">
      <c r="A21" s="20"/>
      <c r="B21" s="18" t="s">
        <v>123</v>
      </c>
      <c r="C21" s="18" t="s">
        <v>124</v>
      </c>
      <c r="D21" s="71"/>
      <c r="E21" s="24">
        <f>E8*1.92%</f>
        <v>0</v>
      </c>
    </row>
    <row r="22" spans="1:5" ht="29.15" customHeight="1" x14ac:dyDescent="0.35">
      <c r="A22" s="20"/>
      <c r="B22" s="18" t="s">
        <v>125</v>
      </c>
      <c r="C22" s="18" t="s">
        <v>126</v>
      </c>
      <c r="D22" s="84"/>
      <c r="E22" s="24">
        <f>D22/12</f>
        <v>0</v>
      </c>
    </row>
    <row r="23" spans="1:5" ht="25.5" customHeight="1" thickBot="1" x14ac:dyDescent="0.4">
      <c r="A23" s="20"/>
      <c r="B23" s="18" t="s">
        <v>127</v>
      </c>
      <c r="C23" s="18" t="s">
        <v>128</v>
      </c>
      <c r="D23" s="71"/>
      <c r="E23" s="23">
        <f>E8*1.92%</f>
        <v>0</v>
      </c>
    </row>
    <row r="24" spans="1:5" ht="35.5" customHeight="1" x14ac:dyDescent="0.35">
      <c r="A24" s="16">
        <v>4</v>
      </c>
      <c r="B24" s="17" t="s">
        <v>129</v>
      </c>
      <c r="C24" s="17" t="s">
        <v>130</v>
      </c>
      <c r="D24" s="70"/>
      <c r="E24" s="29">
        <f>SUM(E16+E12+E8)</f>
        <v>0</v>
      </c>
    </row>
    <row r="25" spans="1:5" ht="54.65" customHeight="1" x14ac:dyDescent="0.35">
      <c r="A25" s="16">
        <v>5</v>
      </c>
      <c r="B25" s="17" t="s">
        <v>141</v>
      </c>
      <c r="C25" s="25">
        <v>1</v>
      </c>
      <c r="D25" s="70"/>
      <c r="E25" s="30">
        <f>C25*E24</f>
        <v>0</v>
      </c>
    </row>
    <row r="26" spans="1:5" ht="62.5" customHeight="1" x14ac:dyDescent="0.35">
      <c r="A26" s="261" t="s">
        <v>131</v>
      </c>
      <c r="B26" s="262"/>
      <c r="C26" s="262"/>
      <c r="D26" s="263"/>
      <c r="E26" s="13">
        <f>E25*12</f>
        <v>0</v>
      </c>
    </row>
    <row r="27" spans="1:5" ht="62.5" customHeight="1" x14ac:dyDescent="0.35">
      <c r="A27" s="269" t="s">
        <v>55</v>
      </c>
      <c r="B27" s="269"/>
      <c r="C27" s="269"/>
      <c r="D27" s="269"/>
      <c r="E27" s="269"/>
    </row>
    <row r="28" spans="1:5" ht="23.15" customHeight="1" x14ac:dyDescent="0.35">
      <c r="A28" s="264" t="s">
        <v>132</v>
      </c>
      <c r="B28" s="265"/>
      <c r="C28" s="265"/>
      <c r="D28" s="265"/>
      <c r="E28" s="265"/>
    </row>
    <row r="29" spans="1:5" ht="35.5" customHeight="1" x14ac:dyDescent="0.35">
      <c r="A29" s="26"/>
      <c r="B29" s="266"/>
      <c r="C29" s="266"/>
      <c r="D29" s="266"/>
      <c r="E29" s="266"/>
    </row>
    <row r="30" spans="1:5" ht="22" customHeight="1" x14ac:dyDescent="0.35">
      <c r="A30" s="26"/>
      <c r="B30" s="267" t="s">
        <v>133</v>
      </c>
      <c r="C30" s="267"/>
      <c r="D30" s="267"/>
      <c r="E30" s="267"/>
    </row>
    <row r="31" spans="1:5" ht="40" customHeight="1" x14ac:dyDescent="0.35">
      <c r="A31" s="26"/>
      <c r="B31" s="268"/>
      <c r="C31" s="268"/>
      <c r="D31" s="268"/>
      <c r="E31" s="268"/>
    </row>
    <row r="32" spans="1:5" x14ac:dyDescent="0.35">
      <c r="A32" s="26"/>
      <c r="B32" s="267" t="s">
        <v>134</v>
      </c>
      <c r="C32" s="267"/>
      <c r="D32" s="267"/>
      <c r="E32" s="267"/>
    </row>
    <row r="33" spans="1:5" ht="42" customHeight="1" x14ac:dyDescent="0.35">
      <c r="A33" s="26"/>
      <c r="B33" s="268"/>
      <c r="C33" s="268"/>
      <c r="D33" s="268"/>
      <c r="E33" s="268"/>
    </row>
    <row r="34" spans="1:5" x14ac:dyDescent="0.35">
      <c r="A34" s="26"/>
      <c r="B34" s="267" t="s">
        <v>22</v>
      </c>
      <c r="C34" s="267"/>
      <c r="D34" s="267"/>
      <c r="E34" s="267"/>
    </row>
    <row r="35" spans="1:5" x14ac:dyDescent="0.35">
      <c r="A35" s="26"/>
      <c r="B35" s="27"/>
      <c r="C35" s="27"/>
      <c r="D35" s="72"/>
      <c r="E35" s="27"/>
    </row>
    <row r="36" spans="1:5" x14ac:dyDescent="0.35">
      <c r="A36" s="267" t="s">
        <v>135</v>
      </c>
      <c r="B36" s="267"/>
      <c r="C36" s="267"/>
      <c r="D36" s="267"/>
      <c r="E36" s="267"/>
    </row>
    <row r="37" spans="1:5" ht="39" customHeight="1" x14ac:dyDescent="0.35">
      <c r="A37" s="260" t="s">
        <v>136</v>
      </c>
      <c r="B37" s="260"/>
      <c r="C37" s="260"/>
      <c r="D37" s="260"/>
      <c r="E37" s="260"/>
    </row>
    <row r="38" spans="1:5" x14ac:dyDescent="0.35">
      <c r="A38" s="260" t="s">
        <v>137</v>
      </c>
      <c r="B38" s="260"/>
      <c r="C38" s="260"/>
      <c r="D38" s="260"/>
      <c r="E38" s="260"/>
    </row>
    <row r="39" spans="1:5" x14ac:dyDescent="0.35">
      <c r="A39" s="260" t="s">
        <v>138</v>
      </c>
      <c r="B39" s="260"/>
      <c r="C39" s="260"/>
      <c r="D39" s="260"/>
      <c r="E39" s="260"/>
    </row>
  </sheetData>
  <sheetProtection algorithmName="SHA-512" hashValue="MS6BVgQjoCsgfrcBHjgUymXjsNRtsw7+DZASOIptzLL0SEjOSs/aGOOwX/MOMYUyxC7G7Isw3vSEEYdIhInI5g==" saltValue="h1Jw1Bm2n7uDVjSPWvQqlA==" spinCount="100000" sheet="1" objects="1" scenarios="1" formatCells="0" formatColumns="0" formatRows="0" insertColumns="0" insertRows="0" selectLockedCells="1"/>
  <protectedRanges>
    <protectedRange sqref="C4" name="Range1_14_2_1_2_1_2_2_2_2_1_2_1_2_2_3_1"/>
  </protectedRanges>
  <mergeCells count="19">
    <mergeCell ref="A39:E39"/>
    <mergeCell ref="A26:D26"/>
    <mergeCell ref="A28:E28"/>
    <mergeCell ref="B29:E29"/>
    <mergeCell ref="B30:E30"/>
    <mergeCell ref="B31:E31"/>
    <mergeCell ref="B32:E32"/>
    <mergeCell ref="A27:E27"/>
    <mergeCell ref="B33:E33"/>
    <mergeCell ref="B34:E34"/>
    <mergeCell ref="A36:E36"/>
    <mergeCell ref="A37:E37"/>
    <mergeCell ref="A38:E38"/>
    <mergeCell ref="A6:E6"/>
    <mergeCell ref="A1:A4"/>
    <mergeCell ref="C1:E1"/>
    <mergeCell ref="C2:E2"/>
    <mergeCell ref="C3:E3"/>
    <mergeCell ref="C4:E4"/>
  </mergeCells>
  <pageMargins left="0.7" right="0.7" top="0.75" bottom="0.75" header="0.3" footer="0.3"/>
  <pageSetup scale="70" orientation="portrait" horizontalDpi="1200" verticalDpi="1200" r:id="rId1"/>
  <headerFooter>
    <oddFooter>&amp;L&amp;A&amp;C&amp;B Confidential&amp;B&amp;RPage &amp;P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DispositionType xmlns="7726b06a-d2d7-4530-a604-1f0ccdbe0f88">No Action</DispositionType>
    <Status xmlns="7726b06a-d2d7-4530-a604-1f0ccdbe0f88">Active</Status>
    <_ip_UnifiedCompliancePolicyUIAction xmlns="http://schemas.microsoft.com/sharepoint/v3" xsi:nil="true"/>
    <lcf76f155ced4ddcb4097134ff3c332f xmlns="7726b06a-d2d7-4530-a604-1f0ccdbe0f88">
      <Terms xmlns="http://schemas.microsoft.com/office/infopath/2007/PartnerControls"/>
    </lcf76f155ced4ddcb4097134ff3c332f>
    <RetentionPeriod xmlns="7726b06a-d2d7-4530-a604-1f0ccdbe0f88">Indefinite</RetentionPeriod>
    <RecordType xmlns="7726b06a-d2d7-4530-a604-1f0ccdbe0f88">Electronic</RecordType>
    <_ip_UnifiedCompliancePolicyProperties xmlns="http://schemas.microsoft.com/sharepoint/v3" xsi:nil="true"/>
    <Classification xmlns="7726b06a-d2d7-4530-a604-1f0ccdbe0f88">Internal</Classification>
    <System xmlns="7726b06a-d2d7-4530-a604-1f0ccdbe0f88">SharePoint</System>
    <Record xmlns="7726b06a-d2d7-4530-a604-1f0ccdbe0f88">True</Record>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849C4932F2A1DA4593E54AF31E9FA74B" ma:contentTypeVersion="24" ma:contentTypeDescription="Create a new document." ma:contentTypeScope="" ma:versionID="716681de3a16cd674cb4f50a66ed0d1c">
  <xsd:schema xmlns:xsd="http://www.w3.org/2001/XMLSchema" xmlns:xs="http://www.w3.org/2001/XMLSchema" xmlns:p="http://schemas.microsoft.com/office/2006/metadata/properties" xmlns:ns1="http://schemas.microsoft.com/sharepoint/v3" xmlns:ns2="7726b06a-d2d7-4530-a604-1f0ccdbe0f88" xmlns:ns3="f1647f9b-17e6-4048-ba43-0810176b1cb0" targetNamespace="http://schemas.microsoft.com/office/2006/metadata/properties" ma:root="true" ma:fieldsID="2040b60d2904261c3bb6f06b0a348f0f" ns1:_="" ns2:_="" ns3:_="">
    <xsd:import namespace="http://schemas.microsoft.com/sharepoint/v3"/>
    <xsd:import namespace="7726b06a-d2d7-4530-a604-1f0ccdbe0f88"/>
    <xsd:import namespace="f1647f9b-17e6-4048-ba43-0810176b1cb0"/>
    <xsd:element name="properties">
      <xsd:complexType>
        <xsd:sequence>
          <xsd:element name="documentManagement">
            <xsd:complexType>
              <xsd:all>
                <xsd:element ref="ns2:Record" minOccurs="0"/>
                <xsd:element ref="ns2:Status" minOccurs="0"/>
                <xsd:element ref="ns2:RetentionPeriod" minOccurs="0"/>
                <xsd:element ref="ns2:DispositionType" minOccurs="0"/>
                <xsd:element ref="ns2:System" minOccurs="0"/>
                <xsd:element ref="ns2:RecordType" minOccurs="0"/>
                <xsd:element ref="ns2:Classification" minOccurs="0"/>
                <xsd:element ref="ns2:MediaServiceMetadata" minOccurs="0"/>
                <xsd:element ref="ns2:MediaServiceFastMetadata" minOccurs="0"/>
                <xsd:element ref="ns2:MediaServiceAutoKeyPoints" minOccurs="0"/>
                <xsd:element ref="ns2:MediaServiceKeyPoints" minOccurs="0"/>
                <xsd:element ref="ns2:MediaServiceObjectDetectorVersions" minOccurs="0"/>
                <xsd:element ref="ns2:MediaLengthInSeconds" minOccurs="0"/>
                <xsd:element ref="ns3:SharedWithUsers" minOccurs="0"/>
                <xsd:element ref="ns3:SharedWithDetails" minOccurs="0"/>
                <xsd:element ref="ns1:_ip_UnifiedCompliancePolicyProperties" minOccurs="0"/>
                <xsd:element ref="ns1:_ip_UnifiedCompliancePolicyUIAction" minOccurs="0"/>
                <xsd:element ref="ns2:lcf76f155ced4ddcb4097134ff3c332f" minOccurs="0"/>
                <xsd:element ref="ns2:MediaServiceDateTaken" minOccurs="0"/>
                <xsd:element ref="ns2:MediaServiceGenerationTime" minOccurs="0"/>
                <xsd:element ref="ns2:MediaServiceEventHashCode" minOccurs="0"/>
                <xsd:element ref="ns2:MediaServiceOCR"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3" nillable="true" ma:displayName="Unified Compliance Policy Properties" ma:hidden="true" ma:internalName="_ip_UnifiedCompliancePolicyProperties">
      <xsd:simpleType>
        <xsd:restriction base="dms:Note"/>
      </xsd:simpleType>
    </xsd:element>
    <xsd:element name="_ip_UnifiedCompliancePolicyUIAction" ma:index="24"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726b06a-d2d7-4530-a604-1f0ccdbe0f88" elementFormDefault="qualified">
    <xsd:import namespace="http://schemas.microsoft.com/office/2006/documentManagement/types"/>
    <xsd:import namespace="http://schemas.microsoft.com/office/infopath/2007/PartnerControls"/>
    <xsd:element name="Record" ma:index="8" nillable="true" ma:displayName="Record" ma:default="True" ma:format="Dropdown" ma:internalName="Record">
      <xsd:simpleType>
        <xsd:restriction base="dms:Choice">
          <xsd:enumeration value="True"/>
          <xsd:enumeration value="False"/>
        </xsd:restriction>
      </xsd:simpleType>
    </xsd:element>
    <xsd:element name="Status" ma:index="9" nillable="true" ma:displayName="Status" ma:default="Active" ma:format="Dropdown" ma:internalName="Status">
      <xsd:simpleType>
        <xsd:restriction base="dms:Choice">
          <xsd:enumeration value="Active"/>
          <xsd:enumeration value="Archived"/>
        </xsd:restriction>
      </xsd:simpleType>
    </xsd:element>
    <xsd:element name="RetentionPeriod" ma:index="10" nillable="true" ma:displayName="Retention Period" ma:default="Indefinite" ma:format="Dropdown" ma:internalName="RetentionPeriod">
      <xsd:simpleType>
        <xsd:restriction base="dms:Choice">
          <xsd:enumeration value="Indefinite"/>
          <xsd:enumeration value="5 years"/>
          <xsd:enumeration value="Choice 3"/>
        </xsd:restriction>
      </xsd:simpleType>
    </xsd:element>
    <xsd:element name="DispositionType" ma:index="11" nillable="true" ma:displayName="Disposition Type" ma:default="No Action" ma:format="Dropdown" ma:internalName="DispositionType">
      <xsd:simpleType>
        <xsd:restriction base="dms:Text">
          <xsd:maxLength value="255"/>
        </xsd:restriction>
      </xsd:simpleType>
    </xsd:element>
    <xsd:element name="System" ma:index="12" nillable="true" ma:displayName="System" ma:default="SharePoint" ma:format="Dropdown" ma:internalName="System">
      <xsd:simpleType>
        <xsd:restriction base="dms:Choice">
          <xsd:enumeration value="SharePoint"/>
          <xsd:enumeration value="Dynamic AX"/>
          <xsd:enumeration value="CaseWare"/>
          <xsd:enumeration value="PaySpace"/>
          <xsd:enumeration value="Lexis Nexis"/>
        </xsd:restriction>
      </xsd:simpleType>
    </xsd:element>
    <xsd:element name="RecordType" ma:index="13" nillable="true" ma:displayName="Record Type" ma:default="Electronic" ma:format="Dropdown" ma:internalName="RecordType">
      <xsd:simpleType>
        <xsd:restriction base="dms:Text">
          <xsd:maxLength value="255"/>
        </xsd:restriction>
      </xsd:simpleType>
    </xsd:element>
    <xsd:element name="Classification" ma:index="14" nillable="true" ma:displayName="Classification" ma:default="Internal" ma:format="Dropdown" ma:internalName="Classification">
      <xsd:simpleType>
        <xsd:restriction base="dms:Choice">
          <xsd:enumeration value="Internal"/>
          <xsd:enumeration value="Confidential"/>
        </xsd:restriction>
      </xsd:simpleType>
    </xsd:element>
    <xsd:element name="MediaServiceMetadata" ma:index="15" nillable="true" ma:displayName="MediaServiceMetadata" ma:hidden="true" ma:internalName="MediaServiceMetadata" ma:readOnly="true">
      <xsd:simpleType>
        <xsd:restriction base="dms:Note"/>
      </xsd:simpleType>
    </xsd:element>
    <xsd:element name="MediaServiceFastMetadata" ma:index="16" nillable="true" ma:displayName="MediaServiceFastMetadata" ma:hidden="true" ma:internalName="MediaServiceFastMetadata" ma:readOnly="true">
      <xsd:simpleType>
        <xsd:restriction base="dms:Note"/>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ObjectDetectorVersions" ma:index="19" nillable="true" ma:displayName="MediaServiceObjectDetectorVersions" ma:description="" ma:hidden="true" ma:indexed="true" ma:internalName="MediaServiceObjectDetectorVersions"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6" nillable="true" ma:taxonomy="true" ma:internalName="lcf76f155ced4ddcb4097134ff3c332f" ma:taxonomyFieldName="MediaServiceImageTags" ma:displayName="Image Tags" ma:readOnly="false" ma:fieldId="{5cf76f15-5ced-4ddc-b409-7134ff3c332f}" ma:taxonomyMulti="true" ma:sspId="fea80f7c-3fd8-4d99-a5b5-4030aae26843" ma:termSetId="09814cd3-568e-fe90-9814-8d621ff8fb84" ma:anchorId="fba54fb3-c3e1-fe81-a776-ca4b69148c4d" ma:open="true" ma:isKeyword="false">
      <xsd:complexType>
        <xsd:sequence>
          <xsd:element ref="pc:Terms" minOccurs="0" maxOccurs="1"/>
        </xsd:sequence>
      </xsd:complexType>
    </xsd:element>
    <xsd:element name="MediaServiceDateTaken" ma:index="27" nillable="true" ma:displayName="MediaServiceDateTaken" ma:description="" ma:hidden="true" ma:indexed="true" ma:internalName="MediaServiceDateTaken" ma:readOnly="true">
      <xsd:simpleType>
        <xsd:restriction base="dms:Text"/>
      </xsd:simpleType>
    </xsd:element>
    <xsd:element name="MediaServiceGenerationTime" ma:index="28" nillable="true" ma:displayName="MediaServiceGenerationTime" ma:hidden="true" ma:internalName="MediaServiceGenerationTime" ma:readOnly="true">
      <xsd:simpleType>
        <xsd:restriction base="dms:Text"/>
      </xsd:simpleType>
    </xsd:element>
    <xsd:element name="MediaServiceEventHashCode" ma:index="29" nillable="true" ma:displayName="MediaServiceEventHashCode" ma:hidden="true" ma:internalName="MediaServiceEventHashCode" ma:readOnly="true">
      <xsd:simpleType>
        <xsd:restriction base="dms:Text"/>
      </xsd:simpleType>
    </xsd:element>
    <xsd:element name="MediaServiceOCR" ma:index="30" nillable="true" ma:displayName="Extracted Text" ma:internalName="MediaServiceOCR" ma:readOnly="true">
      <xsd:simpleType>
        <xsd:restriction base="dms:Note">
          <xsd:maxLength value="255"/>
        </xsd:restriction>
      </xsd:simpleType>
    </xsd:element>
    <xsd:element name="MediaServiceSearchProperties" ma:index="3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1647f9b-17e6-4048-ba43-0810176b1cb0" elementFormDefault="qualified">
    <xsd:import namespace="http://schemas.microsoft.com/office/2006/documentManagement/types"/>
    <xsd:import namespace="http://schemas.microsoft.com/office/infopath/2007/PartnerControls"/>
    <xsd:element name="SharedWithUsers" ma:index="2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636F043-F667-4BFC-8099-85C10977D75B}">
  <ds:schemaRefs>
    <ds:schemaRef ds:uri="http://schemas.microsoft.com/office/2006/metadata/properties"/>
    <ds:schemaRef ds:uri="http://schemas.microsoft.com/office/infopath/2007/PartnerControls"/>
    <ds:schemaRef ds:uri="7726b06a-d2d7-4530-a604-1f0ccdbe0f88"/>
    <ds:schemaRef ds:uri="http://schemas.microsoft.com/sharepoint/v3"/>
  </ds:schemaRefs>
</ds:datastoreItem>
</file>

<file path=customXml/itemProps2.xml><?xml version="1.0" encoding="utf-8"?>
<ds:datastoreItem xmlns:ds="http://schemas.openxmlformats.org/officeDocument/2006/customXml" ds:itemID="{32E3CC6A-EAF9-4F8C-A564-5434D581E070}">
  <ds:schemaRefs>
    <ds:schemaRef ds:uri="http://schemas.microsoft.com/sharepoint/v3/contenttype/forms"/>
  </ds:schemaRefs>
</ds:datastoreItem>
</file>

<file path=customXml/itemProps3.xml><?xml version="1.0" encoding="utf-8"?>
<ds:datastoreItem xmlns:ds="http://schemas.openxmlformats.org/officeDocument/2006/customXml" ds:itemID="{FFE9AD90-930B-4F91-898E-16D316C095E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726b06a-d2d7-4530-a604-1f0ccdbe0f88"/>
    <ds:schemaRef ds:uri="f1647f9b-17e6-4048-ba43-0810176b1cb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Notes to Bidders</vt:lpstr>
      <vt:lpstr>Byls Bridge</vt:lpstr>
      <vt:lpstr>Labour</vt:lpstr>
      <vt:lpstr>Cleaner</vt:lpstr>
      <vt:lpstr>'Byls Bridge'!Print_Area</vt:lpstr>
    </vt:vector>
  </TitlesOfParts>
  <Manager/>
  <Company>SARS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Masilu Kgofelo</dc:creator>
  <cp:keywords/>
  <dc:description/>
  <cp:lastModifiedBy>Mehnaaz Omar</cp:lastModifiedBy>
  <cp:revision/>
  <dcterms:created xsi:type="dcterms:W3CDTF">2019-07-19T07:10:38Z</dcterms:created>
  <dcterms:modified xsi:type="dcterms:W3CDTF">2024-03-15T15:16:51Z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0x010100849C4932F2A1DA4593E54AF31E9FA74B</vt:lpwstr>
  </property>
  <property fmtid="{D5CDD505-2E9C-101B-9397-08002B2CF9AE}" pid="3" name="MediaServiceImageTags">
    <vt:lpwstr/>
  </property>
</Properties>
</file>