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oscienceza-my.sharepoint.com/personal/nmbulawa_geoscience_org_za/Documents/2026-27/Tenders/CGS-2026-033NM- Maintenance of Mechanical and Electrical systems/Published Tender Doc/"/>
    </mc:Choice>
  </mc:AlternateContent>
  <xr:revisionPtr revIDLastSave="642" documentId="8_{0D4E7ABD-D4A1-4EB6-8829-27B62C016D73}" xr6:coauthVersionLast="47" xr6:coauthVersionMax="47" xr10:uidLastSave="{6BF1A184-8642-4123-B3D2-F295A2E9BAA8}"/>
  <bookViews>
    <workbookView xWindow="-110" yWindow="-110" windowWidth="19420" windowHeight="11500" firstSheet="1" activeTab="1" xr2:uid="{2B9CE20A-36A9-467C-9F45-954B585894EA}"/>
  </bookViews>
  <sheets>
    <sheet name="Pricing Summary Sheet" sheetId="3" r:id="rId1"/>
    <sheet name="A. HQ HVAC" sheetId="2" r:id="rId2"/>
    <sheet name="B. HQ Elec" sheetId="5" r:id="rId3"/>
    <sheet name="C. Bellville Mech &amp; Electrical" sheetId="6" r:id="rId4"/>
    <sheet name="D. NBCD Mech &amp; Electric " sheetId="7" r:id="rId5"/>
    <sheet name="Mark up " sheetId="8" r:id="rId6"/>
  </sheets>
  <definedNames>
    <definedName name="_xlnm.Print_Area" localSheetId="1">'A. HQ HVAC'!$A$2:$G$111</definedName>
    <definedName name="_xlnm.Print_Area" localSheetId="2">'B. HQ Elec'!$A$2:$G$37</definedName>
    <definedName name="_xlnm.Print_Area" localSheetId="3">'C. Bellville Mech &amp; Electrical'!$A$2:$G$49</definedName>
    <definedName name="_xlnm.Print_Area" localSheetId="4">'D. NBCD Mech &amp; Electric '!$A$2:$G$41</definedName>
    <definedName name="_xlnm.Print_Area" localSheetId="5">'Mark up '!$B$2:$D$34</definedName>
    <definedName name="_xlnm.Print_Area" localSheetId="0">'Pricing Summary Sheet'!$A$2:$C$23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 i="5" l="1"/>
  <c r="G16" i="7"/>
  <c r="G22" i="7" s="1"/>
  <c r="G27" i="7" s="1"/>
  <c r="G17" i="7"/>
  <c r="G18" i="7"/>
  <c r="G19" i="7"/>
  <c r="G20" i="7"/>
  <c r="G21" i="7"/>
  <c r="G15" i="7"/>
  <c r="G5" i="7"/>
  <c r="G6" i="7"/>
  <c r="G7" i="7"/>
  <c r="G8" i="7"/>
  <c r="G9" i="7"/>
  <c r="G10" i="7"/>
  <c r="G4" i="7"/>
  <c r="G11" i="7" s="1"/>
  <c r="G26" i="7" s="1"/>
  <c r="G20" i="6"/>
  <c r="G21" i="6"/>
  <c r="G22" i="6"/>
  <c r="G23" i="6"/>
  <c r="G24" i="6"/>
  <c r="G25" i="6"/>
  <c r="G26" i="6"/>
  <c r="G27" i="6"/>
  <c r="G28" i="6"/>
  <c r="G29" i="6"/>
  <c r="G19" i="6"/>
  <c r="G5" i="6"/>
  <c r="G6" i="6"/>
  <c r="G7" i="6"/>
  <c r="G8" i="6"/>
  <c r="G9" i="6"/>
  <c r="G10" i="6"/>
  <c r="G11" i="6"/>
  <c r="G12" i="6"/>
  <c r="G13" i="6"/>
  <c r="G14" i="6"/>
  <c r="G4" i="6"/>
  <c r="G15" i="6" s="1"/>
  <c r="G34" i="6" s="1"/>
  <c r="G15" i="5"/>
  <c r="G16" i="5"/>
  <c r="G17" i="5"/>
  <c r="G18" i="5"/>
  <c r="G19" i="5"/>
  <c r="G14" i="5"/>
  <c r="G5" i="5"/>
  <c r="G6" i="5"/>
  <c r="G7" i="5"/>
  <c r="G8" i="5"/>
  <c r="G9" i="5"/>
  <c r="G79" i="2"/>
  <c r="G88" i="2" s="1"/>
  <c r="G78" i="2"/>
  <c r="G62" i="2"/>
  <c r="G63" i="2"/>
  <c r="G64" i="2"/>
  <c r="G65" i="2"/>
  <c r="G66" i="2"/>
  <c r="G67" i="2"/>
  <c r="G68" i="2"/>
  <c r="G69" i="2"/>
  <c r="G70" i="2"/>
  <c r="G71" i="2"/>
  <c r="G72" i="2"/>
  <c r="G73" i="2"/>
  <c r="G61" i="2"/>
  <c r="G94" i="2"/>
  <c r="G95" i="2"/>
  <c r="G96" i="2"/>
  <c r="G93" i="2"/>
  <c r="G97" i="2" s="1"/>
  <c r="G104" i="2" s="1"/>
  <c r="G45" i="2"/>
  <c r="G46" i="2"/>
  <c r="G47" i="2"/>
  <c r="G48" i="2"/>
  <c r="G49" i="2"/>
  <c r="G50" i="2"/>
  <c r="G51" i="2"/>
  <c r="G52" i="2"/>
  <c r="G53" i="2"/>
  <c r="G54" i="2"/>
  <c r="G55" i="2"/>
  <c r="G56" i="2"/>
  <c r="G44" i="2"/>
  <c r="G25" i="2"/>
  <c r="G26" i="2"/>
  <c r="G27" i="2"/>
  <c r="G28" i="2"/>
  <c r="G29" i="2"/>
  <c r="G30" i="2"/>
  <c r="G31" i="2"/>
  <c r="G32" i="2"/>
  <c r="G33" i="2"/>
  <c r="G34" i="2"/>
  <c r="G35" i="2"/>
  <c r="G36" i="2"/>
  <c r="G37" i="2"/>
  <c r="G38" i="2"/>
  <c r="G39" i="2"/>
  <c r="G24" i="2"/>
  <c r="G5" i="2"/>
  <c r="G6" i="2"/>
  <c r="G7" i="2"/>
  <c r="G8" i="2"/>
  <c r="G9" i="2"/>
  <c r="G10" i="2"/>
  <c r="G11" i="2"/>
  <c r="G12" i="2"/>
  <c r="G13" i="2"/>
  <c r="G14" i="2"/>
  <c r="G15" i="2"/>
  <c r="G16" i="2"/>
  <c r="G17" i="2"/>
  <c r="G18" i="2"/>
  <c r="G19" i="2"/>
  <c r="G4" i="2"/>
  <c r="B27" i="7"/>
  <c r="B26" i="7"/>
  <c r="B35" i="6"/>
  <c r="B34" i="6"/>
  <c r="B24" i="5"/>
  <c r="B23" i="5"/>
  <c r="G28" i="7" l="1"/>
  <c r="G32" i="7" s="1"/>
  <c r="G10" i="5"/>
  <c r="G23" i="5" s="1"/>
  <c r="G20" i="5"/>
  <c r="G24" i="5" s="1"/>
  <c r="G30" i="6"/>
  <c r="G35" i="6" s="1"/>
  <c r="G36" i="6" s="1"/>
  <c r="G40" i="6" s="1"/>
  <c r="G43" i="6" s="1"/>
  <c r="C5" i="3" s="1"/>
  <c r="G41" i="6"/>
  <c r="G42" i="6" s="1"/>
  <c r="G74" i="2"/>
  <c r="G87" i="2" s="1"/>
  <c r="G57" i="2"/>
  <c r="G86" i="2" s="1"/>
  <c r="G40" i="2"/>
  <c r="G85" i="2" s="1"/>
  <c r="G20" i="2"/>
  <c r="G84" i="2" s="1"/>
  <c r="G25" i="5" l="1"/>
  <c r="G29" i="5" s="1"/>
  <c r="G30" i="5" s="1"/>
  <c r="G31" i="5" s="1"/>
  <c r="G33" i="7"/>
  <c r="G34" i="7" s="1"/>
  <c r="G35" i="7"/>
  <c r="C6" i="3" s="1"/>
  <c r="G89" i="2"/>
  <c r="G101" i="2" s="1"/>
  <c r="G102" i="2" s="1"/>
  <c r="G103" i="2" s="1"/>
  <c r="G32" i="5" l="1"/>
  <c r="C4" i="3" s="1"/>
  <c r="G105" i="2"/>
  <c r="C3" i="3" s="1"/>
  <c r="C7" i="3" l="1"/>
  <c r="C8" i="3" s="1"/>
  <c r="C9" i="3" l="1"/>
  <c r="C10" i="3" s="1"/>
  <c r="C11" i="3" s="1"/>
</calcChain>
</file>

<file path=xl/sharedStrings.xml><?xml version="1.0" encoding="utf-8"?>
<sst xmlns="http://schemas.openxmlformats.org/spreadsheetml/2006/main" count="597" uniqueCount="210">
  <si>
    <t>Description</t>
  </si>
  <si>
    <t>Quantinty</t>
  </si>
  <si>
    <t>Unit</t>
  </si>
  <si>
    <t>Frequence</t>
  </si>
  <si>
    <t>Unit Price</t>
  </si>
  <si>
    <t>Amount</t>
  </si>
  <si>
    <t>VRV outdoor unit</t>
  </si>
  <si>
    <t>Item</t>
  </si>
  <si>
    <t>R</t>
  </si>
  <si>
    <t>Total</t>
  </si>
  <si>
    <t>Cassette Units</t>
  </si>
  <si>
    <t>Year 2 Total = Year 1 Total * 1.06</t>
  </si>
  <si>
    <t>Year 1 Total</t>
  </si>
  <si>
    <t>Year 3 Total =  Year 2 Total * 1.06</t>
  </si>
  <si>
    <t>Summary Contract Total for 3 Years</t>
  </si>
  <si>
    <t>Grand Total Vat Excl.</t>
  </si>
  <si>
    <t>Thermal Storage Tanks</t>
  </si>
  <si>
    <t>AHU</t>
  </si>
  <si>
    <t>Heat Recovery pumps</t>
  </si>
  <si>
    <t>Seconday CW pumps</t>
  </si>
  <si>
    <t>Seconday HW pumps</t>
  </si>
  <si>
    <t>Primary HW Pumps</t>
  </si>
  <si>
    <t>Primary CW Pumps</t>
  </si>
  <si>
    <t>Vacuum pump</t>
  </si>
  <si>
    <t>Compressor</t>
  </si>
  <si>
    <t>Effluent Circulation Pump</t>
  </si>
  <si>
    <t>Effluent Pump</t>
  </si>
  <si>
    <t>Fans (Fresh air &amp; extraction)</t>
  </si>
  <si>
    <t>BMS System</t>
  </si>
  <si>
    <t xml:space="preserve">Chiller integral pump </t>
  </si>
  <si>
    <t>Chiller</t>
  </si>
  <si>
    <t>Fan Coil Units</t>
  </si>
  <si>
    <t>Item No.</t>
  </si>
  <si>
    <t>1.1</t>
  </si>
  <si>
    <t>1.2</t>
  </si>
  <si>
    <t>1.14</t>
  </si>
  <si>
    <t>1.3</t>
  </si>
  <si>
    <t>1.4</t>
  </si>
  <si>
    <t>1.5</t>
  </si>
  <si>
    <t>1.6</t>
  </si>
  <si>
    <t>1.7</t>
  </si>
  <si>
    <t>1.8</t>
  </si>
  <si>
    <t>1.9</t>
  </si>
  <si>
    <t>1.10</t>
  </si>
  <si>
    <t>1.11</t>
  </si>
  <si>
    <t>1.</t>
  </si>
  <si>
    <t>1.12</t>
  </si>
  <si>
    <t>2.</t>
  </si>
  <si>
    <t>2.1</t>
  </si>
  <si>
    <t>2.2</t>
  </si>
  <si>
    <t>2.3</t>
  </si>
  <si>
    <t>2.4</t>
  </si>
  <si>
    <t>2.5</t>
  </si>
  <si>
    <t>2.6</t>
  </si>
  <si>
    <t>2.7</t>
  </si>
  <si>
    <t>2.8</t>
  </si>
  <si>
    <t>2.9</t>
  </si>
  <si>
    <t>2.10</t>
  </si>
  <si>
    <t>2.11</t>
  </si>
  <si>
    <t>2.12</t>
  </si>
  <si>
    <t>9.1 m3 Pressure Vessel</t>
  </si>
  <si>
    <t>Hot water Tanks</t>
  </si>
  <si>
    <t>1.13</t>
  </si>
  <si>
    <t>Heat Exchangers</t>
  </si>
  <si>
    <t>1.15</t>
  </si>
  <si>
    <t>Motorised Valves</t>
  </si>
  <si>
    <t>2.13</t>
  </si>
  <si>
    <t>2.14</t>
  </si>
  <si>
    <t>2.15</t>
  </si>
  <si>
    <t>3.</t>
  </si>
  <si>
    <t xml:space="preserve">HVAC System Minor Maintenance </t>
  </si>
  <si>
    <t>Lifting Equipment</t>
  </si>
  <si>
    <t>3.1</t>
  </si>
  <si>
    <t>3.2</t>
  </si>
  <si>
    <t>3.3</t>
  </si>
  <si>
    <t>3.4</t>
  </si>
  <si>
    <t>3.5</t>
  </si>
  <si>
    <t>3.6</t>
  </si>
  <si>
    <t>3.7</t>
  </si>
  <si>
    <t>3.8</t>
  </si>
  <si>
    <t>1.16</t>
  </si>
  <si>
    <t>HVAC MV LV Electrical Panel</t>
  </si>
  <si>
    <t>Domestic Water Pump</t>
  </si>
  <si>
    <t xml:space="preserve">Total </t>
  </si>
  <si>
    <t>Denim Water Plant</t>
  </si>
  <si>
    <t>3.9</t>
  </si>
  <si>
    <t>Pumps, Compressors &amp; Other Mech Equipment Minor Maintenance</t>
  </si>
  <si>
    <t>3.10</t>
  </si>
  <si>
    <t>Turnstile Gate</t>
  </si>
  <si>
    <t>Pumps, Compressors &amp; Other Mech Equipment Major Maintenance</t>
  </si>
  <si>
    <t>4.1</t>
  </si>
  <si>
    <t>4.2</t>
  </si>
  <si>
    <t>4.3</t>
  </si>
  <si>
    <t>4.4</t>
  </si>
  <si>
    <t>4.5</t>
  </si>
  <si>
    <t>4.6</t>
  </si>
  <si>
    <t>4.7</t>
  </si>
  <si>
    <t>4.8</t>
  </si>
  <si>
    <t>4.9</t>
  </si>
  <si>
    <t>4.10</t>
  </si>
  <si>
    <t>4.</t>
  </si>
  <si>
    <t>5.</t>
  </si>
  <si>
    <t>Lifting Equipment Certification</t>
  </si>
  <si>
    <t>Annual Inspection &amp; Certificationof the lift equipment</t>
  </si>
  <si>
    <t>Frequency</t>
  </si>
  <si>
    <t xml:space="preserve">HVAC System Major Maintenance </t>
  </si>
  <si>
    <t>Year 1 Pricing Summary - Mechanical Systems</t>
  </si>
  <si>
    <t>A.</t>
  </si>
  <si>
    <t>A.1</t>
  </si>
  <si>
    <t>A.2</t>
  </si>
  <si>
    <t>A.3</t>
  </si>
  <si>
    <t>UPS</t>
  </si>
  <si>
    <t>Distribution Boards</t>
  </si>
  <si>
    <t>HVAC Transformer</t>
  </si>
  <si>
    <t xml:space="preserve">Electric Fence </t>
  </si>
  <si>
    <t>Gate Motors</t>
  </si>
  <si>
    <t xml:space="preserve">Electrical System Minor Maintenance </t>
  </si>
  <si>
    <t>2.16</t>
  </si>
  <si>
    <t>4.11</t>
  </si>
  <si>
    <t xml:space="preserve">Electrical System Major Maintenance </t>
  </si>
  <si>
    <t>B.</t>
  </si>
  <si>
    <t>B.1</t>
  </si>
  <si>
    <t>B.2</t>
  </si>
  <si>
    <t>B.3</t>
  </si>
  <si>
    <t>Midwall Split</t>
  </si>
  <si>
    <t>Generator</t>
  </si>
  <si>
    <t>Boom gate</t>
  </si>
  <si>
    <t>Industrial Garage Doors</t>
  </si>
  <si>
    <t xml:space="preserve">Electrical &amp; Mechanical  System Minor Maintenance </t>
  </si>
  <si>
    <t xml:space="preserve">Electrical &amp; Mechanical  System Major Maintenance </t>
  </si>
  <si>
    <t>C.</t>
  </si>
  <si>
    <t>C.1</t>
  </si>
  <si>
    <t>C.2</t>
  </si>
  <si>
    <t>C.3</t>
  </si>
  <si>
    <t>Descrpition</t>
  </si>
  <si>
    <t>D.</t>
  </si>
  <si>
    <t xml:space="preserve">HQ HVAC </t>
  </si>
  <si>
    <t>HQ Electrical</t>
  </si>
  <si>
    <t xml:space="preserve">Bellville Mechanical &amp; Electrical </t>
  </si>
  <si>
    <t>NBCD</t>
  </si>
  <si>
    <t>Grand Total excl. VAT</t>
  </si>
  <si>
    <t>Vat at 15%</t>
  </si>
  <si>
    <t>Grand Total incl. VAT</t>
  </si>
  <si>
    <t xml:space="preserve">Amount </t>
  </si>
  <si>
    <t>Mark-up %</t>
  </si>
  <si>
    <t>0 - R 9999</t>
  </si>
  <si>
    <t>R10 000 - R49 999</t>
  </si>
  <si>
    <t>R50 000 -  R99 999</t>
  </si>
  <si>
    <t>R100 000 - R499 999</t>
  </si>
  <si>
    <t>R 500 000 and Above</t>
  </si>
  <si>
    <t>Normal Working Hours</t>
  </si>
  <si>
    <t>Engineer</t>
  </si>
  <si>
    <t>Technician</t>
  </si>
  <si>
    <t>Overtime Normal Workdays and Saturdays</t>
  </si>
  <si>
    <t>Overtime Sundays and Public Holidays</t>
  </si>
  <si>
    <t>Rate/km</t>
  </si>
  <si>
    <t>5.1</t>
  </si>
  <si>
    <t>Boom gates and spikes</t>
  </si>
  <si>
    <t>3.11</t>
  </si>
  <si>
    <t>3.12</t>
  </si>
  <si>
    <t>4.12</t>
  </si>
  <si>
    <t>Industrial Roller Doors</t>
  </si>
  <si>
    <t>Transformers</t>
  </si>
  <si>
    <t>3.13</t>
  </si>
  <si>
    <t>Mobile Air Compressors</t>
  </si>
  <si>
    <t>4.13</t>
  </si>
  <si>
    <t>Exrtraction Fans</t>
  </si>
  <si>
    <t>Central air cooler</t>
  </si>
  <si>
    <t>Electrical Charging System - Forklift</t>
  </si>
  <si>
    <t>Crusher Plant</t>
  </si>
  <si>
    <t>Distribution Board</t>
  </si>
  <si>
    <t>Technician Assistance</t>
  </si>
  <si>
    <t>GRAND MAINTENANCE COST</t>
  </si>
  <si>
    <t>HVAC Expansion Tanks</t>
  </si>
  <si>
    <t>Quantity</t>
  </si>
  <si>
    <t>A.4</t>
  </si>
  <si>
    <t>Pressure Equipment Test &amp; issuing Certificate of Conformity</t>
  </si>
  <si>
    <t>Distribution Boards &amp; ATS</t>
  </si>
  <si>
    <t>Generators - 275 KVA</t>
  </si>
  <si>
    <t>UPS - 100 kVA &amp; 120 KVA</t>
  </si>
  <si>
    <t>Industrial Garage Doors - Manual</t>
  </si>
  <si>
    <t>Industrial Garage Doors - Motorised</t>
  </si>
  <si>
    <t>PROVISION FOR SPARES AND OTHER VARIABLE COST = 20%* MAINTENANCE</t>
  </si>
  <si>
    <t>#Travel</t>
  </si>
  <si>
    <t># Travelling rate only applies on attending to emergencies</t>
  </si>
  <si>
    <r>
      <rPr>
        <b/>
        <sz val="11"/>
        <color theme="1"/>
        <rFont val="Aptos Narrow"/>
        <family val="2"/>
        <scheme val="minor"/>
      </rPr>
      <t>NOTE 1</t>
    </r>
    <r>
      <rPr>
        <sz val="11"/>
        <color theme="1"/>
        <rFont val="Aptos Narrow"/>
        <family val="2"/>
        <scheme val="minor"/>
      </rPr>
      <t>: Indicative escalation of 6% used. Escalcation will be linked to the CPI</t>
    </r>
  </si>
  <si>
    <r>
      <rPr>
        <b/>
        <sz val="11"/>
        <color theme="1"/>
        <rFont val="Aptos Narrow"/>
        <family val="2"/>
        <scheme val="minor"/>
      </rPr>
      <t>NOTE 2:</t>
    </r>
    <r>
      <rPr>
        <sz val="11"/>
        <color theme="1"/>
        <rFont val="Aptos Narrow"/>
        <family val="2"/>
        <scheme val="minor"/>
      </rPr>
      <t xml:space="preserve"> Rates are inclusive of labour, tools, health and safety requirement, travelling and any other applicable charge per service</t>
    </r>
  </si>
  <si>
    <t>Mark-up percentage for spares and other services not listed on the BoQ</t>
  </si>
  <si>
    <t>Labour Rate for Emergency Work</t>
  </si>
  <si>
    <t>Rate per hour</t>
  </si>
  <si>
    <t>Rate</t>
  </si>
  <si>
    <r>
      <rPr>
        <b/>
        <sz val="11"/>
        <color theme="1"/>
        <rFont val="Aptos Narrow"/>
        <family val="2"/>
        <scheme val="minor"/>
      </rPr>
      <t>NOTE 1</t>
    </r>
    <r>
      <rPr>
        <sz val="11"/>
        <color theme="1"/>
        <rFont val="Aptos Narrow"/>
        <family val="2"/>
        <scheme val="minor"/>
      </rPr>
      <t>: Indicative escalation of 6% used. Escalation will be linked to the CPI</t>
    </r>
  </si>
  <si>
    <r>
      <rPr>
        <b/>
        <sz val="11"/>
        <color theme="1"/>
        <rFont val="Aptos Narrow"/>
        <family val="2"/>
        <scheme val="minor"/>
      </rPr>
      <t>Note3:</t>
    </r>
    <r>
      <rPr>
        <sz val="11"/>
        <color theme="1"/>
        <rFont val="Aptos Narrow"/>
        <family val="2"/>
        <scheme val="minor"/>
      </rPr>
      <t xml:space="preserve"> If using excel BOQ, Only complete the Cells highlighted in yellow </t>
    </r>
  </si>
  <si>
    <r>
      <rPr>
        <b/>
        <sz val="11"/>
        <color theme="1"/>
        <rFont val="Aptos Narrow"/>
        <family val="2"/>
        <scheme val="minor"/>
      </rPr>
      <t>Note3:</t>
    </r>
    <r>
      <rPr>
        <sz val="11"/>
        <color theme="1"/>
        <rFont val="Aptos Narrow"/>
        <family val="2"/>
        <scheme val="minor"/>
      </rPr>
      <t xml:space="preserve"> If using excel BOQ, only complete the Cells highlighted in yellow </t>
    </r>
  </si>
  <si>
    <t>D</t>
  </si>
  <si>
    <t>D.1</t>
  </si>
  <si>
    <t>D.2</t>
  </si>
  <si>
    <t>D.3</t>
  </si>
  <si>
    <t>TREATMENT OF ARITHMETIC ERRORS IN THE BID PRICE</t>
  </si>
  <si>
    <t>If the pricing schedule apply and there is an error in the line-item total resulting from the product or services of the unit rate and quantity, the line-item total shall govern, and rate shall be corrected. Where there is obviously gross misplacement of the decimals point in the unit rate, the line-item total as quoted shall govern and the unit rate shall be corrected.</t>
  </si>
  <si>
    <t>Where there is an error in the of the prices, either as result of other corrections required by the checking process or in the bids addition of prices, the total of the prices shall govern, and the service provider will be asked to revise selected item prices to achieve the total quoted price.</t>
  </si>
  <si>
    <t>No bidder shall be offered competitive advantage to change total quoted prices after the closing of the bid.</t>
  </si>
  <si>
    <t>Signature</t>
  </si>
  <si>
    <t xml:space="preserve">Position </t>
  </si>
  <si>
    <t>Name of bidder</t>
  </si>
  <si>
    <t>..………………………………………</t>
  </si>
  <si>
    <t xml:space="preserve">   Date</t>
  </si>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</sst>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0.00_-;\-&quot;R&quot;* #,##0.00_-;_-&quot;R&quot;* &quot;-&quot;??_-;_-@_-"/>
    <numFmt numFmtId="165" formatCode="_-[$R-1C09]* #,##0.00_-;\-[$R-1C09]* #,##0.00_-;_-[$R-1C09]* &quot;-&quot;??_-;_-@_-"/>
  </numFmts>
  <fonts count="7" x14ac:knownFonts="1">
    <font>
      <sz val="11"/>
      <color theme="1"/>
      <name val="Aptos Narrow"/>
      <family val="2"/>
      <scheme val="minor"/>
    </font>
    <font>
      <sz val="8"/>
      <name val="Aptos Narrow"/>
      <family val="2"/>
      <scheme val="minor"/>
    </font>
    <font>
      <b/>
      <sz val="11"/>
      <color theme="1"/>
      <name val="Aptos Narrow"/>
      <family val="2"/>
      <scheme val="minor"/>
    </font>
    <font>
      <sz val="11"/>
      <name val="Aptos Narrow"/>
      <family val="2"/>
      <scheme val="minor"/>
    </font>
    <font>
      <sz val="11"/>
      <color theme="1"/>
      <name val="Aptos Narrow"/>
      <family val="2"/>
      <scheme val="minor"/>
    </font>
    <font>
      <b/>
      <sz val="9"/>
      <color theme="1"/>
      <name val="Arial"/>
      <family val="2"/>
    </font>
    <font>
      <sz val="9"/>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4" fillId="0" borderId="0" applyFont="0" applyFill="0" applyBorder="0" applyAlignment="0" applyProtection="0"/>
    <xf numFmtId="9" fontId="4" fillId="0" borderId="0" applyFont="0" applyFill="0" applyBorder="0" applyAlignment="0" applyProtection="0"/>
  </cellStyleXfs>
  <cellXfs count="45">
    <xf numFmtId="0" fontId="0" fillId="0" borderId="0" xfId="0"/>
    <xf numFmtId="0" fontId="0" fillId="0" borderId="1" xfId="0" applyBorder="1"/>
    <xf numFmtId="0" fontId="2" fillId="0" borderId="1" xfId="0" applyFont="1" applyBorder="1"/>
    <xf numFmtId="0" fontId="0" fillId="0" borderId="1" xfId="0" applyBorder="1" applyAlignment="1">
      <alignment horizontal="center"/>
    </xf>
    <xf numFmtId="0" fontId="0" fillId="0" borderId="0" xfId="0" applyAlignment="1">
      <alignment horizontal="center"/>
    </xf>
    <xf numFmtId="0" fontId="2" fillId="0" borderId="0" xfId="0" applyFont="1"/>
    <xf numFmtId="0" fontId="0" fillId="0" borderId="2" xfId="0" applyBorder="1"/>
    <xf numFmtId="0" fontId="2" fillId="0" borderId="1"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0" fontId="0" fillId="0" borderId="2" xfId="0" applyBorder="1" applyAlignment="1">
      <alignment horizontal="center"/>
    </xf>
    <xf numFmtId="0" fontId="2" fillId="0" borderId="0" xfId="0" applyFont="1" applyAlignment="1">
      <alignment horizontal="left"/>
    </xf>
    <xf numFmtId="0" fontId="0" fillId="0" borderId="1" xfId="0" applyBorder="1" applyAlignment="1">
      <alignment wrapText="1"/>
    </xf>
    <xf numFmtId="0" fontId="3" fillId="0" borderId="1" xfId="0" applyFont="1" applyBorder="1" applyAlignment="1">
      <alignment horizontal="center"/>
    </xf>
    <xf numFmtId="0" fontId="0" fillId="0" borderId="1" xfId="0" applyBorder="1" applyAlignment="1">
      <alignment horizontal="center" vertical="center"/>
    </xf>
    <xf numFmtId="165" fontId="0" fillId="0" borderId="1" xfId="0" applyNumberFormat="1" applyBorder="1"/>
    <xf numFmtId="165" fontId="2" fillId="0" borderId="1" xfId="0" applyNumberFormat="1" applyFont="1" applyBorder="1"/>
    <xf numFmtId="164" fontId="0" fillId="0" borderId="1" xfId="1" applyFont="1" applyBorder="1"/>
    <xf numFmtId="164" fontId="0" fillId="0" borderId="1" xfId="0" applyNumberFormat="1" applyBorder="1"/>
    <xf numFmtId="164" fontId="2" fillId="0" borderId="1" xfId="1" applyFont="1" applyBorder="1"/>
    <xf numFmtId="164" fontId="0" fillId="2" borderId="1" xfId="1" applyFont="1" applyFill="1" applyBorder="1" applyProtection="1">
      <protection locked="0"/>
    </xf>
    <xf numFmtId="164" fontId="0" fillId="0" borderId="1" xfId="1" applyFont="1" applyBorder="1" applyProtection="1"/>
    <xf numFmtId="0" fontId="0" fillId="0" borderId="0" xfId="0" applyAlignment="1">
      <alignment wrapText="1"/>
    </xf>
    <xf numFmtId="164" fontId="0" fillId="3" borderId="1" xfId="1" applyFont="1" applyFill="1" applyBorder="1"/>
    <xf numFmtId="164" fontId="2" fillId="3" borderId="1" xfId="1" applyFont="1" applyFill="1" applyBorder="1"/>
    <xf numFmtId="164" fontId="0" fillId="3" borderId="1" xfId="0" applyNumberFormat="1" applyFill="1" applyBorder="1"/>
    <xf numFmtId="165" fontId="0" fillId="2" borderId="1" xfId="0" applyNumberFormat="1" applyFill="1" applyBorder="1" applyProtection="1">
      <protection locked="0"/>
    </xf>
    <xf numFmtId="164" fontId="2" fillId="0" borderId="1" xfId="0" applyNumberFormat="1" applyFont="1" applyBorder="1"/>
    <xf numFmtId="0" fontId="5" fillId="0" borderId="0" xfId="0" applyFont="1" applyAlignment="1">
      <alignment horizontal="justify" vertical="center"/>
    </xf>
    <xf numFmtId="0" fontId="6" fillId="0" borderId="0" xfId="0" applyFont="1" applyAlignment="1">
      <alignment horizontal="justify" vertical="center"/>
    </xf>
    <xf numFmtId="164" fontId="0" fillId="0" borderId="0" xfId="0" applyNumberFormat="1"/>
    <xf numFmtId="165" fontId="0" fillId="3" borderId="1" xfId="0" applyNumberFormat="1" applyFill="1" applyBorder="1"/>
    <xf numFmtId="9" fontId="0" fillId="2" borderId="1" xfId="2" applyFont="1" applyFill="1" applyBorder="1" applyProtection="1">
      <protection locked="0"/>
    </xf>
    <xf numFmtId="0" fontId="0" fillId="0" borderId="1" xfId="0" applyBorder="1" applyAlignment="1">
      <alignment horizontal="left"/>
    </xf>
    <xf numFmtId="0" fontId="2" fillId="0" borderId="1" xfId="0" applyFont="1" applyBorder="1" applyAlignment="1">
      <alignment horizontal="left"/>
    </xf>
    <xf numFmtId="0" fontId="0" fillId="0" borderId="1" xfId="0"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1" xfId="0" applyBorder="1"/>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1" xfId="0" applyFont="1" applyBorder="1" applyAlignment="1">
      <alignment horizontal="center"/>
    </xf>
    <xf numFmtId="0" fontId="6" fillId="0" borderId="0" xfId="0" applyFont="1" applyAlignment="1">
      <alignment horizontal="justify"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89DDF-4F31-4058-BF5C-30BBFBDEA71A}">
  <sheetPr>
    <pageSetUpPr fitToPage="1"/>
  </sheetPr>
  <dimension ref="A2:C23"/>
  <sheetViews>
    <sheetView workbookViewId="0">
      <selection activeCell="D6" sqref="D6"/>
    </sheetView>
  </sheetViews>
  <sheetFormatPr defaultRowHeight="14.5" x14ac:dyDescent="0.35"/>
  <cols>
    <col min="1" max="1" width="4.36328125" customWidth="1"/>
    <col min="2" max="2" width="42.36328125" customWidth="1"/>
    <col min="3" max="3" width="26.7265625" customWidth="1"/>
    <col min="4" max="4" width="41.453125" customWidth="1"/>
  </cols>
  <sheetData>
    <row r="2" spans="1:3" x14ac:dyDescent="0.35">
      <c r="A2" s="1"/>
      <c r="B2" s="2" t="s">
        <v>134</v>
      </c>
      <c r="C2" s="2" t="s">
        <v>5</v>
      </c>
    </row>
    <row r="3" spans="1:3" x14ac:dyDescent="0.35">
      <c r="A3" s="1" t="s">
        <v>107</v>
      </c>
      <c r="B3" s="1" t="s">
        <v>136</v>
      </c>
      <c r="C3" s="18">
        <f>'A. HQ HVAC'!G105</f>
        <v>0</v>
      </c>
    </row>
    <row r="4" spans="1:3" x14ac:dyDescent="0.35">
      <c r="A4" s="1" t="s">
        <v>120</v>
      </c>
      <c r="B4" s="1" t="s">
        <v>137</v>
      </c>
      <c r="C4" s="21">
        <f>'B. HQ Elec'!G32</f>
        <v>0</v>
      </c>
    </row>
    <row r="5" spans="1:3" x14ac:dyDescent="0.35">
      <c r="A5" s="1" t="s">
        <v>130</v>
      </c>
      <c r="B5" s="1" t="s">
        <v>138</v>
      </c>
      <c r="C5" s="18">
        <f>'C. Bellville Mech &amp; Electrical'!G43</f>
        <v>0</v>
      </c>
    </row>
    <row r="6" spans="1:3" ht="15.65" customHeight="1" x14ac:dyDescent="0.35">
      <c r="A6" s="1" t="s">
        <v>135</v>
      </c>
      <c r="B6" s="1" t="s">
        <v>139</v>
      </c>
      <c r="C6" s="18">
        <f>'D. NBCD Mech &amp; Electric '!G35</f>
        <v>0</v>
      </c>
    </row>
    <row r="7" spans="1:3" ht="15.65" customHeight="1" x14ac:dyDescent="0.35">
      <c r="A7" s="1"/>
      <c r="B7" s="1" t="s">
        <v>172</v>
      </c>
      <c r="C7" s="18">
        <f>SUM(C3:C6)</f>
        <v>0</v>
      </c>
    </row>
    <row r="8" spans="1:3" ht="29.4" customHeight="1" x14ac:dyDescent="0.35">
      <c r="A8" s="1"/>
      <c r="B8" s="12" t="s">
        <v>182</v>
      </c>
      <c r="C8" s="21">
        <f>20%*C7</f>
        <v>0</v>
      </c>
    </row>
    <row r="9" spans="1:3" x14ac:dyDescent="0.35">
      <c r="A9" s="1"/>
      <c r="B9" s="1" t="s">
        <v>140</v>
      </c>
      <c r="C9" s="18">
        <f>C7+C8</f>
        <v>0</v>
      </c>
    </row>
    <row r="10" spans="1:3" x14ac:dyDescent="0.35">
      <c r="A10" s="1"/>
      <c r="B10" s="1" t="s">
        <v>141</v>
      </c>
      <c r="C10" s="18">
        <f>15%*C9</f>
        <v>0</v>
      </c>
    </row>
    <row r="11" spans="1:3" x14ac:dyDescent="0.35">
      <c r="A11" s="1"/>
      <c r="B11" s="1" t="s">
        <v>142</v>
      </c>
      <c r="C11" s="18">
        <f>C9+C10</f>
        <v>0</v>
      </c>
    </row>
    <row r="12" spans="1:3" x14ac:dyDescent="0.35">
      <c r="C12" s="30"/>
    </row>
    <row r="14" spans="1:3" ht="23" x14ac:dyDescent="0.35">
      <c r="B14" s="28" t="s">
        <v>198</v>
      </c>
    </row>
    <row r="15" spans="1:3" ht="80.5" customHeight="1" x14ac:dyDescent="0.35">
      <c r="B15" s="44" t="s">
        <v>199</v>
      </c>
      <c r="C15" s="44"/>
    </row>
    <row r="16" spans="1:3" ht="58" customHeight="1" x14ac:dyDescent="0.35">
      <c r="B16" s="44" t="s">
        <v>200</v>
      </c>
      <c r="C16" s="44"/>
    </row>
    <row r="17" spans="2:3" ht="23" customHeight="1" x14ac:dyDescent="0.35">
      <c r="B17" s="44" t="s">
        <v>201</v>
      </c>
      <c r="C17" s="44"/>
    </row>
    <row r="18" spans="2:3" ht="23" customHeight="1" x14ac:dyDescent="0.35">
      <c r="B18" s="29"/>
      <c r="C18" s="29"/>
    </row>
    <row r="19" spans="2:3" ht="23" customHeight="1" x14ac:dyDescent="0.35">
      <c r="B19" s="28" t="s">
        <v>202</v>
      </c>
      <c r="C19" s="28" t="s">
        <v>206</v>
      </c>
    </row>
    <row r="20" spans="2:3" ht="48.5" customHeight="1" x14ac:dyDescent="0.35">
      <c r="B20" s="29" t="s">
        <v>207</v>
      </c>
      <c r="C20" s="29" t="s">
        <v>205</v>
      </c>
    </row>
    <row r="21" spans="2:3" x14ac:dyDescent="0.35">
      <c r="B21" s="29"/>
    </row>
    <row r="22" spans="2:3" x14ac:dyDescent="0.35">
      <c r="B22" s="28" t="s">
        <v>203</v>
      </c>
      <c r="C22" s="28" t="s">
        <v>204</v>
      </c>
    </row>
    <row r="23" spans="2:3" ht="63" customHeight="1" x14ac:dyDescent="0.35">
      <c r="B23" s="29" t="s">
        <v>208</v>
      </c>
      <c r="C23" s="29" t="s">
        <v>209</v>
      </c>
    </row>
  </sheetData>
  <sheetProtection sheet="1" selectLockedCells="1"/>
  <mergeCells count="3">
    <mergeCell ref="B15:C15"/>
    <mergeCell ref="B16:C16"/>
    <mergeCell ref="B17:C1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3643-9B6F-4759-B8CE-9678F705C45E}">
  <sheetPr>
    <pageSetUpPr fitToPage="1"/>
  </sheetPr>
  <dimension ref="A2:G111"/>
  <sheetViews>
    <sheetView tabSelected="1" zoomScale="120" zoomScaleNormal="120" workbookViewId="0">
      <selection activeCell="F9" sqref="F9"/>
    </sheetView>
  </sheetViews>
  <sheetFormatPr defaultRowHeight="14.5" x14ac:dyDescent="0.35"/>
  <cols>
    <col min="1" max="1" width="8.90625" customWidth="1"/>
    <col min="2" max="2" width="26.08984375" customWidth="1"/>
    <col min="3" max="3" width="9.6328125" customWidth="1"/>
    <col min="4" max="4" width="7.08984375" customWidth="1"/>
    <col min="5" max="5" width="9.6328125" customWidth="1"/>
    <col min="6" max="6" width="15.81640625" customWidth="1"/>
    <col min="7" max="7" width="23.1796875" customWidth="1"/>
  </cols>
  <sheetData>
    <row r="2" spans="1:7" x14ac:dyDescent="0.35">
      <c r="A2" s="2" t="s">
        <v>45</v>
      </c>
      <c r="B2" s="40" t="s">
        <v>70</v>
      </c>
      <c r="C2" s="41"/>
      <c r="D2" s="41"/>
      <c r="E2" s="41"/>
      <c r="F2" s="41"/>
      <c r="G2" s="42"/>
    </row>
    <row r="3" spans="1:7" x14ac:dyDescent="0.35">
      <c r="A3" s="2" t="s">
        <v>32</v>
      </c>
      <c r="B3" s="2" t="s">
        <v>0</v>
      </c>
      <c r="C3" s="2" t="s">
        <v>174</v>
      </c>
      <c r="D3" s="2" t="s">
        <v>2</v>
      </c>
      <c r="E3" s="2" t="s">
        <v>104</v>
      </c>
      <c r="F3" s="2" t="s">
        <v>4</v>
      </c>
      <c r="G3" s="2" t="s">
        <v>5</v>
      </c>
    </row>
    <row r="4" spans="1:7" x14ac:dyDescent="0.35">
      <c r="A4" s="1" t="s">
        <v>33</v>
      </c>
      <c r="B4" s="1" t="s">
        <v>31</v>
      </c>
      <c r="C4" s="13">
        <v>520</v>
      </c>
      <c r="D4" s="1" t="s">
        <v>7</v>
      </c>
      <c r="E4" s="3">
        <v>2</v>
      </c>
      <c r="F4" s="20"/>
      <c r="G4" s="17">
        <f>C4*E4*F4</f>
        <v>0</v>
      </c>
    </row>
    <row r="5" spans="1:7" x14ac:dyDescent="0.35">
      <c r="A5" s="1" t="s">
        <v>34</v>
      </c>
      <c r="B5" s="1" t="s">
        <v>17</v>
      </c>
      <c r="C5" s="3">
        <v>2</v>
      </c>
      <c r="D5" s="1" t="s">
        <v>7</v>
      </c>
      <c r="E5" s="3">
        <v>2</v>
      </c>
      <c r="F5" s="20"/>
      <c r="G5" s="17">
        <f t="shared" ref="G5:G19" si="0">C5*E5*F5</f>
        <v>0</v>
      </c>
    </row>
    <row r="6" spans="1:7" x14ac:dyDescent="0.35">
      <c r="A6" s="1" t="s">
        <v>36</v>
      </c>
      <c r="B6" s="1" t="s">
        <v>29</v>
      </c>
      <c r="C6" s="3">
        <v>2</v>
      </c>
      <c r="D6" s="1" t="s">
        <v>7</v>
      </c>
      <c r="E6" s="3">
        <v>2</v>
      </c>
      <c r="F6" s="20"/>
      <c r="G6" s="17">
        <f t="shared" si="0"/>
        <v>0</v>
      </c>
    </row>
    <row r="7" spans="1:7" x14ac:dyDescent="0.35">
      <c r="A7" s="1" t="s">
        <v>37</v>
      </c>
      <c r="B7" s="1" t="s">
        <v>18</v>
      </c>
      <c r="C7" s="3">
        <v>2</v>
      </c>
      <c r="D7" s="1" t="s">
        <v>7</v>
      </c>
      <c r="E7" s="3">
        <v>2</v>
      </c>
      <c r="F7" s="20"/>
      <c r="G7" s="17">
        <f t="shared" si="0"/>
        <v>0</v>
      </c>
    </row>
    <row r="8" spans="1:7" x14ac:dyDescent="0.35">
      <c r="A8" s="1" t="s">
        <v>38</v>
      </c>
      <c r="B8" s="1" t="s">
        <v>19</v>
      </c>
      <c r="C8" s="3">
        <v>2</v>
      </c>
      <c r="D8" s="1" t="s">
        <v>7</v>
      </c>
      <c r="E8" s="3">
        <v>2</v>
      </c>
      <c r="F8" s="20"/>
      <c r="G8" s="17">
        <f t="shared" si="0"/>
        <v>0</v>
      </c>
    </row>
    <row r="9" spans="1:7" x14ac:dyDescent="0.35">
      <c r="A9" s="1" t="s">
        <v>39</v>
      </c>
      <c r="B9" s="1" t="s">
        <v>20</v>
      </c>
      <c r="C9" s="3">
        <v>2</v>
      </c>
      <c r="D9" s="1" t="s">
        <v>7</v>
      </c>
      <c r="E9" s="3">
        <v>2</v>
      </c>
      <c r="F9" s="20"/>
      <c r="G9" s="17">
        <f t="shared" si="0"/>
        <v>0</v>
      </c>
    </row>
    <row r="10" spans="1:7" x14ac:dyDescent="0.35">
      <c r="A10" s="1" t="s">
        <v>40</v>
      </c>
      <c r="B10" s="1" t="s">
        <v>22</v>
      </c>
      <c r="C10" s="3">
        <v>2</v>
      </c>
      <c r="D10" s="1" t="s">
        <v>7</v>
      </c>
      <c r="E10" s="3">
        <v>2</v>
      </c>
      <c r="F10" s="20"/>
      <c r="G10" s="17">
        <f t="shared" si="0"/>
        <v>0</v>
      </c>
    </row>
    <row r="11" spans="1:7" x14ac:dyDescent="0.35">
      <c r="A11" s="1" t="s">
        <v>41</v>
      </c>
      <c r="B11" s="1" t="s">
        <v>21</v>
      </c>
      <c r="C11" s="3">
        <v>2</v>
      </c>
      <c r="D11" s="1" t="s">
        <v>7</v>
      </c>
      <c r="E11" s="3">
        <v>2</v>
      </c>
      <c r="F11" s="20"/>
      <c r="G11" s="17">
        <f t="shared" si="0"/>
        <v>0</v>
      </c>
    </row>
    <row r="12" spans="1:7" x14ac:dyDescent="0.35">
      <c r="A12" s="1" t="s">
        <v>42</v>
      </c>
      <c r="B12" s="1" t="s">
        <v>30</v>
      </c>
      <c r="C12" s="3">
        <v>2</v>
      </c>
      <c r="D12" s="1" t="s">
        <v>7</v>
      </c>
      <c r="E12" s="3">
        <v>2</v>
      </c>
      <c r="F12" s="20"/>
      <c r="G12" s="17">
        <f t="shared" si="0"/>
        <v>0</v>
      </c>
    </row>
    <row r="13" spans="1:7" x14ac:dyDescent="0.35">
      <c r="A13" s="1" t="s">
        <v>43</v>
      </c>
      <c r="B13" s="1" t="s">
        <v>27</v>
      </c>
      <c r="C13" s="3">
        <v>14</v>
      </c>
      <c r="D13" s="1" t="s">
        <v>7</v>
      </c>
      <c r="E13" s="3">
        <v>2</v>
      </c>
      <c r="F13" s="20"/>
      <c r="G13" s="17">
        <f t="shared" si="0"/>
        <v>0</v>
      </c>
    </row>
    <row r="14" spans="1:7" x14ac:dyDescent="0.35">
      <c r="A14" s="1" t="s">
        <v>44</v>
      </c>
      <c r="B14" s="1" t="s">
        <v>28</v>
      </c>
      <c r="C14" s="3">
        <v>1</v>
      </c>
      <c r="D14" s="1" t="s">
        <v>7</v>
      </c>
      <c r="E14" s="3">
        <v>2</v>
      </c>
      <c r="F14" s="20"/>
      <c r="G14" s="17">
        <f t="shared" si="0"/>
        <v>0</v>
      </c>
    </row>
    <row r="15" spans="1:7" x14ac:dyDescent="0.35">
      <c r="A15" s="1" t="s">
        <v>46</v>
      </c>
      <c r="B15" s="1" t="s">
        <v>63</v>
      </c>
      <c r="C15" s="3">
        <v>2</v>
      </c>
      <c r="D15" s="1" t="s">
        <v>7</v>
      </c>
      <c r="E15" s="3">
        <v>2</v>
      </c>
      <c r="F15" s="20"/>
      <c r="G15" s="17">
        <f t="shared" si="0"/>
        <v>0</v>
      </c>
    </row>
    <row r="16" spans="1:7" x14ac:dyDescent="0.35">
      <c r="A16" s="1" t="s">
        <v>62</v>
      </c>
      <c r="B16" s="1" t="s">
        <v>16</v>
      </c>
      <c r="C16" s="3">
        <v>2</v>
      </c>
      <c r="D16" s="1" t="s">
        <v>7</v>
      </c>
      <c r="E16" s="3">
        <v>2</v>
      </c>
      <c r="F16" s="20"/>
      <c r="G16" s="17">
        <f t="shared" si="0"/>
        <v>0</v>
      </c>
    </row>
    <row r="17" spans="1:7" x14ac:dyDescent="0.35">
      <c r="A17" s="1" t="s">
        <v>35</v>
      </c>
      <c r="B17" s="1" t="s">
        <v>65</v>
      </c>
      <c r="C17" s="3">
        <v>2</v>
      </c>
      <c r="D17" s="1" t="s">
        <v>7</v>
      </c>
      <c r="E17" s="3">
        <v>2</v>
      </c>
      <c r="F17" s="20"/>
      <c r="G17" s="17">
        <f t="shared" si="0"/>
        <v>0</v>
      </c>
    </row>
    <row r="18" spans="1:7" x14ac:dyDescent="0.35">
      <c r="A18" s="1" t="s">
        <v>64</v>
      </c>
      <c r="B18" s="1" t="s">
        <v>81</v>
      </c>
      <c r="C18" s="3">
        <v>1</v>
      </c>
      <c r="D18" s="1" t="s">
        <v>7</v>
      </c>
      <c r="E18" s="3">
        <v>2</v>
      </c>
      <c r="F18" s="20"/>
      <c r="G18" s="17">
        <f t="shared" si="0"/>
        <v>0</v>
      </c>
    </row>
    <row r="19" spans="1:7" x14ac:dyDescent="0.35">
      <c r="A19" s="1" t="s">
        <v>80</v>
      </c>
      <c r="B19" s="1" t="s">
        <v>173</v>
      </c>
      <c r="C19" s="3">
        <v>4</v>
      </c>
      <c r="D19" s="1" t="s">
        <v>7</v>
      </c>
      <c r="E19" s="3">
        <v>2</v>
      </c>
      <c r="F19" s="20"/>
      <c r="G19" s="17">
        <f t="shared" si="0"/>
        <v>0</v>
      </c>
    </row>
    <row r="20" spans="1:7" x14ac:dyDescent="0.35">
      <c r="A20" s="1"/>
      <c r="B20" s="33" t="s">
        <v>9</v>
      </c>
      <c r="C20" s="33"/>
      <c r="D20" s="33"/>
      <c r="E20" s="33"/>
      <c r="F20" s="33"/>
      <c r="G20" s="23">
        <f>SUM(G4:G19)</f>
        <v>0</v>
      </c>
    </row>
    <row r="22" spans="1:7" x14ac:dyDescent="0.35">
      <c r="A22" s="2" t="s">
        <v>47</v>
      </c>
      <c r="B22" s="40" t="s">
        <v>105</v>
      </c>
      <c r="C22" s="41"/>
      <c r="D22" s="41"/>
      <c r="E22" s="41"/>
      <c r="F22" s="41"/>
      <c r="G22" s="42"/>
    </row>
    <row r="23" spans="1:7" x14ac:dyDescent="0.35">
      <c r="A23" s="2" t="s">
        <v>32</v>
      </c>
      <c r="B23" s="2" t="s">
        <v>0</v>
      </c>
      <c r="C23" s="2" t="s">
        <v>174</v>
      </c>
      <c r="D23" s="2" t="s">
        <v>2</v>
      </c>
      <c r="E23" s="2" t="s">
        <v>104</v>
      </c>
      <c r="F23" s="2" t="s">
        <v>4</v>
      </c>
      <c r="G23" s="2" t="s">
        <v>5</v>
      </c>
    </row>
    <row r="24" spans="1:7" x14ac:dyDescent="0.35">
      <c r="A24" s="1" t="s">
        <v>48</v>
      </c>
      <c r="B24" s="1" t="s">
        <v>31</v>
      </c>
      <c r="C24" s="13">
        <v>520</v>
      </c>
      <c r="D24" s="1" t="s">
        <v>7</v>
      </c>
      <c r="E24" s="3">
        <v>2</v>
      </c>
      <c r="F24" s="20"/>
      <c r="G24" s="17">
        <f>C24*E24*F24</f>
        <v>0</v>
      </c>
    </row>
    <row r="25" spans="1:7" x14ac:dyDescent="0.35">
      <c r="A25" s="1" t="s">
        <v>49</v>
      </c>
      <c r="B25" s="1" t="s">
        <v>17</v>
      </c>
      <c r="C25" s="3">
        <v>2</v>
      </c>
      <c r="D25" s="1" t="s">
        <v>7</v>
      </c>
      <c r="E25" s="3">
        <v>2</v>
      </c>
      <c r="F25" s="20"/>
      <c r="G25" s="17">
        <f t="shared" ref="G25:G39" si="1">C25*E25*F25</f>
        <v>0</v>
      </c>
    </row>
    <row r="26" spans="1:7" x14ac:dyDescent="0.35">
      <c r="A26" s="1" t="s">
        <v>50</v>
      </c>
      <c r="B26" s="1" t="s">
        <v>29</v>
      </c>
      <c r="C26" s="3">
        <v>2</v>
      </c>
      <c r="D26" s="1" t="s">
        <v>7</v>
      </c>
      <c r="E26" s="3">
        <v>2</v>
      </c>
      <c r="F26" s="20"/>
      <c r="G26" s="17">
        <f t="shared" si="1"/>
        <v>0</v>
      </c>
    </row>
    <row r="27" spans="1:7" x14ac:dyDescent="0.35">
      <c r="A27" s="1" t="s">
        <v>51</v>
      </c>
      <c r="B27" s="1" t="s">
        <v>18</v>
      </c>
      <c r="C27" s="3">
        <v>2</v>
      </c>
      <c r="D27" s="1" t="s">
        <v>7</v>
      </c>
      <c r="E27" s="3">
        <v>2</v>
      </c>
      <c r="F27" s="20"/>
      <c r="G27" s="17">
        <f t="shared" si="1"/>
        <v>0</v>
      </c>
    </row>
    <row r="28" spans="1:7" x14ac:dyDescent="0.35">
      <c r="A28" s="1" t="s">
        <v>52</v>
      </c>
      <c r="B28" s="1" t="s">
        <v>19</v>
      </c>
      <c r="C28" s="3">
        <v>2</v>
      </c>
      <c r="D28" s="1" t="s">
        <v>7</v>
      </c>
      <c r="E28" s="3">
        <v>2</v>
      </c>
      <c r="F28" s="20"/>
      <c r="G28" s="17">
        <f t="shared" si="1"/>
        <v>0</v>
      </c>
    </row>
    <row r="29" spans="1:7" x14ac:dyDescent="0.35">
      <c r="A29" s="1" t="s">
        <v>53</v>
      </c>
      <c r="B29" s="1" t="s">
        <v>20</v>
      </c>
      <c r="C29" s="3">
        <v>2</v>
      </c>
      <c r="D29" s="1" t="s">
        <v>7</v>
      </c>
      <c r="E29" s="3">
        <v>2</v>
      </c>
      <c r="F29" s="20"/>
      <c r="G29" s="17">
        <f t="shared" si="1"/>
        <v>0</v>
      </c>
    </row>
    <row r="30" spans="1:7" x14ac:dyDescent="0.35">
      <c r="A30" s="1" t="s">
        <v>54</v>
      </c>
      <c r="B30" s="1" t="s">
        <v>22</v>
      </c>
      <c r="C30" s="3">
        <v>2</v>
      </c>
      <c r="D30" s="1" t="s">
        <v>7</v>
      </c>
      <c r="E30" s="3">
        <v>2</v>
      </c>
      <c r="F30" s="20"/>
      <c r="G30" s="17">
        <f t="shared" si="1"/>
        <v>0</v>
      </c>
    </row>
    <row r="31" spans="1:7" x14ac:dyDescent="0.35">
      <c r="A31" s="1" t="s">
        <v>55</v>
      </c>
      <c r="B31" s="1" t="s">
        <v>21</v>
      </c>
      <c r="C31" s="3">
        <v>2</v>
      </c>
      <c r="D31" s="1" t="s">
        <v>7</v>
      </c>
      <c r="E31" s="3">
        <v>2</v>
      </c>
      <c r="F31" s="20"/>
      <c r="G31" s="17">
        <f t="shared" si="1"/>
        <v>0</v>
      </c>
    </row>
    <row r="32" spans="1:7" x14ac:dyDescent="0.35">
      <c r="A32" s="1" t="s">
        <v>56</v>
      </c>
      <c r="B32" s="1" t="s">
        <v>30</v>
      </c>
      <c r="C32" s="3">
        <v>2</v>
      </c>
      <c r="D32" s="1" t="s">
        <v>7</v>
      </c>
      <c r="E32" s="3">
        <v>2</v>
      </c>
      <c r="F32" s="20"/>
      <c r="G32" s="17">
        <f t="shared" si="1"/>
        <v>0</v>
      </c>
    </row>
    <row r="33" spans="1:7" x14ac:dyDescent="0.35">
      <c r="A33" s="1" t="s">
        <v>57</v>
      </c>
      <c r="B33" s="1" t="s">
        <v>27</v>
      </c>
      <c r="C33" s="3">
        <v>14</v>
      </c>
      <c r="D33" s="1" t="s">
        <v>7</v>
      </c>
      <c r="E33" s="3">
        <v>2</v>
      </c>
      <c r="F33" s="20"/>
      <c r="G33" s="17">
        <f t="shared" si="1"/>
        <v>0</v>
      </c>
    </row>
    <row r="34" spans="1:7" x14ac:dyDescent="0.35">
      <c r="A34" s="1" t="s">
        <v>58</v>
      </c>
      <c r="B34" s="1" t="s">
        <v>28</v>
      </c>
      <c r="C34" s="3">
        <v>1</v>
      </c>
      <c r="D34" s="1" t="s">
        <v>7</v>
      </c>
      <c r="E34" s="3">
        <v>2</v>
      </c>
      <c r="F34" s="20"/>
      <c r="G34" s="17">
        <f t="shared" si="1"/>
        <v>0</v>
      </c>
    </row>
    <row r="35" spans="1:7" x14ac:dyDescent="0.35">
      <c r="A35" s="1" t="s">
        <v>59</v>
      </c>
      <c r="B35" s="1" t="s">
        <v>63</v>
      </c>
      <c r="C35" s="3">
        <v>2</v>
      </c>
      <c r="D35" s="1" t="s">
        <v>7</v>
      </c>
      <c r="E35" s="3">
        <v>2</v>
      </c>
      <c r="F35" s="20"/>
      <c r="G35" s="17">
        <f t="shared" si="1"/>
        <v>0</v>
      </c>
    </row>
    <row r="36" spans="1:7" x14ac:dyDescent="0.35">
      <c r="A36" s="1" t="s">
        <v>66</v>
      </c>
      <c r="B36" s="6" t="s">
        <v>16</v>
      </c>
      <c r="C36" s="3">
        <v>2</v>
      </c>
      <c r="D36" s="1" t="s">
        <v>7</v>
      </c>
      <c r="E36" s="3">
        <v>2</v>
      </c>
      <c r="F36" s="20"/>
      <c r="G36" s="17">
        <f t="shared" si="1"/>
        <v>0</v>
      </c>
    </row>
    <row r="37" spans="1:7" x14ac:dyDescent="0.35">
      <c r="A37" s="1" t="s">
        <v>67</v>
      </c>
      <c r="B37" s="6" t="s">
        <v>65</v>
      </c>
      <c r="C37" s="4">
        <v>2</v>
      </c>
      <c r="D37" s="1" t="s">
        <v>7</v>
      </c>
      <c r="E37" s="3">
        <v>2</v>
      </c>
      <c r="F37" s="20"/>
      <c r="G37" s="17">
        <f t="shared" si="1"/>
        <v>0</v>
      </c>
    </row>
    <row r="38" spans="1:7" x14ac:dyDescent="0.35">
      <c r="A38" s="1" t="s">
        <v>68</v>
      </c>
      <c r="B38" s="1" t="s">
        <v>81</v>
      </c>
      <c r="C38" s="3">
        <v>1</v>
      </c>
      <c r="D38" s="1" t="s">
        <v>7</v>
      </c>
      <c r="E38" s="3">
        <v>2</v>
      </c>
      <c r="F38" s="20"/>
      <c r="G38" s="17">
        <f t="shared" si="1"/>
        <v>0</v>
      </c>
    </row>
    <row r="39" spans="1:7" x14ac:dyDescent="0.35">
      <c r="A39" s="1" t="s">
        <v>117</v>
      </c>
      <c r="B39" s="1" t="s">
        <v>173</v>
      </c>
      <c r="C39" s="3">
        <v>4</v>
      </c>
      <c r="D39" s="1" t="s">
        <v>7</v>
      </c>
      <c r="E39" s="3">
        <v>2</v>
      </c>
      <c r="F39" s="20"/>
      <c r="G39" s="17">
        <f t="shared" si="1"/>
        <v>0</v>
      </c>
    </row>
    <row r="40" spans="1:7" x14ac:dyDescent="0.35">
      <c r="A40" s="2"/>
      <c r="B40" s="34" t="s">
        <v>9</v>
      </c>
      <c r="C40" s="34"/>
      <c r="D40" s="34"/>
      <c r="E40" s="34"/>
      <c r="F40" s="34"/>
      <c r="G40" s="23">
        <f>SUM(G24:G39)</f>
        <v>0</v>
      </c>
    </row>
    <row r="41" spans="1:7" x14ac:dyDescent="0.35">
      <c r="A41" s="1"/>
      <c r="B41" s="8"/>
      <c r="C41" s="8"/>
      <c r="D41" s="8"/>
      <c r="E41" s="8"/>
      <c r="F41" s="8"/>
      <c r="G41" s="1"/>
    </row>
    <row r="42" spans="1:7" x14ac:dyDescent="0.35">
      <c r="A42" s="2" t="s">
        <v>69</v>
      </c>
      <c r="B42" s="34" t="s">
        <v>86</v>
      </c>
      <c r="C42" s="34"/>
      <c r="D42" s="34"/>
      <c r="E42" s="34"/>
      <c r="F42" s="34"/>
      <c r="G42" s="34"/>
    </row>
    <row r="43" spans="1:7" x14ac:dyDescent="0.35">
      <c r="A43" s="2" t="s">
        <v>32</v>
      </c>
      <c r="B43" s="2" t="s">
        <v>0</v>
      </c>
      <c r="C43" s="2" t="s">
        <v>174</v>
      </c>
      <c r="D43" s="2" t="s">
        <v>2</v>
      </c>
      <c r="E43" s="7" t="s">
        <v>104</v>
      </c>
      <c r="F43" s="2" t="s">
        <v>4</v>
      </c>
      <c r="G43" s="2" t="s">
        <v>5</v>
      </c>
    </row>
    <row r="44" spans="1:7" x14ac:dyDescent="0.35">
      <c r="A44" s="1" t="s">
        <v>72</v>
      </c>
      <c r="B44" s="1" t="s">
        <v>82</v>
      </c>
      <c r="C44" s="3">
        <v>2</v>
      </c>
      <c r="D44" s="1" t="s">
        <v>7</v>
      </c>
      <c r="E44" s="3">
        <v>2</v>
      </c>
      <c r="F44" s="26"/>
      <c r="G44" s="15">
        <f>C44*E44*F44</f>
        <v>0</v>
      </c>
    </row>
    <row r="45" spans="1:7" x14ac:dyDescent="0.35">
      <c r="A45" s="1" t="s">
        <v>73</v>
      </c>
      <c r="B45" s="1" t="s">
        <v>26</v>
      </c>
      <c r="C45" s="3">
        <v>2</v>
      </c>
      <c r="D45" s="1" t="s">
        <v>7</v>
      </c>
      <c r="E45" s="3">
        <v>2</v>
      </c>
      <c r="F45" s="26"/>
      <c r="G45" s="15">
        <f t="shared" ref="G45:G56" si="2">C45*E45*F45</f>
        <v>0</v>
      </c>
    </row>
    <row r="46" spans="1:7" x14ac:dyDescent="0.35">
      <c r="A46" s="1" t="s">
        <v>74</v>
      </c>
      <c r="B46" s="1" t="s">
        <v>25</v>
      </c>
      <c r="C46" s="3">
        <v>2</v>
      </c>
      <c r="D46" s="1" t="s">
        <v>7</v>
      </c>
      <c r="E46" s="3">
        <v>2</v>
      </c>
      <c r="F46" s="26"/>
      <c r="G46" s="15">
        <f t="shared" si="2"/>
        <v>0</v>
      </c>
    </row>
    <row r="47" spans="1:7" x14ac:dyDescent="0.35">
      <c r="A47" s="1" t="s">
        <v>75</v>
      </c>
      <c r="B47" s="1" t="s">
        <v>23</v>
      </c>
      <c r="C47" s="3">
        <v>1</v>
      </c>
      <c r="D47" s="1" t="s">
        <v>7</v>
      </c>
      <c r="E47" s="3">
        <v>2</v>
      </c>
      <c r="F47" s="26"/>
      <c r="G47" s="15">
        <f t="shared" si="2"/>
        <v>0</v>
      </c>
    </row>
    <row r="48" spans="1:7" x14ac:dyDescent="0.35">
      <c r="A48" s="1" t="s">
        <v>76</v>
      </c>
      <c r="B48" s="1" t="s">
        <v>24</v>
      </c>
      <c r="C48" s="3">
        <v>1</v>
      </c>
      <c r="D48" s="1" t="s">
        <v>7</v>
      </c>
      <c r="E48" s="3">
        <v>2</v>
      </c>
      <c r="F48" s="26"/>
      <c r="G48" s="15">
        <f t="shared" si="2"/>
        <v>0</v>
      </c>
    </row>
    <row r="49" spans="1:7" x14ac:dyDescent="0.35">
      <c r="A49" s="1" t="s">
        <v>77</v>
      </c>
      <c r="B49" s="1" t="s">
        <v>60</v>
      </c>
      <c r="C49" s="3">
        <v>1</v>
      </c>
      <c r="D49" s="1" t="s">
        <v>7</v>
      </c>
      <c r="E49" s="3">
        <v>2</v>
      </c>
      <c r="F49" s="26"/>
      <c r="G49" s="15">
        <f t="shared" si="2"/>
        <v>0</v>
      </c>
    </row>
    <row r="50" spans="1:7" x14ac:dyDescent="0.35">
      <c r="A50" s="1" t="s">
        <v>78</v>
      </c>
      <c r="B50" s="1" t="s">
        <v>61</v>
      </c>
      <c r="C50" s="3">
        <v>1</v>
      </c>
      <c r="D50" s="1" t="s">
        <v>7</v>
      </c>
      <c r="E50" s="3">
        <v>2</v>
      </c>
      <c r="F50" s="26"/>
      <c r="G50" s="15">
        <f t="shared" si="2"/>
        <v>0</v>
      </c>
    </row>
    <row r="51" spans="1:7" x14ac:dyDescent="0.35">
      <c r="A51" s="1" t="s">
        <v>79</v>
      </c>
      <c r="B51" s="1" t="s">
        <v>71</v>
      </c>
      <c r="C51" s="3">
        <v>2</v>
      </c>
      <c r="D51" s="1" t="s">
        <v>7</v>
      </c>
      <c r="E51" s="3">
        <v>2</v>
      </c>
      <c r="F51" s="26"/>
      <c r="G51" s="15">
        <f t="shared" si="2"/>
        <v>0</v>
      </c>
    </row>
    <row r="52" spans="1:7" x14ac:dyDescent="0.35">
      <c r="A52" s="1" t="s">
        <v>85</v>
      </c>
      <c r="B52" s="1" t="s">
        <v>84</v>
      </c>
      <c r="C52" s="3">
        <v>1</v>
      </c>
      <c r="D52" s="1" t="s">
        <v>7</v>
      </c>
      <c r="E52" s="3">
        <v>2</v>
      </c>
      <c r="F52" s="26"/>
      <c r="G52" s="15">
        <f t="shared" si="2"/>
        <v>0</v>
      </c>
    </row>
    <row r="53" spans="1:7" x14ac:dyDescent="0.35">
      <c r="A53" s="1" t="s">
        <v>87</v>
      </c>
      <c r="B53" s="1" t="s">
        <v>157</v>
      </c>
      <c r="C53" s="3">
        <v>2</v>
      </c>
      <c r="D53" s="1" t="s">
        <v>7</v>
      </c>
      <c r="E53" s="3">
        <v>2</v>
      </c>
      <c r="F53" s="26"/>
      <c r="G53" s="15">
        <f t="shared" si="2"/>
        <v>0</v>
      </c>
    </row>
    <row r="54" spans="1:7" x14ac:dyDescent="0.35">
      <c r="A54" s="1" t="s">
        <v>158</v>
      </c>
      <c r="B54" s="1" t="s">
        <v>88</v>
      </c>
      <c r="C54" s="3">
        <v>2</v>
      </c>
      <c r="D54" s="1" t="s">
        <v>7</v>
      </c>
      <c r="E54" s="3">
        <v>2</v>
      </c>
      <c r="F54" s="26"/>
      <c r="G54" s="15">
        <f t="shared" si="2"/>
        <v>0</v>
      </c>
    </row>
    <row r="55" spans="1:7" x14ac:dyDescent="0.35">
      <c r="A55" s="1" t="s">
        <v>159</v>
      </c>
      <c r="B55" s="1" t="s">
        <v>161</v>
      </c>
      <c r="C55" s="3">
        <v>4</v>
      </c>
      <c r="D55" s="1" t="s">
        <v>7</v>
      </c>
      <c r="E55" s="3">
        <v>1</v>
      </c>
      <c r="F55" s="26"/>
      <c r="G55" s="15">
        <f t="shared" si="2"/>
        <v>0</v>
      </c>
    </row>
    <row r="56" spans="1:7" x14ac:dyDescent="0.35">
      <c r="A56" s="1" t="s">
        <v>163</v>
      </c>
      <c r="B56" s="1" t="s">
        <v>164</v>
      </c>
      <c r="C56" s="3">
        <v>3</v>
      </c>
      <c r="D56" s="1" t="s">
        <v>7</v>
      </c>
      <c r="E56" s="3">
        <v>1</v>
      </c>
      <c r="F56" s="26"/>
      <c r="G56" s="15">
        <f t="shared" si="2"/>
        <v>0</v>
      </c>
    </row>
    <row r="57" spans="1:7" x14ac:dyDescent="0.35">
      <c r="A57" s="2"/>
      <c r="B57" s="34" t="s">
        <v>83</v>
      </c>
      <c r="C57" s="34"/>
      <c r="D57" s="34"/>
      <c r="E57" s="34"/>
      <c r="F57" s="34"/>
      <c r="G57" s="16">
        <f>SUM(G44:G56)</f>
        <v>0</v>
      </c>
    </row>
    <row r="58" spans="1:7" x14ac:dyDescent="0.35">
      <c r="E58" s="4"/>
    </row>
    <row r="59" spans="1:7" x14ac:dyDescent="0.35">
      <c r="A59" s="2" t="s">
        <v>100</v>
      </c>
      <c r="B59" s="34" t="s">
        <v>89</v>
      </c>
      <c r="C59" s="34"/>
      <c r="D59" s="34"/>
      <c r="E59" s="34"/>
      <c r="F59" s="34"/>
      <c r="G59" s="34"/>
    </row>
    <row r="60" spans="1:7" x14ac:dyDescent="0.35">
      <c r="A60" s="2" t="s">
        <v>32</v>
      </c>
      <c r="B60" s="2" t="s">
        <v>0</v>
      </c>
      <c r="C60" s="2" t="s">
        <v>174</v>
      </c>
      <c r="D60" s="2" t="s">
        <v>2</v>
      </c>
      <c r="E60" s="7" t="s">
        <v>104</v>
      </c>
      <c r="F60" s="2" t="s">
        <v>4</v>
      </c>
      <c r="G60" s="2" t="s">
        <v>5</v>
      </c>
    </row>
    <row r="61" spans="1:7" x14ac:dyDescent="0.35">
      <c r="A61" s="1" t="s">
        <v>90</v>
      </c>
      <c r="B61" s="1" t="s">
        <v>82</v>
      </c>
      <c r="C61" s="3">
        <v>2</v>
      </c>
      <c r="D61" s="1" t="s">
        <v>7</v>
      </c>
      <c r="E61" s="3">
        <v>2</v>
      </c>
      <c r="F61" s="20"/>
      <c r="G61" s="17">
        <f>C61*E61*F61</f>
        <v>0</v>
      </c>
    </row>
    <row r="62" spans="1:7" x14ac:dyDescent="0.35">
      <c r="A62" s="1" t="s">
        <v>91</v>
      </c>
      <c r="B62" s="1" t="s">
        <v>26</v>
      </c>
      <c r="C62" s="3">
        <v>2</v>
      </c>
      <c r="D62" s="1" t="s">
        <v>7</v>
      </c>
      <c r="E62" s="3">
        <v>2</v>
      </c>
      <c r="F62" s="20"/>
      <c r="G62" s="17">
        <f t="shared" ref="G62:G73" si="3">C62*E62*F62</f>
        <v>0</v>
      </c>
    </row>
    <row r="63" spans="1:7" x14ac:dyDescent="0.35">
      <c r="A63" s="1" t="s">
        <v>92</v>
      </c>
      <c r="B63" s="1" t="s">
        <v>25</v>
      </c>
      <c r="C63" s="3">
        <v>2</v>
      </c>
      <c r="D63" s="1" t="s">
        <v>7</v>
      </c>
      <c r="E63" s="3">
        <v>2</v>
      </c>
      <c r="F63" s="20"/>
      <c r="G63" s="17">
        <f t="shared" si="3"/>
        <v>0</v>
      </c>
    </row>
    <row r="64" spans="1:7" x14ac:dyDescent="0.35">
      <c r="A64" s="1" t="s">
        <v>93</v>
      </c>
      <c r="B64" s="1" t="s">
        <v>23</v>
      </c>
      <c r="C64" s="3">
        <v>1</v>
      </c>
      <c r="D64" s="1" t="s">
        <v>7</v>
      </c>
      <c r="E64" s="3">
        <v>2</v>
      </c>
      <c r="F64" s="20"/>
      <c r="G64" s="17">
        <f t="shared" si="3"/>
        <v>0</v>
      </c>
    </row>
    <row r="65" spans="1:7" x14ac:dyDescent="0.35">
      <c r="A65" s="1" t="s">
        <v>94</v>
      </c>
      <c r="B65" s="1" t="s">
        <v>24</v>
      </c>
      <c r="C65" s="3">
        <v>1</v>
      </c>
      <c r="D65" s="1" t="s">
        <v>7</v>
      </c>
      <c r="E65" s="3">
        <v>2</v>
      </c>
      <c r="F65" s="20"/>
      <c r="G65" s="17">
        <f t="shared" si="3"/>
        <v>0</v>
      </c>
    </row>
    <row r="66" spans="1:7" x14ac:dyDescent="0.35">
      <c r="A66" s="1" t="s">
        <v>95</v>
      </c>
      <c r="B66" s="1" t="s">
        <v>60</v>
      </c>
      <c r="C66" s="3">
        <v>1</v>
      </c>
      <c r="D66" s="1" t="s">
        <v>7</v>
      </c>
      <c r="E66" s="3">
        <v>2</v>
      </c>
      <c r="F66" s="20"/>
      <c r="G66" s="17">
        <f t="shared" si="3"/>
        <v>0</v>
      </c>
    </row>
    <row r="67" spans="1:7" x14ac:dyDescent="0.35">
      <c r="A67" s="1" t="s">
        <v>96</v>
      </c>
      <c r="B67" s="1" t="s">
        <v>61</v>
      </c>
      <c r="C67" s="3">
        <v>1</v>
      </c>
      <c r="D67" s="1" t="s">
        <v>7</v>
      </c>
      <c r="E67" s="3">
        <v>2</v>
      </c>
      <c r="F67" s="20"/>
      <c r="G67" s="17">
        <f t="shared" si="3"/>
        <v>0</v>
      </c>
    </row>
    <row r="68" spans="1:7" x14ac:dyDescent="0.35">
      <c r="A68" s="1" t="s">
        <v>97</v>
      </c>
      <c r="B68" s="1" t="s">
        <v>71</v>
      </c>
      <c r="C68" s="3">
        <v>2</v>
      </c>
      <c r="D68" s="1" t="s">
        <v>7</v>
      </c>
      <c r="E68" s="3">
        <v>2</v>
      </c>
      <c r="F68" s="20"/>
      <c r="G68" s="17">
        <f t="shared" si="3"/>
        <v>0</v>
      </c>
    </row>
    <row r="69" spans="1:7" x14ac:dyDescent="0.35">
      <c r="A69" s="1" t="s">
        <v>98</v>
      </c>
      <c r="B69" s="1" t="s">
        <v>84</v>
      </c>
      <c r="C69" s="3">
        <v>1</v>
      </c>
      <c r="D69" s="1" t="s">
        <v>7</v>
      </c>
      <c r="E69" s="3">
        <v>2</v>
      </c>
      <c r="F69" s="20"/>
      <c r="G69" s="17">
        <f t="shared" si="3"/>
        <v>0</v>
      </c>
    </row>
    <row r="70" spans="1:7" x14ac:dyDescent="0.35">
      <c r="A70" s="1" t="s">
        <v>99</v>
      </c>
      <c r="B70" s="1" t="s">
        <v>157</v>
      </c>
      <c r="C70" s="3">
        <v>2</v>
      </c>
      <c r="D70" s="1" t="s">
        <v>7</v>
      </c>
      <c r="E70" s="3">
        <v>2</v>
      </c>
      <c r="F70" s="20"/>
      <c r="G70" s="17">
        <f t="shared" si="3"/>
        <v>0</v>
      </c>
    </row>
    <row r="71" spans="1:7" x14ac:dyDescent="0.35">
      <c r="A71" s="1" t="s">
        <v>118</v>
      </c>
      <c r="B71" s="1" t="s">
        <v>88</v>
      </c>
      <c r="C71" s="3">
        <v>2</v>
      </c>
      <c r="D71" s="1" t="s">
        <v>7</v>
      </c>
      <c r="E71" s="3">
        <v>2</v>
      </c>
      <c r="F71" s="20"/>
      <c r="G71" s="17">
        <f t="shared" si="3"/>
        <v>0</v>
      </c>
    </row>
    <row r="72" spans="1:7" x14ac:dyDescent="0.35">
      <c r="A72" s="1" t="s">
        <v>160</v>
      </c>
      <c r="B72" s="1" t="s">
        <v>161</v>
      </c>
      <c r="C72" s="3">
        <v>4</v>
      </c>
      <c r="D72" s="1" t="s">
        <v>7</v>
      </c>
      <c r="E72" s="3">
        <v>1</v>
      </c>
      <c r="F72" s="20"/>
      <c r="G72" s="17">
        <f t="shared" si="3"/>
        <v>0</v>
      </c>
    </row>
    <row r="73" spans="1:7" x14ac:dyDescent="0.35">
      <c r="A73" s="1" t="s">
        <v>165</v>
      </c>
      <c r="B73" s="1" t="s">
        <v>164</v>
      </c>
      <c r="C73" s="3">
        <v>3</v>
      </c>
      <c r="D73" s="1" t="s">
        <v>7</v>
      </c>
      <c r="E73" s="3">
        <v>1</v>
      </c>
      <c r="F73" s="20"/>
      <c r="G73" s="17">
        <f t="shared" si="3"/>
        <v>0</v>
      </c>
    </row>
    <row r="74" spans="1:7" x14ac:dyDescent="0.35">
      <c r="A74" s="2"/>
      <c r="B74" s="34" t="s">
        <v>83</v>
      </c>
      <c r="C74" s="34"/>
      <c r="D74" s="34"/>
      <c r="E74" s="34"/>
      <c r="F74" s="34"/>
      <c r="G74" s="24">
        <f>SUM(G61:G73)</f>
        <v>0</v>
      </c>
    </row>
    <row r="75" spans="1:7" x14ac:dyDescent="0.35">
      <c r="A75" s="5"/>
      <c r="B75" s="11"/>
      <c r="C75" s="11"/>
      <c r="D75" s="11"/>
      <c r="E75" s="11"/>
      <c r="F75" s="11"/>
      <c r="G75" s="5"/>
    </row>
    <row r="76" spans="1:7" x14ac:dyDescent="0.35">
      <c r="A76" s="2" t="s">
        <v>101</v>
      </c>
      <c r="B76" s="9" t="s">
        <v>102</v>
      </c>
      <c r="C76" s="9"/>
      <c r="D76" s="9"/>
      <c r="E76" s="9"/>
      <c r="F76" s="9"/>
      <c r="G76" s="2"/>
    </row>
    <row r="77" spans="1:7" x14ac:dyDescent="0.35">
      <c r="A77" s="2" t="s">
        <v>32</v>
      </c>
      <c r="B77" s="2" t="s">
        <v>0</v>
      </c>
      <c r="C77" s="2" t="s">
        <v>174</v>
      </c>
      <c r="D77" s="2" t="s">
        <v>2</v>
      </c>
      <c r="E77" s="2" t="s">
        <v>3</v>
      </c>
      <c r="F77" s="2" t="s">
        <v>4</v>
      </c>
      <c r="G77" s="2" t="s">
        <v>5</v>
      </c>
    </row>
    <row r="78" spans="1:7" ht="43.5" x14ac:dyDescent="0.35">
      <c r="A78" s="1" t="s">
        <v>156</v>
      </c>
      <c r="B78" s="12" t="s">
        <v>103</v>
      </c>
      <c r="C78" s="1">
        <v>2</v>
      </c>
      <c r="D78" s="1" t="s">
        <v>7</v>
      </c>
      <c r="E78" s="1">
        <v>1</v>
      </c>
      <c r="F78" s="20"/>
      <c r="G78" s="17">
        <f>C78*E78*F78</f>
        <v>0</v>
      </c>
    </row>
    <row r="79" spans="1:7" x14ac:dyDescent="0.35">
      <c r="A79" s="1"/>
      <c r="B79" s="1" t="s">
        <v>9</v>
      </c>
      <c r="C79" s="1"/>
      <c r="D79" s="1"/>
      <c r="E79" s="1"/>
      <c r="F79" s="1"/>
      <c r="G79" s="24">
        <f>SUM(G78)</f>
        <v>0</v>
      </c>
    </row>
    <row r="82" spans="1:7" x14ac:dyDescent="0.35">
      <c r="A82" s="1"/>
      <c r="B82" s="43" t="s">
        <v>106</v>
      </c>
      <c r="C82" s="43"/>
      <c r="D82" s="43"/>
      <c r="E82" s="43"/>
      <c r="F82" s="43"/>
      <c r="G82" s="43"/>
    </row>
    <row r="83" spans="1:7" x14ac:dyDescent="0.35">
      <c r="A83" s="2" t="s">
        <v>32</v>
      </c>
      <c r="B83" s="34" t="s">
        <v>0</v>
      </c>
      <c r="C83" s="34"/>
      <c r="D83" s="34"/>
      <c r="E83" s="34"/>
      <c r="F83" s="34"/>
      <c r="G83" s="2" t="s">
        <v>5</v>
      </c>
    </row>
    <row r="84" spans="1:7" x14ac:dyDescent="0.35">
      <c r="A84" s="1" t="s">
        <v>45</v>
      </c>
      <c r="B84" s="39" t="s">
        <v>70</v>
      </c>
      <c r="C84" s="39"/>
      <c r="D84" s="39"/>
      <c r="E84" s="39"/>
      <c r="F84" s="39"/>
      <c r="G84" s="23">
        <f>G20</f>
        <v>0</v>
      </c>
    </row>
    <row r="85" spans="1:7" x14ac:dyDescent="0.35">
      <c r="A85" s="1" t="s">
        <v>47</v>
      </c>
      <c r="B85" s="39" t="s">
        <v>105</v>
      </c>
      <c r="C85" s="39" t="s">
        <v>8</v>
      </c>
      <c r="D85" s="39"/>
      <c r="E85" s="39"/>
      <c r="F85" s="39"/>
      <c r="G85" s="23">
        <f>G40</f>
        <v>0</v>
      </c>
    </row>
    <row r="86" spans="1:7" x14ac:dyDescent="0.35">
      <c r="A86" s="1" t="s">
        <v>69</v>
      </c>
      <c r="B86" s="39" t="s">
        <v>86</v>
      </c>
      <c r="C86" s="39" t="s">
        <v>8</v>
      </c>
      <c r="D86" s="39"/>
      <c r="E86" s="39"/>
      <c r="F86" s="39"/>
      <c r="G86" s="23">
        <f>G57</f>
        <v>0</v>
      </c>
    </row>
    <row r="87" spans="1:7" x14ac:dyDescent="0.35">
      <c r="A87" s="1" t="s">
        <v>100</v>
      </c>
      <c r="B87" s="39" t="s">
        <v>89</v>
      </c>
      <c r="C87" s="39"/>
      <c r="D87" s="39"/>
      <c r="E87" s="39"/>
      <c r="F87" s="39"/>
      <c r="G87" s="23">
        <f>G74</f>
        <v>0</v>
      </c>
    </row>
    <row r="88" spans="1:7" x14ac:dyDescent="0.35">
      <c r="A88" s="1" t="s">
        <v>101</v>
      </c>
      <c r="B88" s="39" t="s">
        <v>102</v>
      </c>
      <c r="C88" s="39"/>
      <c r="D88" s="39"/>
      <c r="E88" s="39"/>
      <c r="F88" s="39"/>
      <c r="G88" s="23">
        <f>G79</f>
        <v>0</v>
      </c>
    </row>
    <row r="89" spans="1:7" x14ac:dyDescent="0.35">
      <c r="A89" s="1"/>
      <c r="B89" s="40" t="s">
        <v>12</v>
      </c>
      <c r="C89" s="41"/>
      <c r="D89" s="41"/>
      <c r="E89" s="41"/>
      <c r="F89" s="42"/>
      <c r="G89" s="23">
        <f>SUM(G84:G88)</f>
        <v>0</v>
      </c>
    </row>
    <row r="90" spans="1:7" x14ac:dyDescent="0.35">
      <c r="B90" s="4"/>
      <c r="C90" s="4"/>
      <c r="D90" s="4"/>
      <c r="E90" s="4"/>
      <c r="F90" s="4"/>
    </row>
    <row r="91" spans="1:7" x14ac:dyDescent="0.35">
      <c r="A91" s="1"/>
      <c r="B91" s="34" t="s">
        <v>176</v>
      </c>
      <c r="C91" s="34"/>
      <c r="D91" s="34"/>
      <c r="E91" s="34"/>
      <c r="F91" s="34"/>
      <c r="G91" s="34"/>
    </row>
    <row r="92" spans="1:7" x14ac:dyDescent="0.35">
      <c r="A92" s="2" t="s">
        <v>32</v>
      </c>
      <c r="B92" s="2" t="s">
        <v>0</v>
      </c>
      <c r="C92" s="7" t="s">
        <v>174</v>
      </c>
      <c r="D92" s="7" t="s">
        <v>2</v>
      </c>
      <c r="E92" s="7" t="s">
        <v>104</v>
      </c>
      <c r="F92" s="7" t="s">
        <v>4</v>
      </c>
      <c r="G92" s="7" t="s">
        <v>5</v>
      </c>
    </row>
    <row r="93" spans="1:7" x14ac:dyDescent="0.35">
      <c r="A93" s="8">
        <v>1</v>
      </c>
      <c r="B93" s="8" t="s">
        <v>60</v>
      </c>
      <c r="C93" s="3">
        <v>1</v>
      </c>
      <c r="D93" s="1" t="s">
        <v>7</v>
      </c>
      <c r="E93" s="3">
        <v>1</v>
      </c>
      <c r="F93" s="20"/>
      <c r="G93" s="18">
        <f>C93*E93*F93</f>
        <v>0</v>
      </c>
    </row>
    <row r="94" spans="1:7" x14ac:dyDescent="0.35">
      <c r="A94" s="8">
        <v>2</v>
      </c>
      <c r="B94" s="8" t="s">
        <v>61</v>
      </c>
      <c r="C94" s="3">
        <v>1</v>
      </c>
      <c r="D94" s="1" t="s">
        <v>7</v>
      </c>
      <c r="E94" s="3">
        <v>1</v>
      </c>
      <c r="F94" s="20"/>
      <c r="G94" s="18">
        <f t="shared" ref="G94:G96" si="4">C94*E94*F94</f>
        <v>0</v>
      </c>
    </row>
    <row r="95" spans="1:7" x14ac:dyDescent="0.35">
      <c r="A95" s="8">
        <v>3</v>
      </c>
      <c r="B95" s="1" t="s">
        <v>173</v>
      </c>
      <c r="C95" s="3">
        <v>4</v>
      </c>
      <c r="D95" s="1" t="s">
        <v>7</v>
      </c>
      <c r="E95" s="3">
        <v>1</v>
      </c>
      <c r="F95" s="20"/>
      <c r="G95" s="18">
        <f t="shared" si="4"/>
        <v>0</v>
      </c>
    </row>
    <row r="96" spans="1:7" x14ac:dyDescent="0.35">
      <c r="A96" s="8">
        <v>4</v>
      </c>
      <c r="B96" s="1" t="s">
        <v>164</v>
      </c>
      <c r="C96" s="3">
        <v>3</v>
      </c>
      <c r="D96" s="1" t="s">
        <v>7</v>
      </c>
      <c r="E96" s="3">
        <v>1</v>
      </c>
      <c r="F96" s="20"/>
      <c r="G96" s="18">
        <f t="shared" si="4"/>
        <v>0</v>
      </c>
    </row>
    <row r="97" spans="1:7" x14ac:dyDescent="0.35">
      <c r="A97" s="1"/>
      <c r="B97" s="35" t="s">
        <v>9</v>
      </c>
      <c r="C97" s="35"/>
      <c r="D97" s="35"/>
      <c r="E97" s="35"/>
      <c r="F97" s="35"/>
      <c r="G97" s="23">
        <f>SUM(G93:G96)</f>
        <v>0</v>
      </c>
    </row>
    <row r="99" spans="1:7" x14ac:dyDescent="0.35">
      <c r="A99" s="1" t="s">
        <v>107</v>
      </c>
      <c r="B99" s="34" t="s">
        <v>14</v>
      </c>
      <c r="C99" s="34"/>
      <c r="D99" s="34"/>
      <c r="E99" s="34"/>
      <c r="F99" s="34"/>
      <c r="G99" s="34"/>
    </row>
    <row r="100" spans="1:7" x14ac:dyDescent="0.35">
      <c r="A100" s="1"/>
      <c r="B100" s="34" t="s">
        <v>0</v>
      </c>
      <c r="C100" s="34"/>
      <c r="D100" s="34"/>
      <c r="E100" s="34"/>
      <c r="F100" s="34"/>
      <c r="G100" s="9" t="s">
        <v>5</v>
      </c>
    </row>
    <row r="101" spans="1:7" x14ac:dyDescent="0.35">
      <c r="A101" s="1" t="s">
        <v>108</v>
      </c>
      <c r="B101" s="33" t="s">
        <v>12</v>
      </c>
      <c r="C101" s="33"/>
      <c r="D101" s="33"/>
      <c r="E101" s="33"/>
      <c r="F101" s="33"/>
      <c r="G101" s="23">
        <f>G89</f>
        <v>0</v>
      </c>
    </row>
    <row r="102" spans="1:7" x14ac:dyDescent="0.35">
      <c r="A102" s="1" t="s">
        <v>109</v>
      </c>
      <c r="B102" s="33" t="s">
        <v>11</v>
      </c>
      <c r="C102" s="33"/>
      <c r="D102" s="33"/>
      <c r="E102" s="33"/>
      <c r="F102" s="33"/>
      <c r="G102" s="23">
        <f>G101*1.06</f>
        <v>0</v>
      </c>
    </row>
    <row r="103" spans="1:7" x14ac:dyDescent="0.35">
      <c r="A103" s="1" t="s">
        <v>110</v>
      </c>
      <c r="B103" s="33" t="s">
        <v>13</v>
      </c>
      <c r="C103" s="33"/>
      <c r="D103" s="33"/>
      <c r="E103" s="33"/>
      <c r="F103" s="33"/>
      <c r="G103" s="23">
        <f>G102*1.06</f>
        <v>0</v>
      </c>
    </row>
    <row r="104" spans="1:7" x14ac:dyDescent="0.35">
      <c r="A104" s="1" t="s">
        <v>175</v>
      </c>
      <c r="B104" s="36" t="s">
        <v>176</v>
      </c>
      <c r="C104" s="37"/>
      <c r="D104" s="37"/>
      <c r="E104" s="37"/>
      <c r="F104" s="38"/>
      <c r="G104" s="23">
        <f>G97</f>
        <v>0</v>
      </c>
    </row>
    <row r="105" spans="1:7" x14ac:dyDescent="0.35">
      <c r="A105" s="1"/>
      <c r="B105" s="34" t="s">
        <v>15</v>
      </c>
      <c r="C105" s="34"/>
      <c r="D105" s="34"/>
      <c r="E105" s="34"/>
      <c r="F105" s="34"/>
      <c r="G105" s="25">
        <f>SUM(G101:G104)</f>
        <v>0</v>
      </c>
    </row>
    <row r="109" spans="1:7" ht="43.5" x14ac:dyDescent="0.35">
      <c r="B109" s="22" t="s">
        <v>191</v>
      </c>
    </row>
    <row r="110" spans="1:7" ht="72.5" x14ac:dyDescent="0.35">
      <c r="B110" s="22" t="s">
        <v>186</v>
      </c>
    </row>
    <row r="111" spans="1:7" ht="43.5" x14ac:dyDescent="0.35">
      <c r="B111" s="22" t="s">
        <v>193</v>
      </c>
    </row>
  </sheetData>
  <sheetProtection sheet="1" selectLockedCells="1"/>
  <mergeCells count="25">
    <mergeCell ref="B57:F57"/>
    <mergeCell ref="B20:F20"/>
    <mergeCell ref="B40:F40"/>
    <mergeCell ref="B2:G2"/>
    <mergeCell ref="B22:G22"/>
    <mergeCell ref="B42:G42"/>
    <mergeCell ref="B59:G59"/>
    <mergeCell ref="B74:F74"/>
    <mergeCell ref="B82:G82"/>
    <mergeCell ref="B84:F84"/>
    <mergeCell ref="B85:F85"/>
    <mergeCell ref="B87:F87"/>
    <mergeCell ref="B88:F88"/>
    <mergeCell ref="B83:F83"/>
    <mergeCell ref="B89:F89"/>
    <mergeCell ref="B99:G99"/>
    <mergeCell ref="B86:F86"/>
    <mergeCell ref="B101:F101"/>
    <mergeCell ref="B102:F102"/>
    <mergeCell ref="B103:F103"/>
    <mergeCell ref="B105:F105"/>
    <mergeCell ref="B91:G91"/>
    <mergeCell ref="B97:F97"/>
    <mergeCell ref="B104:F104"/>
    <mergeCell ref="B100:F100"/>
  </mergeCells>
  <phoneticPr fontId="1" type="noConversion"/>
  <pageMargins left="0.7" right="0.7" top="0.75" bottom="0.75" header="0.3" footer="0.3"/>
  <pageSetup paperSize="9" scale="40" orientation="portrait" r:id="rId1"/>
  <rowBreaks count="1" manualBreakCount="1">
    <brk id="9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71049-28F7-4546-BDF8-551E95211C41}">
  <sheetPr>
    <pageSetUpPr fitToPage="1"/>
  </sheetPr>
  <dimension ref="A2:G37"/>
  <sheetViews>
    <sheetView workbookViewId="0">
      <selection activeCell="F5" sqref="F5"/>
    </sheetView>
  </sheetViews>
  <sheetFormatPr defaultRowHeight="14.5" x14ac:dyDescent="0.35"/>
  <cols>
    <col min="1" max="1" width="9.36328125" customWidth="1"/>
    <col min="2" max="2" width="26.08984375" customWidth="1"/>
    <col min="3" max="3" width="9.6328125" customWidth="1"/>
    <col min="4" max="4" width="7.08984375" customWidth="1"/>
    <col min="5" max="5" width="9.6328125" customWidth="1"/>
    <col min="6" max="6" width="19.453125" customWidth="1"/>
    <col min="7" max="7" width="24.26953125" customWidth="1"/>
  </cols>
  <sheetData>
    <row r="2" spans="1:7" x14ac:dyDescent="0.35">
      <c r="A2" s="2" t="s">
        <v>45</v>
      </c>
      <c r="B2" s="40" t="s">
        <v>116</v>
      </c>
      <c r="C2" s="41"/>
      <c r="D2" s="41"/>
      <c r="E2" s="41"/>
      <c r="F2" s="41"/>
      <c r="G2" s="42"/>
    </row>
    <row r="3" spans="1:7" x14ac:dyDescent="0.35">
      <c r="A3" s="2" t="s">
        <v>32</v>
      </c>
      <c r="B3" s="2" t="s">
        <v>0</v>
      </c>
      <c r="C3" s="2" t="s">
        <v>1</v>
      </c>
      <c r="D3" s="2" t="s">
        <v>2</v>
      </c>
      <c r="E3" s="2" t="s">
        <v>3</v>
      </c>
      <c r="F3" s="2" t="s">
        <v>4</v>
      </c>
      <c r="G3" s="2" t="s">
        <v>5</v>
      </c>
    </row>
    <row r="4" spans="1:7" x14ac:dyDescent="0.35">
      <c r="A4" s="1" t="s">
        <v>33</v>
      </c>
      <c r="B4" s="1" t="s">
        <v>178</v>
      </c>
      <c r="C4" s="13">
        <v>2</v>
      </c>
      <c r="D4" s="1" t="s">
        <v>7</v>
      </c>
      <c r="E4" s="3">
        <v>1</v>
      </c>
      <c r="F4" s="26"/>
      <c r="G4" s="15">
        <f>C4*E4*F4</f>
        <v>0</v>
      </c>
    </row>
    <row r="5" spans="1:7" x14ac:dyDescent="0.35">
      <c r="A5" s="1" t="s">
        <v>34</v>
      </c>
      <c r="B5" s="1" t="s">
        <v>179</v>
      </c>
      <c r="C5" s="3">
        <v>4</v>
      </c>
      <c r="D5" s="1" t="s">
        <v>7</v>
      </c>
      <c r="E5" s="3">
        <v>3</v>
      </c>
      <c r="F5" s="26"/>
      <c r="G5" s="15">
        <f t="shared" ref="G5:G9" si="0">C5*E5*F5</f>
        <v>0</v>
      </c>
    </row>
    <row r="6" spans="1:7" x14ac:dyDescent="0.35">
      <c r="A6" s="1" t="s">
        <v>36</v>
      </c>
      <c r="B6" s="1" t="s">
        <v>177</v>
      </c>
      <c r="C6" s="3">
        <v>84</v>
      </c>
      <c r="D6" s="1" t="s">
        <v>7</v>
      </c>
      <c r="E6" s="3">
        <v>1</v>
      </c>
      <c r="F6" s="26"/>
      <c r="G6" s="15">
        <f t="shared" si="0"/>
        <v>0</v>
      </c>
    </row>
    <row r="7" spans="1:7" x14ac:dyDescent="0.35">
      <c r="A7" s="1" t="s">
        <v>37</v>
      </c>
      <c r="B7" s="1" t="s">
        <v>113</v>
      </c>
      <c r="C7" s="3">
        <v>1</v>
      </c>
      <c r="D7" s="1" t="s">
        <v>7</v>
      </c>
      <c r="E7" s="3">
        <v>1</v>
      </c>
      <c r="F7" s="26"/>
      <c r="G7" s="15">
        <f t="shared" si="0"/>
        <v>0</v>
      </c>
    </row>
    <row r="8" spans="1:7" x14ac:dyDescent="0.35">
      <c r="A8" s="1" t="s">
        <v>38</v>
      </c>
      <c r="B8" s="1" t="s">
        <v>114</v>
      </c>
      <c r="C8" s="3">
        <v>1</v>
      </c>
      <c r="D8" s="1" t="s">
        <v>7</v>
      </c>
      <c r="E8" s="3">
        <v>3</v>
      </c>
      <c r="F8" s="26"/>
      <c r="G8" s="15">
        <f t="shared" si="0"/>
        <v>0</v>
      </c>
    </row>
    <row r="9" spans="1:7" x14ac:dyDescent="0.35">
      <c r="A9" s="1" t="s">
        <v>39</v>
      </c>
      <c r="B9" s="1" t="s">
        <v>162</v>
      </c>
      <c r="C9" s="3">
        <v>2</v>
      </c>
      <c r="D9" s="1" t="s">
        <v>7</v>
      </c>
      <c r="E9" s="3">
        <v>1</v>
      </c>
      <c r="F9" s="26"/>
      <c r="G9" s="15">
        <f t="shared" si="0"/>
        <v>0</v>
      </c>
    </row>
    <row r="10" spans="1:7" x14ac:dyDescent="0.35">
      <c r="A10" s="1"/>
      <c r="B10" s="34" t="s">
        <v>9</v>
      </c>
      <c r="C10" s="34"/>
      <c r="D10" s="34"/>
      <c r="E10" s="34"/>
      <c r="F10" s="34"/>
      <c r="G10" s="15">
        <f>SUM(G4:G9)</f>
        <v>0</v>
      </c>
    </row>
    <row r="12" spans="1:7" x14ac:dyDescent="0.35">
      <c r="A12" s="2" t="s">
        <v>47</v>
      </c>
      <c r="B12" s="40" t="s">
        <v>119</v>
      </c>
      <c r="C12" s="41"/>
      <c r="D12" s="41"/>
      <c r="E12" s="41"/>
      <c r="F12" s="41"/>
      <c r="G12" s="42"/>
    </row>
    <row r="13" spans="1:7" x14ac:dyDescent="0.35">
      <c r="A13" s="2" t="s">
        <v>32</v>
      </c>
      <c r="B13" s="2" t="s">
        <v>0</v>
      </c>
      <c r="C13" s="2" t="s">
        <v>1</v>
      </c>
      <c r="D13" s="2" t="s">
        <v>2</v>
      </c>
      <c r="E13" s="2" t="s">
        <v>104</v>
      </c>
      <c r="F13" s="2" t="s">
        <v>4</v>
      </c>
      <c r="G13" s="2" t="s">
        <v>5</v>
      </c>
    </row>
    <row r="14" spans="1:7" x14ac:dyDescent="0.35">
      <c r="A14" s="1" t="s">
        <v>48</v>
      </c>
      <c r="B14" s="1" t="s">
        <v>178</v>
      </c>
      <c r="C14" s="13">
        <v>2</v>
      </c>
      <c r="D14" s="1" t="s">
        <v>7</v>
      </c>
      <c r="E14" s="3">
        <v>1</v>
      </c>
      <c r="F14" s="20"/>
      <c r="G14" s="17">
        <f>C14*E14*F14</f>
        <v>0</v>
      </c>
    </row>
    <row r="15" spans="1:7" x14ac:dyDescent="0.35">
      <c r="A15" s="1" t="s">
        <v>49</v>
      </c>
      <c r="B15" s="1" t="s">
        <v>179</v>
      </c>
      <c r="C15" s="3">
        <v>4</v>
      </c>
      <c r="D15" s="1" t="s">
        <v>7</v>
      </c>
      <c r="E15" s="3">
        <v>1</v>
      </c>
      <c r="F15" s="20"/>
      <c r="G15" s="17">
        <f t="shared" ref="G15:G19" si="1">C15*E15*F15</f>
        <v>0</v>
      </c>
    </row>
    <row r="16" spans="1:7" x14ac:dyDescent="0.35">
      <c r="A16" s="1" t="s">
        <v>50</v>
      </c>
      <c r="B16" s="1" t="s">
        <v>112</v>
      </c>
      <c r="C16" s="3">
        <v>84</v>
      </c>
      <c r="D16" s="1" t="s">
        <v>7</v>
      </c>
      <c r="E16" s="3">
        <v>1</v>
      </c>
      <c r="F16" s="20"/>
      <c r="G16" s="17">
        <f t="shared" si="1"/>
        <v>0</v>
      </c>
    </row>
    <row r="17" spans="1:7" x14ac:dyDescent="0.35">
      <c r="A17" s="1" t="s">
        <v>51</v>
      </c>
      <c r="B17" s="1" t="s">
        <v>113</v>
      </c>
      <c r="C17" s="3">
        <v>1</v>
      </c>
      <c r="D17" s="1" t="s">
        <v>7</v>
      </c>
      <c r="E17" s="3">
        <v>1</v>
      </c>
      <c r="F17" s="20"/>
      <c r="G17" s="17">
        <f t="shared" si="1"/>
        <v>0</v>
      </c>
    </row>
    <row r="18" spans="1:7" x14ac:dyDescent="0.35">
      <c r="A18" s="1" t="s">
        <v>52</v>
      </c>
      <c r="B18" s="1" t="s">
        <v>114</v>
      </c>
      <c r="C18" s="3">
        <v>1</v>
      </c>
      <c r="D18" s="1" t="s">
        <v>7</v>
      </c>
      <c r="E18" s="3">
        <v>1</v>
      </c>
      <c r="F18" s="20"/>
      <c r="G18" s="17">
        <f t="shared" si="1"/>
        <v>0</v>
      </c>
    </row>
    <row r="19" spans="1:7" x14ac:dyDescent="0.35">
      <c r="A19" s="1" t="s">
        <v>53</v>
      </c>
      <c r="B19" s="1" t="s">
        <v>162</v>
      </c>
      <c r="C19" s="3">
        <v>2</v>
      </c>
      <c r="D19" s="1" t="s">
        <v>7</v>
      </c>
      <c r="E19" s="3">
        <v>1</v>
      </c>
      <c r="F19" s="20"/>
      <c r="G19" s="17">
        <f t="shared" si="1"/>
        <v>0</v>
      </c>
    </row>
    <row r="20" spans="1:7" x14ac:dyDescent="0.35">
      <c r="A20" s="2"/>
      <c r="B20" s="34" t="s">
        <v>9</v>
      </c>
      <c r="C20" s="34"/>
      <c r="D20" s="34"/>
      <c r="E20" s="34"/>
      <c r="F20" s="34"/>
      <c r="G20" s="19">
        <f>SUM(G14:G19)</f>
        <v>0</v>
      </c>
    </row>
    <row r="21" spans="1:7" x14ac:dyDescent="0.35">
      <c r="A21" s="1"/>
      <c r="B21" s="34" t="s">
        <v>106</v>
      </c>
      <c r="C21" s="34"/>
      <c r="D21" s="34"/>
      <c r="E21" s="34"/>
      <c r="F21" s="34"/>
      <c r="G21" s="34"/>
    </row>
    <row r="22" spans="1:7" x14ac:dyDescent="0.35">
      <c r="A22" s="1"/>
      <c r="B22" s="34" t="s">
        <v>0</v>
      </c>
      <c r="C22" s="34"/>
      <c r="D22" s="34"/>
      <c r="E22" s="34"/>
      <c r="F22" s="34"/>
      <c r="G22" s="2" t="s">
        <v>5</v>
      </c>
    </row>
    <row r="23" spans="1:7" x14ac:dyDescent="0.35">
      <c r="A23" s="1" t="s">
        <v>45</v>
      </c>
      <c r="B23" s="39" t="str">
        <f>B2</f>
        <v xml:space="preserve">Electrical System Minor Maintenance </v>
      </c>
      <c r="C23" s="39"/>
      <c r="D23" s="39"/>
      <c r="E23" s="39"/>
      <c r="F23" s="39"/>
      <c r="G23" s="31">
        <f>G10</f>
        <v>0</v>
      </c>
    </row>
    <row r="24" spans="1:7" x14ac:dyDescent="0.35">
      <c r="A24" s="1" t="s">
        <v>47</v>
      </c>
      <c r="B24" s="39" t="str">
        <f>B12</f>
        <v xml:space="preserve">Electrical System Major Maintenance </v>
      </c>
      <c r="C24" s="39" t="s">
        <v>8</v>
      </c>
      <c r="D24" s="39"/>
      <c r="E24" s="39"/>
      <c r="F24" s="39"/>
      <c r="G24" s="25">
        <f>G20</f>
        <v>0</v>
      </c>
    </row>
    <row r="25" spans="1:7" x14ac:dyDescent="0.35">
      <c r="A25" s="1"/>
      <c r="B25" s="40" t="s">
        <v>12</v>
      </c>
      <c r="C25" s="41"/>
      <c r="D25" s="41"/>
      <c r="E25" s="41"/>
      <c r="F25" s="42"/>
      <c r="G25" s="15">
        <f>SUM(G23:G24)</f>
        <v>0</v>
      </c>
    </row>
    <row r="27" spans="1:7" x14ac:dyDescent="0.35">
      <c r="A27" s="1" t="s">
        <v>120</v>
      </c>
      <c r="B27" s="34" t="s">
        <v>14</v>
      </c>
      <c r="C27" s="34"/>
      <c r="D27" s="34"/>
      <c r="E27" s="34"/>
      <c r="F27" s="34"/>
      <c r="G27" s="34"/>
    </row>
    <row r="28" spans="1:7" x14ac:dyDescent="0.35">
      <c r="A28" s="1"/>
      <c r="B28" s="34" t="s">
        <v>0</v>
      </c>
      <c r="C28" s="34"/>
      <c r="D28" s="34"/>
      <c r="E28" s="34"/>
      <c r="F28" s="34"/>
      <c r="G28" s="9" t="s">
        <v>5</v>
      </c>
    </row>
    <row r="29" spans="1:7" x14ac:dyDescent="0.35">
      <c r="A29" s="1" t="s">
        <v>121</v>
      </c>
      <c r="B29" s="33" t="s">
        <v>12</v>
      </c>
      <c r="C29" s="33"/>
      <c r="D29" s="33"/>
      <c r="E29" s="33"/>
      <c r="F29" s="33"/>
      <c r="G29" s="15">
        <f>G25</f>
        <v>0</v>
      </c>
    </row>
    <row r="30" spans="1:7" x14ac:dyDescent="0.35">
      <c r="A30" s="1" t="s">
        <v>122</v>
      </c>
      <c r="B30" s="33" t="s">
        <v>11</v>
      </c>
      <c r="C30" s="33"/>
      <c r="D30" s="33"/>
      <c r="E30" s="33"/>
      <c r="F30" s="33"/>
      <c r="G30" s="15">
        <f>G29*1.06</f>
        <v>0</v>
      </c>
    </row>
    <row r="31" spans="1:7" x14ac:dyDescent="0.35">
      <c r="A31" s="1" t="s">
        <v>123</v>
      </c>
      <c r="B31" s="33" t="s">
        <v>13</v>
      </c>
      <c r="C31" s="33"/>
      <c r="D31" s="33"/>
      <c r="E31" s="33"/>
      <c r="F31" s="33"/>
      <c r="G31" s="15">
        <f>G30*1.06</f>
        <v>0</v>
      </c>
    </row>
    <row r="32" spans="1:7" x14ac:dyDescent="0.35">
      <c r="A32" s="1"/>
      <c r="B32" s="34" t="s">
        <v>15</v>
      </c>
      <c r="C32" s="34"/>
      <c r="D32" s="34"/>
      <c r="E32" s="34"/>
      <c r="F32" s="34"/>
      <c r="G32" s="15">
        <f>SUM(G29:G31)</f>
        <v>0</v>
      </c>
    </row>
    <row r="35" spans="2:2" ht="43.5" x14ac:dyDescent="0.35">
      <c r="B35" s="22" t="s">
        <v>185</v>
      </c>
    </row>
    <row r="36" spans="2:2" ht="72.5" x14ac:dyDescent="0.35">
      <c r="B36" s="22" t="s">
        <v>186</v>
      </c>
    </row>
    <row r="37" spans="2:2" ht="43.5" x14ac:dyDescent="0.35">
      <c r="B37" s="22" t="s">
        <v>192</v>
      </c>
    </row>
  </sheetData>
  <sheetProtection sheet="1" selectLockedCells="1"/>
  <mergeCells count="15">
    <mergeCell ref="B2:G2"/>
    <mergeCell ref="B10:F10"/>
    <mergeCell ref="B12:G12"/>
    <mergeCell ref="B20:F20"/>
    <mergeCell ref="B21:G21"/>
    <mergeCell ref="B22:F22"/>
    <mergeCell ref="B23:F23"/>
    <mergeCell ref="B24:F24"/>
    <mergeCell ref="B29:F29"/>
    <mergeCell ref="B30:F30"/>
    <mergeCell ref="B31:F31"/>
    <mergeCell ref="B32:F32"/>
    <mergeCell ref="B25:F25"/>
    <mergeCell ref="B27:G27"/>
    <mergeCell ref="B28:F28"/>
  </mergeCells>
  <phoneticPr fontId="1" type="noConversion"/>
  <pageMargins left="0.7" right="0.7" top="0.75" bottom="0.75" header="0.3" footer="0.3"/>
  <pageSetup scale="86"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0470C-5F2B-4189-B5F4-1DF3A0DBA279}">
  <sheetPr>
    <pageSetUpPr fitToPage="1"/>
  </sheetPr>
  <dimension ref="A2:G49"/>
  <sheetViews>
    <sheetView workbookViewId="0">
      <selection activeCell="F4" sqref="F4"/>
    </sheetView>
  </sheetViews>
  <sheetFormatPr defaultRowHeight="14.5" x14ac:dyDescent="0.35"/>
  <cols>
    <col min="1" max="1" width="9.36328125" customWidth="1"/>
    <col min="2" max="2" width="26.08984375" customWidth="1"/>
    <col min="3" max="3" width="9.6328125" customWidth="1"/>
    <col min="4" max="4" width="7.08984375" customWidth="1"/>
    <col min="5" max="5" width="9.6328125" customWidth="1"/>
    <col min="6" max="6" width="19.81640625" customWidth="1"/>
    <col min="7" max="7" width="28.1796875" customWidth="1"/>
  </cols>
  <sheetData>
    <row r="2" spans="1:7" x14ac:dyDescent="0.35">
      <c r="A2" s="2" t="s">
        <v>45</v>
      </c>
      <c r="B2" s="34" t="s">
        <v>128</v>
      </c>
      <c r="C2" s="34"/>
      <c r="D2" s="34"/>
      <c r="E2" s="34"/>
      <c r="F2" s="34"/>
      <c r="G2" s="34"/>
    </row>
    <row r="3" spans="1:7" x14ac:dyDescent="0.35">
      <c r="A3" s="2" t="s">
        <v>32</v>
      </c>
      <c r="B3" s="2" t="s">
        <v>0</v>
      </c>
      <c r="C3" s="2" t="s">
        <v>174</v>
      </c>
      <c r="D3" s="2" t="s">
        <v>2</v>
      </c>
      <c r="E3" s="2" t="s">
        <v>104</v>
      </c>
      <c r="F3" s="2" t="s">
        <v>4</v>
      </c>
      <c r="G3" s="2" t="s">
        <v>5</v>
      </c>
    </row>
    <row r="4" spans="1:7" x14ac:dyDescent="0.35">
      <c r="A4" s="1" t="s">
        <v>33</v>
      </c>
      <c r="B4" s="1" t="s">
        <v>10</v>
      </c>
      <c r="C4" s="3">
        <v>46</v>
      </c>
      <c r="D4" s="1" t="s">
        <v>7</v>
      </c>
      <c r="E4" s="3">
        <v>2</v>
      </c>
      <c r="F4" s="20"/>
      <c r="G4" s="17">
        <f>C4*E4*F4</f>
        <v>0</v>
      </c>
    </row>
    <row r="5" spans="1:7" x14ac:dyDescent="0.35">
      <c r="A5" s="1" t="s">
        <v>34</v>
      </c>
      <c r="B5" s="1" t="s">
        <v>124</v>
      </c>
      <c r="C5" s="3">
        <v>1</v>
      </c>
      <c r="D5" s="1" t="s">
        <v>7</v>
      </c>
      <c r="E5" s="3">
        <v>2</v>
      </c>
      <c r="F5" s="20"/>
      <c r="G5" s="17">
        <f t="shared" ref="G5:G14" si="0">C5*E5*F5</f>
        <v>0</v>
      </c>
    </row>
    <row r="6" spans="1:7" x14ac:dyDescent="0.35">
      <c r="A6" s="1" t="s">
        <v>36</v>
      </c>
      <c r="B6" s="1" t="s">
        <v>6</v>
      </c>
      <c r="C6" s="3">
        <v>7</v>
      </c>
      <c r="D6" s="1" t="s">
        <v>7</v>
      </c>
      <c r="E6" s="3">
        <v>2</v>
      </c>
      <c r="F6" s="20"/>
      <c r="G6" s="17">
        <f t="shared" si="0"/>
        <v>0</v>
      </c>
    </row>
    <row r="7" spans="1:7" x14ac:dyDescent="0.35">
      <c r="A7" s="1" t="s">
        <v>37</v>
      </c>
      <c r="B7" s="1" t="s">
        <v>125</v>
      </c>
      <c r="C7" s="3">
        <v>1</v>
      </c>
      <c r="D7" s="1" t="s">
        <v>7</v>
      </c>
      <c r="E7" s="3">
        <v>1</v>
      </c>
      <c r="F7" s="20"/>
      <c r="G7" s="17">
        <f t="shared" si="0"/>
        <v>0</v>
      </c>
    </row>
    <row r="8" spans="1:7" x14ac:dyDescent="0.35">
      <c r="A8" s="1" t="s">
        <v>38</v>
      </c>
      <c r="B8" s="1" t="s">
        <v>114</v>
      </c>
      <c r="C8" s="3">
        <v>1</v>
      </c>
      <c r="D8" s="1" t="s">
        <v>7</v>
      </c>
      <c r="E8" s="3">
        <v>2</v>
      </c>
      <c r="F8" s="20"/>
      <c r="G8" s="17">
        <f t="shared" si="0"/>
        <v>0</v>
      </c>
    </row>
    <row r="9" spans="1:7" x14ac:dyDescent="0.35">
      <c r="A9" s="1" t="s">
        <v>39</v>
      </c>
      <c r="B9" s="1" t="s">
        <v>115</v>
      </c>
      <c r="C9" s="3">
        <v>2</v>
      </c>
      <c r="D9" s="1" t="s">
        <v>7</v>
      </c>
      <c r="E9" s="3">
        <v>2</v>
      </c>
      <c r="F9" s="20"/>
      <c r="G9" s="17">
        <f t="shared" si="0"/>
        <v>0</v>
      </c>
    </row>
    <row r="10" spans="1:7" x14ac:dyDescent="0.35">
      <c r="A10" s="1" t="s">
        <v>40</v>
      </c>
      <c r="B10" s="1" t="s">
        <v>126</v>
      </c>
      <c r="C10" s="3">
        <v>1</v>
      </c>
      <c r="D10" s="1" t="s">
        <v>7</v>
      </c>
      <c r="E10" s="3">
        <v>2</v>
      </c>
      <c r="F10" s="20"/>
      <c r="G10" s="17">
        <f t="shared" si="0"/>
        <v>0</v>
      </c>
    </row>
    <row r="11" spans="1:7" x14ac:dyDescent="0.35">
      <c r="A11" s="1" t="s">
        <v>41</v>
      </c>
      <c r="B11" s="1" t="s">
        <v>127</v>
      </c>
      <c r="C11" s="3">
        <v>2</v>
      </c>
      <c r="D11" s="1" t="s">
        <v>7</v>
      </c>
      <c r="E11" s="3">
        <v>3</v>
      </c>
      <c r="F11" s="20"/>
      <c r="G11" s="17">
        <f t="shared" si="0"/>
        <v>0</v>
      </c>
    </row>
    <row r="12" spans="1:7" x14ac:dyDescent="0.35">
      <c r="A12" s="1" t="s">
        <v>42</v>
      </c>
      <c r="B12" s="1" t="s">
        <v>111</v>
      </c>
      <c r="C12" s="3">
        <v>1</v>
      </c>
      <c r="D12" s="1" t="s">
        <v>7</v>
      </c>
      <c r="E12" s="3">
        <v>2</v>
      </c>
      <c r="F12" s="20"/>
      <c r="G12" s="17">
        <f t="shared" si="0"/>
        <v>0</v>
      </c>
    </row>
    <row r="13" spans="1:7" x14ac:dyDescent="0.35">
      <c r="A13" s="1" t="s">
        <v>43</v>
      </c>
      <c r="B13" s="1" t="s">
        <v>112</v>
      </c>
      <c r="C13" s="3">
        <v>3</v>
      </c>
      <c r="D13" s="1" t="s">
        <v>7</v>
      </c>
      <c r="E13" s="3">
        <v>1</v>
      </c>
      <c r="F13" s="20"/>
      <c r="G13" s="17">
        <f t="shared" si="0"/>
        <v>0</v>
      </c>
    </row>
    <row r="14" spans="1:7" x14ac:dyDescent="0.35">
      <c r="A14" s="1" t="s">
        <v>44</v>
      </c>
      <c r="B14" s="1" t="s">
        <v>166</v>
      </c>
      <c r="C14" s="3">
        <v>2</v>
      </c>
      <c r="D14" s="1" t="s">
        <v>7</v>
      </c>
      <c r="E14" s="3">
        <v>1</v>
      </c>
      <c r="F14" s="20"/>
      <c r="G14" s="17">
        <f t="shared" si="0"/>
        <v>0</v>
      </c>
    </row>
    <row r="15" spans="1:7" x14ac:dyDescent="0.35">
      <c r="A15" s="1"/>
      <c r="B15" s="34" t="s">
        <v>9</v>
      </c>
      <c r="C15" s="34"/>
      <c r="D15" s="34"/>
      <c r="E15" s="34"/>
      <c r="F15" s="34"/>
      <c r="G15" s="17">
        <f>SUM(G4:G14)</f>
        <v>0</v>
      </c>
    </row>
    <row r="17" spans="1:7" x14ac:dyDescent="0.35">
      <c r="A17" s="2" t="s">
        <v>47</v>
      </c>
      <c r="B17" s="40" t="s">
        <v>129</v>
      </c>
      <c r="C17" s="41"/>
      <c r="D17" s="41"/>
      <c r="E17" s="41"/>
      <c r="F17" s="41"/>
      <c r="G17" s="42"/>
    </row>
    <row r="18" spans="1:7" x14ac:dyDescent="0.35">
      <c r="A18" s="2" t="s">
        <v>32</v>
      </c>
      <c r="B18" s="2" t="s">
        <v>0</v>
      </c>
      <c r="C18" s="2" t="s">
        <v>174</v>
      </c>
      <c r="D18" s="2" t="s">
        <v>2</v>
      </c>
      <c r="E18" s="2" t="s">
        <v>104</v>
      </c>
      <c r="F18" s="2" t="s">
        <v>4</v>
      </c>
      <c r="G18" s="2" t="s">
        <v>5</v>
      </c>
    </row>
    <row r="19" spans="1:7" x14ac:dyDescent="0.35">
      <c r="A19" s="1" t="s">
        <v>48</v>
      </c>
      <c r="B19" s="1" t="s">
        <v>10</v>
      </c>
      <c r="C19" s="3">
        <v>46</v>
      </c>
      <c r="D19" s="1" t="s">
        <v>7</v>
      </c>
      <c r="E19" s="14">
        <v>2</v>
      </c>
      <c r="F19" s="20"/>
      <c r="G19" s="17">
        <f>C19*E19*F19</f>
        <v>0</v>
      </c>
    </row>
    <row r="20" spans="1:7" x14ac:dyDescent="0.35">
      <c r="A20" s="1" t="s">
        <v>49</v>
      </c>
      <c r="B20" s="1" t="s">
        <v>124</v>
      </c>
      <c r="C20" s="3">
        <v>1</v>
      </c>
      <c r="D20" s="1" t="s">
        <v>7</v>
      </c>
      <c r="E20" s="14">
        <v>2</v>
      </c>
      <c r="F20" s="20"/>
      <c r="G20" s="17">
        <f t="shared" ref="G20:G29" si="1">C20*E20*F20</f>
        <v>0</v>
      </c>
    </row>
    <row r="21" spans="1:7" x14ac:dyDescent="0.35">
      <c r="A21" s="1" t="s">
        <v>50</v>
      </c>
      <c r="B21" s="1" t="s">
        <v>6</v>
      </c>
      <c r="C21" s="3">
        <v>7</v>
      </c>
      <c r="D21" s="1" t="s">
        <v>7</v>
      </c>
      <c r="E21" s="3">
        <v>2</v>
      </c>
      <c r="F21" s="20"/>
      <c r="G21" s="17">
        <f t="shared" si="1"/>
        <v>0</v>
      </c>
    </row>
    <row r="22" spans="1:7" x14ac:dyDescent="0.35">
      <c r="A22" s="1" t="s">
        <v>51</v>
      </c>
      <c r="B22" s="1" t="s">
        <v>125</v>
      </c>
      <c r="C22" s="3">
        <v>1</v>
      </c>
      <c r="D22" s="1" t="s">
        <v>7</v>
      </c>
      <c r="E22" s="3">
        <v>1</v>
      </c>
      <c r="F22" s="20"/>
      <c r="G22" s="17">
        <f t="shared" si="1"/>
        <v>0</v>
      </c>
    </row>
    <row r="23" spans="1:7" x14ac:dyDescent="0.35">
      <c r="A23" s="1" t="s">
        <v>52</v>
      </c>
      <c r="B23" s="1" t="s">
        <v>114</v>
      </c>
      <c r="C23" s="3">
        <v>1</v>
      </c>
      <c r="D23" s="1" t="s">
        <v>7</v>
      </c>
      <c r="E23" s="3">
        <v>3</v>
      </c>
      <c r="F23" s="20"/>
      <c r="G23" s="17">
        <f t="shared" si="1"/>
        <v>0</v>
      </c>
    </row>
    <row r="24" spans="1:7" x14ac:dyDescent="0.35">
      <c r="A24" s="1" t="s">
        <v>53</v>
      </c>
      <c r="B24" s="1" t="s">
        <v>115</v>
      </c>
      <c r="C24" s="3">
        <v>2</v>
      </c>
      <c r="D24" s="1" t="s">
        <v>7</v>
      </c>
      <c r="E24" s="3">
        <v>2</v>
      </c>
      <c r="F24" s="20"/>
      <c r="G24" s="17">
        <f t="shared" si="1"/>
        <v>0</v>
      </c>
    </row>
    <row r="25" spans="1:7" x14ac:dyDescent="0.35">
      <c r="A25" s="1" t="s">
        <v>54</v>
      </c>
      <c r="B25" s="1" t="s">
        <v>126</v>
      </c>
      <c r="C25" s="3">
        <v>1</v>
      </c>
      <c r="D25" s="1" t="s">
        <v>7</v>
      </c>
      <c r="E25" s="3">
        <v>2</v>
      </c>
      <c r="F25" s="20"/>
      <c r="G25" s="17">
        <f t="shared" si="1"/>
        <v>0</v>
      </c>
    </row>
    <row r="26" spans="1:7" x14ac:dyDescent="0.35">
      <c r="A26" s="1" t="s">
        <v>55</v>
      </c>
      <c r="B26" s="1" t="s">
        <v>127</v>
      </c>
      <c r="C26" s="3">
        <v>2</v>
      </c>
      <c r="D26" s="1" t="s">
        <v>7</v>
      </c>
      <c r="E26" s="3">
        <v>1</v>
      </c>
      <c r="F26" s="20"/>
      <c r="G26" s="17">
        <f t="shared" si="1"/>
        <v>0</v>
      </c>
    </row>
    <row r="27" spans="1:7" x14ac:dyDescent="0.35">
      <c r="A27" s="1" t="s">
        <v>56</v>
      </c>
      <c r="B27" s="1" t="s">
        <v>111</v>
      </c>
      <c r="C27" s="3">
        <v>1</v>
      </c>
      <c r="D27" s="1" t="s">
        <v>7</v>
      </c>
      <c r="E27" s="3">
        <v>2</v>
      </c>
      <c r="F27" s="20"/>
      <c r="G27" s="17">
        <f t="shared" si="1"/>
        <v>0</v>
      </c>
    </row>
    <row r="28" spans="1:7" x14ac:dyDescent="0.35">
      <c r="A28" s="1" t="s">
        <v>57</v>
      </c>
      <c r="B28" s="1" t="s">
        <v>112</v>
      </c>
      <c r="C28" s="3">
        <v>3</v>
      </c>
      <c r="D28" s="1" t="s">
        <v>7</v>
      </c>
      <c r="E28" s="3">
        <v>1</v>
      </c>
      <c r="F28" s="20"/>
      <c r="G28" s="17">
        <f t="shared" si="1"/>
        <v>0</v>
      </c>
    </row>
    <row r="29" spans="1:7" x14ac:dyDescent="0.35">
      <c r="A29" s="1" t="s">
        <v>58</v>
      </c>
      <c r="B29" s="1" t="s">
        <v>166</v>
      </c>
      <c r="C29" s="10">
        <v>2</v>
      </c>
      <c r="D29" s="1" t="s">
        <v>7</v>
      </c>
      <c r="E29" s="3">
        <v>1</v>
      </c>
      <c r="F29" s="20"/>
      <c r="G29" s="17">
        <f t="shared" si="1"/>
        <v>0</v>
      </c>
    </row>
    <row r="30" spans="1:7" x14ac:dyDescent="0.35">
      <c r="A30" s="2"/>
      <c r="B30" s="34" t="s">
        <v>9</v>
      </c>
      <c r="C30" s="34"/>
      <c r="D30" s="34"/>
      <c r="E30" s="34"/>
      <c r="F30" s="34"/>
      <c r="G30" s="19">
        <f>SUM(G19:G29)</f>
        <v>0</v>
      </c>
    </row>
    <row r="31" spans="1:7" x14ac:dyDescent="0.35">
      <c r="A31" s="5"/>
      <c r="B31" s="11"/>
      <c r="C31" s="11"/>
      <c r="D31" s="11"/>
      <c r="E31" s="11"/>
      <c r="F31" s="11"/>
      <c r="G31" s="5"/>
    </row>
    <row r="32" spans="1:7" x14ac:dyDescent="0.35">
      <c r="A32" s="1"/>
      <c r="B32" s="34" t="s">
        <v>106</v>
      </c>
      <c r="C32" s="34"/>
      <c r="D32" s="34"/>
      <c r="E32" s="34"/>
      <c r="F32" s="34"/>
      <c r="G32" s="34"/>
    </row>
    <row r="33" spans="1:7" x14ac:dyDescent="0.35">
      <c r="A33" s="1"/>
      <c r="B33" s="34" t="s">
        <v>0</v>
      </c>
      <c r="C33" s="34"/>
      <c r="D33" s="34"/>
      <c r="E33" s="34"/>
      <c r="F33" s="34"/>
      <c r="G33" s="2" t="s">
        <v>5</v>
      </c>
    </row>
    <row r="34" spans="1:7" x14ac:dyDescent="0.35">
      <c r="A34" s="1" t="s">
        <v>45</v>
      </c>
      <c r="B34" s="39" t="str">
        <f>B2</f>
        <v xml:space="preserve">Electrical &amp; Mechanical  System Minor Maintenance </v>
      </c>
      <c r="C34" s="39"/>
      <c r="D34" s="39"/>
      <c r="E34" s="39"/>
      <c r="F34" s="39"/>
      <c r="G34" s="18">
        <f>G15</f>
        <v>0</v>
      </c>
    </row>
    <row r="35" spans="1:7" x14ac:dyDescent="0.35">
      <c r="A35" s="1" t="s">
        <v>47</v>
      </c>
      <c r="B35" s="39" t="str">
        <f>B17</f>
        <v xml:space="preserve">Electrical &amp; Mechanical  System Major Maintenance </v>
      </c>
      <c r="C35" s="39" t="s">
        <v>8</v>
      </c>
      <c r="D35" s="39"/>
      <c r="E35" s="39"/>
      <c r="F35" s="39"/>
      <c r="G35" s="18">
        <f>G30</f>
        <v>0</v>
      </c>
    </row>
    <row r="36" spans="1:7" x14ac:dyDescent="0.35">
      <c r="A36" s="1"/>
      <c r="B36" s="40" t="s">
        <v>12</v>
      </c>
      <c r="C36" s="41"/>
      <c r="D36" s="41"/>
      <c r="E36" s="41"/>
      <c r="F36" s="42"/>
      <c r="G36" s="18">
        <f>SUM(G34:G35)</f>
        <v>0</v>
      </c>
    </row>
    <row r="38" spans="1:7" x14ac:dyDescent="0.35">
      <c r="A38" s="1" t="s">
        <v>130</v>
      </c>
      <c r="B38" s="34" t="s">
        <v>14</v>
      </c>
      <c r="C38" s="34"/>
      <c r="D38" s="34"/>
      <c r="E38" s="34"/>
      <c r="F38" s="34"/>
      <c r="G38" s="34"/>
    </row>
    <row r="39" spans="1:7" x14ac:dyDescent="0.35">
      <c r="A39" s="1"/>
      <c r="B39" s="34" t="s">
        <v>0</v>
      </c>
      <c r="C39" s="34"/>
      <c r="D39" s="34"/>
      <c r="E39" s="34"/>
      <c r="F39" s="34"/>
      <c r="G39" s="9" t="s">
        <v>5</v>
      </c>
    </row>
    <row r="40" spans="1:7" x14ac:dyDescent="0.35">
      <c r="A40" s="1" t="s">
        <v>131</v>
      </c>
      <c r="B40" s="33" t="s">
        <v>12</v>
      </c>
      <c r="C40" s="33"/>
      <c r="D40" s="33"/>
      <c r="E40" s="33"/>
      <c r="F40" s="33"/>
      <c r="G40" s="18">
        <f>G36</f>
        <v>0</v>
      </c>
    </row>
    <row r="41" spans="1:7" x14ac:dyDescent="0.35">
      <c r="A41" s="1" t="s">
        <v>132</v>
      </c>
      <c r="B41" s="33" t="s">
        <v>11</v>
      </c>
      <c r="C41" s="33"/>
      <c r="D41" s="33"/>
      <c r="E41" s="33"/>
      <c r="F41" s="33"/>
      <c r="G41" s="18">
        <f>G40*1.06</f>
        <v>0</v>
      </c>
    </row>
    <row r="42" spans="1:7" x14ac:dyDescent="0.35">
      <c r="A42" s="1" t="s">
        <v>133</v>
      </c>
      <c r="B42" s="33" t="s">
        <v>13</v>
      </c>
      <c r="C42" s="33"/>
      <c r="D42" s="33"/>
      <c r="E42" s="33"/>
      <c r="F42" s="33"/>
      <c r="G42" s="18">
        <f>G41*1.06</f>
        <v>0</v>
      </c>
    </row>
    <row r="43" spans="1:7" x14ac:dyDescent="0.35">
      <c r="A43" s="1"/>
      <c r="B43" s="34" t="s">
        <v>15</v>
      </c>
      <c r="C43" s="34"/>
      <c r="D43" s="34"/>
      <c r="E43" s="34"/>
      <c r="F43" s="34"/>
      <c r="G43" s="18">
        <f>SUM(G40:G42)</f>
        <v>0</v>
      </c>
    </row>
    <row r="47" spans="1:7" ht="43.5" x14ac:dyDescent="0.35">
      <c r="B47" s="22" t="s">
        <v>191</v>
      </c>
    </row>
    <row r="48" spans="1:7" ht="72.5" x14ac:dyDescent="0.35">
      <c r="B48" s="22" t="s">
        <v>186</v>
      </c>
    </row>
    <row r="49" spans="2:2" ht="43.5" x14ac:dyDescent="0.35">
      <c r="B49" s="22" t="s">
        <v>193</v>
      </c>
    </row>
  </sheetData>
  <sheetProtection sheet="1" selectLockedCells="1"/>
  <mergeCells count="15">
    <mergeCell ref="B2:G2"/>
    <mergeCell ref="B15:F15"/>
    <mergeCell ref="B17:G17"/>
    <mergeCell ref="B30:F30"/>
    <mergeCell ref="B32:G32"/>
    <mergeCell ref="B40:F40"/>
    <mergeCell ref="B41:F41"/>
    <mergeCell ref="B42:F42"/>
    <mergeCell ref="B43:F43"/>
    <mergeCell ref="B33:F33"/>
    <mergeCell ref="B34:F34"/>
    <mergeCell ref="B35:F35"/>
    <mergeCell ref="B36:F36"/>
    <mergeCell ref="B38:G38"/>
    <mergeCell ref="B39:F39"/>
  </mergeCells>
  <phoneticPr fontId="1" type="noConversion"/>
  <pageMargins left="0.7" right="0.7" top="0.75" bottom="0.75" header="0.3" footer="0.3"/>
  <pageSetup scale="8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A6D8-AD6A-4013-B040-FA7EA4E2A61F}">
  <sheetPr>
    <pageSetUpPr fitToPage="1"/>
  </sheetPr>
  <dimension ref="A2:G41"/>
  <sheetViews>
    <sheetView workbookViewId="0">
      <selection activeCell="F8" sqref="F8"/>
    </sheetView>
  </sheetViews>
  <sheetFormatPr defaultRowHeight="14.5" x14ac:dyDescent="0.35"/>
  <cols>
    <col min="1" max="1" width="9.36328125" customWidth="1"/>
    <col min="2" max="2" width="29.36328125" customWidth="1"/>
    <col min="3" max="3" width="9.6328125" customWidth="1"/>
    <col min="4" max="4" width="7.08984375" customWidth="1"/>
    <col min="5" max="5" width="9.6328125" customWidth="1"/>
    <col min="6" max="6" width="20.90625" customWidth="1"/>
    <col min="7" max="7" width="26.7265625" customWidth="1"/>
  </cols>
  <sheetData>
    <row r="2" spans="1:7" x14ac:dyDescent="0.35">
      <c r="A2" s="2" t="s">
        <v>45</v>
      </c>
      <c r="B2" s="34" t="s">
        <v>128</v>
      </c>
      <c r="C2" s="34"/>
      <c r="D2" s="34"/>
      <c r="E2" s="34"/>
      <c r="F2" s="34"/>
      <c r="G2" s="34"/>
    </row>
    <row r="3" spans="1:7" x14ac:dyDescent="0.35">
      <c r="A3" s="2" t="s">
        <v>32</v>
      </c>
      <c r="B3" s="2" t="s">
        <v>0</v>
      </c>
      <c r="C3" s="2" t="s">
        <v>174</v>
      </c>
      <c r="D3" s="2" t="s">
        <v>2</v>
      </c>
      <c r="E3" s="2" t="s">
        <v>104</v>
      </c>
      <c r="F3" s="2" t="s">
        <v>4</v>
      </c>
      <c r="G3" s="2" t="s">
        <v>5</v>
      </c>
    </row>
    <row r="4" spans="1:7" x14ac:dyDescent="0.35">
      <c r="A4" s="1" t="s">
        <v>33</v>
      </c>
      <c r="B4" s="1" t="s">
        <v>167</v>
      </c>
      <c r="C4" s="3">
        <v>1</v>
      </c>
      <c r="D4" s="1" t="s">
        <v>7</v>
      </c>
      <c r="E4" s="3">
        <v>1</v>
      </c>
      <c r="F4" s="20"/>
      <c r="G4" s="17">
        <f>C4*E4*F4</f>
        <v>0</v>
      </c>
    </row>
    <row r="5" spans="1:7" x14ac:dyDescent="0.35">
      <c r="A5" s="1" t="s">
        <v>34</v>
      </c>
      <c r="B5" s="1" t="s">
        <v>125</v>
      </c>
      <c r="C5" s="3">
        <v>1</v>
      </c>
      <c r="D5" s="1" t="s">
        <v>7</v>
      </c>
      <c r="E5" s="3">
        <v>1</v>
      </c>
      <c r="F5" s="20"/>
      <c r="G5" s="17">
        <f t="shared" ref="G5:G10" si="0">C5*E5*F5</f>
        <v>0</v>
      </c>
    </row>
    <row r="6" spans="1:7" x14ac:dyDescent="0.35">
      <c r="A6" s="1" t="s">
        <v>36</v>
      </c>
      <c r="B6" s="1" t="s">
        <v>180</v>
      </c>
      <c r="C6" s="3">
        <v>4</v>
      </c>
      <c r="D6" s="1" t="s">
        <v>7</v>
      </c>
      <c r="E6" s="3">
        <v>2</v>
      </c>
      <c r="F6" s="20"/>
      <c r="G6" s="17">
        <f t="shared" si="0"/>
        <v>0</v>
      </c>
    </row>
    <row r="7" spans="1:7" x14ac:dyDescent="0.35">
      <c r="A7" s="1" t="s">
        <v>37</v>
      </c>
      <c r="B7" s="1" t="s">
        <v>168</v>
      </c>
      <c r="C7" s="3">
        <v>2</v>
      </c>
      <c r="D7" s="1" t="s">
        <v>7</v>
      </c>
      <c r="E7" s="3">
        <v>2</v>
      </c>
      <c r="F7" s="20"/>
      <c r="G7" s="17">
        <f t="shared" si="0"/>
        <v>0</v>
      </c>
    </row>
    <row r="8" spans="1:7" x14ac:dyDescent="0.35">
      <c r="A8" s="1" t="s">
        <v>38</v>
      </c>
      <c r="B8" s="1" t="s">
        <v>169</v>
      </c>
      <c r="C8" s="3">
        <v>1</v>
      </c>
      <c r="D8" s="1" t="s">
        <v>7</v>
      </c>
      <c r="E8" s="3">
        <v>1</v>
      </c>
      <c r="F8" s="20"/>
      <c r="G8" s="17">
        <f t="shared" si="0"/>
        <v>0</v>
      </c>
    </row>
    <row r="9" spans="1:7" x14ac:dyDescent="0.35">
      <c r="A9" s="1" t="s">
        <v>39</v>
      </c>
      <c r="B9" s="1" t="s">
        <v>170</v>
      </c>
      <c r="C9" s="3">
        <v>1</v>
      </c>
      <c r="D9" s="1" t="s">
        <v>7</v>
      </c>
      <c r="E9" s="3">
        <v>1</v>
      </c>
      <c r="F9" s="20"/>
      <c r="G9" s="17">
        <f t="shared" si="0"/>
        <v>0</v>
      </c>
    </row>
    <row r="10" spans="1:7" x14ac:dyDescent="0.35">
      <c r="A10" s="1" t="s">
        <v>40</v>
      </c>
      <c r="B10" s="1" t="s">
        <v>181</v>
      </c>
      <c r="C10" s="3">
        <v>4</v>
      </c>
      <c r="D10" s="1" t="s">
        <v>7</v>
      </c>
      <c r="E10" s="3">
        <v>2</v>
      </c>
      <c r="F10" s="20"/>
      <c r="G10" s="17">
        <f t="shared" si="0"/>
        <v>0</v>
      </c>
    </row>
    <row r="11" spans="1:7" x14ac:dyDescent="0.35">
      <c r="A11" s="1"/>
      <c r="B11" s="34" t="s">
        <v>9</v>
      </c>
      <c r="C11" s="34"/>
      <c r="D11" s="34"/>
      <c r="E11" s="34"/>
      <c r="F11" s="34"/>
      <c r="G11" s="19">
        <f>SUM(G4:G10)</f>
        <v>0</v>
      </c>
    </row>
    <row r="13" spans="1:7" x14ac:dyDescent="0.35">
      <c r="A13" s="2" t="s">
        <v>47</v>
      </c>
      <c r="B13" s="40" t="s">
        <v>129</v>
      </c>
      <c r="C13" s="41"/>
      <c r="D13" s="41"/>
      <c r="E13" s="41"/>
      <c r="F13" s="41"/>
      <c r="G13" s="42"/>
    </row>
    <row r="14" spans="1:7" x14ac:dyDescent="0.35">
      <c r="A14" s="2" t="s">
        <v>32</v>
      </c>
      <c r="B14" s="2" t="s">
        <v>0</v>
      </c>
      <c r="C14" s="2" t="s">
        <v>174</v>
      </c>
      <c r="D14" s="2" t="s">
        <v>2</v>
      </c>
      <c r="E14" s="2" t="s">
        <v>104</v>
      </c>
      <c r="F14" s="2" t="s">
        <v>4</v>
      </c>
      <c r="G14" s="2" t="s">
        <v>5</v>
      </c>
    </row>
    <row r="15" spans="1:7" x14ac:dyDescent="0.35">
      <c r="A15" s="1" t="s">
        <v>48</v>
      </c>
      <c r="B15" s="1" t="s">
        <v>167</v>
      </c>
      <c r="C15" s="3">
        <v>1</v>
      </c>
      <c r="D15" s="1" t="s">
        <v>7</v>
      </c>
      <c r="E15" s="3">
        <v>1</v>
      </c>
      <c r="F15" s="20"/>
      <c r="G15" s="17">
        <f>C15*E15*F15</f>
        <v>0</v>
      </c>
    </row>
    <row r="16" spans="1:7" x14ac:dyDescent="0.35">
      <c r="A16" s="1" t="s">
        <v>49</v>
      </c>
      <c r="B16" s="1" t="s">
        <v>125</v>
      </c>
      <c r="C16" s="3">
        <v>1</v>
      </c>
      <c r="D16" s="1" t="s">
        <v>7</v>
      </c>
      <c r="E16" s="3">
        <v>1</v>
      </c>
      <c r="F16" s="20"/>
      <c r="G16" s="17">
        <f t="shared" ref="G16:G21" si="1">C16*E16*F16</f>
        <v>0</v>
      </c>
    </row>
    <row r="17" spans="1:7" x14ac:dyDescent="0.35">
      <c r="A17" s="1" t="s">
        <v>50</v>
      </c>
      <c r="B17" s="1" t="s">
        <v>180</v>
      </c>
      <c r="C17" s="3">
        <v>2</v>
      </c>
      <c r="D17" s="1" t="s">
        <v>7</v>
      </c>
      <c r="E17" s="3">
        <v>2</v>
      </c>
      <c r="F17" s="20"/>
      <c r="G17" s="17">
        <f t="shared" si="1"/>
        <v>0</v>
      </c>
    </row>
    <row r="18" spans="1:7" x14ac:dyDescent="0.35">
      <c r="A18" s="1" t="s">
        <v>51</v>
      </c>
      <c r="B18" s="1" t="s">
        <v>168</v>
      </c>
      <c r="C18" s="3">
        <v>2</v>
      </c>
      <c r="D18" s="1" t="s">
        <v>7</v>
      </c>
      <c r="E18" s="3">
        <v>2</v>
      </c>
      <c r="F18" s="20"/>
      <c r="G18" s="17">
        <f t="shared" si="1"/>
        <v>0</v>
      </c>
    </row>
    <row r="19" spans="1:7" x14ac:dyDescent="0.35">
      <c r="A19" s="1" t="s">
        <v>52</v>
      </c>
      <c r="B19" s="1" t="s">
        <v>169</v>
      </c>
      <c r="C19" s="3">
        <v>1</v>
      </c>
      <c r="D19" s="1" t="s">
        <v>7</v>
      </c>
      <c r="E19" s="3">
        <v>1</v>
      </c>
      <c r="F19" s="20"/>
      <c r="G19" s="17">
        <f t="shared" si="1"/>
        <v>0</v>
      </c>
    </row>
    <row r="20" spans="1:7" x14ac:dyDescent="0.35">
      <c r="A20" s="1" t="s">
        <v>53</v>
      </c>
      <c r="B20" s="1" t="s">
        <v>170</v>
      </c>
      <c r="C20" s="3">
        <v>1</v>
      </c>
      <c r="D20" s="1" t="s">
        <v>7</v>
      </c>
      <c r="E20" s="3">
        <v>1</v>
      </c>
      <c r="F20" s="20"/>
      <c r="G20" s="17">
        <f t="shared" si="1"/>
        <v>0</v>
      </c>
    </row>
    <row r="21" spans="1:7" x14ac:dyDescent="0.35">
      <c r="A21" s="1" t="s">
        <v>54</v>
      </c>
      <c r="B21" s="1" t="s">
        <v>181</v>
      </c>
      <c r="C21" s="3">
        <v>4</v>
      </c>
      <c r="D21" s="1" t="s">
        <v>7</v>
      </c>
      <c r="E21" s="3">
        <v>2</v>
      </c>
      <c r="F21" s="20"/>
      <c r="G21" s="17">
        <f t="shared" si="1"/>
        <v>0</v>
      </c>
    </row>
    <row r="22" spans="1:7" x14ac:dyDescent="0.35">
      <c r="A22" s="2"/>
      <c r="B22" s="34" t="s">
        <v>9</v>
      </c>
      <c r="C22" s="34"/>
      <c r="D22" s="34"/>
      <c r="E22" s="34"/>
      <c r="F22" s="34"/>
      <c r="G22" s="19">
        <f>SUM(G15:G21)</f>
        <v>0</v>
      </c>
    </row>
    <row r="23" spans="1:7" x14ac:dyDescent="0.35">
      <c r="A23" s="5"/>
      <c r="B23" s="11"/>
      <c r="C23" s="11"/>
      <c r="D23" s="11"/>
      <c r="E23" s="11"/>
      <c r="F23" s="11"/>
      <c r="G23" s="5"/>
    </row>
    <row r="24" spans="1:7" x14ac:dyDescent="0.35">
      <c r="A24" s="9">
        <v>3</v>
      </c>
      <c r="B24" s="34" t="s">
        <v>106</v>
      </c>
      <c r="C24" s="34"/>
      <c r="D24" s="34"/>
      <c r="E24" s="34"/>
      <c r="F24" s="34"/>
      <c r="G24" s="34"/>
    </row>
    <row r="25" spans="1:7" x14ac:dyDescent="0.35">
      <c r="A25" s="1"/>
      <c r="B25" s="34" t="s">
        <v>0</v>
      </c>
      <c r="C25" s="34"/>
      <c r="D25" s="34"/>
      <c r="E25" s="34"/>
      <c r="F25" s="34"/>
      <c r="G25" s="2" t="s">
        <v>5</v>
      </c>
    </row>
    <row r="26" spans="1:7" x14ac:dyDescent="0.35">
      <c r="A26" s="8">
        <v>3.1</v>
      </c>
      <c r="B26" s="39" t="str">
        <f>B2</f>
        <v xml:space="preserve">Electrical &amp; Mechanical  System Minor Maintenance </v>
      </c>
      <c r="C26" s="39"/>
      <c r="D26" s="39"/>
      <c r="E26" s="39"/>
      <c r="F26" s="39"/>
      <c r="G26" s="18">
        <f>G11</f>
        <v>0</v>
      </c>
    </row>
    <row r="27" spans="1:7" x14ac:dyDescent="0.35">
      <c r="A27" s="8">
        <v>3.2</v>
      </c>
      <c r="B27" s="39" t="str">
        <f>B13</f>
        <v xml:space="preserve">Electrical &amp; Mechanical  System Major Maintenance </v>
      </c>
      <c r="C27" s="39" t="s">
        <v>8</v>
      </c>
      <c r="D27" s="39"/>
      <c r="E27" s="39"/>
      <c r="F27" s="39"/>
      <c r="G27" s="18">
        <f>G22</f>
        <v>0</v>
      </c>
    </row>
    <row r="28" spans="1:7" x14ac:dyDescent="0.35">
      <c r="A28" s="1"/>
      <c r="B28" s="40" t="s">
        <v>12</v>
      </c>
      <c r="C28" s="41"/>
      <c r="D28" s="41"/>
      <c r="E28" s="41"/>
      <c r="F28" s="42"/>
      <c r="G28" s="27">
        <f>SUM(G26:G27)</f>
        <v>0</v>
      </c>
    </row>
    <row r="30" spans="1:7" x14ac:dyDescent="0.35">
      <c r="A30" s="9" t="s">
        <v>194</v>
      </c>
      <c r="B30" s="34" t="s">
        <v>14</v>
      </c>
      <c r="C30" s="34"/>
      <c r="D30" s="34"/>
      <c r="E30" s="34"/>
      <c r="F30" s="34"/>
      <c r="G30" s="34"/>
    </row>
    <row r="31" spans="1:7" x14ac:dyDescent="0.35">
      <c r="A31" s="1"/>
      <c r="B31" s="34" t="s">
        <v>0</v>
      </c>
      <c r="C31" s="34"/>
      <c r="D31" s="34"/>
      <c r="E31" s="34"/>
      <c r="F31" s="34"/>
      <c r="G31" s="9" t="s">
        <v>5</v>
      </c>
    </row>
    <row r="32" spans="1:7" x14ac:dyDescent="0.35">
      <c r="A32" s="8" t="s">
        <v>195</v>
      </c>
      <c r="B32" s="33" t="s">
        <v>12</v>
      </c>
      <c r="C32" s="33"/>
      <c r="D32" s="33"/>
      <c r="E32" s="33"/>
      <c r="F32" s="33"/>
      <c r="G32" s="18">
        <f>G28</f>
        <v>0</v>
      </c>
    </row>
    <row r="33" spans="1:7" x14ac:dyDescent="0.35">
      <c r="A33" s="8" t="s">
        <v>196</v>
      </c>
      <c r="B33" s="33" t="s">
        <v>11</v>
      </c>
      <c r="C33" s="33"/>
      <c r="D33" s="33"/>
      <c r="E33" s="33"/>
      <c r="F33" s="33"/>
      <c r="G33" s="18">
        <f>G32*1.06</f>
        <v>0</v>
      </c>
    </row>
    <row r="34" spans="1:7" x14ac:dyDescent="0.35">
      <c r="A34" s="8" t="s">
        <v>197</v>
      </c>
      <c r="B34" s="33" t="s">
        <v>13</v>
      </c>
      <c r="C34" s="33"/>
      <c r="D34" s="33"/>
      <c r="E34" s="33"/>
      <c r="F34" s="33"/>
      <c r="G34" s="18">
        <f>G33*1.06</f>
        <v>0</v>
      </c>
    </row>
    <row r="35" spans="1:7" x14ac:dyDescent="0.35">
      <c r="A35" s="1"/>
      <c r="B35" s="33" t="s">
        <v>15</v>
      </c>
      <c r="C35" s="33"/>
      <c r="D35" s="33"/>
      <c r="E35" s="33"/>
      <c r="F35" s="33"/>
      <c r="G35" s="18">
        <f>SUM(G32:G34)</f>
        <v>0</v>
      </c>
    </row>
    <row r="39" spans="1:7" ht="43.5" x14ac:dyDescent="0.35">
      <c r="B39" s="22" t="s">
        <v>185</v>
      </c>
    </row>
    <row r="40" spans="1:7" ht="58" x14ac:dyDescent="0.35">
      <c r="B40" s="22" t="s">
        <v>186</v>
      </c>
    </row>
    <row r="41" spans="1:7" ht="43.5" x14ac:dyDescent="0.35">
      <c r="B41" s="22" t="s">
        <v>193</v>
      </c>
    </row>
  </sheetData>
  <sheetProtection sheet="1" selectLockedCells="1"/>
  <mergeCells count="15">
    <mergeCell ref="B25:F25"/>
    <mergeCell ref="B2:G2"/>
    <mergeCell ref="B11:F11"/>
    <mergeCell ref="B13:G13"/>
    <mergeCell ref="B22:F22"/>
    <mergeCell ref="B24:G24"/>
    <mergeCell ref="B33:F33"/>
    <mergeCell ref="B34:F34"/>
    <mergeCell ref="B35:F35"/>
    <mergeCell ref="B26:F26"/>
    <mergeCell ref="B27:F27"/>
    <mergeCell ref="B28:F28"/>
    <mergeCell ref="B30:G30"/>
    <mergeCell ref="B31:F31"/>
    <mergeCell ref="B32:F32"/>
  </mergeCells>
  <phoneticPr fontId="1" type="noConversion"/>
  <pageMargins left="0.7" right="0.7" top="0.75" bottom="0.75" header="0.3" footer="0.3"/>
  <pageSetup scale="8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76CA6-7F18-49CD-95E1-2B26277B15D9}">
  <sheetPr>
    <pageSetUpPr fitToPage="1"/>
  </sheetPr>
  <dimension ref="B2:C34"/>
  <sheetViews>
    <sheetView topLeftCell="A28" workbookViewId="0">
      <selection activeCell="C22" sqref="C22"/>
    </sheetView>
  </sheetViews>
  <sheetFormatPr defaultRowHeight="14.5" x14ac:dyDescent="0.35"/>
  <cols>
    <col min="2" max="2" width="25.36328125" customWidth="1"/>
    <col min="3" max="3" width="27.36328125" customWidth="1"/>
  </cols>
  <sheetData>
    <row r="2" spans="2:3" x14ac:dyDescent="0.35">
      <c r="B2" s="5" t="s">
        <v>187</v>
      </c>
      <c r="C2" s="5"/>
    </row>
    <row r="4" spans="2:3" x14ac:dyDescent="0.35">
      <c r="B4" s="2" t="s">
        <v>143</v>
      </c>
      <c r="C4" s="2" t="s">
        <v>144</v>
      </c>
    </row>
    <row r="5" spans="2:3" x14ac:dyDescent="0.35">
      <c r="B5" s="1" t="s">
        <v>145</v>
      </c>
      <c r="C5" s="32"/>
    </row>
    <row r="6" spans="2:3" x14ac:dyDescent="0.35">
      <c r="B6" s="1" t="s">
        <v>146</v>
      </c>
      <c r="C6" s="32"/>
    </row>
    <row r="7" spans="2:3" x14ac:dyDescent="0.35">
      <c r="B7" s="1" t="s">
        <v>147</v>
      </c>
      <c r="C7" s="32"/>
    </row>
    <row r="8" spans="2:3" x14ac:dyDescent="0.35">
      <c r="B8" s="1" t="s">
        <v>148</v>
      </c>
      <c r="C8" s="32"/>
    </row>
    <row r="9" spans="2:3" x14ac:dyDescent="0.35">
      <c r="B9" s="1" t="s">
        <v>149</v>
      </c>
      <c r="C9" s="32"/>
    </row>
    <row r="11" spans="2:3" x14ac:dyDescent="0.35">
      <c r="B11" s="5" t="s">
        <v>188</v>
      </c>
    </row>
    <row r="12" spans="2:3" x14ac:dyDescent="0.35">
      <c r="B12" s="5"/>
    </row>
    <row r="13" spans="2:3" x14ac:dyDescent="0.35">
      <c r="B13" s="2" t="s">
        <v>150</v>
      </c>
      <c r="C13" s="2" t="s">
        <v>189</v>
      </c>
    </row>
    <row r="14" spans="2:3" x14ac:dyDescent="0.35">
      <c r="B14" s="1" t="s">
        <v>151</v>
      </c>
      <c r="C14" s="20"/>
    </row>
    <row r="15" spans="2:3" x14ac:dyDescent="0.35">
      <c r="B15" s="1" t="s">
        <v>152</v>
      </c>
      <c r="C15" s="20"/>
    </row>
    <row r="16" spans="2:3" x14ac:dyDescent="0.35">
      <c r="B16" s="1" t="s">
        <v>171</v>
      </c>
      <c r="C16" s="20"/>
    </row>
    <row r="18" spans="2:3" x14ac:dyDescent="0.35">
      <c r="B18" s="2" t="s">
        <v>153</v>
      </c>
      <c r="C18" s="1"/>
    </row>
    <row r="19" spans="2:3" x14ac:dyDescent="0.35">
      <c r="B19" s="2"/>
      <c r="C19" s="2" t="s">
        <v>189</v>
      </c>
    </row>
    <row r="20" spans="2:3" x14ac:dyDescent="0.35">
      <c r="B20" s="1" t="s">
        <v>151</v>
      </c>
      <c r="C20" s="20"/>
    </row>
    <row r="21" spans="2:3" x14ac:dyDescent="0.35">
      <c r="B21" s="1" t="s">
        <v>152</v>
      </c>
      <c r="C21" s="20"/>
    </row>
    <row r="22" spans="2:3" x14ac:dyDescent="0.35">
      <c r="B22" s="1" t="s">
        <v>171</v>
      </c>
      <c r="C22" s="20"/>
    </row>
    <row r="24" spans="2:3" x14ac:dyDescent="0.35">
      <c r="B24" s="2" t="s">
        <v>154</v>
      </c>
      <c r="C24" s="1"/>
    </row>
    <row r="25" spans="2:3" x14ac:dyDescent="0.35">
      <c r="B25" s="2"/>
      <c r="C25" s="2" t="s">
        <v>189</v>
      </c>
    </row>
    <row r="26" spans="2:3" x14ac:dyDescent="0.35">
      <c r="B26" s="1" t="s">
        <v>151</v>
      </c>
      <c r="C26" s="20"/>
    </row>
    <row r="27" spans="2:3" x14ac:dyDescent="0.35">
      <c r="B27" s="1" t="s">
        <v>152</v>
      </c>
      <c r="C27" s="20"/>
    </row>
    <row r="28" spans="2:3" x14ac:dyDescent="0.35">
      <c r="B28" s="1" t="s">
        <v>171</v>
      </c>
      <c r="C28" s="20"/>
    </row>
    <row r="31" spans="2:3" x14ac:dyDescent="0.35">
      <c r="B31" s="2" t="s">
        <v>183</v>
      </c>
      <c r="C31" s="2" t="s">
        <v>190</v>
      </c>
    </row>
    <row r="32" spans="2:3" x14ac:dyDescent="0.35">
      <c r="B32" s="1" t="s">
        <v>155</v>
      </c>
      <c r="C32" s="20"/>
    </row>
    <row r="34" spans="2:3" x14ac:dyDescent="0.35">
      <c r="B34" s="5" t="s">
        <v>184</v>
      </c>
      <c r="C34" s="5"/>
    </row>
  </sheetData>
  <sheetProtection selectLockedCells="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Pricing Summary Sheet</vt:lpstr>
      <vt:lpstr>A. HQ HVAC</vt:lpstr>
      <vt:lpstr>B. HQ Elec</vt:lpstr>
      <vt:lpstr>C. Bellville Mech &amp; Electrical</vt:lpstr>
      <vt:lpstr>D. NBCD Mech &amp; Electric </vt:lpstr>
      <vt:lpstr>Mark up </vt:lpstr>
      <vt:lpstr>'A. HQ HVAC'!Print_Area</vt:lpstr>
      <vt:lpstr>'B. HQ Elec'!Print_Area</vt:lpstr>
      <vt:lpstr>'C. Bellville Mech &amp; Electrical'!Print_Area</vt:lpstr>
      <vt:lpstr>'D. NBCD Mech &amp; Electric '!Print_Area</vt:lpstr>
      <vt:lpstr>'Mark up '!Print_Area</vt:lpstr>
      <vt:lpstr>'Pricing Summary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Rotanganedzwa Mashau</dc:creator>
  <cp:lastModifiedBy>Nokuphiwa Mbulawa</cp:lastModifiedBy>
  <cp:lastPrinted>2026-10-01T13:52:34Z</cp:lastPrinted>
  <dcterms:created xsi:type="dcterms:W3CDTF">2026-07-16T11:41:34Z</dcterms:created>
  <dcterms:modified xsi:type="dcterms:W3CDTF">2026-10-01T13:53:21Z</dcterms:modified>
</cp:coreProperties>
</file>