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rozanib\Desktop\May 2022\PR 1074853493 Building maintenance contract-SR\Technical\"/>
    </mc:Choice>
  </mc:AlternateContent>
  <xr:revisionPtr revIDLastSave="0" documentId="13_ncr:1_{91196CCE-8544-46CB-83E9-58AD73B8CE41}" xr6:coauthVersionLast="47" xr6:coauthVersionMax="47" xr10:uidLastSave="{00000000-0000-0000-0000-000000000000}"/>
  <bookViews>
    <workbookView xWindow="-120" yWindow="-120" windowWidth="20730" windowHeight="11160" activeTab="1" xr2:uid="{00000000-000D-0000-FFFF-FFFF00000000}"/>
  </bookViews>
  <sheets>
    <sheet name="Summary" sheetId="11" r:id="rId1"/>
    <sheet name="Pricing Schedule" sheetId="2" r:id="rId2"/>
    <sheet name="Accommodation" sheetId="4" r:id="rId3"/>
    <sheet name="Labour Costs" sheetId="5" r:id="rId4"/>
    <sheet name="Heavy Vehicles" sheetId="6" r:id="rId5"/>
    <sheet name="Transport Costs" sheetId="7" r:id="rId6"/>
    <sheet name="Notes" sheetId="8" r:id="rId7"/>
  </sheets>
  <externalReferences>
    <externalReference r:id="rId8"/>
    <externalReference r:id="rId9"/>
  </externalReferences>
  <definedNames>
    <definedName name="\a">#REF!</definedName>
    <definedName name="\b">[1]DCF!#REF!</definedName>
    <definedName name="\c">[1]DCF!#REF!</definedName>
    <definedName name="\d">[1]DCF!#REF!</definedName>
    <definedName name="\e">[1]DCF!#REF!</definedName>
    <definedName name="\f">[1]DCF!#REF!</definedName>
    <definedName name="\g">[1]DCF!#REF!</definedName>
    <definedName name="\h">[1]DCF!#REF!</definedName>
    <definedName name="\i">[1]DCF!#REF!</definedName>
    <definedName name="\m">#REF!</definedName>
    <definedName name="\z">#REF!</definedName>
    <definedName name="__PG1">#REF!</definedName>
    <definedName name="__SCH2">#REF!</definedName>
    <definedName name="_2_">[1]DCF!#REF!</definedName>
    <definedName name="_4_">[1]DCF!#REF!</definedName>
    <definedName name="_6L">[1]DCF!#REF!</definedName>
    <definedName name="_8P__Print_Area">[1]DCF!#REF!</definedName>
    <definedName name="_C8">#REF!</definedName>
    <definedName name="_J">[1]DCF!#REF!</definedName>
    <definedName name="_PG2">#REF!</definedName>
    <definedName name="_Z">#REF!</definedName>
    <definedName name="Area_Print">#REF!</definedName>
    <definedName name="Data">#REF!</definedName>
    <definedName name="Data_Daywork">#REF!</definedName>
    <definedName name="Data_Opt_Bill5">#REF!</definedName>
    <definedName name="mos">#REF!</definedName>
    <definedName name="_xlnm.Print_Area" localSheetId="0">Summary!$A$1:$E$21</definedName>
    <definedName name="Print_Area_MI">#REF!</definedName>
    <definedName name="Sort_Data">#REF!</definedName>
    <definedName name="THAT">[1]DCF!$CB$3:$CC$88</definedName>
    <definedName name="THIS">[1]DCF!$CB$3:$CB$90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625" i="2" l="1"/>
  <c r="B22" i="11" l="1"/>
  <c r="D20" i="11"/>
  <c r="D21" i="11" s="1"/>
  <c r="C20" i="11"/>
  <c r="C21" i="11" s="1"/>
  <c r="B20" i="11"/>
  <c r="B21" i="11" s="1"/>
  <c r="H43" i="2"/>
  <c r="H45" i="2"/>
  <c r="H46" i="2"/>
  <c r="H47" i="2"/>
  <c r="H641" i="2"/>
  <c r="A641" i="2"/>
  <c r="H640" i="2"/>
  <c r="A640" i="2"/>
  <c r="H639" i="2"/>
  <c r="A639" i="2"/>
  <c r="H638" i="2"/>
  <c r="A638" i="2"/>
  <c r="H637" i="2"/>
  <c r="A637" i="2"/>
  <c r="H636" i="2"/>
  <c r="A636" i="2"/>
  <c r="H635" i="2"/>
  <c r="A635" i="2"/>
  <c r="H634" i="2"/>
  <c r="A634" i="2"/>
  <c r="H633" i="2"/>
  <c r="A633" i="2"/>
  <c r="H632" i="2"/>
  <c r="A632" i="2"/>
  <c r="H631" i="2"/>
  <c r="A631" i="2"/>
  <c r="H630" i="2"/>
  <c r="A630" i="2"/>
  <c r="H629" i="2"/>
  <c r="A629" i="2"/>
  <c r="H628" i="2"/>
  <c r="A628" i="2"/>
  <c r="H627" i="2"/>
  <c r="A627" i="2"/>
  <c r="H626" i="2"/>
  <c r="A626" i="2"/>
  <c r="A625" i="2"/>
  <c r="H624" i="2"/>
  <c r="A624" i="2"/>
  <c r="H623" i="2"/>
  <c r="A623" i="2"/>
  <c r="H622" i="2"/>
  <c r="A622" i="2"/>
  <c r="H621" i="2"/>
  <c r="A621" i="2"/>
  <c r="H620" i="2"/>
  <c r="A620" i="2"/>
  <c r="H619" i="2"/>
  <c r="A619" i="2"/>
  <c r="H618" i="2"/>
  <c r="A618" i="2"/>
  <c r="H617" i="2"/>
  <c r="A617" i="2"/>
  <c r="H616" i="2"/>
  <c r="A616" i="2"/>
  <c r="H615" i="2"/>
  <c r="A615" i="2"/>
  <c r="H614" i="2"/>
  <c r="A614" i="2"/>
  <c r="H586" i="2"/>
  <c r="A586" i="2"/>
  <c r="H585" i="2"/>
  <c r="A585" i="2"/>
  <c r="H584" i="2"/>
  <c r="A584" i="2"/>
  <c r="H583" i="2"/>
  <c r="A583" i="2"/>
  <c r="H582" i="2"/>
  <c r="A582" i="2"/>
  <c r="H581" i="2"/>
  <c r="A581" i="2"/>
  <c r="H580" i="2"/>
  <c r="A580" i="2"/>
  <c r="H579" i="2"/>
  <c r="A579" i="2"/>
  <c r="H578" i="2"/>
  <c r="A578" i="2"/>
  <c r="H577" i="2"/>
  <c r="A577" i="2"/>
  <c r="H576" i="2"/>
  <c r="A576" i="2"/>
  <c r="H575" i="2"/>
  <c r="A575" i="2"/>
  <c r="H574" i="2"/>
  <c r="A574" i="2"/>
  <c r="H573" i="2"/>
  <c r="A573" i="2"/>
  <c r="H572" i="2"/>
  <c r="A572" i="2"/>
  <c r="H571" i="2"/>
  <c r="A571" i="2"/>
  <c r="H570" i="2"/>
  <c r="A570" i="2"/>
  <c r="H569" i="2"/>
  <c r="A569" i="2"/>
  <c r="H568" i="2"/>
  <c r="A568" i="2"/>
  <c r="H567" i="2"/>
  <c r="A567" i="2"/>
  <c r="H566" i="2"/>
  <c r="A566" i="2"/>
  <c r="H565" i="2"/>
  <c r="A565" i="2"/>
  <c r="H564" i="2"/>
  <c r="A564" i="2"/>
  <c r="H563" i="2"/>
  <c r="A563" i="2"/>
  <c r="H562" i="2"/>
  <c r="A562" i="2"/>
  <c r="H561" i="2"/>
  <c r="A561" i="2"/>
  <c r="H560" i="2"/>
  <c r="A560" i="2"/>
  <c r="H559" i="2"/>
  <c r="A559" i="2"/>
  <c r="H549" i="2"/>
  <c r="A549" i="2"/>
  <c r="H548" i="2"/>
  <c r="A548" i="2"/>
  <c r="H547" i="2"/>
  <c r="A547" i="2"/>
  <c r="H546" i="2"/>
  <c r="A546" i="2"/>
  <c r="H545" i="2"/>
  <c r="A545" i="2"/>
  <c r="H544" i="2"/>
  <c r="A544" i="2"/>
  <c r="H543" i="2"/>
  <c r="A543" i="2"/>
  <c r="H542" i="2"/>
  <c r="A542" i="2"/>
  <c r="H541" i="2"/>
  <c r="A541" i="2"/>
  <c r="H540" i="2"/>
  <c r="A540" i="2"/>
  <c r="H539" i="2"/>
  <c r="A539" i="2"/>
  <c r="H538" i="2"/>
  <c r="A538" i="2"/>
  <c r="H537" i="2"/>
  <c r="A537" i="2"/>
  <c r="H536" i="2"/>
  <c r="A536" i="2"/>
  <c r="H535" i="2"/>
  <c r="A535" i="2"/>
  <c r="H534" i="2"/>
  <c r="A534" i="2"/>
  <c r="H533" i="2"/>
  <c r="A533" i="2"/>
  <c r="H532" i="2"/>
  <c r="A532" i="2"/>
  <c r="H531" i="2"/>
  <c r="A531" i="2"/>
  <c r="H530" i="2"/>
  <c r="A530" i="2"/>
  <c r="H529" i="2"/>
  <c r="A529" i="2"/>
  <c r="H528" i="2"/>
  <c r="A528" i="2"/>
  <c r="H527" i="2"/>
  <c r="A527" i="2"/>
  <c r="H526" i="2"/>
  <c r="A526" i="2"/>
  <c r="H525" i="2"/>
  <c r="A525" i="2"/>
  <c r="H524" i="2"/>
  <c r="A524" i="2"/>
  <c r="H523" i="2"/>
  <c r="A523" i="2"/>
  <c r="H522" i="2"/>
  <c r="A522" i="2"/>
  <c r="H513" i="2"/>
  <c r="A513" i="2"/>
  <c r="H512" i="2"/>
  <c r="A512" i="2"/>
  <c r="H511" i="2"/>
  <c r="A511" i="2"/>
  <c r="H510" i="2"/>
  <c r="A510" i="2"/>
  <c r="H509" i="2"/>
  <c r="A509" i="2"/>
  <c r="H508" i="2"/>
  <c r="A508" i="2"/>
  <c r="H507" i="2"/>
  <c r="A507" i="2"/>
  <c r="H506" i="2"/>
  <c r="A506" i="2"/>
  <c r="H505" i="2"/>
  <c r="A505" i="2"/>
  <c r="H504" i="2"/>
  <c r="A504" i="2"/>
  <c r="H503" i="2"/>
  <c r="A503" i="2"/>
  <c r="H502" i="2"/>
  <c r="A502" i="2"/>
  <c r="H501" i="2"/>
  <c r="A501" i="2"/>
  <c r="H500" i="2"/>
  <c r="A500" i="2"/>
  <c r="H499" i="2"/>
  <c r="A499" i="2"/>
  <c r="H498" i="2"/>
  <c r="A498" i="2"/>
  <c r="H497" i="2"/>
  <c r="A497" i="2"/>
  <c r="H496" i="2"/>
  <c r="A496" i="2"/>
  <c r="H495" i="2"/>
  <c r="A495" i="2"/>
  <c r="H494" i="2"/>
  <c r="A494" i="2"/>
  <c r="H493" i="2"/>
  <c r="A493" i="2"/>
  <c r="H492" i="2"/>
  <c r="A492" i="2"/>
  <c r="H491" i="2"/>
  <c r="A491" i="2"/>
  <c r="H490" i="2"/>
  <c r="A490" i="2"/>
  <c r="H489" i="2"/>
  <c r="A489" i="2"/>
  <c r="H488" i="2"/>
  <c r="A488" i="2"/>
  <c r="H487" i="2"/>
  <c r="A487" i="2"/>
  <c r="H486" i="2"/>
  <c r="A486" i="2"/>
  <c r="H474" i="2"/>
  <c r="A474" i="2"/>
  <c r="H473" i="2"/>
  <c r="A473" i="2"/>
  <c r="H472" i="2"/>
  <c r="A472" i="2"/>
  <c r="H471" i="2"/>
  <c r="A471" i="2"/>
  <c r="H470" i="2"/>
  <c r="A470" i="2"/>
  <c r="H469" i="2"/>
  <c r="A469" i="2"/>
  <c r="H468" i="2"/>
  <c r="A468" i="2"/>
  <c r="H467" i="2"/>
  <c r="A467" i="2"/>
  <c r="H466" i="2"/>
  <c r="A466" i="2"/>
  <c r="H465" i="2"/>
  <c r="A465" i="2"/>
  <c r="H464" i="2"/>
  <c r="A464" i="2"/>
  <c r="H463" i="2"/>
  <c r="A463" i="2"/>
  <c r="H462" i="2"/>
  <c r="A462" i="2"/>
  <c r="H461" i="2"/>
  <c r="A461" i="2"/>
  <c r="H460" i="2"/>
  <c r="A460" i="2"/>
  <c r="H459" i="2"/>
  <c r="A459" i="2"/>
  <c r="H458" i="2"/>
  <c r="A458" i="2"/>
  <c r="H457" i="2"/>
  <c r="A457" i="2"/>
  <c r="H456" i="2"/>
  <c r="A456" i="2"/>
  <c r="H455" i="2"/>
  <c r="A455" i="2"/>
  <c r="H454" i="2"/>
  <c r="A454" i="2"/>
  <c r="H453" i="2"/>
  <c r="A453" i="2"/>
  <c r="H452" i="2"/>
  <c r="A452" i="2"/>
  <c r="H451" i="2"/>
  <c r="A451" i="2"/>
  <c r="H450" i="2"/>
  <c r="A450" i="2"/>
  <c r="H449" i="2"/>
  <c r="A449" i="2"/>
  <c r="H448" i="2"/>
  <c r="A448" i="2"/>
  <c r="H447" i="2"/>
  <c r="A447" i="2"/>
  <c r="H433" i="2"/>
  <c r="A433" i="2"/>
  <c r="H432" i="2"/>
  <c r="A432" i="2"/>
  <c r="H431" i="2"/>
  <c r="A431" i="2"/>
  <c r="H430" i="2"/>
  <c r="A430" i="2"/>
  <c r="H429" i="2"/>
  <c r="A429" i="2"/>
  <c r="H428" i="2"/>
  <c r="A428" i="2"/>
  <c r="H427" i="2"/>
  <c r="A427" i="2"/>
  <c r="H426" i="2"/>
  <c r="A426" i="2"/>
  <c r="H425" i="2"/>
  <c r="A425" i="2"/>
  <c r="H424" i="2"/>
  <c r="A424" i="2"/>
  <c r="H423" i="2"/>
  <c r="A423" i="2"/>
  <c r="H422" i="2"/>
  <c r="A422" i="2"/>
  <c r="H421" i="2"/>
  <c r="A421" i="2"/>
  <c r="H420" i="2"/>
  <c r="A420" i="2"/>
  <c r="H419" i="2"/>
  <c r="A419" i="2"/>
  <c r="H418" i="2"/>
  <c r="A418" i="2"/>
  <c r="H417" i="2"/>
  <c r="A417" i="2"/>
  <c r="H416" i="2"/>
  <c r="A416" i="2"/>
  <c r="H415" i="2"/>
  <c r="A415" i="2"/>
  <c r="H414" i="2"/>
  <c r="A414" i="2"/>
  <c r="H413" i="2"/>
  <c r="A413" i="2"/>
  <c r="H412" i="2"/>
  <c r="A412" i="2"/>
  <c r="H411" i="2"/>
  <c r="A411" i="2"/>
  <c r="H410" i="2"/>
  <c r="A410" i="2"/>
  <c r="H409" i="2"/>
  <c r="A409" i="2"/>
  <c r="H408" i="2"/>
  <c r="A408" i="2"/>
  <c r="H407" i="2"/>
  <c r="A407" i="2"/>
  <c r="H406" i="2"/>
  <c r="A406" i="2"/>
  <c r="H395" i="2"/>
  <c r="A395" i="2"/>
  <c r="H394" i="2"/>
  <c r="A394" i="2"/>
  <c r="H393" i="2"/>
  <c r="A393" i="2"/>
  <c r="H392" i="2"/>
  <c r="A392" i="2"/>
  <c r="H391" i="2"/>
  <c r="A391" i="2"/>
  <c r="H390" i="2"/>
  <c r="A390" i="2"/>
  <c r="H389" i="2"/>
  <c r="A389" i="2"/>
  <c r="H388" i="2"/>
  <c r="A388" i="2"/>
  <c r="H387" i="2"/>
  <c r="A387" i="2"/>
  <c r="H386" i="2"/>
  <c r="A386" i="2"/>
  <c r="H385" i="2"/>
  <c r="A385" i="2"/>
  <c r="H384" i="2"/>
  <c r="A384" i="2"/>
  <c r="H383" i="2"/>
  <c r="A383" i="2"/>
  <c r="H382" i="2"/>
  <c r="A382" i="2"/>
  <c r="H381" i="2"/>
  <c r="A381" i="2"/>
  <c r="H380" i="2"/>
  <c r="A380" i="2"/>
  <c r="H379" i="2"/>
  <c r="A379" i="2"/>
  <c r="H378" i="2"/>
  <c r="A378" i="2"/>
  <c r="H377" i="2"/>
  <c r="A377" i="2"/>
  <c r="H376" i="2"/>
  <c r="A376" i="2"/>
  <c r="H375" i="2"/>
  <c r="A375" i="2"/>
  <c r="H374" i="2"/>
  <c r="A374" i="2"/>
  <c r="H373" i="2"/>
  <c r="A373" i="2"/>
  <c r="H372" i="2"/>
  <c r="A372" i="2"/>
  <c r="H371" i="2"/>
  <c r="A371" i="2"/>
  <c r="H370" i="2"/>
  <c r="A370" i="2"/>
  <c r="H369" i="2"/>
  <c r="A369" i="2"/>
  <c r="H368" i="2"/>
  <c r="A368" i="2"/>
  <c r="H359" i="2"/>
  <c r="A359" i="2"/>
  <c r="H358" i="2"/>
  <c r="A358" i="2"/>
  <c r="H357" i="2"/>
  <c r="A357" i="2"/>
  <c r="H356" i="2"/>
  <c r="A356" i="2"/>
  <c r="H355" i="2"/>
  <c r="A355" i="2"/>
  <c r="H354" i="2"/>
  <c r="A354" i="2"/>
  <c r="H353" i="2"/>
  <c r="A353" i="2"/>
  <c r="H352" i="2"/>
  <c r="A352" i="2"/>
  <c r="H351" i="2"/>
  <c r="A351" i="2"/>
  <c r="H350" i="2"/>
  <c r="A350" i="2"/>
  <c r="H349" i="2"/>
  <c r="A349" i="2"/>
  <c r="H348" i="2"/>
  <c r="A348" i="2"/>
  <c r="H347" i="2"/>
  <c r="A347" i="2"/>
  <c r="H346" i="2"/>
  <c r="A346" i="2"/>
  <c r="H345" i="2"/>
  <c r="A345" i="2"/>
  <c r="H344" i="2"/>
  <c r="A344" i="2"/>
  <c r="H343" i="2"/>
  <c r="A343" i="2"/>
  <c r="H342" i="2"/>
  <c r="A342" i="2"/>
  <c r="H341" i="2"/>
  <c r="A341" i="2"/>
  <c r="H340" i="2"/>
  <c r="A340" i="2"/>
  <c r="H339" i="2"/>
  <c r="A339" i="2"/>
  <c r="H338" i="2"/>
  <c r="A338" i="2"/>
  <c r="H337" i="2"/>
  <c r="A337" i="2"/>
  <c r="H336" i="2"/>
  <c r="A336" i="2"/>
  <c r="H335" i="2"/>
  <c r="A335" i="2"/>
  <c r="H334" i="2"/>
  <c r="A334" i="2"/>
  <c r="H333" i="2"/>
  <c r="A333" i="2"/>
  <c r="H332" i="2"/>
  <c r="A332" i="2"/>
  <c r="H319" i="2"/>
  <c r="A319" i="2"/>
  <c r="H318" i="2"/>
  <c r="A318" i="2"/>
  <c r="H317" i="2"/>
  <c r="A317" i="2"/>
  <c r="H316" i="2"/>
  <c r="A316" i="2"/>
  <c r="H315" i="2"/>
  <c r="A315" i="2"/>
  <c r="H314" i="2"/>
  <c r="A314" i="2"/>
  <c r="H313" i="2"/>
  <c r="A313" i="2"/>
  <c r="H312" i="2"/>
  <c r="A312" i="2"/>
  <c r="H311" i="2"/>
  <c r="A311" i="2"/>
  <c r="H310" i="2"/>
  <c r="A310" i="2"/>
  <c r="H309" i="2"/>
  <c r="A309" i="2"/>
  <c r="H308" i="2"/>
  <c r="A308" i="2"/>
  <c r="H307" i="2"/>
  <c r="A307" i="2"/>
  <c r="H306" i="2"/>
  <c r="A306" i="2"/>
  <c r="H305" i="2"/>
  <c r="A305" i="2"/>
  <c r="H304" i="2"/>
  <c r="A304" i="2"/>
  <c r="H303" i="2"/>
  <c r="A303" i="2"/>
  <c r="H302" i="2"/>
  <c r="A302" i="2"/>
  <c r="H301" i="2"/>
  <c r="A301" i="2"/>
  <c r="H300" i="2"/>
  <c r="A300" i="2"/>
  <c r="H299" i="2"/>
  <c r="A299" i="2"/>
  <c r="H298" i="2"/>
  <c r="A298" i="2"/>
  <c r="H297" i="2"/>
  <c r="A297" i="2"/>
  <c r="H296" i="2"/>
  <c r="A296" i="2"/>
  <c r="H295" i="2"/>
  <c r="A295" i="2"/>
  <c r="H294" i="2"/>
  <c r="A294" i="2"/>
  <c r="H293" i="2"/>
  <c r="A293" i="2"/>
  <c r="H292" i="2"/>
  <c r="A292" i="2"/>
  <c r="H280" i="2"/>
  <c r="A280" i="2"/>
  <c r="H279" i="2"/>
  <c r="A279" i="2"/>
  <c r="H278" i="2"/>
  <c r="A278" i="2"/>
  <c r="H277" i="2"/>
  <c r="A277" i="2"/>
  <c r="H276" i="2"/>
  <c r="A276" i="2"/>
  <c r="H275" i="2"/>
  <c r="A275" i="2"/>
  <c r="H274" i="2"/>
  <c r="A274" i="2"/>
  <c r="H273" i="2"/>
  <c r="A273" i="2"/>
  <c r="H272" i="2"/>
  <c r="A272" i="2"/>
  <c r="H271" i="2"/>
  <c r="A271" i="2"/>
  <c r="H270" i="2"/>
  <c r="A270" i="2"/>
  <c r="H269" i="2"/>
  <c r="A269" i="2"/>
  <c r="H268" i="2"/>
  <c r="A268" i="2"/>
  <c r="H267" i="2"/>
  <c r="A267" i="2"/>
  <c r="H266" i="2"/>
  <c r="A266" i="2"/>
  <c r="H265" i="2"/>
  <c r="A265" i="2"/>
  <c r="H264" i="2"/>
  <c r="A264" i="2"/>
  <c r="H263" i="2"/>
  <c r="A263" i="2"/>
  <c r="H262" i="2"/>
  <c r="A262" i="2"/>
  <c r="H261" i="2"/>
  <c r="A261" i="2"/>
  <c r="H260" i="2"/>
  <c r="A260" i="2"/>
  <c r="H259" i="2"/>
  <c r="A259" i="2"/>
  <c r="H258" i="2"/>
  <c r="A258" i="2"/>
  <c r="H257" i="2"/>
  <c r="A257" i="2"/>
  <c r="H256" i="2"/>
  <c r="A256" i="2"/>
  <c r="H255" i="2"/>
  <c r="A255" i="2"/>
  <c r="H254" i="2"/>
  <c r="A254" i="2"/>
  <c r="H253" i="2"/>
  <c r="A253" i="2"/>
  <c r="H241" i="2"/>
  <c r="A241" i="2"/>
  <c r="H240" i="2"/>
  <c r="A240" i="2"/>
  <c r="H239" i="2"/>
  <c r="A239" i="2"/>
  <c r="H238" i="2"/>
  <c r="A238" i="2"/>
  <c r="H237" i="2"/>
  <c r="A237" i="2"/>
  <c r="H236" i="2"/>
  <c r="A236" i="2"/>
  <c r="H235" i="2"/>
  <c r="A235" i="2"/>
  <c r="H234" i="2"/>
  <c r="A234" i="2"/>
  <c r="H233" i="2"/>
  <c r="A233" i="2"/>
  <c r="H232" i="2"/>
  <c r="A232" i="2"/>
  <c r="H231" i="2"/>
  <c r="A231" i="2"/>
  <c r="H230" i="2"/>
  <c r="A230" i="2"/>
  <c r="H229" i="2"/>
  <c r="A229" i="2"/>
  <c r="H228" i="2"/>
  <c r="A228" i="2"/>
  <c r="H227" i="2"/>
  <c r="A227" i="2"/>
  <c r="H226" i="2"/>
  <c r="A226" i="2"/>
  <c r="H225" i="2"/>
  <c r="A225" i="2"/>
  <c r="H224" i="2"/>
  <c r="A224" i="2"/>
  <c r="H223" i="2"/>
  <c r="A223" i="2"/>
  <c r="H222" i="2"/>
  <c r="A222" i="2"/>
  <c r="H221" i="2"/>
  <c r="A221" i="2"/>
  <c r="H220" i="2"/>
  <c r="A220" i="2"/>
  <c r="H219" i="2"/>
  <c r="A219" i="2"/>
  <c r="H218" i="2"/>
  <c r="A218" i="2"/>
  <c r="H217" i="2"/>
  <c r="A217" i="2"/>
  <c r="H216" i="2"/>
  <c r="A216" i="2"/>
  <c r="H215" i="2"/>
  <c r="A215" i="2"/>
  <c r="H214" i="2"/>
  <c r="A214" i="2"/>
  <c r="H204" i="2"/>
  <c r="A204" i="2"/>
  <c r="H203" i="2"/>
  <c r="A203" i="2"/>
  <c r="H202" i="2"/>
  <c r="A202" i="2"/>
  <c r="H201" i="2"/>
  <c r="A201" i="2"/>
  <c r="H200" i="2"/>
  <c r="A200" i="2"/>
  <c r="H199" i="2"/>
  <c r="A199" i="2"/>
  <c r="H198" i="2"/>
  <c r="A198" i="2"/>
  <c r="H197" i="2"/>
  <c r="A197" i="2"/>
  <c r="H196" i="2"/>
  <c r="A196" i="2"/>
  <c r="H195" i="2"/>
  <c r="A195" i="2"/>
  <c r="H194" i="2"/>
  <c r="A194" i="2"/>
  <c r="H193" i="2"/>
  <c r="A193" i="2"/>
  <c r="H192" i="2"/>
  <c r="A192" i="2"/>
  <c r="H191" i="2"/>
  <c r="A191" i="2"/>
  <c r="H190" i="2"/>
  <c r="A190" i="2"/>
  <c r="H189" i="2"/>
  <c r="A189" i="2"/>
  <c r="H188" i="2"/>
  <c r="A188" i="2"/>
  <c r="H187" i="2"/>
  <c r="A187" i="2"/>
  <c r="H186" i="2"/>
  <c r="A186" i="2"/>
  <c r="H185" i="2"/>
  <c r="A185" i="2"/>
  <c r="H184" i="2"/>
  <c r="A184" i="2"/>
  <c r="H183" i="2"/>
  <c r="A183" i="2"/>
  <c r="H182" i="2"/>
  <c r="A182" i="2"/>
  <c r="H181" i="2"/>
  <c r="A181" i="2"/>
  <c r="H180" i="2"/>
  <c r="A180" i="2"/>
  <c r="H179" i="2"/>
  <c r="A179" i="2"/>
  <c r="H178" i="2"/>
  <c r="A178" i="2"/>
  <c r="H177" i="2"/>
  <c r="A177" i="2"/>
  <c r="H166" i="2"/>
  <c r="A166" i="2"/>
  <c r="H165" i="2"/>
  <c r="A165" i="2"/>
  <c r="H164" i="2"/>
  <c r="A164" i="2"/>
  <c r="H163" i="2"/>
  <c r="A163" i="2"/>
  <c r="H162" i="2"/>
  <c r="A162" i="2"/>
  <c r="H161" i="2"/>
  <c r="A161" i="2"/>
  <c r="H160" i="2"/>
  <c r="A160" i="2"/>
  <c r="H159" i="2"/>
  <c r="A159" i="2"/>
  <c r="H158" i="2"/>
  <c r="A158" i="2"/>
  <c r="H157" i="2"/>
  <c r="A157" i="2"/>
  <c r="H156" i="2"/>
  <c r="A156" i="2"/>
  <c r="H155" i="2"/>
  <c r="A155" i="2"/>
  <c r="H154" i="2"/>
  <c r="A154" i="2"/>
  <c r="H153" i="2"/>
  <c r="A153" i="2"/>
  <c r="H152" i="2"/>
  <c r="A152" i="2"/>
  <c r="H151" i="2"/>
  <c r="A151" i="2"/>
  <c r="H150" i="2"/>
  <c r="A150" i="2"/>
  <c r="H149" i="2"/>
  <c r="A149" i="2"/>
  <c r="H148" i="2"/>
  <c r="A148" i="2"/>
  <c r="H147" i="2"/>
  <c r="A147" i="2"/>
  <c r="H146" i="2"/>
  <c r="A146" i="2"/>
  <c r="H145" i="2"/>
  <c r="A145" i="2"/>
  <c r="H144" i="2"/>
  <c r="A144" i="2"/>
  <c r="H143" i="2"/>
  <c r="A143" i="2"/>
  <c r="H142" i="2"/>
  <c r="A142" i="2"/>
  <c r="H141" i="2"/>
  <c r="A141" i="2"/>
  <c r="H140" i="2"/>
  <c r="A140" i="2"/>
  <c r="H139" i="2"/>
  <c r="A139" i="2"/>
  <c r="H127" i="2"/>
  <c r="A127" i="2"/>
  <c r="H126" i="2"/>
  <c r="A126" i="2"/>
  <c r="H125" i="2"/>
  <c r="A125" i="2"/>
  <c r="H124" i="2"/>
  <c r="A124" i="2"/>
  <c r="H123" i="2"/>
  <c r="A123" i="2"/>
  <c r="H122" i="2"/>
  <c r="A122" i="2"/>
  <c r="H121" i="2"/>
  <c r="A121" i="2"/>
  <c r="H120" i="2"/>
  <c r="A120" i="2"/>
  <c r="H119" i="2"/>
  <c r="A119" i="2"/>
  <c r="H118" i="2"/>
  <c r="A118" i="2"/>
  <c r="H117" i="2"/>
  <c r="A117" i="2"/>
  <c r="H116" i="2"/>
  <c r="A116" i="2"/>
  <c r="H115" i="2"/>
  <c r="A115" i="2"/>
  <c r="H114" i="2"/>
  <c r="A114" i="2"/>
  <c r="H113" i="2"/>
  <c r="A113" i="2"/>
  <c r="H112" i="2"/>
  <c r="A112" i="2"/>
  <c r="H111" i="2"/>
  <c r="A111" i="2"/>
  <c r="H110" i="2"/>
  <c r="A110" i="2"/>
  <c r="H109" i="2"/>
  <c r="A109" i="2"/>
  <c r="H108" i="2"/>
  <c r="A108" i="2"/>
  <c r="H107" i="2"/>
  <c r="A107" i="2"/>
  <c r="H106" i="2"/>
  <c r="A106" i="2"/>
  <c r="H105" i="2"/>
  <c r="A105" i="2"/>
  <c r="H104" i="2"/>
  <c r="A104" i="2"/>
  <c r="H103" i="2"/>
  <c r="A103" i="2"/>
  <c r="H102" i="2"/>
  <c r="A102" i="2"/>
  <c r="H101" i="2"/>
  <c r="A101" i="2"/>
  <c r="H100" i="2"/>
  <c r="A100" i="2"/>
  <c r="H84" i="2"/>
  <c r="A84" i="2"/>
  <c r="H83" i="2"/>
  <c r="A83" i="2"/>
  <c r="H82" i="2"/>
  <c r="A82" i="2"/>
  <c r="H81" i="2"/>
  <c r="A81" i="2"/>
  <c r="H80" i="2"/>
  <c r="A80" i="2"/>
  <c r="H79" i="2"/>
  <c r="A79" i="2"/>
  <c r="H78" i="2"/>
  <c r="A78" i="2"/>
  <c r="H77" i="2"/>
  <c r="A77" i="2"/>
  <c r="H76" i="2"/>
  <c r="A76" i="2"/>
  <c r="H75" i="2"/>
  <c r="A75" i="2"/>
  <c r="H74" i="2"/>
  <c r="A74" i="2"/>
  <c r="H73" i="2"/>
  <c r="A73" i="2"/>
  <c r="H72" i="2"/>
  <c r="A72" i="2"/>
  <c r="H71" i="2"/>
  <c r="A71" i="2"/>
  <c r="H70" i="2"/>
  <c r="A70" i="2"/>
  <c r="H69" i="2"/>
  <c r="A69" i="2"/>
  <c r="H68" i="2"/>
  <c r="A68" i="2"/>
  <c r="H67" i="2"/>
  <c r="A67" i="2"/>
  <c r="H66" i="2"/>
  <c r="A66" i="2"/>
  <c r="H65" i="2"/>
  <c r="A65" i="2"/>
  <c r="H64" i="2"/>
  <c r="A64" i="2"/>
  <c r="H63" i="2"/>
  <c r="A63" i="2"/>
  <c r="H62" i="2"/>
  <c r="A62" i="2"/>
  <c r="H61" i="2"/>
  <c r="A61" i="2"/>
  <c r="H60" i="2"/>
  <c r="A60" i="2"/>
  <c r="H59" i="2"/>
  <c r="A59" i="2"/>
  <c r="H58" i="2"/>
  <c r="A58" i="2"/>
  <c r="H57" i="2"/>
  <c r="A57" i="2"/>
  <c r="A43" i="2"/>
  <c r="H42" i="2"/>
  <c r="A42" i="2"/>
  <c r="H41" i="2"/>
  <c r="A41" i="2"/>
  <c r="H40" i="2"/>
  <c r="A40" i="2"/>
  <c r="H39" i="2"/>
  <c r="A39" i="2"/>
  <c r="H38" i="2"/>
  <c r="A38" i="2"/>
  <c r="H37" i="2"/>
  <c r="A37" i="2"/>
  <c r="H36" i="2"/>
  <c r="A36" i="2"/>
  <c r="H35" i="2"/>
  <c r="A35" i="2"/>
  <c r="H34" i="2"/>
  <c r="A34" i="2"/>
  <c r="H33" i="2"/>
  <c r="A33" i="2"/>
  <c r="H32" i="2"/>
  <c r="A32" i="2"/>
  <c r="H31" i="2"/>
  <c r="A31" i="2"/>
  <c r="H30" i="2"/>
  <c r="A30" i="2"/>
  <c r="H29" i="2"/>
  <c r="A29" i="2"/>
  <c r="H28" i="2"/>
  <c r="A28" i="2"/>
  <c r="H27" i="2"/>
  <c r="A27" i="2"/>
  <c r="H26" i="2"/>
  <c r="A26" i="2"/>
  <c r="H25" i="2"/>
  <c r="A25" i="2"/>
  <c r="H24" i="2"/>
  <c r="A24" i="2"/>
  <c r="H23" i="2"/>
  <c r="A23" i="2"/>
  <c r="H22" i="2"/>
  <c r="A22" i="2"/>
  <c r="H21" i="2"/>
  <c r="A21" i="2"/>
  <c r="H20" i="2"/>
  <c r="A20" i="2"/>
  <c r="H19" i="2"/>
  <c r="A19" i="2"/>
  <c r="H18" i="2"/>
  <c r="A18" i="2"/>
  <c r="H17" i="2"/>
  <c r="A17" i="2"/>
  <c r="H16" i="2"/>
  <c r="A16" i="2"/>
  <c r="H613" i="2"/>
  <c r="A613" i="2"/>
  <c r="H612" i="2"/>
  <c r="A612" i="2"/>
  <c r="H592" i="2"/>
  <c r="A592" i="2"/>
  <c r="H591" i="2"/>
  <c r="A591" i="2"/>
  <c r="H558" i="2"/>
  <c r="A558" i="2"/>
  <c r="H557" i="2"/>
  <c r="A557" i="2"/>
  <c r="H555" i="2"/>
  <c r="A555" i="2"/>
  <c r="H554" i="2"/>
  <c r="A554" i="2"/>
  <c r="H521" i="2"/>
  <c r="A521" i="2"/>
  <c r="H520" i="2"/>
  <c r="A520" i="2"/>
  <c r="H519" i="2"/>
  <c r="A519" i="2"/>
  <c r="H518" i="2"/>
  <c r="A518" i="2"/>
  <c r="H485" i="2"/>
  <c r="A485" i="2"/>
  <c r="H484" i="2"/>
  <c r="A484" i="2"/>
  <c r="H480" i="2"/>
  <c r="A480" i="2"/>
  <c r="H479" i="2"/>
  <c r="A479" i="2"/>
  <c r="H446" i="2"/>
  <c r="A446" i="2"/>
  <c r="H445" i="2"/>
  <c r="A445" i="2"/>
  <c r="H439" i="2"/>
  <c r="A439" i="2"/>
  <c r="H438" i="2"/>
  <c r="A438" i="2"/>
  <c r="H405" i="2"/>
  <c r="A405" i="2"/>
  <c r="H404" i="2"/>
  <c r="A404" i="2"/>
  <c r="H401" i="2"/>
  <c r="A401" i="2"/>
  <c r="H400" i="2"/>
  <c r="A400" i="2"/>
  <c r="H367" i="2"/>
  <c r="A367" i="2"/>
  <c r="H366" i="2"/>
  <c r="A366" i="2"/>
  <c r="H365" i="2"/>
  <c r="A365" i="2"/>
  <c r="H364" i="2"/>
  <c r="A364" i="2"/>
  <c r="H331" i="2"/>
  <c r="A331" i="2"/>
  <c r="H330" i="2"/>
  <c r="A330" i="2"/>
  <c r="H326" i="2"/>
  <c r="A326" i="2"/>
  <c r="H325" i="2"/>
  <c r="A325" i="2"/>
  <c r="H291" i="2"/>
  <c r="A291" i="2"/>
  <c r="H290" i="2"/>
  <c r="A290" i="2"/>
  <c r="H286" i="2"/>
  <c r="A286" i="2"/>
  <c r="H285" i="2"/>
  <c r="A285" i="2"/>
  <c r="H252" i="2"/>
  <c r="A252" i="2"/>
  <c r="H251" i="2"/>
  <c r="A251" i="2"/>
  <c r="H247" i="2"/>
  <c r="A247" i="2"/>
  <c r="H246" i="2"/>
  <c r="A246" i="2"/>
  <c r="H213" i="2"/>
  <c r="A213" i="2"/>
  <c r="H212" i="2"/>
  <c r="A212" i="2"/>
  <c r="H210" i="2"/>
  <c r="A210" i="2"/>
  <c r="H209" i="2"/>
  <c r="A209" i="2"/>
  <c r="H176" i="2"/>
  <c r="A176" i="2"/>
  <c r="H175" i="2"/>
  <c r="A175" i="2"/>
  <c r="H172" i="2"/>
  <c r="A172" i="2"/>
  <c r="H171" i="2"/>
  <c r="A171" i="2"/>
  <c r="H137" i="2"/>
  <c r="H138" i="2"/>
  <c r="A138" i="2"/>
  <c r="A137" i="2"/>
  <c r="H133" i="2"/>
  <c r="A133" i="2"/>
  <c r="H132" i="2"/>
  <c r="A132" i="2"/>
  <c r="H99" i="2"/>
  <c r="A99" i="2"/>
  <c r="H98" i="2"/>
  <c r="A98" i="2"/>
  <c r="H90" i="2"/>
  <c r="A90" i="2"/>
  <c r="H89" i="2"/>
  <c r="A89" i="2"/>
  <c r="H56" i="2"/>
  <c r="A56" i="2"/>
  <c r="H55" i="2"/>
  <c r="A55" i="2"/>
  <c r="H49" i="2"/>
  <c r="A49" i="2"/>
  <c r="H48" i="2"/>
  <c r="A48" i="2"/>
  <c r="H14" i="2"/>
  <c r="H15" i="2"/>
  <c r="H50" i="2"/>
  <c r="H51" i="2"/>
  <c r="H52" i="2"/>
  <c r="H53" i="2"/>
  <c r="H54" i="2"/>
  <c r="H86" i="2"/>
  <c r="H87" i="2"/>
  <c r="H88" i="2"/>
  <c r="H91" i="2"/>
  <c r="H92" i="2"/>
  <c r="H93" i="2"/>
  <c r="H94" i="2"/>
  <c r="H95" i="2"/>
  <c r="H96" i="2"/>
  <c r="H97" i="2"/>
  <c r="H129" i="2"/>
  <c r="H130" i="2"/>
  <c r="H131" i="2"/>
  <c r="H134" i="2"/>
  <c r="H135" i="2"/>
  <c r="H136" i="2"/>
  <c r="H168" i="2"/>
  <c r="H169" i="2"/>
  <c r="H170" i="2"/>
  <c r="H173" i="2"/>
  <c r="H174" i="2"/>
  <c r="H206" i="2"/>
  <c r="H207" i="2"/>
  <c r="H208" i="2"/>
  <c r="H211" i="2"/>
  <c r="H243" i="2"/>
  <c r="H244" i="2"/>
  <c r="H245" i="2"/>
  <c r="H248" i="2"/>
  <c r="H249" i="2"/>
  <c r="H250" i="2"/>
  <c r="H282" i="2"/>
  <c r="H283" i="2"/>
  <c r="H284" i="2"/>
  <c r="H287" i="2"/>
  <c r="H288" i="2"/>
  <c r="H289" i="2"/>
  <c r="H321" i="2"/>
  <c r="H322" i="2"/>
  <c r="H323" i="2"/>
  <c r="H324" i="2"/>
  <c r="H327" i="2"/>
  <c r="H328" i="2"/>
  <c r="H329" i="2"/>
  <c r="H361" i="2"/>
  <c r="H362" i="2"/>
  <c r="H363" i="2"/>
  <c r="H397" i="2"/>
  <c r="H398" i="2"/>
  <c r="H399" i="2"/>
  <c r="H402" i="2"/>
  <c r="H403" i="2"/>
  <c r="H435" i="2"/>
  <c r="H436" i="2"/>
  <c r="H437" i="2"/>
  <c r="H440" i="2"/>
  <c r="H441" i="2"/>
  <c r="H442" i="2"/>
  <c r="H443" i="2"/>
  <c r="H444" i="2"/>
  <c r="H476" i="2"/>
  <c r="H477" i="2"/>
  <c r="H478" i="2"/>
  <c r="H481" i="2"/>
  <c r="H482" i="2"/>
  <c r="H483" i="2"/>
  <c r="H515" i="2"/>
  <c r="H516" i="2"/>
  <c r="H517" i="2"/>
  <c r="H551" i="2"/>
  <c r="H552" i="2"/>
  <c r="H553" i="2"/>
  <c r="H556" i="2"/>
  <c r="H588" i="2"/>
  <c r="H589" i="2"/>
  <c r="H590" i="2"/>
  <c r="H593" i="2"/>
  <c r="H594" i="2"/>
  <c r="H595" i="2"/>
  <c r="H596" i="2"/>
  <c r="H597" i="2"/>
  <c r="H598" i="2"/>
  <c r="H602" i="2"/>
  <c r="H603" i="2"/>
  <c r="H609" i="2"/>
  <c r="H610" i="2"/>
  <c r="H611" i="2"/>
  <c r="H643" i="2"/>
  <c r="H8" i="2"/>
  <c r="H7" i="2"/>
  <c r="H9" i="2"/>
  <c r="H10" i="2"/>
  <c r="H11" i="2"/>
  <c r="H12" i="2"/>
  <c r="H13" i="2"/>
  <c r="H6" i="2"/>
  <c r="A9" i="2"/>
  <c r="A10" i="2"/>
  <c r="A11" i="2"/>
  <c r="A12" i="2"/>
  <c r="A13" i="2"/>
  <c r="A14" i="2"/>
  <c r="A15" i="2"/>
  <c r="A45" i="2"/>
  <c r="A46" i="2"/>
  <c r="A47" i="2"/>
  <c r="A50" i="2"/>
  <c r="A8" i="2"/>
  <c r="A51" i="2"/>
  <c r="A52" i="2"/>
  <c r="A53" i="2"/>
  <c r="A54" i="2"/>
  <c r="A86" i="2"/>
  <c r="A87" i="2"/>
  <c r="A88" i="2"/>
  <c r="A91" i="2"/>
  <c r="A92" i="2"/>
  <c r="A93" i="2"/>
  <c r="A94" i="2"/>
  <c r="A95" i="2"/>
  <c r="A96" i="2"/>
  <c r="A97" i="2"/>
  <c r="A129" i="2"/>
  <c r="A130" i="2"/>
  <c r="A131" i="2"/>
  <c r="A134" i="2"/>
  <c r="A135" i="2"/>
  <c r="A136" i="2"/>
  <c r="A168" i="2"/>
  <c r="A169" i="2"/>
  <c r="A170" i="2"/>
  <c r="A173" i="2"/>
  <c r="A174" i="2"/>
  <c r="A206" i="2"/>
  <c r="A207" i="2"/>
  <c r="A208" i="2"/>
  <c r="A211" i="2"/>
  <c r="A243" i="2"/>
  <c r="A244" i="2"/>
  <c r="A245" i="2"/>
  <c r="A248" i="2"/>
  <c r="A249" i="2"/>
  <c r="A250" i="2"/>
  <c r="A282" i="2"/>
  <c r="A283" i="2"/>
  <c r="A284" i="2"/>
  <c r="A287" i="2"/>
  <c r="A288" i="2"/>
  <c r="A289" i="2"/>
  <c r="A321" i="2"/>
  <c r="A322" i="2"/>
  <c r="A323" i="2"/>
  <c r="A324" i="2"/>
  <c r="A327" i="2"/>
  <c r="A328" i="2"/>
  <c r="A329" i="2"/>
  <c r="A361" i="2"/>
  <c r="A362" i="2"/>
  <c r="A363" i="2"/>
  <c r="A397" i="2"/>
  <c r="A398" i="2"/>
  <c r="A399" i="2"/>
  <c r="A402" i="2"/>
  <c r="A403" i="2"/>
  <c r="A435" i="2"/>
  <c r="A436" i="2"/>
  <c r="A437" i="2"/>
  <c r="A440" i="2"/>
  <c r="A441" i="2"/>
  <c r="A442" i="2"/>
  <c r="A443" i="2"/>
  <c r="A444" i="2"/>
  <c r="A476" i="2"/>
  <c r="A477" i="2"/>
  <c r="A478" i="2"/>
  <c r="A481" i="2"/>
  <c r="A482" i="2"/>
  <c r="A483" i="2"/>
  <c r="A515" i="2"/>
  <c r="A516" i="2"/>
  <c r="A517" i="2"/>
  <c r="A551" i="2"/>
  <c r="A552" i="2"/>
  <c r="A553" i="2"/>
  <c r="A556" i="2"/>
  <c r="A588" i="2"/>
  <c r="A589" i="2"/>
  <c r="A590" i="2"/>
  <c r="A593" i="2"/>
  <c r="A594" i="2"/>
  <c r="A595" i="2"/>
  <c r="A596" i="2"/>
  <c r="A597" i="2"/>
  <c r="A598" i="2"/>
  <c r="A602" i="2"/>
  <c r="A603" i="2"/>
  <c r="A609" i="2"/>
  <c r="A610" i="2"/>
  <c r="A611" i="2"/>
  <c r="A643" i="2"/>
  <c r="D15" i="5"/>
  <c r="C14" i="5"/>
  <c r="E13" i="5"/>
  <c r="D12" i="5"/>
  <c r="E12" i="5"/>
  <c r="C11" i="5"/>
  <c r="E10" i="5"/>
  <c r="E9" i="5"/>
  <c r="D9" i="5"/>
  <c r="C9" i="5"/>
  <c r="E8" i="5"/>
  <c r="D8" i="5"/>
  <c r="C8" i="5"/>
  <c r="E7" i="5"/>
  <c r="D7" i="5"/>
  <c r="C7" i="5"/>
  <c r="J12" i="4"/>
  <c r="J11" i="4"/>
  <c r="J10" i="4"/>
  <c r="J9" i="4"/>
  <c r="J8" i="4"/>
  <c r="J7" i="4"/>
  <c r="J13" i="4" l="1"/>
  <c r="J14" i="4" s="1"/>
  <c r="E20" i="11"/>
  <c r="E21" i="11" s="1"/>
  <c r="H642" i="2"/>
  <c r="H587" i="2"/>
  <c r="H550" i="2"/>
  <c r="H514" i="2"/>
  <c r="H475" i="2"/>
  <c r="H434" i="2"/>
  <c r="H396" i="2"/>
  <c r="H360" i="2"/>
  <c r="H320" i="2"/>
  <c r="H281" i="2"/>
  <c r="H242" i="2"/>
  <c r="H205" i="2"/>
  <c r="H167" i="2"/>
  <c r="H128" i="2"/>
  <c r="H85" i="2"/>
  <c r="H44" i="2"/>
  <c r="D11" i="5"/>
  <c r="C12" i="5"/>
  <c r="E11" i="5"/>
  <c r="C13" i="5"/>
  <c r="E15" i="5"/>
  <c r="D14" i="5"/>
  <c r="E14" i="5"/>
  <c r="C10" i="5"/>
  <c r="D13" i="5"/>
  <c r="D10" i="5"/>
  <c r="C15" i="5"/>
  <c r="H644"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tc={8823A3D9-BD5F-46CF-86DF-545C4EDD3677}</author>
  </authors>
  <commentList>
    <comment ref="D3" authorId="0" shapeId="0" xr:uid="{00000000-0006-0000-0100-000001000000}">
      <text>
        <t>[Threaded comment]
Your version of Excel allows you to read this threaded comment; however, any edits to it will get removed if the file is opened in a newer version of Excel. Learn more: https://go.microsoft.com/fwlink/?linkid=870924
Comment:
    PM / ENGINEER TO SPECIFY UNDER EACH ITEM OF WORK THE PERSONNEL REQUIREMENT AS WELL AS THE DURATION OF ACTIVITY</t>
      </text>
    </comment>
  </commentList>
</comments>
</file>

<file path=xl/sharedStrings.xml><?xml version="1.0" encoding="utf-8"?>
<sst xmlns="http://schemas.openxmlformats.org/spreadsheetml/2006/main" count="1069" uniqueCount="218">
  <si>
    <t>ESKOM</t>
  </si>
  <si>
    <t>ITEM NO.</t>
  </si>
  <si>
    <t>PAY REF</t>
  </si>
  <si>
    <t>Bill Description</t>
  </si>
  <si>
    <t>Units</t>
  </si>
  <si>
    <t>Rate</t>
  </si>
  <si>
    <t xml:space="preserve">Amount </t>
  </si>
  <si>
    <t>TOTAL - carried forward to section SUMMARY</t>
  </si>
  <si>
    <t>MAINTENANCE OF SUBSTATION FACILITIES - SOUTHERN GRID FOR A PERIOD OF 36 MONTHS</t>
  </si>
  <si>
    <t>A. Outer fence/Gates</t>
  </si>
  <si>
    <t>Repair all openings</t>
  </si>
  <si>
    <t>Treat all rusted areas (fence and gates)</t>
  </si>
  <si>
    <t>B. Security Fence</t>
  </si>
  <si>
    <t>Repair and re-tension fence wires where applicable</t>
  </si>
  <si>
    <t>C. Access control</t>
  </si>
  <si>
    <t>D. Security fence lights</t>
  </si>
  <si>
    <t>F. Fire Protection</t>
  </si>
  <si>
    <t>H. HV Yard</t>
  </si>
  <si>
    <t>Clean air filters</t>
  </si>
  <si>
    <t>Ventilation system functional</t>
  </si>
  <si>
    <t>Air conditioners functional and filters are clean</t>
  </si>
  <si>
    <t>Ensure all cable trench covers in place and in good condition</t>
  </si>
  <si>
    <t>SPECIFY LEVEL OF MANPOWER</t>
  </si>
  <si>
    <t>A</t>
  </si>
  <si>
    <t>D</t>
  </si>
  <si>
    <t>Inspection of equipment</t>
  </si>
  <si>
    <t>Travelling time (1 trip to site and back)</t>
  </si>
  <si>
    <t>TRANSPORT COSTS:</t>
  </si>
  <si>
    <t>TYPE OF VEHICLE</t>
  </si>
  <si>
    <t>Inspection using 2500cc 4×2 LDV</t>
  </si>
  <si>
    <t>2500cc 4×2 LDV for staff to remove equipment</t>
  </si>
  <si>
    <t>Transport equipment from site to your workshop for refurbishment (Truck 20 – 30 Ton flat-deck)</t>
  </si>
  <si>
    <t>2500cc 4×2 LDV for staff to install equipment</t>
  </si>
  <si>
    <t>2500cc 4×2 LDV to test &amp; commission</t>
  </si>
  <si>
    <t>LOWEST DAILY COST (1 - 4)</t>
  </si>
  <si>
    <t>Rand/km***</t>
  </si>
  <si>
    <t>Site Mobilisation &amp; De-Mobilisisation</t>
  </si>
  <si>
    <t>TOTAL( Excl. Vat)</t>
  </si>
  <si>
    <t>The following labour costs per appropriate skill level is required (per hour, unless otherwise specified). All prices given must exclude VAT</t>
  </si>
  <si>
    <t>LEVEL</t>
  </si>
  <si>
    <t>NORMAL TIME</t>
  </si>
  <si>
    <t>OVERTIME</t>
  </si>
  <si>
    <t>TRAVELLING TIME</t>
  </si>
  <si>
    <t>STANDBY TIME</t>
  </si>
  <si>
    <t>DAILY LIVING OUT ALLOWANCE</t>
  </si>
  <si>
    <t>Engineer (E)</t>
  </si>
  <si>
    <t>Technician (T)</t>
  </si>
  <si>
    <t>Project Manager (PM)</t>
  </si>
  <si>
    <t>Safety Officer (SO)</t>
  </si>
  <si>
    <t>Specialist Artisan(SA) / Foreman</t>
  </si>
  <si>
    <t>Artisan (A)</t>
  </si>
  <si>
    <t>Semi Skilled (SS)</t>
  </si>
  <si>
    <t>Driver – EHMV (D)</t>
  </si>
  <si>
    <t>General Worker (GW)</t>
  </si>
  <si>
    <t>Heavy and Extra Heavy Motor Vehicles (Diesel)</t>
  </si>
  <si>
    <t>Load Capacity in (Tonne)</t>
  </si>
  <si>
    <t>Rate per Kilometre (Rand/km)</t>
  </si>
  <si>
    <t>5 to 8 Tonne (drop-side)</t>
  </si>
  <si>
    <t>5 to 8 Tonne (with crane)</t>
  </si>
  <si>
    <t>10 to 14 Tonne (drop-side)</t>
  </si>
  <si>
    <t>10 to 14 Tonne (with crane)</t>
  </si>
  <si>
    <t>20 to 30 Tonne (flat-deck)</t>
  </si>
  <si>
    <r>
      <rPr>
        <b/>
        <sz val="10"/>
        <rFont val="Arial"/>
        <family val="2"/>
      </rPr>
      <t xml:space="preserve">RATE PER KILOMETRE (Rand/km) = </t>
    </r>
    <r>
      <rPr>
        <sz val="10"/>
        <rFont val="Arial"/>
        <family val="2"/>
      </rPr>
      <t>this rate must include the driver/operator and is expressed in rand/km.</t>
    </r>
  </si>
  <si>
    <r>
      <rPr>
        <sz val="10"/>
        <rFont val="Arial"/>
        <family val="2"/>
      </rPr>
      <t>NOTE: 1) Escalation according to SEIFSA rates/indices shall apply for fuel and labour costs.
2) Complete above table in full</t>
    </r>
  </si>
  <si>
    <r>
      <rPr>
        <sz val="10"/>
        <rFont val="Arial"/>
        <family val="2"/>
      </rPr>
      <t xml:space="preserve">Rates for all vehicles not listed above must be supplied by the bidder for approval.
</t>
    </r>
    <r>
      <rPr>
        <b/>
        <sz val="10"/>
        <rFont val="Arial"/>
        <family val="2"/>
      </rPr>
      <t xml:space="preserve">NB </t>
    </r>
    <r>
      <rPr>
        <sz val="10"/>
        <rFont val="Arial"/>
        <family val="2"/>
      </rPr>
      <t>There is no provision for an additional rate for towing a trailer.</t>
    </r>
  </si>
  <si>
    <r>
      <rPr>
        <sz val="10"/>
        <rFont val="Arial"/>
        <family val="2"/>
      </rPr>
      <t>ACTUAL/DIRECT EXPENSES
Reasonable actual expenses for hiring a car, light delivery vehicle or Minibus, limited to Class B vehicles, when flying to site.</t>
    </r>
  </si>
  <si>
    <t xml:space="preserve">SCHEDULE 1 </t>
  </si>
  <si>
    <t>hr</t>
  </si>
  <si>
    <t>ACCOMMODATION OPTIONS</t>
  </si>
  <si>
    <t>ITEM</t>
  </si>
  <si>
    <t>NUMBER OF DAYS</t>
  </si>
  <si>
    <t>NUMBER OF PERSONS</t>
  </si>
  <si>
    <t>DAILY RATE*</t>
  </si>
  <si>
    <t>ACCOMMODATION ALLOWANCE</t>
  </si>
  <si>
    <t>CONTRACTORS MOBILE ACCOMMODATION</t>
  </si>
  <si>
    <r>
      <rPr>
        <b/>
        <sz val="10"/>
        <rFont val="Arial"/>
        <family val="2"/>
      </rPr>
      <t xml:space="preserve">With meals </t>
    </r>
    <r>
      <rPr>
        <sz val="10"/>
        <rFont val="Arial"/>
        <family val="2"/>
      </rPr>
      <t>(R600 +
Allowance)</t>
    </r>
  </si>
  <si>
    <r>
      <rPr>
        <b/>
        <sz val="10"/>
        <rFont val="Arial"/>
        <family val="2"/>
      </rPr>
      <t xml:space="preserve">Without meals </t>
    </r>
    <r>
      <rPr>
        <sz val="10"/>
        <rFont val="Arial"/>
        <family val="2"/>
      </rPr>
      <t>(R450 +
Allowance)</t>
    </r>
  </si>
  <si>
    <t>Cost/person/day**</t>
  </si>
  <si>
    <r>
      <rPr>
        <b/>
        <sz val="10"/>
        <rFont val="Arial"/>
        <family val="2"/>
      </rPr>
      <t>SUB TOTAL
(excl. VAT)</t>
    </r>
  </si>
  <si>
    <r>
      <rPr>
        <b/>
        <sz val="10"/>
        <rFont val="Arial"/>
        <family val="2"/>
      </rPr>
      <t>SUB TOTAL
(incl. VAT)</t>
    </r>
  </si>
  <si>
    <r>
      <rPr>
        <b/>
        <sz val="10"/>
        <rFont val="Arial"/>
        <family val="2"/>
      </rPr>
      <t xml:space="preserve">*DAILY RATE </t>
    </r>
    <r>
      <rPr>
        <sz val="10"/>
        <rFont val="Arial"/>
        <family val="2"/>
      </rPr>
      <t xml:space="preserve">means the cost of a person for each 24 hour day if own accommodation is utilised, expressed in Rand/person/day.
</t>
    </r>
    <r>
      <rPr>
        <b/>
        <sz val="10"/>
        <rFont val="Arial"/>
        <family val="2"/>
      </rPr>
      <t xml:space="preserve">**Cost/person/day </t>
    </r>
    <r>
      <rPr>
        <sz val="10"/>
        <rFont val="Arial"/>
        <family val="2"/>
      </rPr>
      <t xml:space="preserve">rental for own mobile accommodation units, expressed in Rand/person/day.
</t>
    </r>
    <r>
      <rPr>
        <b/>
        <sz val="10"/>
        <rFont val="Arial"/>
        <family val="2"/>
      </rPr>
      <t xml:space="preserve">***Rand/km </t>
    </r>
    <r>
      <rPr>
        <sz val="10"/>
        <rFont val="Arial"/>
        <family val="2"/>
      </rPr>
      <t xml:space="preserve">these are transport rates to site and they include travel time and are expressed in Rand/km. </t>
    </r>
    <r>
      <rPr>
        <u/>
        <sz val="10"/>
        <rFont val="Arial"/>
        <family val="2"/>
      </rPr>
      <t xml:space="preserve">NOTE:
</t>
    </r>
    <r>
      <rPr>
        <sz val="10"/>
        <rFont val="Arial"/>
        <family val="2"/>
      </rPr>
      <t>       All open spaces must be completed in full.
   If option 4 is used, the contractor will be able to provide own mobile accommodation</t>
    </r>
  </si>
  <si>
    <t>2. ACCOMMODATION</t>
  </si>
  <si>
    <t>km</t>
  </si>
  <si>
    <t>Detailed     report</t>
  </si>
  <si>
    <t xml:space="preserve">Working Hours:
</t>
  </si>
  <si>
    <t xml:space="preserve">The Contractor shall request in writing approval prior to working overtime. </t>
  </si>
  <si>
    <t xml:space="preserve"> Approval will be granted at the discretion of the Engineer.  </t>
  </si>
  <si>
    <t>The contractor shall work 8 hours per day.  Time shall be in accordance with Eskom regulations or as agreed between the Contractor and Eskom</t>
  </si>
  <si>
    <t xml:space="preserve">The contractor shall, at request of the Engineer, indicate the benefit of the overtime to the Eskom.  </t>
  </si>
  <si>
    <t>Emergency repairs will be exempted from the above prior approval process.  Overtime shall be in accordance with the Basic Conditions of the Employment Act.</t>
  </si>
  <si>
    <t xml:space="preserve">Travelling time:
</t>
  </si>
  <si>
    <t>The travelling time shall be the rates charged for personnel while travelling to and from site in order to execute the required tasks.  Only 70% of the labour rate may be claimed for travelling.</t>
  </si>
  <si>
    <t xml:space="preserve">Living Out Allowance:
</t>
  </si>
  <si>
    <t>The living out allowance shall include all food costs as well as any other costs that might arise when staying out, excluding accommodation.</t>
  </si>
  <si>
    <t>NOTES:</t>
  </si>
  <si>
    <r>
      <rPr>
        <b/>
        <i/>
        <sz val="10"/>
        <rFont val="Arial"/>
        <family val="2"/>
      </rPr>
      <t xml:space="preserve">Overtime:
</t>
    </r>
    <r>
      <rPr>
        <b/>
        <sz val="10"/>
        <rFont val="Arial"/>
        <family val="2"/>
      </rPr>
      <t>The Contractor shall request in writing approval prior to working overtime.  Approval will be granted at the discretion of the Engineer.  The contractor shall, at request of the Engineer, indicate the benefit of the overtime to the Department.  Emergency repairs will be exempted from the above prior approval process.  Overtime shall be in accordance with the Basic Conditions of the Employment Act.</t>
    </r>
  </si>
  <si>
    <r>
      <rPr>
        <b/>
        <i/>
        <sz val="10"/>
        <rFont val="Arial"/>
        <family val="2"/>
      </rPr>
      <t xml:space="preserve">Accommodation:
</t>
    </r>
    <r>
      <rPr>
        <b/>
        <sz val="10"/>
        <rFont val="Arial"/>
        <family val="2"/>
      </rPr>
      <t xml:space="preserve">
2.      Contractors Mobile Accommodation. (Furnish full rates and/or unit costs for these). Failure to do so shall render this option none-available for the duration of contract.
3.      Approved  Establishments  (Hotel,  Guesthouses  etc.)  A  maximum  of  R1,400.00  per  person per night including dinner, bed, breakfast and parking shall be claimed. No alcohol. Approved establishments’ quotation and invoice shall be kept as proof and submitted during invoicing. NO proforma invoices to be used as proof of actual expenditure.
Accommodation cost can vary on availability of DWS vs. private accommodation. The Department may at  its  discretion  provide  accommodation for the  contractor’s  personnel  at  the  Departmental Guesthouses at the Dams.
Cost  containment  as  per  the  National  Treasury  requirements  and  Practice  Notes  shall  be applicable.
No  mark-up  or  handling  fee  shall  be  claimed  by  the  Contractor  for  accommodation,  food, beverages, fuel for vehicles or equipment, etc.
3. TRANSPORT COSTS
Tariff is in cents per kilometre (exclusive of VAT) as from the dates below: No back charge of tariffs will be made before the under-mentioned dates for invoices already processed.
The rates will be updated as the Department of Transport rates are adjusted.
The contractor must decide which vehicle/s to use in order to calculate the transport costs in the price schedules.
Petrol</t>
    </r>
  </si>
  <si>
    <t>XXXX</t>
  </si>
  <si>
    <t>Transport Costs</t>
  </si>
  <si>
    <t>Engine  swept volume CC</t>
  </si>
  <si>
    <t>Sedan/station wagon</t>
  </si>
  <si>
    <t>Mini bus/MPV</t>
  </si>
  <si>
    <t>B</t>
  </si>
  <si>
    <t>C</t>
  </si>
  <si>
    <t>From  Mar 2021</t>
  </si>
  <si>
    <t>Up to 1250</t>
  </si>
  <si>
    <t>1251 to 1550</t>
  </si>
  <si>
    <t>1551 to 1750</t>
  </si>
  <si>
    <t>1751 to 1950</t>
  </si>
  <si>
    <t>1951 to 2150</t>
  </si>
  <si>
    <t>2151 to 2500</t>
  </si>
  <si>
    <t>2501 to 3500</t>
  </si>
  <si>
    <t>Over 3500</t>
  </si>
  <si>
    <t>Diesel</t>
  </si>
  <si>
    <r>
      <rPr>
        <sz val="10"/>
        <rFont val="Arial"/>
        <family val="2"/>
      </rPr>
      <t>Light         delivery vehicle (LDV)
4x2</t>
    </r>
  </si>
  <si>
    <r>
      <rPr>
        <sz val="10"/>
        <rFont val="Arial"/>
        <family val="2"/>
      </rPr>
      <t>Light         delivery vehicle (LDV)
4x4</t>
    </r>
  </si>
  <si>
    <t>Transport equipment from your workshop to site for installation (Truck 20 – 30 Ton flat-deck)</t>
  </si>
  <si>
    <t>Travelling Time</t>
  </si>
  <si>
    <t>Travelling to site and back for pre-quotation inspection</t>
  </si>
  <si>
    <t>Travelling to site and back to disconnect and remove the equipment.</t>
  </si>
  <si>
    <t>Transport of the equipment to your works for refurbishment</t>
  </si>
  <si>
    <t>Transport of the equipment to site after refurbishment</t>
  </si>
  <si>
    <t>Travelling to site and back to install equipment</t>
  </si>
  <si>
    <t>Travel to site and back for pre-commissioning tests</t>
  </si>
  <si>
    <t>Travel to site and back to test and commission</t>
  </si>
  <si>
    <t>Accommodation</t>
  </si>
  <si>
    <t>Guesthouse</t>
  </si>
  <si>
    <t>Contractors Mobile (-200 CREDIT)</t>
  </si>
  <si>
    <t>Eskom</t>
  </si>
  <si>
    <t>Accommodation Allowance</t>
  </si>
  <si>
    <t>With meals (R600 + Allowance)</t>
  </si>
  <si>
    <t>Without meals (R450 + Allowance)</t>
  </si>
  <si>
    <t>day</t>
  </si>
  <si>
    <t>NO OF      HOURS / PERSON/     DAYS</t>
  </si>
  <si>
    <t>SUBTOTAL</t>
  </si>
  <si>
    <t>LABOUR (excl. VAT)</t>
  </si>
  <si>
    <t>TRANSPORT (excl. VAT)</t>
  </si>
  <si>
    <t>ACCOMMODATION (excl. VAT)</t>
  </si>
  <si>
    <t>TOTAL (excl. VAT)</t>
  </si>
  <si>
    <t>SUB TOTAL
(excl. VAT)</t>
  </si>
  <si>
    <t>SUB TOTAL
(incl. VAT)</t>
  </si>
  <si>
    <t>LABOUR COSTS</t>
  </si>
  <si>
    <t>Substation</t>
  </si>
  <si>
    <t>SUMMARY</t>
  </si>
  <si>
    <t>Repair or replace all openings in the fence</t>
  </si>
  <si>
    <t>Repair and replace steel supports where applicable</t>
  </si>
  <si>
    <t>Earth all unearthed structures</t>
  </si>
  <si>
    <t xml:space="preserve">Repair or replace identified defects on gates  </t>
  </si>
  <si>
    <t>Repair or  replace defective insulators</t>
  </si>
  <si>
    <t>Repair or  replace defective steel supports</t>
  </si>
  <si>
    <t>Earth unearthed steel structures</t>
  </si>
  <si>
    <t>Herbicide application in the fence area</t>
  </si>
  <si>
    <t>Repair or replace defective motor sliding gate for free movement over wheels &amp; Roller bearings</t>
  </si>
  <si>
    <t>Repair or replace broken Hinges, magnetic switches, magnetic lock, Rollers, wheels , Hinges and chains, limit switches, ect</t>
  </si>
  <si>
    <t>Repair or replace the motor &amp; Gearbox mechanisms</t>
  </si>
  <si>
    <t>limit switches defective cables, straps/connections</t>
  </si>
  <si>
    <t xml:space="preserve">Repair or replace emergency cranks and drives </t>
  </si>
  <si>
    <t xml:space="preserve">Repair or replace infrared safety beams </t>
  </si>
  <si>
    <t>Repair or replace  motors, drives and fan belts.</t>
  </si>
  <si>
    <t xml:space="preserve">Repair or replace all defective lights </t>
  </si>
  <si>
    <t xml:space="preserve">Repair or replace defective cables and connections </t>
  </si>
  <si>
    <t xml:space="preserve">Earth all unearthed steel structures </t>
  </si>
  <si>
    <t xml:space="preserve">Repair potholes, road markings on driveways and access roads </t>
  </si>
  <si>
    <t>Repair /replace water pipes underneath driveways.</t>
  </si>
  <si>
    <t xml:space="preserve">Ensure pavements and drainage areas are clean and free of any waste material </t>
  </si>
  <si>
    <t>E. Driveways/ Access Roads</t>
  </si>
  <si>
    <t xml:space="preserve">Repair or replace identified defects on the  fire hydrants system </t>
  </si>
  <si>
    <t>Filling up of yard stones</t>
  </si>
  <si>
    <t>Repair or replace broken trench covers</t>
  </si>
  <si>
    <t xml:space="preserve">Repair or replace all defective plinths </t>
  </si>
  <si>
    <t xml:space="preserve">Repair or replace all defective cables and connections </t>
  </si>
  <si>
    <t>Earth all unearthed steel structures</t>
  </si>
  <si>
    <t xml:space="preserve">Repair or replace control circuits </t>
  </si>
  <si>
    <t xml:space="preserve">Repair or rebuilt bund wall </t>
  </si>
  <si>
    <t>Treat all rusted areas and gates</t>
  </si>
  <si>
    <t>Repair or replace all steel supports</t>
  </si>
  <si>
    <t xml:space="preserve">Repair or replace top mesh cover </t>
  </si>
  <si>
    <t>Pump out access water</t>
  </si>
  <si>
    <t>Repair fence and gates</t>
  </si>
  <si>
    <t>Repair leaks</t>
  </si>
  <si>
    <t xml:space="preserve">Repair or replace water pump </t>
  </si>
  <si>
    <t xml:space="preserve">Reseal joints          </t>
  </si>
  <si>
    <t xml:space="preserve">Repair or replace defective doors  </t>
  </si>
  <si>
    <t>Repair or replace all lights  (incl emergency lights)</t>
  </si>
  <si>
    <t xml:space="preserve">Repair or replace extractor fan </t>
  </si>
  <si>
    <t>Presure test cylinders as per OHS requirement</t>
  </si>
  <si>
    <t xml:space="preserve">Repair or rebuilt storage area  bund wall </t>
  </si>
  <si>
    <t>Repair Leaks contained within bunded area</t>
  </si>
  <si>
    <t>Repair water leaks and taps, pipes, etc.</t>
  </si>
  <si>
    <t>Repair or replace lights</t>
  </si>
  <si>
    <t>Repair or replace toilets</t>
  </si>
  <si>
    <t xml:space="preserve">Repair, clean and replace defective windows </t>
  </si>
  <si>
    <t>Repair defective Floors and walls (tiles, carpets, ect)</t>
  </si>
  <si>
    <t>Repair or replace defective doors and hinges</t>
  </si>
  <si>
    <t>Repair or replace Gutters/down pipes</t>
  </si>
  <si>
    <t xml:space="preserve">Repair or replace Ceilings </t>
  </si>
  <si>
    <t>Repair or replace fascias boards</t>
  </si>
  <si>
    <t>Repair or replace DC lights</t>
  </si>
  <si>
    <t>Repair or replace defective geyser</t>
  </si>
  <si>
    <t>Repair, reseal or replace damaged roof</t>
  </si>
  <si>
    <t>Paint gutters, Eaves, fascias, ramps, door frames, widow frames, ceiling</t>
  </si>
  <si>
    <t>Paint interior and exterior walls</t>
  </si>
  <si>
    <t>Waterproof walls</t>
  </si>
  <si>
    <t>Repair or replace damaged blinds</t>
  </si>
  <si>
    <t>Deepcleaning of chairs and coaches</t>
  </si>
  <si>
    <t xml:space="preserve">Repair defective drainage system </t>
  </si>
  <si>
    <t>Repair and cleaning of sewer pipes / septic tanks</t>
  </si>
  <si>
    <t>Unblocking of sewer system</t>
  </si>
  <si>
    <t>Repair / replace borehole pumps, motors and pipes</t>
  </si>
  <si>
    <t>G.  Drainage system / Bore holes</t>
  </si>
  <si>
    <t>I. Flood lights</t>
  </si>
  <si>
    <t>J. Transformer Bank</t>
  </si>
  <si>
    <t>K. HV Yard Fence</t>
  </si>
  <si>
    <t>L. Oil dams</t>
  </si>
  <si>
    <t>M. Battery room</t>
  </si>
  <si>
    <t>N. SF6 Gas Cylinders</t>
  </si>
  <si>
    <t>O. Oil Storage</t>
  </si>
  <si>
    <t>P. Control Building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</si>
</sst>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General_)"/>
    <numFmt numFmtId="165" formatCode="_ * #,##0.00_ ;_ * \-#,##0.00_ ;_ * &quot;-&quot;??_ ;_ @_ "/>
    <numFmt numFmtId="166" formatCode="_ &quot;R&quot;\ * #,##0.00_ ;_ &quot;R&quot;\ * \-#,##0.00_ ;_ &quot;R&quot;\ * &quot;-&quot;??_ ;_ @_ "/>
    <numFmt numFmtId="167" formatCode="&quot;R&quot;#,##0.00"/>
    <numFmt numFmtId="168" formatCode="0.0"/>
  </numFmts>
  <fonts count="13" x14ac:knownFonts="1">
    <font>
      <sz val="11"/>
      <color theme="1"/>
      <name val="Calibri"/>
      <family val="2"/>
      <scheme val="minor"/>
    </font>
    <font>
      <sz val="11"/>
      <color theme="1"/>
      <name val="Calibri"/>
      <family val="2"/>
      <scheme val="minor"/>
    </font>
    <font>
      <b/>
      <sz val="10"/>
      <name val="Arial"/>
      <family val="2"/>
    </font>
    <font>
      <sz val="10"/>
      <color theme="1"/>
      <name val="Arial"/>
      <family val="2"/>
    </font>
    <font>
      <b/>
      <sz val="10"/>
      <color theme="1"/>
      <name val="Arial"/>
      <family val="2"/>
    </font>
    <font>
      <sz val="10"/>
      <color indexed="12"/>
      <name val="Arial"/>
      <family val="2"/>
    </font>
    <font>
      <sz val="10"/>
      <name val="Arial"/>
      <family val="2"/>
    </font>
    <font>
      <sz val="10"/>
      <color theme="1"/>
      <name val="Times New Roman"/>
      <family val="1"/>
    </font>
    <font>
      <sz val="10"/>
      <color rgb="FF000000"/>
      <name val="Times New Roman"/>
      <family val="1"/>
    </font>
    <font>
      <sz val="10"/>
      <color rgb="FF000000"/>
      <name val="Arial"/>
      <family val="2"/>
    </font>
    <font>
      <b/>
      <sz val="10"/>
      <color rgb="FF000000"/>
      <name val="Arial"/>
      <family val="2"/>
    </font>
    <font>
      <u/>
      <sz val="10"/>
      <name val="Arial"/>
      <family val="2"/>
    </font>
    <font>
      <b/>
      <i/>
      <sz val="10"/>
      <name val="Arial"/>
      <family val="2"/>
    </font>
  </fonts>
  <fills count="4">
    <fill>
      <patternFill patternType="none"/>
    </fill>
    <fill>
      <patternFill patternType="gray125"/>
    </fill>
    <fill>
      <patternFill patternType="solid">
        <fgColor rgb="FFFFFF00"/>
        <bgColor indexed="64"/>
      </patternFill>
    </fill>
    <fill>
      <patternFill patternType="solid">
        <fgColor rgb="FFDDD9C3"/>
      </patternFill>
    </fill>
  </fills>
  <borders count="3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style="thin">
        <color indexed="64"/>
      </top>
      <bottom style="thin">
        <color rgb="FF000000"/>
      </bottom>
      <diagonal/>
    </border>
    <border>
      <left style="thin">
        <color rgb="FF000000"/>
      </left>
      <right style="thin">
        <color indexed="64"/>
      </right>
      <top style="thin">
        <color indexed="64"/>
      </top>
      <bottom style="thin">
        <color rgb="FF000000"/>
      </bottom>
      <diagonal/>
    </border>
    <border>
      <left style="thin">
        <color rgb="FF000000"/>
      </left>
      <right style="thin">
        <color indexed="64"/>
      </right>
      <top style="thin">
        <color rgb="FF000000"/>
      </top>
      <bottom style="thin">
        <color rgb="FF000000"/>
      </bottom>
      <diagonal/>
    </border>
    <border>
      <left style="thin">
        <color indexed="64"/>
      </left>
      <right/>
      <top/>
      <bottom style="thin">
        <color rgb="FF000000"/>
      </bottom>
      <diagonal/>
    </border>
    <border>
      <left style="thin">
        <color indexed="64"/>
      </left>
      <right/>
      <top style="thin">
        <color rgb="FF000000"/>
      </top>
      <bottom style="thin">
        <color rgb="FF000000"/>
      </bottom>
      <diagonal/>
    </border>
    <border>
      <left style="thin">
        <color rgb="FF000000"/>
      </left>
      <right style="thin">
        <color indexed="64"/>
      </right>
      <top style="thin">
        <color rgb="FF000000"/>
      </top>
      <bottom/>
      <diagonal/>
    </border>
    <border>
      <left style="thin">
        <color rgb="FF000000"/>
      </left>
      <right style="thin">
        <color indexed="64"/>
      </right>
      <top/>
      <bottom style="thin">
        <color rgb="FF000000"/>
      </bottom>
      <diagonal/>
    </border>
    <border>
      <left style="thin">
        <color indexed="64"/>
      </left>
      <right/>
      <top style="thin">
        <color rgb="FF000000"/>
      </top>
      <bottom/>
      <diagonal/>
    </border>
    <border>
      <left style="thin">
        <color rgb="FF000000"/>
      </left>
      <right style="thin">
        <color indexed="64"/>
      </right>
      <top/>
      <bottom/>
      <diagonal/>
    </border>
    <border>
      <left style="thin">
        <color indexed="64"/>
      </left>
      <right/>
      <top style="thin">
        <color rgb="FF000000"/>
      </top>
      <bottom style="thin">
        <color indexed="64"/>
      </bottom>
      <diagonal/>
    </border>
    <border>
      <left style="thin">
        <color rgb="FF000000"/>
      </left>
      <right/>
      <top/>
      <bottom style="thin">
        <color indexed="64"/>
      </bottom>
      <diagonal/>
    </border>
    <border>
      <left style="thin">
        <color rgb="FF000000"/>
      </left>
      <right/>
      <top style="thin">
        <color rgb="FF000000"/>
      </top>
      <bottom style="thin">
        <color indexed="64"/>
      </bottom>
      <diagonal/>
    </border>
    <border>
      <left style="thin">
        <color rgb="FF000000"/>
      </left>
      <right style="thin">
        <color indexed="64"/>
      </right>
      <top style="thin">
        <color rgb="FF000000"/>
      </top>
      <bottom style="thin">
        <color indexed="64"/>
      </bottom>
      <diagonal/>
    </border>
    <border>
      <left style="thin">
        <color indexed="64"/>
      </left>
      <right style="thin">
        <color indexed="64"/>
      </right>
      <top style="thin">
        <color indexed="64"/>
      </top>
      <bottom style="double">
        <color indexed="64"/>
      </bottom>
      <diagonal/>
    </border>
  </borders>
  <cellStyleXfs count="13">
    <xf numFmtId="0" fontId="0" fillId="0" borderId="0"/>
    <xf numFmtId="43" fontId="1" fillId="0" borderId="0" applyFont="0" applyFill="0" applyBorder="0" applyAlignment="0" applyProtection="0"/>
    <xf numFmtId="0" fontId="5" fillId="0" borderId="9" applyNumberFormat="0" applyFont="0" applyBorder="0" applyAlignment="0">
      <protection locked="0"/>
    </xf>
    <xf numFmtId="0" fontId="5" fillId="0" borderId="9" applyNumberFormat="0" applyFont="0" applyBorder="0" applyAlignment="0">
      <protection locked="0"/>
    </xf>
    <xf numFmtId="165" fontId="6" fillId="0" borderId="0" applyFont="0" applyFill="0" applyBorder="0" applyAlignment="0" applyProtection="0"/>
    <xf numFmtId="166" fontId="6" fillId="0" borderId="0" applyFont="0" applyFill="0" applyBorder="0" applyAlignment="0" applyProtection="0"/>
    <xf numFmtId="0" fontId="5" fillId="0" borderId="9" applyNumberFormat="0" applyFont="0" applyBorder="0" applyAlignment="0">
      <protection locked="0"/>
    </xf>
    <xf numFmtId="0" fontId="6" fillId="0" borderId="0"/>
    <xf numFmtId="37" fontId="6" fillId="0" borderId="0" applyFont="0" applyFill="0" applyBorder="0" applyAlignment="0" applyProtection="0"/>
    <xf numFmtId="0" fontId="6" fillId="0" borderId="0"/>
    <xf numFmtId="165" fontId="1" fillId="0" borderId="0" applyFont="0" applyFill="0" applyBorder="0" applyAlignment="0" applyProtection="0"/>
    <xf numFmtId="0" fontId="8" fillId="0" borderId="0"/>
    <xf numFmtId="43" fontId="8" fillId="0" borderId="0" applyFont="0" applyFill="0" applyBorder="0" applyAlignment="0" applyProtection="0"/>
  </cellStyleXfs>
  <cellXfs count="182">
    <xf numFmtId="0" fontId="0" fillId="0" borderId="0" xfId="0"/>
    <xf numFmtId="0" fontId="2" fillId="0" borderId="1" xfId="0" applyFont="1" applyBorder="1" applyAlignment="1">
      <alignment vertical="center"/>
    </xf>
    <xf numFmtId="0" fontId="3" fillId="0" borderId="2" xfId="0" applyFont="1" applyBorder="1" applyAlignment="1">
      <alignment vertical="center"/>
    </xf>
    <xf numFmtId="0" fontId="2" fillId="0" borderId="2" xfId="0" applyFont="1" applyBorder="1" applyAlignment="1">
      <alignment horizontal="center" vertical="center"/>
    </xf>
    <xf numFmtId="43" fontId="2" fillId="0" borderId="2" xfId="1" applyFont="1" applyBorder="1" applyAlignment="1">
      <alignment vertical="center"/>
    </xf>
    <xf numFmtId="0" fontId="2" fillId="0" borderId="3" xfId="0" applyFont="1" applyBorder="1" applyAlignment="1">
      <alignment vertical="center"/>
    </xf>
    <xf numFmtId="0" fontId="3" fillId="0" borderId="0" xfId="0" applyFont="1" applyAlignment="1">
      <alignment vertical="center"/>
    </xf>
    <xf numFmtId="0" fontId="4" fillId="0" borderId="4" xfId="0" applyFont="1" applyBorder="1" applyAlignment="1">
      <alignment vertical="center"/>
    </xf>
    <xf numFmtId="0" fontId="3" fillId="0" borderId="5" xfId="0" applyFont="1" applyBorder="1" applyAlignment="1">
      <alignment vertical="center"/>
    </xf>
    <xf numFmtId="0" fontId="4" fillId="0" borderId="5" xfId="0" applyFont="1" applyBorder="1" applyAlignment="1">
      <alignment horizontal="left" vertical="center"/>
    </xf>
    <xf numFmtId="43" fontId="3" fillId="0" borderId="5" xfId="1" applyFont="1" applyBorder="1" applyAlignment="1">
      <alignment vertical="center"/>
    </xf>
    <xf numFmtId="0" fontId="3" fillId="0" borderId="7" xfId="0" applyFont="1" applyBorder="1" applyAlignment="1">
      <alignment vertical="center"/>
    </xf>
    <xf numFmtId="0" fontId="2" fillId="0" borderId="8" xfId="0" applyFont="1" applyBorder="1" applyAlignment="1">
      <alignment horizontal="center"/>
    </xf>
    <xf numFmtId="0" fontId="4" fillId="0" borderId="8" xfId="0" applyFont="1" applyBorder="1" applyAlignment="1">
      <alignment horizontal="left" vertical="center" wrapText="1"/>
    </xf>
    <xf numFmtId="0" fontId="4" fillId="0" borderId="8" xfId="0" applyFont="1" applyBorder="1" applyAlignment="1">
      <alignment horizontal="center" vertical="center" wrapText="1"/>
    </xf>
    <xf numFmtId="43" fontId="4" fillId="0" borderId="8" xfId="1" applyFont="1" applyBorder="1" applyAlignment="1" applyProtection="1">
      <alignment horizontal="center" vertical="center" wrapText="1"/>
      <protection locked="0"/>
    </xf>
    <xf numFmtId="0" fontId="6" fillId="0" borderId="6" xfId="2" applyFont="1" applyBorder="1" applyAlignment="1">
      <protection locked="0"/>
    </xf>
    <xf numFmtId="164" fontId="6" fillId="0" borderId="6" xfId="3" applyNumberFormat="1" applyFont="1" applyBorder="1" applyAlignment="1">
      <alignment horizontal="center"/>
      <protection locked="0"/>
    </xf>
    <xf numFmtId="43" fontId="6" fillId="0" borderId="6" xfId="1" applyFont="1" applyFill="1" applyBorder="1" applyAlignment="1" applyProtection="1">
      <alignment horizontal="right"/>
      <protection locked="0"/>
    </xf>
    <xf numFmtId="39" fontId="6" fillId="0" borderId="6" xfId="1" applyNumberFormat="1" applyFont="1" applyFill="1" applyBorder="1" applyAlignment="1"/>
    <xf numFmtId="0" fontId="6" fillId="0" borderId="0" xfId="0" applyFont="1"/>
    <xf numFmtId="0" fontId="6" fillId="0" borderId="6" xfId="4" applyNumberFormat="1" applyFont="1" applyFill="1" applyBorder="1" applyAlignment="1">
      <alignment horizontal="center"/>
    </xf>
    <xf numFmtId="0" fontId="3" fillId="0" borderId="6" xfId="0" applyFont="1" applyBorder="1" applyAlignment="1">
      <alignment horizontal="center"/>
    </xf>
    <xf numFmtId="43" fontId="3" fillId="0" borderId="6" xfId="1" applyFont="1" applyFill="1" applyBorder="1" applyAlignment="1">
      <alignment horizontal="center"/>
    </xf>
    <xf numFmtId="166" fontId="6" fillId="0" borderId="6" xfId="5" applyFont="1" applyFill="1" applyBorder="1" applyAlignment="1">
      <alignment horizontal="right"/>
    </xf>
    <xf numFmtId="0" fontId="3" fillId="0" borderId="6" xfId="0" applyFont="1" applyBorder="1" applyAlignment="1">
      <alignment horizontal="center" vertical="center"/>
    </xf>
    <xf numFmtId="43" fontId="3" fillId="0" borderId="6" xfId="1" applyFont="1" applyBorder="1" applyAlignment="1">
      <alignment horizontal="right" vertical="center"/>
    </xf>
    <xf numFmtId="0" fontId="3" fillId="0" borderId="0" xfId="0" applyFont="1"/>
    <xf numFmtId="43" fontId="3" fillId="0" borderId="6" xfId="1" applyFont="1" applyBorder="1" applyAlignment="1">
      <alignment horizontal="left" vertical="center"/>
    </xf>
    <xf numFmtId="0" fontId="4" fillId="0" borderId="6" xfId="0" applyFont="1" applyBorder="1" applyAlignment="1">
      <alignment vertical="center" wrapText="1"/>
    </xf>
    <xf numFmtId="167" fontId="3" fillId="0" borderId="6" xfId="1" applyNumberFormat="1" applyFont="1" applyFill="1" applyBorder="1" applyAlignment="1">
      <alignment horizontal="left" vertical="center"/>
    </xf>
    <xf numFmtId="1" fontId="3" fillId="0" borderId="6" xfId="0" applyNumberFormat="1" applyFont="1" applyBorder="1" applyAlignment="1">
      <alignment horizontal="center" vertical="center"/>
    </xf>
    <xf numFmtId="39" fontId="6" fillId="0" borderId="6" xfId="1" applyNumberFormat="1" applyFont="1" applyFill="1" applyBorder="1" applyAlignment="1" applyProtection="1">
      <alignment horizontal="center"/>
      <protection locked="0"/>
    </xf>
    <xf numFmtId="165" fontId="6" fillId="0" borderId="6" xfId="4" applyFont="1" applyFill="1" applyBorder="1" applyAlignment="1">
      <alignment horizontal="center"/>
    </xf>
    <xf numFmtId="43" fontId="6" fillId="0" borderId="6" xfId="1" applyFont="1" applyFill="1" applyBorder="1" applyAlignment="1">
      <alignment horizontal="right"/>
    </xf>
    <xf numFmtId="0" fontId="6" fillId="0" borderId="11" xfId="9" applyBorder="1" applyAlignment="1">
      <alignment horizontal="center"/>
    </xf>
    <xf numFmtId="0" fontId="6" fillId="0" borderId="11" xfId="9" applyBorder="1"/>
    <xf numFmtId="43" fontId="2" fillId="0" borderId="11" xfId="1" applyFont="1" applyFill="1" applyBorder="1" applyAlignment="1">
      <alignment horizontal="center"/>
    </xf>
    <xf numFmtId="166" fontId="2" fillId="0" borderId="11" xfId="5" applyFont="1" applyFill="1" applyBorder="1" applyAlignment="1">
      <alignment horizontal="right"/>
    </xf>
    <xf numFmtId="0" fontId="6" fillId="0" borderId="0" xfId="9"/>
    <xf numFmtId="0" fontId="3" fillId="0" borderId="0" xfId="0" applyFont="1" applyAlignment="1">
      <alignment horizontal="center" vertical="center"/>
    </xf>
    <xf numFmtId="43" fontId="3" fillId="0" borderId="0" xfId="1" applyFont="1" applyAlignment="1">
      <alignment vertical="center"/>
    </xf>
    <xf numFmtId="165" fontId="2" fillId="0" borderId="6" xfId="4" applyFont="1" applyFill="1" applyBorder="1" applyAlignment="1">
      <alignment horizontal="center"/>
    </xf>
    <xf numFmtId="43" fontId="2" fillId="0" borderId="6" xfId="1" applyFont="1" applyFill="1" applyBorder="1" applyAlignment="1">
      <alignment horizontal="right"/>
    </xf>
    <xf numFmtId="0" fontId="2" fillId="0" borderId="2" xfId="0" applyFont="1" applyBorder="1" applyAlignment="1">
      <alignment vertical="center" wrapText="1"/>
    </xf>
    <xf numFmtId="0" fontId="4" fillId="0" borderId="8" xfId="0" applyFont="1" applyBorder="1" applyAlignment="1">
      <alignment vertical="center" wrapText="1"/>
    </xf>
    <xf numFmtId="164" fontId="2" fillId="0" borderId="6" xfId="3" applyNumberFormat="1" applyFont="1" applyBorder="1" applyAlignment="1" applyProtection="1">
      <alignment wrapText="1"/>
    </xf>
    <xf numFmtId="0" fontId="2" fillId="0" borderId="11" xfId="9" applyFont="1" applyBorder="1" applyAlignment="1">
      <alignment wrapText="1"/>
    </xf>
    <xf numFmtId="0" fontId="3" fillId="0" borderId="0" xfId="0" applyFont="1" applyAlignment="1">
      <alignment vertical="center" wrapText="1"/>
    </xf>
    <xf numFmtId="0" fontId="2" fillId="0" borderId="2" xfId="0" applyFont="1" applyBorder="1" applyAlignment="1">
      <alignment horizontal="left" vertical="center"/>
    </xf>
    <xf numFmtId="164" fontId="6" fillId="0" borderId="6" xfId="3" applyNumberFormat="1" applyFont="1" applyBorder="1" applyAlignment="1">
      <alignment horizontal="left"/>
      <protection locked="0"/>
    </xf>
    <xf numFmtId="0" fontId="3" fillId="0" borderId="0" xfId="0" applyFont="1" applyAlignment="1">
      <alignment horizontal="left" vertical="center"/>
    </xf>
    <xf numFmtId="0" fontId="4" fillId="0" borderId="0" xfId="0" applyFont="1" applyBorder="1" applyAlignment="1">
      <alignment wrapText="1"/>
    </xf>
    <xf numFmtId="0" fontId="3" fillId="0" borderId="0" xfId="0" applyFont="1" applyBorder="1" applyAlignment="1">
      <alignment wrapText="1"/>
    </xf>
    <xf numFmtId="0" fontId="3" fillId="0" borderId="0" xfId="0" applyFont="1" applyBorder="1" applyAlignment="1">
      <alignment vertical="center" wrapText="1"/>
    </xf>
    <xf numFmtId="0" fontId="6" fillId="0" borderId="0" xfId="4" applyNumberFormat="1" applyFont="1" applyFill="1" applyBorder="1" applyAlignment="1">
      <alignment wrapText="1"/>
    </xf>
    <xf numFmtId="0" fontId="7" fillId="0" borderId="0" xfId="0" applyFont="1" applyBorder="1" applyAlignment="1">
      <alignment vertical="center" wrapText="1"/>
    </xf>
    <xf numFmtId="0" fontId="4" fillId="0" borderId="0" xfId="0" applyFont="1" applyBorder="1" applyAlignment="1">
      <alignment vertical="center" wrapText="1"/>
    </xf>
    <xf numFmtId="0" fontId="2" fillId="0" borderId="0" xfId="4" applyNumberFormat="1" applyFont="1" applyFill="1" applyBorder="1" applyAlignment="1">
      <alignment wrapText="1"/>
    </xf>
    <xf numFmtId="0" fontId="4" fillId="0" borderId="0" xfId="0" applyFont="1" applyBorder="1" applyAlignment="1">
      <alignment vertical="center"/>
    </xf>
    <xf numFmtId="0" fontId="3" fillId="0" borderId="0" xfId="0" applyFont="1" applyBorder="1" applyAlignment="1">
      <alignment vertical="center"/>
    </xf>
    <xf numFmtId="0" fontId="3" fillId="0" borderId="0" xfId="0" applyFont="1" applyBorder="1" applyAlignment="1">
      <alignment horizontal="left" wrapText="1"/>
    </xf>
    <xf numFmtId="0" fontId="3" fillId="0" borderId="0" xfId="0" applyFont="1" applyBorder="1" applyAlignment="1">
      <alignment horizontal="left" vertical="center" wrapText="1"/>
    </xf>
    <xf numFmtId="0" fontId="6" fillId="0" borderId="0" xfId="6" applyFont="1" applyBorder="1" applyAlignment="1">
      <alignment horizontal="left" wrapText="1"/>
      <protection locked="0"/>
    </xf>
    <xf numFmtId="164" fontId="6" fillId="0" borderId="0" xfId="6" applyNumberFormat="1" applyFont="1" applyBorder="1" applyAlignment="1">
      <alignment horizontal="left" wrapText="1"/>
      <protection locked="0"/>
    </xf>
    <xf numFmtId="165" fontId="6" fillId="0" borderId="0" xfId="4" applyFont="1" applyFill="1" applyBorder="1" applyAlignment="1">
      <alignment horizontal="left" wrapText="1"/>
    </xf>
    <xf numFmtId="0" fontId="6" fillId="0" borderId="12" xfId="7" applyFont="1" applyBorder="1" applyAlignment="1">
      <alignment wrapText="1"/>
    </xf>
    <xf numFmtId="0" fontId="3" fillId="0" borderId="12" xfId="0" applyFont="1" applyBorder="1" applyAlignment="1">
      <alignment horizontal="left" wrapText="1"/>
    </xf>
    <xf numFmtId="0" fontId="3" fillId="0" borderId="12" xfId="0" applyFont="1" applyBorder="1" applyAlignment="1">
      <alignment wrapText="1"/>
    </xf>
    <xf numFmtId="0" fontId="3" fillId="0" borderId="12" xfId="0" applyFont="1" applyBorder="1" applyAlignment="1">
      <alignment horizontal="left" vertical="center" wrapText="1"/>
    </xf>
    <xf numFmtId="0" fontId="4" fillId="0" borderId="12" xfId="0" applyFont="1" applyBorder="1" applyAlignment="1">
      <alignment vertical="center" wrapText="1"/>
    </xf>
    <xf numFmtId="0" fontId="3" fillId="0" borderId="12" xfId="0" applyFont="1" applyBorder="1" applyAlignment="1">
      <alignment vertical="center" wrapText="1"/>
    </xf>
    <xf numFmtId="0" fontId="6" fillId="0" borderId="12" xfId="6" applyFont="1" applyBorder="1" applyAlignment="1">
      <alignment horizontal="left" wrapText="1"/>
      <protection locked="0"/>
    </xf>
    <xf numFmtId="164" fontId="6" fillId="0" borderId="12" xfId="6" applyNumberFormat="1" applyFont="1" applyBorder="1" applyAlignment="1">
      <alignment horizontal="left" wrapText="1"/>
      <protection locked="0"/>
    </xf>
    <xf numFmtId="165" fontId="6" fillId="0" borderId="12" xfId="4" applyFont="1" applyFill="1" applyBorder="1" applyAlignment="1">
      <alignment horizontal="left" wrapText="1"/>
    </xf>
    <xf numFmtId="0" fontId="6" fillId="0" borderId="12" xfId="4" applyNumberFormat="1" applyFont="1" applyFill="1" applyBorder="1" applyAlignment="1">
      <alignment wrapText="1"/>
    </xf>
    <xf numFmtId="0" fontId="2" fillId="0" borderId="12" xfId="4" applyNumberFormat="1" applyFont="1" applyFill="1" applyBorder="1" applyAlignment="1">
      <alignment wrapText="1"/>
    </xf>
    <xf numFmtId="0" fontId="7" fillId="0" borderId="12" xfId="0" applyFont="1" applyBorder="1" applyAlignment="1">
      <alignment vertical="center" wrapText="1"/>
    </xf>
    <xf numFmtId="0" fontId="9" fillId="0" borderId="0" xfId="11" applyFont="1" applyAlignment="1">
      <alignment horizontal="left" wrapText="1"/>
    </xf>
    <xf numFmtId="0" fontId="10" fillId="0" borderId="0" xfId="11" applyFont="1" applyAlignment="1">
      <alignment horizontal="left"/>
    </xf>
    <xf numFmtId="0" fontId="9" fillId="0" borderId="0" xfId="11" applyFont="1" applyAlignment="1">
      <alignment horizontal="left"/>
    </xf>
    <xf numFmtId="0" fontId="9" fillId="0" borderId="0" xfId="11" applyFont="1" applyAlignment="1">
      <alignment horizontal="left" vertical="top"/>
    </xf>
    <xf numFmtId="0" fontId="2" fillId="0" borderId="11" xfId="11" applyFont="1" applyBorder="1" applyAlignment="1">
      <alignment vertical="top" wrapText="1"/>
    </xf>
    <xf numFmtId="0" fontId="9" fillId="0" borderId="11" xfId="11" applyFont="1" applyBorder="1" applyAlignment="1">
      <alignment horizontal="left" wrapText="1"/>
    </xf>
    <xf numFmtId="0" fontId="9" fillId="0" borderId="11" xfId="11" applyFont="1" applyBorder="1" applyAlignment="1">
      <alignment horizontal="left"/>
    </xf>
    <xf numFmtId="0" fontId="10" fillId="0" borderId="11" xfId="11" applyFont="1" applyBorder="1" applyAlignment="1">
      <alignment horizontal="left" wrapText="1"/>
    </xf>
    <xf numFmtId="43" fontId="9" fillId="0" borderId="11" xfId="12" applyFont="1" applyFill="1" applyBorder="1" applyAlignment="1">
      <alignment horizontal="left"/>
    </xf>
    <xf numFmtId="0" fontId="8" fillId="0" borderId="0" xfId="11" applyAlignment="1">
      <alignment horizontal="left" vertical="top"/>
    </xf>
    <xf numFmtId="1" fontId="10" fillId="0" borderId="11" xfId="11" applyNumberFormat="1" applyFont="1" applyBorder="1" applyAlignment="1">
      <alignment vertical="center" wrapText="1" shrinkToFit="1"/>
    </xf>
    <xf numFmtId="0" fontId="6" fillId="0" borderId="11" xfId="11" applyFont="1" applyBorder="1" applyAlignment="1">
      <alignment vertical="center" wrapText="1"/>
    </xf>
    <xf numFmtId="1" fontId="9" fillId="0" borderId="11" xfId="11" applyNumberFormat="1" applyFont="1" applyBorder="1" applyAlignment="1">
      <alignment horizontal="center" vertical="center" shrinkToFit="1"/>
    </xf>
    <xf numFmtId="43" fontId="9" fillId="0" borderId="11" xfId="11" applyNumberFormat="1" applyFont="1" applyBorder="1" applyAlignment="1">
      <alignment horizontal="left"/>
    </xf>
    <xf numFmtId="43" fontId="9" fillId="0" borderId="11" xfId="11" applyNumberFormat="1" applyFont="1" applyBorder="1" applyAlignment="1">
      <alignment horizontal="left" wrapText="1"/>
    </xf>
    <xf numFmtId="0" fontId="2" fillId="0" borderId="0" xfId="11" applyFont="1" applyAlignment="1">
      <alignment vertical="center" wrapText="1"/>
    </xf>
    <xf numFmtId="0" fontId="9" fillId="0" borderId="0" xfId="11" applyFont="1" applyAlignment="1">
      <alignment horizontal="left" vertical="top" wrapText="1"/>
    </xf>
    <xf numFmtId="0" fontId="2" fillId="0" borderId="15" xfId="11" applyFont="1" applyBorder="1" applyAlignment="1">
      <alignment vertical="center" wrapText="1"/>
    </xf>
    <xf numFmtId="0" fontId="10" fillId="0" borderId="0" xfId="11" applyFont="1" applyAlignment="1">
      <alignment vertical="top" wrapText="1"/>
    </xf>
    <xf numFmtId="0" fontId="10" fillId="0" borderId="0" xfId="11" applyFont="1" applyAlignment="1">
      <alignment horizontal="left" vertical="top" wrapText="1"/>
    </xf>
    <xf numFmtId="0" fontId="6" fillId="0" borderId="15" xfId="11" applyFont="1" applyBorder="1" applyAlignment="1">
      <alignment vertical="top" wrapText="1"/>
    </xf>
    <xf numFmtId="43" fontId="9" fillId="0" borderId="11" xfId="12" applyFont="1" applyFill="1" applyBorder="1" applyAlignment="1">
      <alignment wrapText="1"/>
    </xf>
    <xf numFmtId="0" fontId="9" fillId="0" borderId="0" xfId="11" applyFont="1" applyAlignment="1">
      <alignment wrapText="1"/>
    </xf>
    <xf numFmtId="0" fontId="9" fillId="0" borderId="0" xfId="11" applyFont="1" applyAlignment="1">
      <alignment vertical="top"/>
    </xf>
    <xf numFmtId="0" fontId="9" fillId="0" borderId="0" xfId="11" applyFont="1" applyAlignment="1">
      <alignment vertical="top" wrapText="1"/>
    </xf>
    <xf numFmtId="0" fontId="2" fillId="0" borderId="0" xfId="0" applyFont="1" applyBorder="1" applyAlignment="1">
      <alignment vertical="center"/>
    </xf>
    <xf numFmtId="0" fontId="2" fillId="0" borderId="0" xfId="0" applyFont="1" applyBorder="1" applyAlignment="1">
      <alignment vertical="center" wrapText="1"/>
    </xf>
    <xf numFmtId="0" fontId="2" fillId="0" borderId="0" xfId="0" applyFont="1" applyBorder="1" applyAlignment="1">
      <alignment horizontal="left" vertical="center"/>
    </xf>
    <xf numFmtId="0" fontId="2" fillId="0" borderId="0" xfId="0" applyFont="1" applyBorder="1" applyAlignment="1">
      <alignment horizontal="center" vertical="center"/>
    </xf>
    <xf numFmtId="43" fontId="2" fillId="0" borderId="0" xfId="1" applyFont="1" applyBorder="1" applyAlignment="1">
      <alignment vertical="center"/>
    </xf>
    <xf numFmtId="0" fontId="4" fillId="0" borderId="0" xfId="0" applyFont="1" applyBorder="1" applyAlignment="1">
      <alignment horizontal="left" vertical="center"/>
    </xf>
    <xf numFmtId="43" fontId="3" fillId="0" borderId="0" xfId="1" applyFont="1" applyBorder="1" applyAlignment="1">
      <alignment vertical="center"/>
    </xf>
    <xf numFmtId="0" fontId="9" fillId="0" borderId="11" xfId="11" applyFont="1" applyBorder="1" applyAlignment="1">
      <alignment vertical="top" wrapText="1"/>
    </xf>
    <xf numFmtId="0" fontId="9" fillId="0" borderId="11" xfId="11" applyFont="1" applyBorder="1" applyAlignment="1">
      <alignment vertical="center" wrapText="1"/>
    </xf>
    <xf numFmtId="43" fontId="9" fillId="0" borderId="11" xfId="11" applyNumberFormat="1" applyFont="1" applyBorder="1" applyAlignment="1">
      <alignment vertical="center" wrapText="1"/>
    </xf>
    <xf numFmtId="43" fontId="9" fillId="0" borderId="0" xfId="11" applyNumberFormat="1" applyFont="1" applyAlignment="1">
      <alignment horizontal="left" vertical="top"/>
    </xf>
    <xf numFmtId="0" fontId="9" fillId="0" borderId="11" xfId="11" applyFont="1" applyBorder="1" applyAlignment="1">
      <alignment horizontal="center" vertical="center" wrapText="1"/>
    </xf>
    <xf numFmtId="43" fontId="10" fillId="0" borderId="11" xfId="11" applyNumberFormat="1" applyFont="1" applyBorder="1" applyAlignment="1">
      <alignment vertical="center" wrapText="1"/>
    </xf>
    <xf numFmtId="0" fontId="9" fillId="0" borderId="0" xfId="11" applyFont="1" applyAlignment="1">
      <alignment horizontal="center" vertical="top"/>
    </xf>
    <xf numFmtId="0" fontId="2" fillId="0" borderId="0" xfId="11" applyFont="1" applyAlignment="1">
      <alignment vertical="top"/>
    </xf>
    <xf numFmtId="0" fontId="2" fillId="0" borderId="0" xfId="11" applyFont="1" applyAlignment="1">
      <alignment horizontal="center" vertical="top" wrapText="1"/>
    </xf>
    <xf numFmtId="0" fontId="2" fillId="0" borderId="0" xfId="11" applyFont="1" applyAlignment="1">
      <alignment vertical="top" wrapText="1"/>
    </xf>
    <xf numFmtId="0" fontId="2" fillId="0" borderId="16" xfId="11" applyFont="1" applyBorder="1" applyAlignment="1">
      <alignment vertical="center"/>
    </xf>
    <xf numFmtId="0" fontId="2" fillId="0" borderId="17" xfId="11" applyFont="1" applyBorder="1" applyAlignment="1">
      <alignment horizontal="center" vertical="center" wrapText="1"/>
    </xf>
    <xf numFmtId="1" fontId="10" fillId="0" borderId="16" xfId="11" applyNumberFormat="1" applyFont="1" applyBorder="1" applyAlignment="1">
      <alignment vertical="center" shrinkToFit="1"/>
    </xf>
    <xf numFmtId="43" fontId="3" fillId="0" borderId="11" xfId="12" applyFont="1" applyFill="1" applyBorder="1" applyAlignment="1">
      <alignment vertical="center" wrapText="1"/>
    </xf>
    <xf numFmtId="0" fontId="2" fillId="0" borderId="12" xfId="7" applyFont="1" applyBorder="1" applyAlignment="1">
      <alignment wrapText="1"/>
    </xf>
    <xf numFmtId="0" fontId="3" fillId="0" borderId="0" xfId="0" applyFont="1" applyAlignment="1"/>
    <xf numFmtId="0" fontId="3" fillId="0" borderId="0" xfId="0" applyFont="1" applyAlignment="1">
      <alignment vertical="top" wrapText="1"/>
    </xf>
    <xf numFmtId="0" fontId="3" fillId="0" borderId="0" xfId="0" applyFont="1" applyAlignment="1">
      <alignment vertical="top"/>
    </xf>
    <xf numFmtId="0" fontId="12" fillId="0" borderId="0" xfId="0" applyFont="1" applyAlignment="1">
      <alignment vertical="top"/>
    </xf>
    <xf numFmtId="0" fontId="2" fillId="0" borderId="0" xfId="0" applyFont="1" applyAlignment="1">
      <alignment vertical="top" wrapText="1"/>
    </xf>
    <xf numFmtId="0" fontId="12" fillId="0" borderId="0" xfId="0" applyFont="1" applyAlignment="1">
      <alignment vertical="top" wrapText="1"/>
    </xf>
    <xf numFmtId="0" fontId="2" fillId="0" borderId="0" xfId="11" applyFont="1" applyAlignment="1">
      <alignment vertical="center"/>
    </xf>
    <xf numFmtId="0" fontId="3" fillId="0" borderId="0" xfId="0" applyFont="1" applyAlignment="1">
      <alignment wrapText="1"/>
    </xf>
    <xf numFmtId="0" fontId="6" fillId="0" borderId="1" xfId="0" applyFont="1" applyBorder="1" applyAlignment="1">
      <alignment vertical="center" wrapText="1"/>
    </xf>
    <xf numFmtId="0" fontId="6" fillId="0" borderId="19" xfId="0" applyFont="1" applyBorder="1" applyAlignment="1">
      <alignment vertical="top" wrapText="1"/>
    </xf>
    <xf numFmtId="0" fontId="3" fillId="0" borderId="19" xfId="0" applyFont="1" applyBorder="1" applyAlignment="1">
      <alignment vertical="top" wrapText="1"/>
    </xf>
    <xf numFmtId="0" fontId="6" fillId="0" borderId="20" xfId="0" applyFont="1" applyBorder="1" applyAlignment="1">
      <alignment vertical="top" wrapText="1"/>
    </xf>
    <xf numFmtId="0" fontId="6" fillId="0" borderId="12" xfId="0" applyFont="1" applyBorder="1" applyAlignment="1">
      <alignment vertical="center" wrapText="1"/>
    </xf>
    <xf numFmtId="0" fontId="6" fillId="0" borderId="15" xfId="0" applyFont="1" applyBorder="1" applyAlignment="1">
      <alignment vertical="top" wrapText="1"/>
    </xf>
    <xf numFmtId="0" fontId="6" fillId="0" borderId="21" xfId="0" applyFont="1" applyBorder="1" applyAlignment="1">
      <alignment vertical="top" wrapText="1"/>
    </xf>
    <xf numFmtId="0" fontId="6" fillId="0" borderId="22" xfId="0" applyFont="1" applyBorder="1" applyAlignment="1">
      <alignment vertical="center" wrapText="1"/>
    </xf>
    <xf numFmtId="0" fontId="6" fillId="0" borderId="23" xfId="0" applyFont="1" applyBorder="1" applyAlignment="1">
      <alignment vertical="top" wrapText="1"/>
    </xf>
    <xf numFmtId="168" fontId="9" fillId="0" borderId="15" xfId="0" applyNumberFormat="1" applyFont="1" applyBorder="1" applyAlignment="1">
      <alignment vertical="top" shrinkToFit="1"/>
    </xf>
    <xf numFmtId="168" fontId="9" fillId="0" borderId="16" xfId="0" applyNumberFormat="1" applyFont="1" applyBorder="1" applyAlignment="1">
      <alignment vertical="top" shrinkToFit="1"/>
    </xf>
    <xf numFmtId="168" fontId="9" fillId="0" borderId="24" xfId="0" applyNumberFormat="1" applyFont="1" applyBorder="1" applyAlignment="1">
      <alignment vertical="top" shrinkToFit="1"/>
    </xf>
    <xf numFmtId="168" fontId="9" fillId="0" borderId="18" xfId="0" applyNumberFormat="1" applyFont="1" applyBorder="1" applyAlignment="1">
      <alignment vertical="top" shrinkToFit="1"/>
    </xf>
    <xf numFmtId="168" fontId="9" fillId="0" borderId="25" xfId="0" applyNumberFormat="1" applyFont="1" applyBorder="1" applyAlignment="1">
      <alignment vertical="top" shrinkToFit="1"/>
    </xf>
    <xf numFmtId="168" fontId="10" fillId="3" borderId="15" xfId="0" applyNumberFormat="1" applyFont="1" applyFill="1" applyBorder="1" applyAlignment="1">
      <alignment vertical="top" shrinkToFit="1"/>
    </xf>
    <xf numFmtId="168" fontId="10" fillId="3" borderId="24" xfId="0" applyNumberFormat="1" applyFont="1" applyFill="1" applyBorder="1" applyAlignment="1">
      <alignment vertical="top" shrinkToFit="1"/>
    </xf>
    <xf numFmtId="168" fontId="9" fillId="0" borderId="14" xfId="0" applyNumberFormat="1" applyFont="1" applyBorder="1" applyAlignment="1">
      <alignment vertical="top" shrinkToFit="1"/>
    </xf>
    <xf numFmtId="168" fontId="10" fillId="3" borderId="25" xfId="0" applyNumberFormat="1" applyFont="1" applyFill="1" applyBorder="1" applyAlignment="1">
      <alignment vertical="top" shrinkToFit="1"/>
    </xf>
    <xf numFmtId="168" fontId="10" fillId="3" borderId="16" xfId="0" applyNumberFormat="1" applyFont="1" applyFill="1" applyBorder="1" applyAlignment="1">
      <alignment vertical="top" shrinkToFit="1"/>
    </xf>
    <xf numFmtId="168" fontId="9" fillId="0" borderId="21" xfId="0" applyNumberFormat="1" applyFont="1" applyBorder="1" applyAlignment="1">
      <alignment vertical="top" shrinkToFit="1"/>
    </xf>
    <xf numFmtId="168" fontId="10" fillId="3" borderId="14" xfId="0" applyNumberFormat="1" applyFont="1" applyFill="1" applyBorder="1" applyAlignment="1">
      <alignment vertical="top" shrinkToFit="1"/>
    </xf>
    <xf numFmtId="0" fontId="2" fillId="0" borderId="12" xfId="0" applyFont="1" applyBorder="1" applyAlignment="1">
      <alignment vertical="top" wrapText="1"/>
    </xf>
    <xf numFmtId="0" fontId="2" fillId="0" borderId="0" xfId="0" applyFont="1" applyBorder="1" applyAlignment="1">
      <alignment vertical="top" wrapText="1"/>
    </xf>
    <xf numFmtId="0" fontId="2" fillId="0" borderId="13" xfId="0" applyFont="1" applyBorder="1" applyAlignment="1">
      <alignment vertical="top" wrapText="1"/>
    </xf>
    <xf numFmtId="0" fontId="6" fillId="0" borderId="26" xfId="0" applyFont="1" applyBorder="1" applyAlignment="1">
      <alignment vertical="center" wrapText="1"/>
    </xf>
    <xf numFmtId="0" fontId="3" fillId="0" borderId="15" xfId="0" applyFont="1" applyBorder="1" applyAlignment="1">
      <alignment vertical="top" wrapText="1"/>
    </xf>
    <xf numFmtId="168" fontId="9" fillId="0" borderId="16" xfId="0" applyNumberFormat="1" applyFont="1" applyBorder="1" applyAlignment="1">
      <alignment vertical="center" shrinkToFit="1"/>
    </xf>
    <xf numFmtId="168" fontId="10" fillId="3" borderId="24" xfId="0" applyNumberFormat="1" applyFont="1" applyFill="1" applyBorder="1" applyAlignment="1">
      <alignment vertical="center" shrinkToFit="1"/>
    </xf>
    <xf numFmtId="168" fontId="9" fillId="0" borderId="18" xfId="0" applyNumberFormat="1" applyFont="1" applyBorder="1" applyAlignment="1">
      <alignment vertical="center" shrinkToFit="1"/>
    </xf>
    <xf numFmtId="168" fontId="10" fillId="3" borderId="27" xfId="0" applyNumberFormat="1" applyFont="1" applyFill="1" applyBorder="1" applyAlignment="1">
      <alignment vertical="center" shrinkToFit="1"/>
    </xf>
    <xf numFmtId="168" fontId="9" fillId="0" borderId="14" xfId="0" applyNumberFormat="1" applyFont="1" applyBorder="1" applyAlignment="1">
      <alignment vertical="center" shrinkToFit="1"/>
    </xf>
    <xf numFmtId="168" fontId="10" fillId="3" borderId="25" xfId="0" applyNumberFormat="1" applyFont="1" applyFill="1" applyBorder="1" applyAlignment="1">
      <alignment vertical="center" shrinkToFit="1"/>
    </xf>
    <xf numFmtId="0" fontId="6" fillId="0" borderId="28" xfId="0" applyFont="1" applyBorder="1" applyAlignment="1">
      <alignment vertical="top" wrapText="1"/>
    </xf>
    <xf numFmtId="168" fontId="9" fillId="0" borderId="29" xfId="0" applyNumberFormat="1" applyFont="1" applyBorder="1" applyAlignment="1">
      <alignment vertical="top" shrinkToFit="1"/>
    </xf>
    <xf numFmtId="168" fontId="9" fillId="0" borderId="30" xfId="0" applyNumberFormat="1" applyFont="1" applyBorder="1" applyAlignment="1">
      <alignment vertical="top" shrinkToFit="1"/>
    </xf>
    <xf numFmtId="168" fontId="9" fillId="0" borderId="31" xfId="0" applyNumberFormat="1" applyFont="1" applyBorder="1" applyAlignment="1">
      <alignment vertical="top" shrinkToFit="1"/>
    </xf>
    <xf numFmtId="0" fontId="2" fillId="0" borderId="6" xfId="4" applyNumberFormat="1" applyFont="1" applyFill="1" applyBorder="1" applyAlignment="1">
      <alignment horizontal="center"/>
    </xf>
    <xf numFmtId="0" fontId="2" fillId="0" borderId="6" xfId="2" applyFont="1" applyBorder="1" applyAlignment="1">
      <protection locked="0"/>
    </xf>
    <xf numFmtId="164" fontId="2" fillId="0" borderId="6" xfId="3" applyNumberFormat="1" applyFont="1" applyBorder="1" applyAlignment="1">
      <alignment horizontal="center"/>
      <protection locked="0"/>
    </xf>
    <xf numFmtId="0" fontId="2" fillId="0" borderId="0" xfId="0" applyFont="1"/>
    <xf numFmtId="166" fontId="2" fillId="0" borderId="32" xfId="5" applyFont="1" applyFill="1" applyBorder="1" applyAlignment="1">
      <alignment horizontal="right"/>
    </xf>
    <xf numFmtId="43" fontId="10" fillId="0" borderId="11" xfId="11" applyNumberFormat="1" applyFont="1" applyBorder="1" applyAlignment="1">
      <alignment horizontal="left" wrapText="1"/>
    </xf>
    <xf numFmtId="43" fontId="0" fillId="0" borderId="0" xfId="12" applyFont="1" applyFill="1" applyBorder="1" applyAlignment="1">
      <alignment horizontal="left" vertical="top"/>
    </xf>
    <xf numFmtId="0" fontId="4" fillId="2" borderId="8" xfId="0" applyFont="1" applyFill="1" applyBorder="1" applyAlignment="1">
      <alignment vertical="center" wrapText="1"/>
    </xf>
    <xf numFmtId="0" fontId="9" fillId="0" borderId="0" xfId="11" applyFont="1" applyAlignment="1">
      <alignment horizontal="left" vertical="top" wrapText="1"/>
    </xf>
    <xf numFmtId="1" fontId="10" fillId="0" borderId="8" xfId="11" applyNumberFormat="1" applyFont="1" applyBorder="1" applyAlignment="1">
      <alignment horizontal="center" vertical="center" shrinkToFit="1"/>
    </xf>
    <xf numFmtId="0" fontId="2" fillId="0" borderId="8" xfId="11" applyFont="1" applyBorder="1" applyAlignment="1">
      <alignment horizontal="center" vertical="center" wrapText="1"/>
    </xf>
    <xf numFmtId="0" fontId="2" fillId="0" borderId="10" xfId="11" applyFont="1" applyBorder="1" applyAlignment="1">
      <alignment horizontal="center" vertical="center" wrapText="1"/>
    </xf>
    <xf numFmtId="0" fontId="2" fillId="0" borderId="11" xfId="11" applyFont="1" applyBorder="1" applyAlignment="1">
      <alignment horizontal="center" vertical="top" wrapText="1"/>
    </xf>
  </cellXfs>
  <cellStyles count="13">
    <cellStyle name="Comma" xfId="1" builtinId="3"/>
    <cellStyle name="Comma 2" xfId="4" xr:uid="{00000000-0005-0000-0000-000001000000}"/>
    <cellStyle name="Comma 3" xfId="10" xr:uid="{00000000-0005-0000-0000-000002000000}"/>
    <cellStyle name="Comma 4" xfId="12" xr:uid="{00000000-0005-0000-0000-000003000000}"/>
    <cellStyle name="Comma 5" xfId="8" xr:uid="{00000000-0005-0000-0000-000004000000}"/>
    <cellStyle name="Currency 2" xfId="5" xr:uid="{00000000-0005-0000-0000-000005000000}"/>
    <cellStyle name="Normal" xfId="0" builtinId="0"/>
    <cellStyle name="Normal 11" xfId="9" xr:uid="{00000000-0005-0000-0000-000007000000}"/>
    <cellStyle name="Normal 2" xfId="11" xr:uid="{00000000-0005-0000-0000-000008000000}"/>
    <cellStyle name="Normal 6" xfId="7" xr:uid="{00000000-0005-0000-0000-000009000000}"/>
    <cellStyle name="Normal_C2-b" xfId="3" xr:uid="{00000000-0005-0000-0000-00000A000000}"/>
    <cellStyle name="Normal_C3-a" xfId="2" xr:uid="{00000000-0005-0000-0000-00000B000000}"/>
    <cellStyle name="Normal_C4" xfId="6" xr:uid="{00000000-0005-0000-0000-00000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A:\MSOFFICE\EXCEL\PROJECTS\MERENSKY\ENQ.DOC\DCF.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grace/Documents/2021/DEPARTMENT%20OF%20WATER%20&amp;%20SANITATION/DWS02%200621WTE%205ME%20(Northern%20Operations)%20(25%20June%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
      <sheetName val="DELEGATION"/>
      <sheetName val="PAGE 1."/>
      <sheetName val="PAGE 2."/>
      <sheetName val="PAGE 3."/>
      <sheetName val="REQUEST"/>
      <sheetName val="DCF"/>
    </sheetNames>
    <sheetDataSet>
      <sheetData sheetId="0"/>
      <sheetData sheetId="1"/>
      <sheetData sheetId="2"/>
      <sheetData sheetId="3"/>
      <sheetData sheetId="4"/>
      <sheetData sheetId="5"/>
      <sheetData sheetId="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 1"/>
      <sheetName val="Pricing Schedule"/>
      <sheetName val="Accommodation"/>
      <sheetName val="Summary"/>
      <sheetName val="2 Labour Costs"/>
      <sheetName val="Heavy Vehicles"/>
    </sheetNames>
    <sheetDataSet>
      <sheetData sheetId="0" refreshError="1"/>
      <sheetData sheetId="1">
        <row r="12">
          <cell r="A12" t="str">
            <v>Inspection of equipment</v>
          </cell>
          <cell r="AF12">
            <v>7756</v>
          </cell>
        </row>
        <row r="13">
          <cell r="A13" t="str">
            <v>Travelling time (1 trip to site and back)</v>
          </cell>
          <cell r="AF13">
            <v>795.375</v>
          </cell>
        </row>
        <row r="14">
          <cell r="A14" t="str">
            <v>Remove</v>
          </cell>
          <cell r="AF14">
            <v>2012.9760000000001</v>
          </cell>
        </row>
        <row r="15">
          <cell r="A15" t="str">
            <v>Travelling time to remove (1 trip to site and back)</v>
          </cell>
          <cell r="AF15">
            <v>489.55899999999991</v>
          </cell>
        </row>
        <row r="16">
          <cell r="A16" t="str">
            <v>Transport to your workshop(1 trip to site and back)</v>
          </cell>
          <cell r="AF16">
            <v>117.13449999999997</v>
          </cell>
        </row>
        <row r="17">
          <cell r="A17" t="str">
            <v>Dismantle</v>
          </cell>
          <cell r="AF17">
            <v>4025.9520000000002</v>
          </cell>
        </row>
        <row r="18">
          <cell r="A18" t="str">
            <v>Blast</v>
          </cell>
          <cell r="AF18">
            <v>462</v>
          </cell>
        </row>
        <row r="19">
          <cell r="A19" t="str">
            <v>Clean</v>
          </cell>
          <cell r="AF19">
            <v>334.488</v>
          </cell>
        </row>
        <row r="20">
          <cell r="A20" t="str">
            <v>Inspection</v>
          </cell>
          <cell r="AF20">
            <v>2000</v>
          </cell>
        </row>
        <row r="21">
          <cell r="A21" t="str">
            <v>Report</v>
          </cell>
          <cell r="AF21">
            <v>224</v>
          </cell>
        </row>
        <row r="22">
          <cell r="A22" t="str">
            <v>Re – blast</v>
          </cell>
          <cell r="AF22">
            <v>2030</v>
          </cell>
        </row>
        <row r="23">
          <cell r="A23" t="str">
            <v>Coat (Epoxy)</v>
          </cell>
          <cell r="AF23">
            <v>1785</v>
          </cell>
        </row>
        <row r="24">
          <cell r="A24" t="str">
            <v>Reassemble</v>
          </cell>
          <cell r="AF24">
            <v>5367.9359999999997</v>
          </cell>
        </row>
        <row r="25">
          <cell r="A25" t="str">
            <v>Pressure Test</v>
          </cell>
          <cell r="AF25">
            <v>977.98399999999992</v>
          </cell>
        </row>
        <row r="26">
          <cell r="A26" t="str">
            <v>Pressure test certificate</v>
          </cell>
          <cell r="AF26">
            <v>224</v>
          </cell>
        </row>
        <row r="27">
          <cell r="A27" t="str">
            <v>Inspection</v>
          </cell>
          <cell r="AF27">
            <v>2796</v>
          </cell>
        </row>
        <row r="28">
          <cell r="A28" t="str">
            <v>Strip Hydraulic cylinder</v>
          </cell>
          <cell r="AF28">
            <v>670.99199999999996</v>
          </cell>
        </row>
        <row r="29">
          <cell r="A29" t="str">
            <v>Replace seals</v>
          </cell>
          <cell r="AF29">
            <v>670.99199999999996</v>
          </cell>
        </row>
        <row r="30">
          <cell r="A30" t="str">
            <v>Assemble hydraulic cylinder</v>
          </cell>
          <cell r="AF30">
            <v>670.99199999999996</v>
          </cell>
        </row>
        <row r="31">
          <cell r="A31" t="str">
            <v>Test cylinder</v>
          </cell>
          <cell r="AF31">
            <v>224</v>
          </cell>
        </row>
        <row r="32">
          <cell r="A32" t="str">
            <v>Transport to site (1 trip to site and back)</v>
          </cell>
          <cell r="AF32">
            <v>11.494999999999999</v>
          </cell>
        </row>
        <row r="33">
          <cell r="A33" t="str">
            <v>Install</v>
          </cell>
          <cell r="AF33">
            <v>2683.9679999999998</v>
          </cell>
        </row>
        <row r="34">
          <cell r="A34" t="str">
            <v>Travelling time (1 trip to site and back)</v>
          </cell>
          <cell r="AF34">
            <v>234.84719999999999</v>
          </cell>
        </row>
        <row r="35">
          <cell r="A35" t="str">
            <v>Commission</v>
          </cell>
          <cell r="AF35">
            <v>8645</v>
          </cell>
        </row>
        <row r="36">
          <cell r="A36" t="str">
            <v>Travelling time (1 trip to site and back)</v>
          </cell>
          <cell r="AF36">
            <v>1512.875</v>
          </cell>
        </row>
        <row r="37">
          <cell r="A37" t="str">
            <v>TOTAL LABOUR COSTS
(excl. VAT)</v>
          </cell>
          <cell r="AF37">
            <v>46723.565699999999</v>
          </cell>
        </row>
        <row r="38">
          <cell r="A38" t="str">
            <v>TRANSPORT COSTS:</v>
          </cell>
        </row>
        <row r="39">
          <cell r="A39" t="str">
            <v>TYPE OF VEHICLE</v>
          </cell>
        </row>
        <row r="40">
          <cell r="A40" t="str">
            <v>Inspection using 2500cc 4×2 LDV</v>
          </cell>
          <cell r="AF40">
            <v>425.7</v>
          </cell>
        </row>
        <row r="41">
          <cell r="A41" t="str">
            <v>2500cc 4×2 LDV for staff to remove equipment</v>
          </cell>
          <cell r="AF41">
            <v>459.8</v>
          </cell>
        </row>
        <row r="42">
          <cell r="A42" t="str">
            <v>Transport equipment from site to your workshop for refurbishment (Truck 20 – 30 Ton flat-deck)</v>
          </cell>
          <cell r="AF42">
            <v>11500</v>
          </cell>
        </row>
        <row r="43">
          <cell r="A43" t="str">
            <v>Transport valve from your workshop to site for installation (Truck 20 – 30 Ton flat-deck)</v>
          </cell>
          <cell r="AF43">
            <v>11500</v>
          </cell>
        </row>
        <row r="44">
          <cell r="A44" t="str">
            <v>2500cc 4×2 LDV for staff to install equipment</v>
          </cell>
          <cell r="AF44">
            <v>425.7</v>
          </cell>
        </row>
        <row r="45">
          <cell r="A45" t="str">
            <v>2500cc 4×2 LDV to test &amp; commission</v>
          </cell>
          <cell r="AF45">
            <v>425.7</v>
          </cell>
        </row>
        <row r="46">
          <cell r="A46" t="str">
            <v>TOTAL TRANSPORT COSTS (excl. VAT)</v>
          </cell>
          <cell r="AF46">
            <v>24736.9</v>
          </cell>
        </row>
        <row r="47">
          <cell r="A47" t="str">
            <v>TOTAL COST:</v>
          </cell>
        </row>
        <row r="48">
          <cell r="A48" t="str">
            <v>TOTAL LABOUR COSTS + TOTAL TRANSPORT COSTS         (excl. VAT)</v>
          </cell>
          <cell r="AF48">
            <v>71460.465700000001</v>
          </cell>
        </row>
        <row r="49">
          <cell r="A49" t="str">
            <v>TOTAL LABOUR COSTS + TOTAL TRANSPORT COSTS         (incl. VAT)</v>
          </cell>
          <cell r="AF49">
            <v>82179.535554999995</v>
          </cell>
        </row>
        <row r="50">
          <cell r="A50" t="str">
            <v>8.2        BUTTERFLY VALVE – PONGOLAPOORT DAM                         S 27º 25´ 17´´    E 32º 04´ 17´´
(DN 1600, MANUALLY OPERATED) 9 Ton</v>
          </cell>
        </row>
        <row r="51">
          <cell r="A51" t="str">
            <v xml:space="preserve">LABOUR COSTS: </v>
          </cell>
        </row>
        <row r="52">
          <cell r="A52" t="str">
            <v>SCOPE OF WORK</v>
          </cell>
        </row>
        <row r="53">
          <cell r="A53" t="str">
            <v>Inspection of equipment</v>
          </cell>
          <cell r="AF53">
            <v>7756</v>
          </cell>
        </row>
        <row r="54">
          <cell r="A54" t="str">
            <v>Travelling time (1 trip to site and back)</v>
          </cell>
          <cell r="AF54">
            <v>1696.625</v>
          </cell>
        </row>
        <row r="55">
          <cell r="A55" t="str">
            <v>Remove</v>
          </cell>
          <cell r="AF55">
            <v>2683.9679999999998</v>
          </cell>
        </row>
        <row r="56">
          <cell r="A56" t="str">
            <v>Travelling time (1 trip to site and back)</v>
          </cell>
          <cell r="AF56">
            <v>293.55899999999997</v>
          </cell>
        </row>
        <row r="57">
          <cell r="A57" t="str">
            <v>Transport from site (1 trip to site and back)</v>
          </cell>
          <cell r="AF57">
            <v>167.33499999999998</v>
          </cell>
        </row>
        <row r="58">
          <cell r="A58" t="str">
            <v>Dismantle</v>
          </cell>
          <cell r="AF58">
            <v>3019.4639999999999</v>
          </cell>
        </row>
        <row r="59">
          <cell r="A59" t="str">
            <v>Blast</v>
          </cell>
          <cell r="AF59">
            <v>308</v>
          </cell>
        </row>
        <row r="60">
          <cell r="A60" t="str">
            <v>Clean</v>
          </cell>
          <cell r="AF60">
            <v>167.244</v>
          </cell>
        </row>
        <row r="61">
          <cell r="A61" t="str">
            <v>Inspect</v>
          </cell>
          <cell r="AF61">
            <v>602</v>
          </cell>
        </row>
        <row r="62">
          <cell r="A62" t="str">
            <v>Report</v>
          </cell>
          <cell r="AF62">
            <v>224</v>
          </cell>
        </row>
        <row r="63">
          <cell r="A63" t="str">
            <v>Re – blast</v>
          </cell>
          <cell r="AF63">
            <v>1456</v>
          </cell>
        </row>
        <row r="64">
          <cell r="A64" t="str">
            <v>Coat (Epoxy)</v>
          </cell>
          <cell r="AF64">
            <v>1344</v>
          </cell>
        </row>
        <row r="65">
          <cell r="A65" t="str">
            <v>Reassemble</v>
          </cell>
          <cell r="AF65">
            <v>4025.9520000000002</v>
          </cell>
        </row>
        <row r="66">
          <cell r="A66" t="str">
            <v>Pressure Test</v>
          </cell>
          <cell r="AF66">
            <v>1074.9839999999999</v>
          </cell>
        </row>
        <row r="67">
          <cell r="A67" t="str">
            <v>Pressure test certificate</v>
          </cell>
          <cell r="AF67">
            <v>224</v>
          </cell>
        </row>
        <row r="68">
          <cell r="A68" t="str">
            <v>Transport to site (1 trip to site and back)</v>
          </cell>
          <cell r="AF68">
            <v>167.33499999999998</v>
          </cell>
        </row>
        <row r="69">
          <cell r="A69" t="str">
            <v>Install</v>
          </cell>
          <cell r="AF69">
            <v>3019.4639999999999</v>
          </cell>
        </row>
        <row r="70">
          <cell r="A70" t="str">
            <v>Travelling time (1 trip to site and back)</v>
          </cell>
          <cell r="AF70">
            <v>293.55899999999997</v>
          </cell>
        </row>
        <row r="71">
          <cell r="A71" t="str">
            <v>Commission</v>
          </cell>
          <cell r="AF71">
            <v>9030</v>
          </cell>
        </row>
        <row r="72">
          <cell r="A72" t="str">
            <v>Travelling time (1 trip to site and back)</v>
          </cell>
          <cell r="AF72">
            <v>1053.5</v>
          </cell>
        </row>
        <row r="73">
          <cell r="A73" t="str">
            <v>TOTAL LABOUR COSTS
(excl. VAT)</v>
          </cell>
          <cell r="AF73">
            <v>38606.989000000001</v>
          </cell>
        </row>
        <row r="74">
          <cell r="A74" t="str">
            <v>TRANSPORT COSTS:</v>
          </cell>
          <cell r="AF74">
            <v>0</v>
          </cell>
        </row>
        <row r="75">
          <cell r="A75" t="str">
            <v>TYPE OF VEHICLE</v>
          </cell>
          <cell r="AF75">
            <v>0</v>
          </cell>
        </row>
        <row r="76">
          <cell r="A76" t="str">
            <v>Inspection using 2500cc 4×2 LDV</v>
          </cell>
          <cell r="AF76">
            <v>425.7</v>
          </cell>
        </row>
        <row r="77">
          <cell r="A77" t="str">
            <v>2500cc 4×2 LDV for staff to remove equipment</v>
          </cell>
          <cell r="AF77">
            <v>459.8</v>
          </cell>
        </row>
        <row r="78">
          <cell r="A78" t="str">
            <v>Transport equipment from site to your workshop for refurbishment
(Truck 10 – 14 Ton drop-side)</v>
          </cell>
          <cell r="AF78">
            <v>11500</v>
          </cell>
        </row>
        <row r="79">
          <cell r="A79" t="str">
            <v>Transport  equipment  from  your  workshop  to  site  for  installation (Truck 10 – 14 Ton drop-side)</v>
          </cell>
          <cell r="AF79">
            <v>11500</v>
          </cell>
        </row>
        <row r="80">
          <cell r="A80" t="str">
            <v>4×2 LDV for staff to install equipment</v>
          </cell>
          <cell r="AF80">
            <v>425.7</v>
          </cell>
        </row>
        <row r="81">
          <cell r="A81" t="str">
            <v>2500cc 4×2 LDV to test &amp; commission</v>
          </cell>
          <cell r="AF81">
            <v>425.7</v>
          </cell>
        </row>
        <row r="82">
          <cell r="A82" t="str">
            <v>TOTAL TRANSPORT COSTS (excl. VAT)</v>
          </cell>
          <cell r="AF82">
            <v>24736.9</v>
          </cell>
        </row>
        <row r="83">
          <cell r="A83" t="str">
            <v>TOTAL COST:</v>
          </cell>
          <cell r="AF83">
            <v>63343.889000000003</v>
          </cell>
        </row>
        <row r="84">
          <cell r="A84" t="str">
            <v>TOTAL LABOUR COSTS + TOTAL TRANSPORT COSTS         (excl. VAT)</v>
          </cell>
          <cell r="AF84">
            <v>72845.472349999996</v>
          </cell>
        </row>
        <row r="85">
          <cell r="A85" t="str">
            <v>TOTAL LABOUR COSTS + TOTAL TRANSPORT COSTS         (incl. VAT)</v>
          </cell>
        </row>
        <row r="86">
          <cell r="A86" t="str">
            <v>8.3        BUTTERFLY VALVE – NTSHINGWAYO DAM                             S 27º 57´ 13´´    E 29º 56´ 52´´
(DN 900, MANUALLY OPERATED) 3 Ton</v>
          </cell>
          <cell r="AF86">
            <v>0</v>
          </cell>
        </row>
        <row r="87">
          <cell r="A87" t="str">
            <v xml:space="preserve">LABOUR COSTS: </v>
          </cell>
        </row>
        <row r="88">
          <cell r="A88" t="str">
            <v>SCOPE OF WORK</v>
          </cell>
          <cell r="AF88">
            <v>0</v>
          </cell>
        </row>
        <row r="89">
          <cell r="A89" t="str">
            <v>Inspection of equipment</v>
          </cell>
          <cell r="AF89">
            <v>7756</v>
          </cell>
        </row>
        <row r="90">
          <cell r="A90" t="str">
            <v>Travelling time (1 trip to site and back)</v>
          </cell>
          <cell r="AF90">
            <v>1696.625</v>
          </cell>
        </row>
        <row r="91">
          <cell r="A91" t="str">
            <v>Remove</v>
          </cell>
          <cell r="AF91">
            <v>2237.9839999999999</v>
          </cell>
        </row>
        <row r="92">
          <cell r="A92" t="str">
            <v>Travelling time (1 trip to site and back)</v>
          </cell>
          <cell r="AF92">
            <v>195.82359999999997</v>
          </cell>
        </row>
        <row r="93">
          <cell r="A93" t="str">
            <v>Transport from site (1 trip to site and back)</v>
          </cell>
          <cell r="AF93">
            <v>167.33499999999998</v>
          </cell>
        </row>
        <row r="94">
          <cell r="A94" t="str">
            <v>Dismantle</v>
          </cell>
          <cell r="AF94">
            <v>3019.4639999999999</v>
          </cell>
        </row>
        <row r="95">
          <cell r="A95" t="str">
            <v>Blast</v>
          </cell>
          <cell r="AF95">
            <v>308</v>
          </cell>
        </row>
        <row r="96">
          <cell r="A96" t="str">
            <v>Clean</v>
          </cell>
          <cell r="AF96">
            <v>167.244</v>
          </cell>
        </row>
        <row r="97">
          <cell r="A97" t="str">
            <v>Inspect</v>
          </cell>
          <cell r="AF97">
            <v>602</v>
          </cell>
        </row>
        <row r="98">
          <cell r="A98" t="str">
            <v>Report</v>
          </cell>
          <cell r="AF98">
            <v>224</v>
          </cell>
        </row>
        <row r="99">
          <cell r="A99" t="str">
            <v>Re – blast</v>
          </cell>
          <cell r="AF99">
            <v>1456</v>
          </cell>
        </row>
        <row r="100">
          <cell r="A100" t="str">
            <v>Coat (Epoxy)</v>
          </cell>
          <cell r="AF100">
            <v>1344</v>
          </cell>
        </row>
        <row r="101">
          <cell r="A101" t="str">
            <v>Reassemble</v>
          </cell>
          <cell r="AF101">
            <v>4025.9520000000002</v>
          </cell>
        </row>
        <row r="102">
          <cell r="A102" t="str">
            <v>Pressure Test</v>
          </cell>
          <cell r="AF102">
            <v>1418.9839999999999</v>
          </cell>
        </row>
        <row r="103">
          <cell r="A103" t="str">
            <v>Pressure test certificate</v>
          </cell>
          <cell r="AF103">
            <v>224</v>
          </cell>
        </row>
        <row r="104">
          <cell r="A104" t="str">
            <v>Transport to site (1 trip to site and back)</v>
          </cell>
          <cell r="AF104">
            <v>167.33499999999998</v>
          </cell>
        </row>
        <row r="105">
          <cell r="A105" t="str">
            <v>Install</v>
          </cell>
          <cell r="AF105">
            <v>2517.732</v>
          </cell>
        </row>
        <row r="106">
          <cell r="A106" t="str">
            <v>Travelling time (1 trip to site and back)</v>
          </cell>
          <cell r="AF106">
            <v>1146.0295000000001</v>
          </cell>
        </row>
        <row r="107">
          <cell r="A107" t="str">
            <v>Commission</v>
          </cell>
          <cell r="AF107">
            <v>9030</v>
          </cell>
        </row>
        <row r="108">
          <cell r="A108" t="str">
            <v>Travelling time (1 trip to site and back)</v>
          </cell>
          <cell r="AF108">
            <v>1433.25</v>
          </cell>
        </row>
        <row r="109">
          <cell r="A109" t="str">
            <v>TOTAL LABOUR COSTS
(excl. VAT)</v>
          </cell>
          <cell r="AF109">
            <v>39137.758099999999</v>
          </cell>
        </row>
        <row r="110">
          <cell r="A110" t="str">
            <v>TRANSPORT COSTS:</v>
          </cell>
          <cell r="AF110">
            <v>0</v>
          </cell>
        </row>
        <row r="111">
          <cell r="A111" t="str">
            <v>TYPE OF VEHICLE</v>
          </cell>
          <cell r="AF111">
            <v>0</v>
          </cell>
        </row>
        <row r="112">
          <cell r="A112" t="str">
            <v>Inspection using 2500cc 4×2 LDV</v>
          </cell>
          <cell r="AF112">
            <v>425.7</v>
          </cell>
        </row>
        <row r="113">
          <cell r="A113" t="str">
            <v>2500cc 4×2 LDV for staff to remove equipment</v>
          </cell>
          <cell r="AF113">
            <v>459.8</v>
          </cell>
        </row>
        <row r="114">
          <cell r="A114" t="str">
            <v>Transport equipment from site to your workshop for refurbishment
(Truck 5 – 8 Ton drop-side)</v>
          </cell>
          <cell r="AF114">
            <v>11500</v>
          </cell>
        </row>
        <row r="115">
          <cell r="A115" t="str">
            <v>Transport  equipment  from  your  workshop  to  site  for  installation (Truck 5 – 8 Ton drop-side)</v>
          </cell>
          <cell r="AF115">
            <v>11500</v>
          </cell>
        </row>
        <row r="116">
          <cell r="A116" t="str">
            <v>2500cc 4×2 LDV for staff to install equipment</v>
          </cell>
          <cell r="AF116">
            <v>425.7</v>
          </cell>
        </row>
        <row r="117">
          <cell r="A117" t="str">
            <v>2500cc 4×2 LDV to test &amp; commission</v>
          </cell>
          <cell r="AF117">
            <v>425.7</v>
          </cell>
        </row>
        <row r="118">
          <cell r="A118" t="str">
            <v>TOTAL TRANSPORT COSTS (excl. VAT)</v>
          </cell>
          <cell r="AF118">
            <v>24736.9</v>
          </cell>
        </row>
        <row r="119">
          <cell r="A119" t="str">
            <v>TOTAL COST:</v>
          </cell>
          <cell r="AF119">
            <v>0</v>
          </cell>
        </row>
        <row r="120">
          <cell r="A120" t="str">
            <v>TOTAL LABOUR COSTS + TOTAL TRANSPORT COSTS         (excl. VAT)</v>
          </cell>
          <cell r="AF120">
            <v>63874.658100000001</v>
          </cell>
        </row>
        <row r="121">
          <cell r="A121" t="str">
            <v>TOTAL LABOUR COSTS + TOTAL TRANSPORT COSTS         (incl. VAT)</v>
          </cell>
          <cell r="AF121">
            <v>73455.856814999992</v>
          </cell>
        </row>
        <row r="122">
          <cell r="A122" t="str">
            <v>8.4        SLEEVE VALVE – SPIOENKOP DAM                                          S 28º 40´ 53´´    E 29º 30´ 39´´
(DN 610, with Electric actuator) 1½ Ton</v>
          </cell>
          <cell r="AF122">
            <v>0</v>
          </cell>
        </row>
        <row r="123">
          <cell r="A123" t="str">
            <v xml:space="preserve">LABOUR COSTS: </v>
          </cell>
        </row>
        <row r="124">
          <cell r="A124" t="str">
            <v>SCOPE OF WORK</v>
          </cell>
          <cell r="AF124">
            <v>0</v>
          </cell>
        </row>
        <row r="125">
          <cell r="A125" t="str">
            <v>Inspection of equipment</v>
          </cell>
          <cell r="AF125">
            <v>7756</v>
          </cell>
        </row>
        <row r="126">
          <cell r="A126" t="str">
            <v>Travelling time (1 trip to site and back)</v>
          </cell>
          <cell r="AF126">
            <v>1696.625</v>
          </cell>
        </row>
        <row r="127">
          <cell r="A127" t="str">
            <v>Remove</v>
          </cell>
          <cell r="AF127">
            <v>2517.732</v>
          </cell>
        </row>
        <row r="128">
          <cell r="A128" t="str">
            <v>Travelling time (1 trip to site and back)</v>
          </cell>
          <cell r="AF128">
            <v>195.82359999999997</v>
          </cell>
        </row>
        <row r="129">
          <cell r="A129" t="str">
            <v>Transport from site (1 trip to site and back)</v>
          </cell>
          <cell r="AF129">
            <v>167.33499999999998</v>
          </cell>
        </row>
        <row r="130">
          <cell r="A130" t="str">
            <v>Dismantle</v>
          </cell>
          <cell r="AF130">
            <v>8951.9359999999997</v>
          </cell>
        </row>
        <row r="131">
          <cell r="A131" t="str">
            <v>Blast</v>
          </cell>
          <cell r="AF131">
            <v>770</v>
          </cell>
        </row>
        <row r="132">
          <cell r="A132" t="str">
            <v>Clean</v>
          </cell>
          <cell r="AF132">
            <v>334.488</v>
          </cell>
        </row>
        <row r="133">
          <cell r="A133" t="str">
            <v>Inspect</v>
          </cell>
          <cell r="AF133">
            <v>749</v>
          </cell>
        </row>
        <row r="134">
          <cell r="A134" t="str">
            <v>Report</v>
          </cell>
          <cell r="AF134">
            <v>224</v>
          </cell>
        </row>
        <row r="135">
          <cell r="A135" t="str">
            <v>Re – blast</v>
          </cell>
          <cell r="AF135">
            <v>2275</v>
          </cell>
        </row>
        <row r="136">
          <cell r="A136" t="str">
            <v>Coat (Epoxy)</v>
          </cell>
          <cell r="AF136">
            <v>1526</v>
          </cell>
        </row>
        <row r="137">
          <cell r="A137" t="str">
            <v>Reassemble</v>
          </cell>
          <cell r="AF137">
            <v>2238.9920000000002</v>
          </cell>
        </row>
        <row r="138">
          <cell r="A138" t="str">
            <v>Pressure Test</v>
          </cell>
          <cell r="AF138">
            <v>1083.4880000000001</v>
          </cell>
        </row>
        <row r="139">
          <cell r="A139" t="str">
            <v>Pressure test certificate</v>
          </cell>
          <cell r="AF139">
            <v>224</v>
          </cell>
        </row>
        <row r="140">
          <cell r="A140" t="str">
            <v>Transport to site (1 trip to site and back)</v>
          </cell>
          <cell r="AF140">
            <v>167.33499999999998</v>
          </cell>
        </row>
        <row r="141">
          <cell r="A141" t="str">
            <v>Install</v>
          </cell>
          <cell r="AF141">
            <v>1958.2359999999999</v>
          </cell>
        </row>
        <row r="142">
          <cell r="A142" t="str">
            <v>Travelling time (1 trip to site and back)</v>
          </cell>
          <cell r="AF142">
            <v>1146.0295000000001</v>
          </cell>
        </row>
        <row r="143">
          <cell r="A143" t="str">
            <v>Commission</v>
          </cell>
          <cell r="AF143">
            <v>6916</v>
          </cell>
        </row>
        <row r="144">
          <cell r="A144" t="str">
            <v>Travelling time (1 trip to site and back)</v>
          </cell>
          <cell r="AF144">
            <v>1512.875</v>
          </cell>
        </row>
        <row r="145">
          <cell r="A145" t="str">
            <v>TOTAL LABOUR COSTS
(excl. VAT)</v>
          </cell>
          <cell r="AF145">
            <v>42410.895100000002</v>
          </cell>
        </row>
        <row r="146">
          <cell r="A146" t="str">
            <v>TRANSPORT COSTS:</v>
          </cell>
          <cell r="AF146">
            <v>0</v>
          </cell>
        </row>
        <row r="147">
          <cell r="A147" t="str">
            <v>TYPE OF VEHICLE</v>
          </cell>
          <cell r="AF147">
            <v>0</v>
          </cell>
        </row>
        <row r="148">
          <cell r="A148" t="str">
            <v>Inspection using 2500cc 4×2 LDV</v>
          </cell>
          <cell r="AF148">
            <v>425.7</v>
          </cell>
        </row>
        <row r="149">
          <cell r="A149" t="str">
            <v>2500cc 4×2 LDV for staff to remove equipment</v>
          </cell>
          <cell r="AF149">
            <v>459.8</v>
          </cell>
        </row>
        <row r="150">
          <cell r="A150" t="str">
            <v>Transport equipment from site to your workshop for refurbishment
(Truck 5 – 8 Ton with crane)</v>
          </cell>
          <cell r="AF150">
            <v>11500</v>
          </cell>
        </row>
        <row r="151">
          <cell r="A151" t="str">
            <v>Transport  equipment  from  your  workshop  to  site  for  installation (Truck 5 – 8 Ton with crane)</v>
          </cell>
          <cell r="AF151">
            <v>11500</v>
          </cell>
        </row>
        <row r="152">
          <cell r="A152" t="str">
            <v>2500cc 4×2 LDV for staff to install equipment</v>
          </cell>
          <cell r="AF152">
            <v>425.7</v>
          </cell>
        </row>
        <row r="153">
          <cell r="A153" t="str">
            <v>2500cc 4×2 LDV to test &amp; commission</v>
          </cell>
          <cell r="AF153">
            <v>425.7</v>
          </cell>
        </row>
        <row r="154">
          <cell r="A154" t="str">
            <v>TOTAL TRANSPORT COSTS (excl. VAT)</v>
          </cell>
          <cell r="AF154">
            <v>24736.9</v>
          </cell>
        </row>
        <row r="155">
          <cell r="A155" t="str">
            <v>TOTAL COST:</v>
          </cell>
          <cell r="AF155">
            <v>0</v>
          </cell>
        </row>
        <row r="156">
          <cell r="A156" t="str">
            <v>TOTAL LABOUR COSTS + TOTAL TRANSPORT COSTS         (excl. VAT)</v>
          </cell>
          <cell r="AF156">
            <v>67147.795100000003</v>
          </cell>
        </row>
        <row r="157">
          <cell r="A157" t="str">
            <v>TOTAL LABOUR COSTS + TOTAL TRANSPORT COSTS         (incl. VAT)</v>
          </cell>
          <cell r="AF157">
            <v>77219.964364999993</v>
          </cell>
        </row>
        <row r="158">
          <cell r="A158" t="str">
            <v>8.5        SLEEVE VALVE – WAGENDRIFT DAM                                       S 29º 02´ 33´´    E 29º 51´ 04´´
(DN 381, with Electric actuator) ½ Ton</v>
          </cell>
          <cell r="AF158">
            <v>0</v>
          </cell>
        </row>
        <row r="159">
          <cell r="A159" t="str">
            <v xml:space="preserve">LABOUR COSTS: </v>
          </cell>
        </row>
        <row r="160">
          <cell r="A160" t="str">
            <v>SCOPE OF WORK</v>
          </cell>
          <cell r="AF160">
            <v>0</v>
          </cell>
        </row>
        <row r="161">
          <cell r="A161" t="str">
            <v>Inspection of equipment</v>
          </cell>
          <cell r="AF161">
            <v>7756</v>
          </cell>
        </row>
        <row r="162">
          <cell r="A162" t="str">
            <v>Travelling time (1 trip to site and back)</v>
          </cell>
          <cell r="AF162">
            <v>1696.625</v>
          </cell>
        </row>
        <row r="163">
          <cell r="A163" t="str">
            <v>Remove</v>
          </cell>
          <cell r="AF163">
            <v>3019.4639999999999</v>
          </cell>
        </row>
        <row r="164">
          <cell r="A164" t="str">
            <v>Travelling &amp; transport (1 trip to site and back)</v>
          </cell>
          <cell r="AF164">
            <v>293.55899999999997</v>
          </cell>
        </row>
        <row r="165">
          <cell r="A165" t="str">
            <v>Dismantle</v>
          </cell>
          <cell r="AF165">
            <v>5367.9359999999997</v>
          </cell>
        </row>
        <row r="166">
          <cell r="A166" t="str">
            <v>Blast</v>
          </cell>
          <cell r="AF166">
            <v>385</v>
          </cell>
        </row>
        <row r="167">
          <cell r="A167" t="str">
            <v>Clean</v>
          </cell>
          <cell r="AF167">
            <v>167.244</v>
          </cell>
        </row>
        <row r="168">
          <cell r="A168" t="str">
            <v>Inspect</v>
          </cell>
          <cell r="AF168">
            <v>749</v>
          </cell>
        </row>
        <row r="169">
          <cell r="A169" t="str">
            <v>Report</v>
          </cell>
          <cell r="AF169">
            <v>224</v>
          </cell>
        </row>
        <row r="170">
          <cell r="A170" t="str">
            <v>Re – blast</v>
          </cell>
          <cell r="AF170">
            <v>2275</v>
          </cell>
        </row>
        <row r="171">
          <cell r="A171" t="str">
            <v>Coat (Epoxy)</v>
          </cell>
          <cell r="AF171">
            <v>1526</v>
          </cell>
        </row>
        <row r="172">
          <cell r="A172" t="str">
            <v>Reassemble</v>
          </cell>
          <cell r="AF172">
            <v>3019.4639999999999</v>
          </cell>
        </row>
        <row r="173">
          <cell r="A173" t="str">
            <v>Pressure Test</v>
          </cell>
          <cell r="AF173">
            <v>1083.4880000000001</v>
          </cell>
        </row>
        <row r="174">
          <cell r="A174" t="str">
            <v>Pressure test certificate</v>
          </cell>
          <cell r="AF174">
            <v>224</v>
          </cell>
        </row>
        <row r="175">
          <cell r="A175" t="str">
            <v>Install</v>
          </cell>
          <cell r="AF175">
            <v>2348.4719999999998</v>
          </cell>
        </row>
        <row r="176">
          <cell r="A176" t="str">
            <v>Travelling &amp; transport (1 trip to site and back)</v>
          </cell>
          <cell r="AF176">
            <v>293.55899999999997</v>
          </cell>
        </row>
        <row r="177">
          <cell r="A177" t="str">
            <v>Commission</v>
          </cell>
          <cell r="AF177">
            <v>5548</v>
          </cell>
        </row>
        <row r="178">
          <cell r="A178" t="str">
            <v>Travelling time (1 trip to site and back)</v>
          </cell>
          <cell r="AF178">
            <v>1512.875</v>
          </cell>
        </row>
        <row r="179">
          <cell r="A179" t="str">
            <v>TOTAL LABOUR COSTS
(excl. VAT)</v>
          </cell>
          <cell r="AF179">
            <v>37489.686000000002</v>
          </cell>
        </row>
        <row r="180">
          <cell r="A180" t="str">
            <v>TRANSPORT COSTS:</v>
          </cell>
          <cell r="AF180">
            <v>0</v>
          </cell>
        </row>
        <row r="181">
          <cell r="A181" t="str">
            <v>TYPE OF VEHICLE</v>
          </cell>
          <cell r="AF181">
            <v>0</v>
          </cell>
        </row>
        <row r="182">
          <cell r="A182" t="str">
            <v>Inspection using 2500cc 4×2 LDV</v>
          </cell>
          <cell r="AF182">
            <v>425.7</v>
          </cell>
        </row>
        <row r="183">
          <cell r="A183" t="str">
            <v>2500cc   4×2   LDV   for   staff   to   remove   equipment   &amp;   transport equipment from site to your workshop</v>
          </cell>
          <cell r="AF183">
            <v>459.8</v>
          </cell>
        </row>
        <row r="184">
          <cell r="A184" t="str">
            <v>2500cc   4×2   LDV   for   staff   to   install   equipment   &amp;   transport equipment from workshop to site</v>
          </cell>
          <cell r="AF184">
            <v>425.7</v>
          </cell>
        </row>
        <row r="185">
          <cell r="A185" t="str">
            <v>2500cc 4×2 LDV to test &amp; commission</v>
          </cell>
          <cell r="AF185">
            <v>425.7</v>
          </cell>
        </row>
        <row r="186">
          <cell r="A186" t="str">
            <v>TOTAL TRANSPORT COSTS (excl. VAT)</v>
          </cell>
          <cell r="AF186">
            <v>1736.9</v>
          </cell>
        </row>
        <row r="187">
          <cell r="A187" t="str">
            <v>TOTAL COST:</v>
          </cell>
          <cell r="AF187">
            <v>0</v>
          </cell>
        </row>
        <row r="188">
          <cell r="A188" t="str">
            <v>TOTAL LABOUR COSTS + TOTAL TRANSPORT COSTS         (excl. VAT)</v>
          </cell>
          <cell r="AF188">
            <v>39226.586000000003</v>
          </cell>
        </row>
        <row r="189">
          <cell r="A189" t="str">
            <v>TOTAL LABOUR COSTS + TOTAL TRANSPORT COSTS         (incl. VAT)</v>
          </cell>
          <cell r="AF189">
            <v>45110.573900000003</v>
          </cell>
        </row>
        <row r="190">
          <cell r="A190" t="str">
            <v>8.6        GATE VALVE – CRAIGIEBURN DAM                                          S 29º 09´ 48´´    E 30º 17´ 16´´
(DN 400, MANUALLY OPERATED) ½ Ton</v>
          </cell>
          <cell r="AF190">
            <v>0</v>
          </cell>
        </row>
        <row r="191">
          <cell r="A191" t="str">
            <v xml:space="preserve">LABOUR COSTS: </v>
          </cell>
        </row>
        <row r="192">
          <cell r="A192" t="str">
            <v>SCOPE OF WORK</v>
          </cell>
          <cell r="AF192">
            <v>0</v>
          </cell>
        </row>
        <row r="193">
          <cell r="A193" t="str">
            <v>Inspection of equipment</v>
          </cell>
          <cell r="AF193">
            <v>3878</v>
          </cell>
        </row>
        <row r="194">
          <cell r="A194" t="str">
            <v>Travelling time (1 trip to site and back)</v>
          </cell>
          <cell r="AF194">
            <v>1696.625</v>
          </cell>
        </row>
        <row r="195">
          <cell r="A195" t="str">
            <v>Remove</v>
          </cell>
          <cell r="AF195">
            <v>839.24400000000003</v>
          </cell>
        </row>
        <row r="196">
          <cell r="A196" t="str">
            <v>Travelling time &amp; transport (1 trip to site and
back)</v>
          </cell>
          <cell r="AF196">
            <v>244.77949999999996</v>
          </cell>
        </row>
        <row r="197">
          <cell r="A197" t="str">
            <v>Dismantle in workshop</v>
          </cell>
          <cell r="AF197">
            <v>1120</v>
          </cell>
        </row>
        <row r="198">
          <cell r="A198" t="str">
            <v>Clean</v>
          </cell>
          <cell r="AF198">
            <v>222.99199999999999</v>
          </cell>
        </row>
        <row r="199">
          <cell r="A199" t="str">
            <v>Inspect</v>
          </cell>
          <cell r="AF199">
            <v>699</v>
          </cell>
        </row>
        <row r="200">
          <cell r="A200" t="str">
            <v>Report</v>
          </cell>
          <cell r="AF200">
            <v>112</v>
          </cell>
        </row>
        <row r="201">
          <cell r="A201" t="str">
            <v>Reassemble</v>
          </cell>
          <cell r="AF201">
            <v>1120</v>
          </cell>
        </row>
        <row r="202">
          <cell r="A202" t="str">
            <v>Reset limits/calibrate</v>
          </cell>
          <cell r="AF202">
            <v>301</v>
          </cell>
        </row>
        <row r="203">
          <cell r="A203" t="str">
            <v>Coat</v>
          </cell>
          <cell r="AF203">
            <v>77</v>
          </cell>
        </row>
        <row r="204">
          <cell r="A204" t="str">
            <v>Test certificate</v>
          </cell>
          <cell r="AF204">
            <v>224</v>
          </cell>
        </row>
        <row r="205">
          <cell r="A205" t="str">
            <v>Install</v>
          </cell>
          <cell r="AF205">
            <v>1118.992</v>
          </cell>
        </row>
        <row r="206">
          <cell r="A206" t="str">
            <v>Travelling time &amp; transport (1 trip to site and
back)</v>
          </cell>
          <cell r="AF206">
            <v>244.77949999999996</v>
          </cell>
        </row>
        <row r="207">
          <cell r="A207" t="str">
            <v>Commission</v>
          </cell>
          <cell r="AF207">
            <v>1729</v>
          </cell>
        </row>
        <row r="208">
          <cell r="A208" t="str">
            <v>Travelling time (1 trip to site and back)</v>
          </cell>
          <cell r="AF208">
            <v>1512.875</v>
          </cell>
        </row>
        <row r="209">
          <cell r="A209" t="str">
            <v>TOTAL LABOUR COSTS
(excl. VAT)</v>
          </cell>
          <cell r="AF209">
            <v>15140.287</v>
          </cell>
        </row>
        <row r="210">
          <cell r="A210" t="str">
            <v>TRANSPORT COSTS:</v>
          </cell>
          <cell r="AF210">
            <v>0</v>
          </cell>
        </row>
        <row r="211">
          <cell r="A211" t="str">
            <v>TYPE OF VEHICLE</v>
          </cell>
          <cell r="AF211">
            <v>0</v>
          </cell>
        </row>
        <row r="212">
          <cell r="A212" t="str">
            <v>Inspection using 2500cc 4×2 LDV</v>
          </cell>
          <cell r="AF212">
            <v>425.7</v>
          </cell>
        </row>
        <row r="213">
          <cell r="A213" t="str">
            <v>2500cc   4×2   LDV   for   staff   to   remove   equipment   &amp;   transport equipment from site to your workshop</v>
          </cell>
          <cell r="AF213">
            <v>459.8</v>
          </cell>
        </row>
        <row r="214">
          <cell r="A214" t="str">
            <v>2500cc   4×2   LDV   for   staff   to   install   equipment   &amp;   transport equipment from workshop to site</v>
          </cell>
          <cell r="AF214">
            <v>425.7</v>
          </cell>
        </row>
        <row r="215">
          <cell r="A215" t="str">
            <v>2500cc 4×2 LDV to test &amp; commission</v>
          </cell>
          <cell r="AF215">
            <v>425.7</v>
          </cell>
        </row>
        <row r="216">
          <cell r="A216" t="str">
            <v>TOTAL TRANSPORT COSTS (excl. VAT)</v>
          </cell>
          <cell r="AF216">
            <v>1736.9</v>
          </cell>
        </row>
        <row r="217">
          <cell r="A217" t="str">
            <v>TOTAL COST:</v>
          </cell>
          <cell r="AF217">
            <v>0</v>
          </cell>
        </row>
        <row r="218">
          <cell r="A218" t="str">
            <v>TOTAL LABOUR COSTS + TOTAL TRANSPORT COSTS         (excl. VAT)</v>
          </cell>
          <cell r="AF218">
            <v>16877.187000000002</v>
          </cell>
        </row>
        <row r="219">
          <cell r="A219" t="str">
            <v>TOTAL LABOUR COSTS + TOTAL TRANSPORT COSTS         (incl. VAT)</v>
          </cell>
          <cell r="AF219">
            <v>19408.765050000002</v>
          </cell>
        </row>
        <row r="220">
          <cell r="A220" t="str">
            <v>8.7        SUBMERSIBLE PUMP – KLIPFONTEIN DAM                             S 29º 29´ 46´´    E 25º 13´ 19´´
(CENTRIFUGAL, SUBMERSIBLE PUMP 3,6kW) ½ Ton
LABOUR COSTS:                                                Total Distance                          km (1 trip to site &amp; back)</v>
          </cell>
          <cell r="AF220">
            <v>0</v>
          </cell>
        </row>
        <row r="221">
          <cell r="A221" t="str">
            <v xml:space="preserve">LABOUR COSTS: </v>
          </cell>
        </row>
        <row r="222">
          <cell r="A222" t="str">
            <v>SCOPE OF WORK</v>
          </cell>
          <cell r="AF222">
            <v>0</v>
          </cell>
        </row>
        <row r="223">
          <cell r="A223" t="str">
            <v>Inspection of equipment</v>
          </cell>
          <cell r="AF223">
            <v>3164</v>
          </cell>
        </row>
        <row r="224">
          <cell r="A224" t="str">
            <v>Travelling time (1 trip to site and back)</v>
          </cell>
          <cell r="AF224">
            <v>1512.875</v>
          </cell>
        </row>
        <row r="225">
          <cell r="A225" t="str">
            <v>Uncouple coupling and loosen pipework</v>
          </cell>
          <cell r="AF225">
            <v>670.99199999999996</v>
          </cell>
        </row>
        <row r="226">
          <cell r="A226" t="str">
            <v>Travelling time &amp; transport equipment (1 trip to site and back)</v>
          </cell>
          <cell r="AF226">
            <v>293.55899999999997</v>
          </cell>
        </row>
        <row r="227">
          <cell r="A227" t="str">
            <v>Remove pump</v>
          </cell>
          <cell r="AF227">
            <v>670.99199999999996</v>
          </cell>
        </row>
        <row r="228">
          <cell r="A228" t="str">
            <v>Dismantle in Workshop</v>
          </cell>
          <cell r="AF228">
            <v>1341.9839999999999</v>
          </cell>
        </row>
        <row r="229">
          <cell r="A229" t="str">
            <v>Rough blast and clean pump and piping</v>
          </cell>
          <cell r="AF229">
            <v>334.488</v>
          </cell>
        </row>
        <row r="230">
          <cell r="A230" t="str">
            <v>Inspect</v>
          </cell>
          <cell r="AF230">
            <v>699</v>
          </cell>
        </row>
        <row r="231">
          <cell r="A231" t="str">
            <v>Report</v>
          </cell>
          <cell r="AF231">
            <v>224</v>
          </cell>
        </row>
        <row r="232">
          <cell r="A232" t="str">
            <v>Final blast to Sa3</v>
          </cell>
          <cell r="AF232">
            <v>455</v>
          </cell>
        </row>
        <row r="233">
          <cell r="A233" t="str">
            <v>Coat   internally   (epoxy-minimum   DFT   of
400m)</v>
          </cell>
          <cell r="AF233">
            <v>910</v>
          </cell>
        </row>
        <row r="234">
          <cell r="A234" t="str">
            <v>Replace   shaft   and    impeller    with   new Stainless Steel shaft</v>
          </cell>
          <cell r="AF234">
            <v>279.74799999999999</v>
          </cell>
        </row>
        <row r="235">
          <cell r="A235" t="str">
            <v>Replace  impeller  with  new  Stainless  Steel impeller</v>
          </cell>
          <cell r="AF235">
            <v>279.74799999999999</v>
          </cell>
        </row>
        <row r="236">
          <cell r="A236" t="str">
            <v>Replace  all  brass  sleeves  with  new  brass sleeves</v>
          </cell>
          <cell r="AF236">
            <v>279.74799999999999</v>
          </cell>
        </row>
        <row r="237">
          <cell r="A237" t="str">
            <v>Balancing  of  assembled  impeller  plus  test reports</v>
          </cell>
          <cell r="AF237">
            <v>1398</v>
          </cell>
        </row>
        <row r="238">
          <cell r="A238" t="str">
            <v>Replace  existing  wearing  rings   with  two new   Brass   wearing   rings   (include   new brass bolts)</v>
          </cell>
          <cell r="AF238">
            <v>279.74799999999999</v>
          </cell>
        </row>
        <row r="239">
          <cell r="A239" t="str">
            <v>Replace packing</v>
          </cell>
          <cell r="AF239">
            <v>279.74799999999999</v>
          </cell>
        </row>
        <row r="240">
          <cell r="A240" t="str">
            <v>Fit parts and reassemble pump</v>
          </cell>
          <cell r="AF240">
            <v>559.49599999999998</v>
          </cell>
        </row>
        <row r="241">
          <cell r="A241" t="str">
            <v>Coat   pump   externally   to   existing   colour
code  to  minimum  DFT  of  300m  (epoxy and recoatable polyurethane)</v>
          </cell>
          <cell r="AF241">
            <v>910</v>
          </cell>
        </row>
        <row r="242">
          <cell r="A242" t="str">
            <v>Supply test report</v>
          </cell>
          <cell r="AF242">
            <v>154</v>
          </cell>
        </row>
        <row r="243">
          <cell r="A243" t="str">
            <v>Install and couple pump</v>
          </cell>
          <cell r="AF243">
            <v>1677.48</v>
          </cell>
        </row>
        <row r="244">
          <cell r="A244" t="str">
            <v>Test run</v>
          </cell>
          <cell r="AF244">
            <v>1061.4960000000001</v>
          </cell>
        </row>
        <row r="245">
          <cell r="A245" t="str">
            <v>Travelling time &amp; transport equipment (1 trip to site and back)</v>
          </cell>
          <cell r="AF245">
            <v>293.55899999999997</v>
          </cell>
        </row>
        <row r="246">
          <cell r="A246" t="str">
            <v>Commission</v>
          </cell>
          <cell r="AF246">
            <v>5187</v>
          </cell>
        </row>
        <row r="247">
          <cell r="A247" t="str">
            <v>Travelling time (1 trip to site and back)</v>
          </cell>
          <cell r="AF247">
            <v>1512.875</v>
          </cell>
        </row>
        <row r="248">
          <cell r="A248" t="str">
            <v>TOTAL LABOUR COSTS
(excl. VAT)</v>
          </cell>
          <cell r="AF248">
            <v>24429.535999999996</v>
          </cell>
        </row>
        <row r="249">
          <cell r="A249" t="str">
            <v>TRANSPORT COSTS:</v>
          </cell>
          <cell r="AF249">
            <v>0</v>
          </cell>
        </row>
        <row r="250">
          <cell r="A250" t="str">
            <v>TYPE OF VEHICLE</v>
          </cell>
          <cell r="AF250">
            <v>0</v>
          </cell>
        </row>
        <row r="251">
          <cell r="A251" t="str">
            <v>Inspection using 2500cc 4×2 LDV</v>
          </cell>
          <cell r="AF251">
            <v>425.7</v>
          </cell>
        </row>
        <row r="252">
          <cell r="A252" t="str">
            <v>2500cc   4×2   LDV   for   staff   to   remove   equipment   &amp;   transport equipment from site to your workshop</v>
          </cell>
          <cell r="AF252">
            <v>459.8</v>
          </cell>
        </row>
        <row r="253">
          <cell r="A253" t="str">
            <v>2500cc   4×2   LDV   for   staff   to   install   equipment   &amp;   transport equipment from workshop to site</v>
          </cell>
          <cell r="AF253">
            <v>425.7</v>
          </cell>
        </row>
        <row r="254">
          <cell r="A254" t="str">
            <v>2500cc 4×2 LDV to test &amp; commission</v>
          </cell>
          <cell r="AF254">
            <v>425.7</v>
          </cell>
        </row>
        <row r="255">
          <cell r="A255" t="str">
            <v>TOTAL TRANSPORT COSTS (excl. VAT)</v>
          </cell>
          <cell r="AF255">
            <v>1736.9</v>
          </cell>
        </row>
        <row r="256">
          <cell r="A256" t="str">
            <v>TOTAL COST:</v>
          </cell>
        </row>
        <row r="257">
          <cell r="A257" t="str">
            <v>TOTAL LABOUR COSTS + TOTAL TRANSPORT COSTS         (excl. VAT)</v>
          </cell>
          <cell r="AF257">
            <v>26166.435999999998</v>
          </cell>
        </row>
        <row r="258">
          <cell r="A258" t="str">
            <v>TOTAL LABOUR COSTS + TOTAL TRANSPORT COSTS         (incl. VAT)</v>
          </cell>
          <cell r="AF258">
            <v>30091.401399999995</v>
          </cell>
        </row>
        <row r="259">
          <cell r="A259" t="str">
            <v>8.8        BOOSTER PUMP – LAVUMISA PUMP STATION                        S 27º 21´ 16´´    E 31º 53´ 04´´
(CENTRIFUGAL, PUMP, 30kW) ¾ Ton
LABOUR COSTS:                                                Total Distance                          km (1 trip to site &amp; back)</v>
          </cell>
          <cell r="AF259">
            <v>0</v>
          </cell>
        </row>
        <row r="260">
          <cell r="A260" t="str">
            <v xml:space="preserve">LABOUR COSTS: </v>
          </cell>
        </row>
        <row r="261">
          <cell r="A261" t="str">
            <v>SCOPE OF WORK</v>
          </cell>
          <cell r="AF261">
            <v>0</v>
          </cell>
        </row>
        <row r="262">
          <cell r="A262" t="str">
            <v>Inspection of equipment</v>
          </cell>
          <cell r="AF262">
            <v>3878</v>
          </cell>
        </row>
        <row r="263">
          <cell r="A263" t="str">
            <v>Travel time (1 trip to site &amp; back)</v>
          </cell>
          <cell r="AF263">
            <v>1696.625</v>
          </cell>
        </row>
        <row r="264">
          <cell r="A264" t="str">
            <v>Uncouple coupling and loosen pipe work</v>
          </cell>
          <cell r="AF264">
            <v>1006.4880000000001</v>
          </cell>
        </row>
        <row r="265">
          <cell r="A265" t="str">
            <v>Travel   time   (1   trip   to   site   and   back   &amp; transport equipment)</v>
          </cell>
          <cell r="AF265">
            <v>293.55899999999997</v>
          </cell>
        </row>
        <row r="266">
          <cell r="AF266">
            <v>0</v>
          </cell>
        </row>
        <row r="267">
          <cell r="A267" t="str">
            <v>Remove pump</v>
          </cell>
          <cell r="AF267">
            <v>670.99199999999996</v>
          </cell>
        </row>
        <row r="268">
          <cell r="A268" t="str">
            <v>Dismantle in Workshop</v>
          </cell>
          <cell r="AF268">
            <v>668.976</v>
          </cell>
        </row>
        <row r="269">
          <cell r="A269" t="str">
            <v>Rough blast and clean pump and piping</v>
          </cell>
          <cell r="AF269">
            <v>445.98399999999998</v>
          </cell>
        </row>
        <row r="270">
          <cell r="A270" t="str">
            <v>Inspect</v>
          </cell>
          <cell r="AF270">
            <v>448</v>
          </cell>
        </row>
        <row r="271">
          <cell r="A271" t="str">
            <v>Report</v>
          </cell>
          <cell r="AF271">
            <v>224</v>
          </cell>
        </row>
        <row r="272">
          <cell r="A272" t="str">
            <v>Final blast to Sa3</v>
          </cell>
          <cell r="AF272">
            <v>532</v>
          </cell>
        </row>
        <row r="273">
          <cell r="A273" t="str">
            <v>Coat   internally   (epoxy-minimum   DFT   of
400m)</v>
          </cell>
          <cell r="AF273">
            <v>910</v>
          </cell>
        </row>
        <row r="274">
          <cell r="A274" t="str">
            <v>Replace   shaft   and    impeller    with   new Stainless Steel shaft impeller</v>
          </cell>
          <cell r="AF274">
            <v>559.49599999999998</v>
          </cell>
        </row>
        <row r="275">
          <cell r="A275" t="str">
            <v>Replace  all  brass  sleeves  with  new  brass sleeves</v>
          </cell>
          <cell r="AF275">
            <v>279.74799999999999</v>
          </cell>
        </row>
        <row r="276">
          <cell r="A276" t="str">
            <v>Balancing  of  assembled  impeller  plus  test reports</v>
          </cell>
          <cell r="AF276">
            <v>559.49599999999998</v>
          </cell>
        </row>
        <row r="277">
          <cell r="A277" t="str">
            <v>Replace  existing  wearing  rings   with  two new   Brass   wearing   rings   (include   new brass bolts)</v>
          </cell>
          <cell r="AF277">
            <v>1118.992</v>
          </cell>
        </row>
        <row r="278">
          <cell r="A278" t="str">
            <v>Replace  packing,  fit  parts  and  reassemble pump</v>
          </cell>
          <cell r="AF278">
            <v>839.24400000000003</v>
          </cell>
        </row>
        <row r="279">
          <cell r="A279" t="str">
            <v>Coat   pump   externally   to   existing   colour
code  to  minimum  DFT  of  300m  (epoxy and recoatable polyurethane)</v>
          </cell>
          <cell r="AF279">
            <v>686</v>
          </cell>
        </row>
        <row r="280">
          <cell r="A280" t="str">
            <v>Supply test report</v>
          </cell>
          <cell r="AF280">
            <v>77</v>
          </cell>
        </row>
        <row r="281">
          <cell r="A281" t="str">
            <v>Install and couple pump</v>
          </cell>
          <cell r="AF281">
            <v>1677.48</v>
          </cell>
        </row>
        <row r="282">
          <cell r="A282" t="str">
            <v>Align with laser</v>
          </cell>
          <cell r="AF282">
            <v>335.49599999999998</v>
          </cell>
        </row>
        <row r="283">
          <cell r="A283" t="str">
            <v>Test run</v>
          </cell>
          <cell r="AF283">
            <v>672</v>
          </cell>
        </row>
        <row r="284">
          <cell r="A284" t="str">
            <v>Travel   time   (1   trip   to   site   and   back   &amp; transport equipment)</v>
          </cell>
          <cell r="AF284">
            <v>293.55899999999997</v>
          </cell>
        </row>
        <row r="285">
          <cell r="A285" t="str">
            <v>Commission</v>
          </cell>
          <cell r="AF285">
            <v>10374</v>
          </cell>
        </row>
        <row r="286">
          <cell r="A286" t="str">
            <v>Travel time (1 trip to site &amp; back)</v>
          </cell>
          <cell r="AF286">
            <v>1512.875</v>
          </cell>
        </row>
        <row r="287">
          <cell r="A287" t="str">
            <v>TOTAL LABOUR COSTS
(excl. VAT)</v>
          </cell>
          <cell r="AF287">
            <v>29760.010000000002</v>
          </cell>
        </row>
        <row r="288">
          <cell r="A288" t="str">
            <v>TRANSPORT COSTS:</v>
          </cell>
          <cell r="AF288">
            <v>0</v>
          </cell>
        </row>
        <row r="289">
          <cell r="A289" t="str">
            <v>TYPE OF VEHICLE</v>
          </cell>
          <cell r="AF289">
            <v>0</v>
          </cell>
        </row>
        <row r="290">
          <cell r="A290" t="str">
            <v>Inspection using 2500cc 4×2 LDV</v>
          </cell>
          <cell r="AF290">
            <v>425.7</v>
          </cell>
        </row>
        <row r="291">
          <cell r="A291" t="str">
            <v>2500cc   4×2   LDV   for   staff   to   remove   equipment   &amp;   transport equipment from site to your workshop</v>
          </cell>
          <cell r="AF291">
            <v>459.8</v>
          </cell>
        </row>
        <row r="292">
          <cell r="A292" t="str">
            <v>2500cc   4×2   LDV   for   staff   to   install   equipment   &amp;   transport equipment from workshop to site</v>
          </cell>
          <cell r="AF292">
            <v>425.7</v>
          </cell>
        </row>
        <row r="293">
          <cell r="A293" t="str">
            <v>2500cc 4×2 LDV to test &amp; commission</v>
          </cell>
          <cell r="AF293">
            <v>425.7</v>
          </cell>
        </row>
        <row r="294">
          <cell r="A294" t="str">
            <v>TOTAL TRANSPORT COSTS (excl. VAT)</v>
          </cell>
          <cell r="AF294">
            <v>1736.9</v>
          </cell>
        </row>
        <row r="295">
          <cell r="A295" t="str">
            <v>TOTAL COST:</v>
          </cell>
        </row>
        <row r="296">
          <cell r="A296" t="str">
            <v>TOTAL LABOUR COSTS + TOTAL TRANSPORT COSTS         (excl. VAT)</v>
          </cell>
          <cell r="AF296">
            <v>31496.910000000003</v>
          </cell>
        </row>
        <row r="297">
          <cell r="A297" t="str">
            <v>TOTAL LABOUR COSTS + TOTAL TRANSPORT COSTS         (incl. VAT)</v>
          </cell>
          <cell r="AF297">
            <v>36221.446499999998</v>
          </cell>
        </row>
        <row r="298">
          <cell r="A298" t="str">
            <v>8.9      SWITCHGEAR – LAVUMISA PUMP STATION                     S 27º 21´ 16´´    E 31º 53´ 04´´
(LOW VOLTAGE, 400V, 3200A)</v>
          </cell>
          <cell r="AF298">
            <v>0</v>
          </cell>
        </row>
        <row r="299">
          <cell r="A299" t="str">
            <v xml:space="preserve">LABOUR COSTS: </v>
          </cell>
        </row>
        <row r="300">
          <cell r="A300" t="str">
            <v>SCOPE OF WORK</v>
          </cell>
          <cell r="AF300">
            <v>0</v>
          </cell>
        </row>
        <row r="301">
          <cell r="A301" t="str">
            <v>Inspection of equipment</v>
          </cell>
          <cell r="AF301">
            <v>7756</v>
          </cell>
        </row>
        <row r="302">
          <cell r="A302" t="str">
            <v>Travelling time (1 trip to site and back)</v>
          </cell>
          <cell r="AF302">
            <v>1696.625</v>
          </cell>
        </row>
        <row r="303">
          <cell r="A303" t="str">
            <v>Cleaning      of      all      switchgear      units’ components  and  capacitors  (internal  and external)</v>
          </cell>
          <cell r="AF303">
            <v>2237.9839999999999</v>
          </cell>
        </row>
        <row r="304">
          <cell r="A304" t="str">
            <v>Travelling time (1 trip to site and back)</v>
          </cell>
          <cell r="AF304">
            <v>165.15449999999998</v>
          </cell>
        </row>
        <row r="305">
          <cell r="A305" t="str">
            <v>Checking of all terminations</v>
          </cell>
          <cell r="AF305">
            <v>672</v>
          </cell>
        </row>
        <row r="306">
          <cell r="A306" t="str">
            <v>Tightening of all loose contacts</v>
          </cell>
          <cell r="AF306">
            <v>896</v>
          </cell>
        </row>
        <row r="307">
          <cell r="A307" t="str">
            <v>Testing   of   all   relevant   instrumentation, relays, contactors, etc.</v>
          </cell>
          <cell r="AF307">
            <v>1344</v>
          </cell>
        </row>
        <row r="308">
          <cell r="A308" t="str">
            <v>Detailed     report     for     each     individual switchgear and capacitor unit</v>
          </cell>
          <cell r="AF308">
            <v>448</v>
          </cell>
        </row>
        <row r="309">
          <cell r="A309" t="str">
            <v>Identification of obsolete switchgear</v>
          </cell>
          <cell r="AF309">
            <v>224</v>
          </cell>
        </row>
        <row r="310">
          <cell r="A310" t="str">
            <v>Detailed reports of obsolete switchgear</v>
          </cell>
          <cell r="AF310">
            <v>224</v>
          </cell>
        </row>
        <row r="311">
          <cell r="A311" t="str">
            <v>Travelling time (1 trip to site and back)</v>
          </cell>
          <cell r="AF311">
            <v>244.77949999999996</v>
          </cell>
        </row>
        <row r="312">
          <cell r="A312" t="str">
            <v>Commission</v>
          </cell>
          <cell r="AF312">
            <v>6916</v>
          </cell>
        </row>
        <row r="313">
          <cell r="A313" t="str">
            <v>Travelling time (1 trip to site and back)</v>
          </cell>
          <cell r="AF313">
            <v>1512.875</v>
          </cell>
        </row>
        <row r="314">
          <cell r="A314" t="str">
            <v>TOTAL LABOUR COSTS
(excl. VAT)</v>
          </cell>
          <cell r="AF314">
            <v>24337.418000000001</v>
          </cell>
        </row>
        <row r="315">
          <cell r="A315" t="str">
            <v>TRANSPORT COSTS:</v>
          </cell>
          <cell r="AF315">
            <v>0</v>
          </cell>
        </row>
        <row r="316">
          <cell r="A316" t="str">
            <v>TYPE OF VEHICLE</v>
          </cell>
          <cell r="AF316">
            <v>0</v>
          </cell>
        </row>
        <row r="317">
          <cell r="A317" t="str">
            <v>Inspection using 2500cc 4×2 LDV</v>
          </cell>
          <cell r="AF317">
            <v>425.7</v>
          </cell>
        </row>
        <row r="318">
          <cell r="A318" t="str">
            <v>2500cc 4×2 LDV for staff to service equipment</v>
          </cell>
          <cell r="AF318">
            <v>459.8</v>
          </cell>
        </row>
        <row r="319">
          <cell r="A319" t="str">
            <v>2500cc 4×2 LDV for staff to service equipment</v>
          </cell>
          <cell r="AF319">
            <v>425.7</v>
          </cell>
        </row>
        <row r="320">
          <cell r="A320" t="str">
            <v>2500cc 4×2 LDV to test &amp; commission</v>
          </cell>
          <cell r="AF320">
            <v>425.7</v>
          </cell>
        </row>
        <row r="321">
          <cell r="A321" t="str">
            <v>TOTAL TRANSPORT COSTS (excl. VAT)</v>
          </cell>
          <cell r="AF321">
            <v>1736.9</v>
          </cell>
        </row>
        <row r="322">
          <cell r="A322" t="str">
            <v>TOTAL COST:</v>
          </cell>
        </row>
        <row r="323">
          <cell r="A323" t="str">
            <v>TOTAL LABOUR COSTS + TOTAL TRANSPORT COSTS         (excl. VAT)</v>
          </cell>
          <cell r="AF323">
            <v>26074.318000000003</v>
          </cell>
        </row>
        <row r="324">
          <cell r="A324" t="str">
            <v>TOTAL LABOUR COSTS + TOTAL TRANSPORT COSTS         (incl. VAT)</v>
          </cell>
          <cell r="AF324">
            <v>29985.465700000001</v>
          </cell>
        </row>
        <row r="325">
          <cell r="A325" t="str">
            <v>8.10      CRANE – INANDA DAM                                                                S 29º 42´ 30´´    E 30º 51´ 59´´
(15 Ton, Service of Overhead Crane)</v>
          </cell>
          <cell r="AF325">
            <v>0</v>
          </cell>
        </row>
        <row r="326">
          <cell r="A326" t="str">
            <v xml:space="preserve">LABOUR COSTS: </v>
          </cell>
        </row>
        <row r="327">
          <cell r="A327" t="str">
            <v>SCOPE OF WORK</v>
          </cell>
          <cell r="AF327">
            <v>0</v>
          </cell>
        </row>
        <row r="328">
          <cell r="A328" t="str">
            <v>Inspection of equipment</v>
          </cell>
          <cell r="AF328">
            <v>11634</v>
          </cell>
        </row>
        <row r="329">
          <cell r="A329" t="str">
            <v>Travelling time (1 trip to site and back)</v>
          </cell>
          <cell r="AF329">
            <v>2423.75</v>
          </cell>
        </row>
        <row r="330">
          <cell r="A330" t="str">
            <v>Complete service</v>
          </cell>
          <cell r="AF330">
            <v>2140.4879999999998</v>
          </cell>
        </row>
        <row r="331">
          <cell r="A331" t="str">
            <v>Travelling time (1 trip to site and back)</v>
          </cell>
          <cell r="AF331">
            <v>312.15449999999998</v>
          </cell>
        </row>
        <row r="332">
          <cell r="A332" t="str">
            <v>Inspect      rotating      components,      brakes,
structure and rope</v>
          </cell>
          <cell r="AF332">
            <v>1204</v>
          </cell>
        </row>
        <row r="333">
          <cell r="A333" t="str">
            <v>Load test</v>
          </cell>
          <cell r="AF333">
            <v>3567.48</v>
          </cell>
        </row>
        <row r="334">
          <cell r="A334" t="str">
            <v>Set all limits</v>
          </cell>
          <cell r="AF334">
            <v>2408</v>
          </cell>
        </row>
        <row r="335">
          <cell r="A335" t="str">
            <v>Test reports</v>
          </cell>
          <cell r="AF335">
            <v>224</v>
          </cell>
        </row>
        <row r="336">
          <cell r="A336" t="str">
            <v>Travelling time (1 trip to site and back)</v>
          </cell>
          <cell r="AF336">
            <v>312.15449999999998</v>
          </cell>
        </row>
        <row r="337">
          <cell r="A337" t="str">
            <v>Commission</v>
          </cell>
          <cell r="AF337">
            <v>10374</v>
          </cell>
        </row>
        <row r="338">
          <cell r="A338" t="str">
            <v>Travelling time (1 trip to site and back)</v>
          </cell>
          <cell r="AF338">
            <v>1512.875</v>
          </cell>
        </row>
        <row r="339">
          <cell r="A339" t="str">
            <v>TOTAL LABOUR COSTS
(excl. VAT)</v>
          </cell>
          <cell r="AF339">
            <v>36112.902000000002</v>
          </cell>
        </row>
        <row r="340">
          <cell r="A340" t="str">
            <v>TRANSPORT COSTS:</v>
          </cell>
          <cell r="AF340">
            <v>0</v>
          </cell>
        </row>
        <row r="341">
          <cell r="A341" t="str">
            <v>TYPE OF VEHICLE</v>
          </cell>
          <cell r="AF341">
            <v>0</v>
          </cell>
        </row>
        <row r="342">
          <cell r="A342" t="str">
            <v>Inspection using 2500cc 4×2 LDV</v>
          </cell>
          <cell r="AF342">
            <v>425.7</v>
          </cell>
        </row>
        <row r="343">
          <cell r="A343" t="str">
            <v>2500cc 4×2 LDV for staff to service equipment</v>
          </cell>
          <cell r="AF343">
            <v>459.8</v>
          </cell>
        </row>
        <row r="344">
          <cell r="A344" t="str">
            <v>2500cc 4×2 LDV for staff to service equipment</v>
          </cell>
          <cell r="AF344">
            <v>425.7</v>
          </cell>
        </row>
        <row r="345">
          <cell r="A345" t="str">
            <v>2500cc 4×2 LDV to test &amp; commission</v>
          </cell>
          <cell r="AF345">
            <v>425.7</v>
          </cell>
        </row>
        <row r="346">
          <cell r="A346" t="str">
            <v>TOTAL TRANSPORT COSTS (excl. VAT)</v>
          </cell>
          <cell r="AF346">
            <v>1736.9</v>
          </cell>
        </row>
        <row r="347">
          <cell r="A347" t="str">
            <v>TOTAL COST:</v>
          </cell>
        </row>
        <row r="348">
          <cell r="A348" t="str">
            <v>TOTAL LABOUR COSTS + TOTAL TRANSPORT COSTS         (excl. VAT)</v>
          </cell>
          <cell r="AF348">
            <v>37849.802000000003</v>
          </cell>
        </row>
        <row r="349">
          <cell r="A349" t="str">
            <v>TOTAL LABOUR COSTS + TOTAL TRANSPORT COSTS         (incl. VAT)</v>
          </cell>
          <cell r="AF349">
            <v>43527.272299999997</v>
          </cell>
        </row>
        <row r="350">
          <cell r="A350" t="str">
            <v>8.11      SCREENS – HAZELMERE DAM                                                   S 29º 35´ 52´´    E 31º 02´ 35´´
(Trash racks, 3000X2500XAnodised Aluminium) 10 Ton</v>
          </cell>
          <cell r="AF350">
            <v>0</v>
          </cell>
        </row>
        <row r="351">
          <cell r="A351" t="str">
            <v xml:space="preserve">LABOUR COSTS: </v>
          </cell>
        </row>
        <row r="352">
          <cell r="A352" t="str">
            <v>SCOPE OF WORK</v>
          </cell>
          <cell r="AF352">
            <v>0</v>
          </cell>
        </row>
        <row r="353">
          <cell r="A353" t="str">
            <v>Inspection of equipment</v>
          </cell>
          <cell r="AF353">
            <v>1939</v>
          </cell>
        </row>
        <row r="354">
          <cell r="A354" t="str">
            <v>Travelling time (1 trip to site and back)</v>
          </cell>
          <cell r="AF354">
            <v>1696.625</v>
          </cell>
        </row>
        <row r="355">
          <cell r="A355" t="str">
            <v>Remove</v>
          </cell>
          <cell r="AF355">
            <v>3299.9679999999998</v>
          </cell>
        </row>
        <row r="356">
          <cell r="A356" t="str">
            <v>Travelling time (1 trip to site and back)</v>
          </cell>
          <cell r="AF356">
            <v>293.55899999999997</v>
          </cell>
        </row>
        <row r="357">
          <cell r="A357" t="str">
            <v>Dismantle in workshop</v>
          </cell>
          <cell r="AF357">
            <v>279.74799999999999</v>
          </cell>
        </row>
        <row r="358">
          <cell r="A358" t="str">
            <v>Clean</v>
          </cell>
          <cell r="AF358">
            <v>55.747999999999998</v>
          </cell>
        </row>
        <row r="359">
          <cell r="A359" t="str">
            <v>Inspect</v>
          </cell>
          <cell r="AF359">
            <v>699</v>
          </cell>
        </row>
        <row r="360">
          <cell r="A360" t="str">
            <v>Report</v>
          </cell>
          <cell r="AF360">
            <v>224</v>
          </cell>
        </row>
        <row r="361">
          <cell r="A361" t="str">
            <v>Repair</v>
          </cell>
          <cell r="AF361">
            <v>4475.9679999999998</v>
          </cell>
        </row>
        <row r="362">
          <cell r="A362" t="str">
            <v>Corrosion Protect</v>
          </cell>
          <cell r="AF362">
            <v>4816</v>
          </cell>
        </row>
        <row r="363">
          <cell r="A363" t="str">
            <v>Assemble</v>
          </cell>
          <cell r="AF363">
            <v>4816</v>
          </cell>
        </row>
        <row r="364">
          <cell r="A364" t="str">
            <v>Test reports</v>
          </cell>
          <cell r="AF364">
            <v>224</v>
          </cell>
        </row>
        <row r="365">
          <cell r="A365" t="str">
            <v>Travelling time (1 trip to site and back)</v>
          </cell>
          <cell r="AF365">
            <v>293.55899999999997</v>
          </cell>
        </row>
        <row r="366">
          <cell r="A366" t="str">
            <v>Commission</v>
          </cell>
          <cell r="AF366">
            <v>13832</v>
          </cell>
        </row>
        <row r="367">
          <cell r="A367" t="str">
            <v>Travelling time (1 trip to site and back)</v>
          </cell>
          <cell r="AF367">
            <v>1512.875</v>
          </cell>
        </row>
        <row r="368">
          <cell r="A368" t="str">
            <v>TOTAL LABOUR COSTS
(excl. VAT)</v>
          </cell>
          <cell r="AF368">
            <v>38458.050000000003</v>
          </cell>
        </row>
        <row r="369">
          <cell r="A369" t="str">
            <v>TRANSPORT COSTS:</v>
          </cell>
          <cell r="AF369">
            <v>0</v>
          </cell>
        </row>
        <row r="370">
          <cell r="A370" t="str">
            <v>TYPE OF VEHICLE</v>
          </cell>
          <cell r="AF370">
            <v>0</v>
          </cell>
        </row>
        <row r="371">
          <cell r="A371" t="str">
            <v>Inspection using 2500cc 4×2 LDV</v>
          </cell>
          <cell r="AF371">
            <v>425.7</v>
          </cell>
        </row>
        <row r="372">
          <cell r="A372" t="str">
            <v>2500cc 4×2 LDV for staff to remove equipment</v>
          </cell>
          <cell r="AF372">
            <v>459.8</v>
          </cell>
        </row>
        <row r="373">
          <cell r="A373" t="str">
            <v>Transport  equipment  from  site  to  your  workshop  (Truck  10  –  14
Ton with crane)</v>
          </cell>
          <cell r="AF373">
            <v>11000</v>
          </cell>
        </row>
        <row r="374">
          <cell r="A374" t="str">
            <v>Transport  equipment  from  your  workshop  to  site  (Truck  10  –  14 Ton with crane)</v>
          </cell>
          <cell r="AF374">
            <v>11000</v>
          </cell>
        </row>
        <row r="375">
          <cell r="A375" t="str">
            <v>2500cc 4×2 LDV for staff to install equipment</v>
          </cell>
          <cell r="AF375">
            <v>425.7</v>
          </cell>
        </row>
        <row r="376">
          <cell r="A376" t="str">
            <v>2500cc 4×2 LDV to test &amp; commission</v>
          </cell>
          <cell r="AF376">
            <v>425.7</v>
          </cell>
        </row>
        <row r="377">
          <cell r="A377" t="str">
            <v>TOTAL TRANSPORT COSTS (excl. VAT)</v>
          </cell>
          <cell r="AF377">
            <v>22885.5</v>
          </cell>
        </row>
        <row r="378">
          <cell r="A378" t="str">
            <v>TOTAL COST:</v>
          </cell>
        </row>
        <row r="379">
          <cell r="A379" t="str">
            <v>TOTAL LABOUR COSTS + TOTAL TRANSPORT COSTS         (excl. VAT)</v>
          </cell>
          <cell r="AF379">
            <v>61343.55</v>
          </cell>
        </row>
        <row r="380">
          <cell r="A380" t="str">
            <v>TOTAL LABOUR COSTS + TOTAL TRANSPORT COSTS         (incl. VAT)</v>
          </cell>
          <cell r="AF380">
            <v>70545.082500000004</v>
          </cell>
        </row>
        <row r="381">
          <cell r="A381" t="str">
            <v>8.12      STOP LOGS – MIDMAR DAM                                                       S 29º 29´ 43´´    E 30º 12´ 07´´
(Service gate, 3000X2500) 7 Ton</v>
          </cell>
          <cell r="AF381">
            <v>0</v>
          </cell>
        </row>
        <row r="382">
          <cell r="A382" t="str">
            <v xml:space="preserve">LABOUR COSTS: </v>
          </cell>
        </row>
        <row r="383">
          <cell r="A383" t="str">
            <v>SCOPE OF WORK</v>
          </cell>
          <cell r="AF383">
            <v>0</v>
          </cell>
        </row>
        <row r="384">
          <cell r="A384" t="str">
            <v>Inspection of equipment</v>
          </cell>
          <cell r="AF384">
            <v>7756</v>
          </cell>
        </row>
        <row r="385">
          <cell r="A385" t="str">
            <v>Travelling time (1 trip to site and back)</v>
          </cell>
          <cell r="AF385">
            <v>1696.625</v>
          </cell>
        </row>
        <row r="386">
          <cell r="A386" t="str">
            <v>Remove</v>
          </cell>
          <cell r="AF386">
            <v>2683.9679999999998</v>
          </cell>
        </row>
        <row r="387">
          <cell r="A387" t="str">
            <v>Travelling time (1 trip to site and back)</v>
          </cell>
          <cell r="AF387">
            <v>360.93399999999997</v>
          </cell>
        </row>
        <row r="388">
          <cell r="A388" t="str">
            <v>Transport  equipment  to  workshop  (1  trip  to
site and back)</v>
          </cell>
          <cell r="AF388">
            <v>133.86799999999999</v>
          </cell>
        </row>
        <row r="389">
          <cell r="A389" t="str">
            <v>Dismantle in workshop</v>
          </cell>
          <cell r="AF389">
            <v>4025.9520000000002</v>
          </cell>
        </row>
        <row r="390">
          <cell r="A390" t="str">
            <v>Rough Blast and clean</v>
          </cell>
          <cell r="AF390">
            <v>4214</v>
          </cell>
        </row>
        <row r="391">
          <cell r="A391" t="str">
            <v>Inspect</v>
          </cell>
          <cell r="AF391">
            <v>3762</v>
          </cell>
        </row>
        <row r="392">
          <cell r="A392" t="str">
            <v>Report</v>
          </cell>
          <cell r="AF392">
            <v>448</v>
          </cell>
        </row>
        <row r="393">
          <cell r="A393" t="str">
            <v>Mechanical  repair  (10 m  welding  and  12m2
grinding)</v>
          </cell>
          <cell r="AF393">
            <v>5484.9759999999997</v>
          </cell>
        </row>
        <row r="394">
          <cell r="A394" t="str">
            <v>Final Blast to Sa 3</v>
          </cell>
          <cell r="AF394">
            <v>4515</v>
          </cell>
        </row>
        <row r="395">
          <cell r="A395" t="str">
            <v>Application   of   corrosion   protection   (epoxy
and recoatable polyurethane to DFT 400 m)</v>
          </cell>
          <cell r="AF395">
            <v>12040</v>
          </cell>
        </row>
        <row r="396">
          <cell r="A396" t="str">
            <v>Replace seals</v>
          </cell>
          <cell r="AF396">
            <v>2403.9679999999998</v>
          </cell>
        </row>
        <row r="397">
          <cell r="A397" t="str">
            <v>Replace  lashing  strips  with  stainless  steel lashing strips (epoxy coat)</v>
          </cell>
          <cell r="AF397">
            <v>2403.9679999999998</v>
          </cell>
        </row>
        <row r="398">
          <cell r="A398" t="str">
            <v>Replace   all   fasteners   with   stainless   steel fasteners (powder coat head and shank)</v>
          </cell>
          <cell r="AF398">
            <v>2403.9679999999998</v>
          </cell>
        </row>
        <row r="399">
          <cell r="A399" t="str">
            <v>Assemble</v>
          </cell>
          <cell r="AF399">
            <v>4025.9520000000002</v>
          </cell>
        </row>
        <row r="400">
          <cell r="A400" t="str">
            <v>Transport equipment to site (1 trip to site and back)</v>
          </cell>
          <cell r="AF400">
            <v>133.86799999999999</v>
          </cell>
        </row>
        <row r="401">
          <cell r="A401" t="str">
            <v>Install</v>
          </cell>
          <cell r="AF401">
            <v>3747.9679999999998</v>
          </cell>
        </row>
        <row r="402">
          <cell r="A402" t="str">
            <v>Travelling time (1 trip to site and back)</v>
          </cell>
          <cell r="AF402">
            <v>409.93399999999997</v>
          </cell>
        </row>
        <row r="403">
          <cell r="A403" t="str">
            <v>Commission and Report</v>
          </cell>
          <cell r="AF403">
            <v>13832</v>
          </cell>
        </row>
        <row r="404">
          <cell r="A404" t="str">
            <v>Travelling time (1 trip to site and back)</v>
          </cell>
          <cell r="AF404">
            <v>1512.875</v>
          </cell>
        </row>
        <row r="405">
          <cell r="A405" t="str">
            <v>TOTAL LABOUR COSTS
(excl. VAT)</v>
          </cell>
          <cell r="AF405">
            <v>77995.824000000008</v>
          </cell>
        </row>
        <row r="406">
          <cell r="A406" t="str">
            <v>TRANSPORT COSTS:</v>
          </cell>
          <cell r="AF406">
            <v>0</v>
          </cell>
        </row>
        <row r="407">
          <cell r="A407" t="str">
            <v>TYPE OF VEHICLE</v>
          </cell>
          <cell r="AF407">
            <v>0</v>
          </cell>
        </row>
        <row r="408">
          <cell r="A408" t="str">
            <v>Inspection using 2500cc 4×2 LDV</v>
          </cell>
          <cell r="AF408">
            <v>0</v>
          </cell>
        </row>
        <row r="409">
          <cell r="A409" t="str">
            <v>2500cc 4×2 LDV for staff to remove equipment</v>
          </cell>
          <cell r="AF409">
            <v>425.7</v>
          </cell>
        </row>
        <row r="410">
          <cell r="A410" t="str">
            <v>Transport equipment from site to your workshop (Truck  5 – 8 Ton
drop-side)</v>
          </cell>
          <cell r="AF410">
            <v>7500</v>
          </cell>
        </row>
        <row r="411">
          <cell r="A411" t="str">
            <v>Transport equipment from your workshop to site (Truck 5 – 8 Ton drop-side)</v>
          </cell>
          <cell r="AF411">
            <v>7500</v>
          </cell>
        </row>
        <row r="412">
          <cell r="A412" t="str">
            <v>2500cc 4×2 LDV for staff to install equipment</v>
          </cell>
          <cell r="AF412">
            <v>425.7</v>
          </cell>
        </row>
        <row r="413">
          <cell r="A413" t="str">
            <v>2500cc 4×2 LDV to test &amp; commission</v>
          </cell>
          <cell r="AF413">
            <v>425.7</v>
          </cell>
        </row>
        <row r="414">
          <cell r="A414" t="str">
            <v>TOTAL TRANSPORT COSTS (excl. VAT)</v>
          </cell>
          <cell r="AF414">
            <v>16277.100000000002</v>
          </cell>
        </row>
        <row r="415">
          <cell r="A415" t="str">
            <v>TOTAL COST:</v>
          </cell>
        </row>
        <row r="416">
          <cell r="A416" t="str">
            <v>TOTAL LABOUR COSTS + TOTAL TRANSPORT COSTS         (excl. VAT)</v>
          </cell>
          <cell r="AF416">
            <v>94272.924000000014</v>
          </cell>
        </row>
        <row r="417">
          <cell r="A417" t="str">
            <v>TOTAL LABOUR COSTS + TOTAL TRANSPORT COSTS         (incl. VAT)</v>
          </cell>
          <cell r="AF417">
            <v>108413.86260000001</v>
          </cell>
        </row>
        <row r="418">
          <cell r="A418" t="str">
            <v>8.13      ELECTRICAL ACTUATOR – HAZELMERE DAM                        S 29º 35´ 52´´    E 31º 02´ 35´´
(200-9000Nm, SA100E, 180l/min) ½ Ton</v>
          </cell>
          <cell r="AF418">
            <v>0</v>
          </cell>
        </row>
        <row r="419">
          <cell r="A419" t="str">
            <v xml:space="preserve">LABOUR COSTS: </v>
          </cell>
        </row>
        <row r="420">
          <cell r="A420" t="str">
            <v>SCOPE OF WORK</v>
          </cell>
          <cell r="AF420">
            <v>0</v>
          </cell>
        </row>
        <row r="421">
          <cell r="A421" t="str">
            <v>Inspection of equipment</v>
          </cell>
          <cell r="AF421">
            <v>7320</v>
          </cell>
        </row>
        <row r="422">
          <cell r="A422" t="str">
            <v>Travelling time (1 trip to site and back)</v>
          </cell>
          <cell r="AF422">
            <v>1281</v>
          </cell>
        </row>
        <row r="423">
          <cell r="A423" t="str">
            <v>Remove</v>
          </cell>
          <cell r="AF423">
            <v>559.49599999999998</v>
          </cell>
        </row>
        <row r="424">
          <cell r="A424" t="str">
            <v>Travelling time (1 trip to site and back)</v>
          </cell>
          <cell r="AF424">
            <v>244.77949999999996</v>
          </cell>
        </row>
        <row r="425">
          <cell r="A425" t="str">
            <v>Dismantle in workshop</v>
          </cell>
          <cell r="AF425">
            <v>559.49599999999998</v>
          </cell>
        </row>
        <row r="426">
          <cell r="A426" t="str">
            <v>Clean</v>
          </cell>
          <cell r="AF426">
            <v>891.96799999999996</v>
          </cell>
        </row>
        <row r="427">
          <cell r="A427" t="str">
            <v>Inspect</v>
          </cell>
          <cell r="AF427">
            <v>224</v>
          </cell>
        </row>
        <row r="428">
          <cell r="A428" t="str">
            <v>Report</v>
          </cell>
          <cell r="AF428">
            <v>224</v>
          </cell>
        </row>
        <row r="429">
          <cell r="A429" t="str">
            <v>Repair</v>
          </cell>
          <cell r="AF429">
            <v>559.49599999999998</v>
          </cell>
        </row>
        <row r="430">
          <cell r="A430" t="str">
            <v>Corrosion Protect</v>
          </cell>
          <cell r="AF430">
            <v>1204</v>
          </cell>
        </row>
        <row r="431">
          <cell r="A431" t="str">
            <v>Reassemble</v>
          </cell>
          <cell r="AF431">
            <v>602</v>
          </cell>
        </row>
        <row r="432">
          <cell r="A432" t="str">
            <v>Reconnect wiring</v>
          </cell>
          <cell r="AF432">
            <v>602</v>
          </cell>
        </row>
        <row r="433">
          <cell r="A433" t="str">
            <v>Reset limits/calibrate</v>
          </cell>
          <cell r="AF433">
            <v>602</v>
          </cell>
        </row>
        <row r="434">
          <cell r="A434" t="str">
            <v>Test</v>
          </cell>
          <cell r="AF434">
            <v>224</v>
          </cell>
        </row>
        <row r="435">
          <cell r="A435" t="str">
            <v>Test certificate</v>
          </cell>
          <cell r="AF435">
            <v>224</v>
          </cell>
        </row>
        <row r="436">
          <cell r="A436" t="str">
            <v>Travelling time (1 trip to site and back)</v>
          </cell>
          <cell r="AF436">
            <v>244.77949999999996</v>
          </cell>
        </row>
        <row r="437">
          <cell r="A437" t="str">
            <v>Commission</v>
          </cell>
          <cell r="AF437">
            <v>10032</v>
          </cell>
        </row>
        <row r="438">
          <cell r="A438" t="str">
            <v>Travelling time (1 trip to site and back)</v>
          </cell>
          <cell r="AF438">
            <v>1097.25</v>
          </cell>
        </row>
        <row r="439">
          <cell r="A439" t="str">
            <v>TOTAL LABOUR COSTS
(excl. VAT)</v>
          </cell>
          <cell r="AF439">
            <v>26696.264999999999</v>
          </cell>
        </row>
        <row r="440">
          <cell r="A440" t="str">
            <v>TRANSPORT COSTS:</v>
          </cell>
          <cell r="AF440">
            <v>0</v>
          </cell>
        </row>
        <row r="441">
          <cell r="A441" t="str">
            <v>TYPE OF VEHICLE</v>
          </cell>
          <cell r="AF441">
            <v>0</v>
          </cell>
        </row>
        <row r="442">
          <cell r="A442" t="str">
            <v>Inspection using 2500cc 4×2 LDV</v>
          </cell>
          <cell r="AF442">
            <v>425.7</v>
          </cell>
        </row>
        <row r="443">
          <cell r="A443" t="str">
            <v>2500cc  4×2  LDV  for  staff  to  remove  equipment  &amp;  transport equipment from site to your workshop</v>
          </cell>
          <cell r="AF443">
            <v>459.8</v>
          </cell>
        </row>
        <row r="444">
          <cell r="A444" t="str">
            <v>2500cc  4×2  LDV  for  staff  to  install  equipment  &amp;  transport
equipment from workshop to site</v>
          </cell>
          <cell r="AF444">
            <v>425.7</v>
          </cell>
        </row>
        <row r="445">
          <cell r="A445" t="str">
            <v>2500cc 4×2 LDV to test &amp; commission</v>
          </cell>
          <cell r="AF445">
            <v>425.7</v>
          </cell>
        </row>
        <row r="446">
          <cell r="A446" t="str">
            <v>TOTAL TRANSPORT COSTS (excl. VAT)</v>
          </cell>
          <cell r="AF446">
            <v>1736.9</v>
          </cell>
        </row>
        <row r="447">
          <cell r="A447" t="str">
            <v>TOTAL COST:</v>
          </cell>
        </row>
        <row r="448">
          <cell r="A448" t="str">
            <v>TOTAL LABOUR COSTS + TOTAL TRANSPORT COSTS         (excl. VAT)</v>
          </cell>
          <cell r="AF448">
            <v>28433.165000000001</v>
          </cell>
        </row>
        <row r="449">
          <cell r="A449" t="str">
            <v>TOTAL LABOUR COSTS + TOTAL TRANSPORT COSTS         (incl. VAT)</v>
          </cell>
          <cell r="AF449">
            <v>32698.139749999998</v>
          </cell>
        </row>
        <row r="450">
          <cell r="A450" t="str">
            <v>8.14      TRANSFORMERS – HLUHLUWE DAM                                        S 28º 07´ 60´´    E 32º 10´ 46´´
(2MVA, 22000/400V, 3-Phase, 50Hz) 6 Ton</v>
          </cell>
          <cell r="AF450">
            <v>0</v>
          </cell>
        </row>
        <row r="451">
          <cell r="A451" t="str">
            <v xml:space="preserve">LABOUR COSTS: </v>
          </cell>
        </row>
        <row r="452">
          <cell r="A452" t="str">
            <v>SCOPE OF WORK</v>
          </cell>
          <cell r="AF452">
            <v>0</v>
          </cell>
        </row>
        <row r="453">
          <cell r="A453" t="str">
            <v>Inspection of equipment</v>
          </cell>
          <cell r="AF453">
            <v>5145</v>
          </cell>
        </row>
        <row r="454">
          <cell r="A454" t="str">
            <v>Travelling time (1 trip to site and back)</v>
          </cell>
          <cell r="AF454">
            <v>1085</v>
          </cell>
        </row>
        <row r="455">
          <cell r="A455" t="str">
            <v>Remove</v>
          </cell>
          <cell r="AF455">
            <v>670.99199999999996</v>
          </cell>
        </row>
        <row r="456">
          <cell r="A456" t="str">
            <v>Travelling time (1 trip to site and back)</v>
          </cell>
          <cell r="AF456">
            <v>293.55899999999997</v>
          </cell>
        </row>
        <row r="457">
          <cell r="A457" t="str">
            <v>Transport equipment (1 trip to site &amp; back)</v>
          </cell>
          <cell r="AF457">
            <v>133.86799999999999</v>
          </cell>
        </row>
        <row r="458">
          <cell r="A458" t="str">
            <v>Dismantle in workshop</v>
          </cell>
          <cell r="AF458">
            <v>1398.74</v>
          </cell>
        </row>
        <row r="459">
          <cell r="A459" t="str">
            <v>Clean</v>
          </cell>
          <cell r="AF459">
            <v>334.488</v>
          </cell>
        </row>
        <row r="460">
          <cell r="A460" t="str">
            <v>Inspect</v>
          </cell>
          <cell r="AF460">
            <v>699</v>
          </cell>
        </row>
        <row r="461">
          <cell r="A461" t="str">
            <v>Report</v>
          </cell>
          <cell r="AF461">
            <v>224</v>
          </cell>
        </row>
        <row r="462">
          <cell r="A462" t="str">
            <v>Repair</v>
          </cell>
          <cell r="AF462">
            <v>4475.9679999999998</v>
          </cell>
        </row>
        <row r="463">
          <cell r="A463" t="str">
            <v>Corrosion Protect</v>
          </cell>
          <cell r="AF463">
            <v>4816</v>
          </cell>
        </row>
        <row r="464">
          <cell r="A464" t="str">
            <v>Assemble</v>
          </cell>
          <cell r="AF464">
            <v>2408</v>
          </cell>
        </row>
        <row r="465">
          <cell r="A465" t="str">
            <v>Test reports</v>
          </cell>
          <cell r="AF465">
            <v>224</v>
          </cell>
        </row>
        <row r="466">
          <cell r="A466" t="str">
            <v>Travelling time (1 trip to site and back)</v>
          </cell>
          <cell r="AF466">
            <v>293.55899999999997</v>
          </cell>
        </row>
        <row r="467">
          <cell r="A467" t="str">
            <v>Commission</v>
          </cell>
          <cell r="AF467">
            <v>13832</v>
          </cell>
        </row>
        <row r="468">
          <cell r="A468" t="str">
            <v>Travelling time (1 trip to site and back)</v>
          </cell>
          <cell r="AF468">
            <v>1512.875</v>
          </cell>
        </row>
        <row r="469">
          <cell r="A469" t="str">
            <v>TOTAL LABOUR COSTS
(excl. VAT)</v>
          </cell>
          <cell r="AF469">
            <v>37547.048999999999</v>
          </cell>
        </row>
        <row r="470">
          <cell r="A470" t="str">
            <v>TRANSPORT COSTS:</v>
          </cell>
          <cell r="AF470">
            <v>0</v>
          </cell>
        </row>
        <row r="471">
          <cell r="A471" t="str">
            <v>TYPE OF VEHICLE</v>
          </cell>
          <cell r="AF471">
            <v>0</v>
          </cell>
        </row>
        <row r="472">
          <cell r="A472" t="str">
            <v>Inspection using 2500cc 4×2 LDV</v>
          </cell>
          <cell r="AF472">
            <v>425.7</v>
          </cell>
        </row>
        <row r="473">
          <cell r="A473" t="str">
            <v>2500cc 4×2 LDV for staff to remove equipment</v>
          </cell>
          <cell r="AF473">
            <v>425.7</v>
          </cell>
        </row>
        <row r="474">
          <cell r="A474" t="str">
            <v>Transport equipment from site to your workshop (Truck 5 – 8 Ton
with crane)</v>
          </cell>
          <cell r="AF474">
            <v>9500</v>
          </cell>
        </row>
        <row r="475">
          <cell r="A475" t="str">
            <v>Transport equipment from your workshop to site (Truck 5 – 8 Ton with crane)</v>
          </cell>
          <cell r="AF475">
            <v>9500</v>
          </cell>
        </row>
        <row r="476">
          <cell r="A476" t="str">
            <v>2500cc 4×2 LDV for staff to install equipment</v>
          </cell>
          <cell r="AF476">
            <v>425.7</v>
          </cell>
        </row>
        <row r="477">
          <cell r="A477" t="str">
            <v>2500cc 4×2 LDV to test &amp; commission</v>
          </cell>
          <cell r="AF477">
            <v>425.7</v>
          </cell>
        </row>
        <row r="478">
          <cell r="A478" t="str">
            <v>TOTAL TRANSPORT COSTS (excl. VAT)</v>
          </cell>
          <cell r="AF478">
            <v>20702.800000000003</v>
          </cell>
        </row>
        <row r="479">
          <cell r="A479" t="str">
            <v>TOTAL COST:</v>
          </cell>
        </row>
        <row r="480">
          <cell r="A480" t="str">
            <v>TOTAL LABOUR COSTS + TOTAL TRANSPORT COSTS         (excl. VAT)</v>
          </cell>
          <cell r="AF480">
            <v>58249.849000000002</v>
          </cell>
        </row>
        <row r="481">
          <cell r="A481" t="str">
            <v>TOTAL LABOUR COSTS + TOTAL TRANSPORT COSTS         (incl. VAT)</v>
          </cell>
          <cell r="AF481">
            <v>66987.326350000003</v>
          </cell>
        </row>
        <row r="482">
          <cell r="A482" t="str">
            <v>8.15      ELECTRICAL MOTOR – TUGELA-MHLATHUZE SCHEME        S 28º 52´ 54´´    E 31º 02´ 22´´
(SQUIRREL CAGE, INDUCTION MOTOR, 300kW, STAR-DELTA, 1500RPM, 50Hz) 2 Ton</v>
          </cell>
          <cell r="AF482">
            <v>0</v>
          </cell>
        </row>
        <row r="483">
          <cell r="A483" t="str">
            <v xml:space="preserve">LABOUR COSTS: </v>
          </cell>
        </row>
        <row r="484">
          <cell r="A484" t="str">
            <v>SCOPE OF WORK</v>
          </cell>
          <cell r="AF484">
            <v>0</v>
          </cell>
        </row>
        <row r="485">
          <cell r="A485" t="str">
            <v>Inspection of equipment</v>
          </cell>
          <cell r="AF485">
            <v>7320</v>
          </cell>
        </row>
        <row r="486">
          <cell r="A486" t="str">
            <v>Travel time (1 trip to site and back)</v>
          </cell>
          <cell r="AF486">
            <v>1281</v>
          </cell>
        </row>
        <row r="487">
          <cell r="A487" t="str">
            <v>Remove</v>
          </cell>
          <cell r="AF487">
            <v>2014.992</v>
          </cell>
        </row>
        <row r="488">
          <cell r="A488" t="str">
            <v>Travelling time (1 trip to site and back)</v>
          </cell>
          <cell r="AF488">
            <v>293.55899999999997</v>
          </cell>
        </row>
        <row r="489">
          <cell r="A489" t="str">
            <v>Transport equipment (1 trip to site &amp; back)</v>
          </cell>
          <cell r="AF489">
            <v>133.86799999999999</v>
          </cell>
        </row>
        <row r="490">
          <cell r="A490" t="str">
            <v>Dismantle in workshop</v>
          </cell>
          <cell r="AF490">
            <v>279.74799999999999</v>
          </cell>
        </row>
        <row r="491">
          <cell r="A491" t="str">
            <v>Clean</v>
          </cell>
          <cell r="AF491">
            <v>55.747999999999998</v>
          </cell>
        </row>
        <row r="492">
          <cell r="A492" t="str">
            <v>Inspect</v>
          </cell>
          <cell r="AF492">
            <v>1398</v>
          </cell>
        </row>
        <row r="493">
          <cell r="A493" t="str">
            <v>Report</v>
          </cell>
          <cell r="AF493">
            <v>224</v>
          </cell>
        </row>
        <row r="494">
          <cell r="A494" t="str">
            <v>Rewind stator</v>
          </cell>
          <cell r="AF494">
            <v>7224</v>
          </cell>
        </row>
        <row r="495">
          <cell r="A495" t="str">
            <v>Check motor heaters</v>
          </cell>
          <cell r="AF495">
            <v>301</v>
          </cell>
        </row>
        <row r="496">
          <cell r="A496" t="str">
            <v>Bearing RTD’s &amp; thermistors</v>
          </cell>
          <cell r="AF496">
            <v>301</v>
          </cell>
        </row>
        <row r="497">
          <cell r="A497" t="str">
            <v>Replace bearings (DE &amp; NDE)</v>
          </cell>
          <cell r="AF497">
            <v>602</v>
          </cell>
        </row>
        <row r="498">
          <cell r="A498" t="str">
            <v>Re-balance rotor shaft</v>
          </cell>
          <cell r="AF498">
            <v>1204</v>
          </cell>
        </row>
        <row r="499">
          <cell r="A499" t="str">
            <v>Check shaft extension run-out</v>
          </cell>
          <cell r="AF499">
            <v>301</v>
          </cell>
        </row>
        <row r="500">
          <cell r="A500" t="str">
            <v>Assemble</v>
          </cell>
          <cell r="AF500">
            <v>301</v>
          </cell>
        </row>
        <row r="501">
          <cell r="A501" t="str">
            <v>Performance test</v>
          </cell>
          <cell r="AF501">
            <v>903</v>
          </cell>
        </row>
        <row r="502">
          <cell r="A502" t="str">
            <v>Routine test (no-load &amp; short circuit)</v>
          </cell>
          <cell r="AF502">
            <v>301</v>
          </cell>
        </row>
        <row r="503">
          <cell r="A503" t="str">
            <v>Megger test</v>
          </cell>
          <cell r="AF503">
            <v>301</v>
          </cell>
        </row>
        <row r="504">
          <cell r="A504" t="str">
            <v>Check winding resistance</v>
          </cell>
          <cell r="AF504">
            <v>301</v>
          </cell>
        </row>
        <row r="505">
          <cell r="A505" t="str">
            <v>Corrosion Protect</v>
          </cell>
          <cell r="AF505">
            <v>4816</v>
          </cell>
        </row>
        <row r="506">
          <cell r="A506" t="str">
            <v>Test reports before &amp; after</v>
          </cell>
          <cell r="AF506">
            <v>224</v>
          </cell>
        </row>
        <row r="507">
          <cell r="A507" t="str">
            <v>Laser align</v>
          </cell>
          <cell r="AF507">
            <v>903</v>
          </cell>
        </row>
        <row r="508">
          <cell r="A508" t="str">
            <v>Travelling time (1 trip to site and back)</v>
          </cell>
          <cell r="AF508">
            <v>293.55899999999997</v>
          </cell>
        </row>
        <row r="509">
          <cell r="A509" t="str">
            <v>Commission</v>
          </cell>
          <cell r="AF509">
            <v>3458</v>
          </cell>
        </row>
        <row r="510">
          <cell r="A510" t="str">
            <v>Travelling time (1 trip to site and back)</v>
          </cell>
          <cell r="AF510">
            <v>1512.875</v>
          </cell>
        </row>
        <row r="511">
          <cell r="A511" t="str">
            <v>TOTAL LABOUR COSTS
(excl. VAT)</v>
          </cell>
          <cell r="AF511">
            <v>36248.349000000002</v>
          </cell>
        </row>
        <row r="512">
          <cell r="A512" t="str">
            <v>TRANSPORT COSTS:</v>
          </cell>
        </row>
        <row r="513">
          <cell r="A513" t="str">
            <v>TYPE OF VEHICLE</v>
          </cell>
        </row>
        <row r="514">
          <cell r="A514" t="str">
            <v>Inspection using 2500cc 4×2 LDV</v>
          </cell>
          <cell r="AF514">
            <v>425.7</v>
          </cell>
        </row>
        <row r="515">
          <cell r="A515" t="str">
            <v>2500cc 4×2 LDV for staff to remove equipment</v>
          </cell>
          <cell r="AF515">
            <v>425.7</v>
          </cell>
        </row>
        <row r="516">
          <cell r="A516" t="str">
            <v>Transport equipment from site to your workshop (Truck 5 – 8 Ton with crane)</v>
          </cell>
          <cell r="AF516">
            <v>9500</v>
          </cell>
        </row>
        <row r="517">
          <cell r="A517" t="str">
            <v>Transport equipment from your workshop to site (Truck 5 – 8 Ton
with crane)</v>
          </cell>
          <cell r="AF517">
            <v>9500</v>
          </cell>
        </row>
        <row r="518">
          <cell r="A518" t="str">
            <v>2500cc 4×2 LDV for staff to install equipment</v>
          </cell>
          <cell r="AF518">
            <v>425.7</v>
          </cell>
        </row>
        <row r="519">
          <cell r="A519" t="str">
            <v>2500cc 4×2 LDV to test &amp; commission</v>
          </cell>
          <cell r="AF519">
            <v>425.7</v>
          </cell>
        </row>
        <row r="520">
          <cell r="A520" t="str">
            <v>TOTAL TRANSPORT COSTS (excl. VAT)</v>
          </cell>
          <cell r="AF520">
            <v>20702.800000000003</v>
          </cell>
        </row>
        <row r="521">
          <cell r="A521" t="str">
            <v>TOTAL COST:</v>
          </cell>
        </row>
        <row r="522">
          <cell r="A522" t="str">
            <v>TOTAL LABOUR COSTS + TOTAL TRANSPORT COSTS         (excl. VAT)</v>
          </cell>
          <cell r="AF522">
            <v>56951.149000000005</v>
          </cell>
        </row>
        <row r="523">
          <cell r="A523" t="str">
            <v>TOTAL LABOUR COSTS + TOTAL TRANSPORT COSTS         (incl. VAT)</v>
          </cell>
          <cell r="AF523">
            <v>65493.821349999998</v>
          </cell>
        </row>
      </sheetData>
      <sheetData sheetId="2"/>
      <sheetData sheetId="3"/>
      <sheetData sheetId="4" refreshError="1"/>
      <sheetData sheetId="5" refreshError="1"/>
    </sheetDataSet>
  </externalBook>
</externalLink>
</file>

<file path=xl/persons/person.xml><?xml version="1.0" encoding="utf-8"?>
<personList xmlns="http://schemas.microsoft.com/office/spreadsheetml/2018/threadedcomments" xmlns:x="http://schemas.openxmlformats.org/spreadsheetml/2006/main">
  <person displayName="Grace Mhlolo" id="{107CA8C3-49D5-4746-9AE1-EFF712FE8691}" userId="c33ebc05240605cf" providerId="Windows Liv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3" dT="2021-11-09T12:51:30.44" personId="{107CA8C3-49D5-4746-9AE1-EFF712FE8691}" id="{8823A3D9-BD5F-46CF-86DF-545C4EDD3677}">
    <text>PM / ENGINEER TO SPECIFY UNDER EACH ITEM OF WORK THE PERSONNEL REQUIREMENT AS WELL AS THE DURATION OF ACTIVITY</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22"/>
  <sheetViews>
    <sheetView view="pageBreakPreview" zoomScaleNormal="100" zoomScaleSheetLayoutView="100" workbookViewId="0">
      <selection activeCell="E12" sqref="E12"/>
    </sheetView>
  </sheetViews>
  <sheetFormatPr defaultColWidth="8.85546875" defaultRowHeight="12.75" x14ac:dyDescent="0.25"/>
  <cols>
    <col min="1" max="1" width="20.140625" style="87" customWidth="1"/>
    <col min="2" max="5" width="21.140625" style="87" customWidth="1"/>
    <col min="6" max="16384" width="8.85546875" style="87"/>
  </cols>
  <sheetData>
    <row r="1" spans="1:8" s="6" customFormat="1" x14ac:dyDescent="0.25">
      <c r="A1" s="1" t="s">
        <v>0</v>
      </c>
      <c r="B1" s="2"/>
      <c r="C1" s="44"/>
      <c r="D1" s="44"/>
      <c r="E1" s="49"/>
      <c r="F1" s="3"/>
      <c r="G1" s="4"/>
      <c r="H1" s="5"/>
    </row>
    <row r="2" spans="1:8" s="6" customFormat="1" x14ac:dyDescent="0.25">
      <c r="A2" s="7" t="s">
        <v>8</v>
      </c>
      <c r="B2" s="8"/>
      <c r="C2" s="29"/>
      <c r="D2" s="57"/>
      <c r="E2" s="9"/>
      <c r="F2" s="9"/>
      <c r="G2" s="10"/>
      <c r="H2" s="11"/>
    </row>
    <row r="3" spans="1:8" s="79" customFormat="1" x14ac:dyDescent="0.2">
      <c r="A3" s="85" t="s">
        <v>143</v>
      </c>
      <c r="B3" s="85"/>
      <c r="C3" s="85"/>
      <c r="D3" s="85"/>
      <c r="E3" s="85"/>
    </row>
    <row r="4" spans="1:8" s="79" customFormat="1" ht="25.5" x14ac:dyDescent="0.2">
      <c r="A4" s="85" t="s">
        <v>142</v>
      </c>
      <c r="B4" s="85" t="s">
        <v>135</v>
      </c>
      <c r="C4" s="85" t="s">
        <v>136</v>
      </c>
      <c r="D4" s="85" t="s">
        <v>137</v>
      </c>
      <c r="E4" s="85" t="s">
        <v>138</v>
      </c>
    </row>
    <row r="5" spans="1:8" s="80" customFormat="1" x14ac:dyDescent="0.2">
      <c r="A5" s="83"/>
      <c r="B5" s="92"/>
      <c r="C5" s="92"/>
      <c r="D5" s="92"/>
      <c r="E5" s="92"/>
    </row>
    <row r="6" spans="1:8" s="80" customFormat="1" ht="20.100000000000001" customHeight="1" x14ac:dyDescent="0.2">
      <c r="A6" s="83"/>
      <c r="B6" s="92"/>
      <c r="C6" s="92"/>
      <c r="D6" s="92"/>
      <c r="E6" s="92"/>
    </row>
    <row r="7" spans="1:8" s="80" customFormat="1" ht="20.100000000000001" customHeight="1" x14ac:dyDescent="0.2">
      <c r="A7" s="83"/>
      <c r="B7" s="92"/>
      <c r="C7" s="92"/>
      <c r="D7" s="92"/>
      <c r="E7" s="92"/>
    </row>
    <row r="8" spans="1:8" s="80" customFormat="1" ht="20.100000000000001" customHeight="1" x14ac:dyDescent="0.2">
      <c r="A8" s="83"/>
      <c r="B8" s="92"/>
      <c r="C8" s="92"/>
      <c r="D8" s="92"/>
      <c r="E8" s="92"/>
    </row>
    <row r="9" spans="1:8" s="80" customFormat="1" ht="20.100000000000001" customHeight="1" x14ac:dyDescent="0.2">
      <c r="A9" s="83"/>
      <c r="B9" s="92"/>
      <c r="C9" s="92"/>
      <c r="D9" s="92"/>
      <c r="E9" s="92"/>
    </row>
    <row r="10" spans="1:8" s="80" customFormat="1" ht="20.100000000000001" customHeight="1" x14ac:dyDescent="0.2">
      <c r="A10" s="83"/>
      <c r="B10" s="92"/>
      <c r="C10" s="92"/>
      <c r="D10" s="92"/>
      <c r="E10" s="92"/>
    </row>
    <row r="11" spans="1:8" s="80" customFormat="1" ht="20.100000000000001" customHeight="1" x14ac:dyDescent="0.2">
      <c r="A11" s="83"/>
      <c r="B11" s="92"/>
      <c r="C11" s="92"/>
      <c r="D11" s="92"/>
      <c r="E11" s="92"/>
    </row>
    <row r="12" spans="1:8" s="80" customFormat="1" ht="20.100000000000001" customHeight="1" x14ac:dyDescent="0.2">
      <c r="A12" s="83"/>
      <c r="B12" s="92"/>
      <c r="C12" s="92"/>
      <c r="D12" s="92"/>
      <c r="E12" s="92"/>
    </row>
    <row r="13" spans="1:8" s="80" customFormat="1" ht="20.100000000000001" customHeight="1" x14ac:dyDescent="0.2">
      <c r="A13" s="83"/>
      <c r="B13" s="92"/>
      <c r="C13" s="92"/>
      <c r="D13" s="92"/>
      <c r="E13" s="92"/>
    </row>
    <row r="14" spans="1:8" s="80" customFormat="1" ht="20.100000000000001" customHeight="1" x14ac:dyDescent="0.2">
      <c r="A14" s="83"/>
      <c r="B14" s="92"/>
      <c r="C14" s="92"/>
      <c r="D14" s="92"/>
      <c r="E14" s="92"/>
    </row>
    <row r="15" spans="1:8" s="80" customFormat="1" ht="20.100000000000001" customHeight="1" x14ac:dyDescent="0.2">
      <c r="A15" s="83"/>
      <c r="B15" s="92"/>
      <c r="C15" s="92"/>
      <c r="D15" s="92"/>
      <c r="E15" s="92"/>
    </row>
    <row r="16" spans="1:8" s="80" customFormat="1" ht="20.100000000000001" customHeight="1" x14ac:dyDescent="0.2">
      <c r="A16" s="83"/>
      <c r="B16" s="92"/>
      <c r="C16" s="92"/>
      <c r="D16" s="92"/>
      <c r="E16" s="92"/>
    </row>
    <row r="17" spans="1:5" s="80" customFormat="1" ht="20.100000000000001" customHeight="1" x14ac:dyDescent="0.2">
      <c r="A17" s="83"/>
      <c r="B17" s="92"/>
      <c r="C17" s="92"/>
      <c r="D17" s="92"/>
      <c r="E17" s="92"/>
    </row>
    <row r="18" spans="1:5" s="80" customFormat="1" ht="20.100000000000001" customHeight="1" x14ac:dyDescent="0.2">
      <c r="A18" s="83"/>
      <c r="B18" s="92"/>
      <c r="C18" s="92"/>
      <c r="D18" s="92"/>
      <c r="E18" s="92"/>
    </row>
    <row r="19" spans="1:5" s="80" customFormat="1" ht="20.100000000000001" customHeight="1" x14ac:dyDescent="0.2">
      <c r="A19" s="83"/>
      <c r="B19" s="92"/>
      <c r="C19" s="92"/>
      <c r="D19" s="92"/>
      <c r="E19" s="92"/>
    </row>
    <row r="20" spans="1:5" s="79" customFormat="1" ht="25.5" x14ac:dyDescent="0.2">
      <c r="A20" s="85" t="s">
        <v>139</v>
      </c>
      <c r="B20" s="174">
        <f>SUM(B5:B19)</f>
        <v>0</v>
      </c>
      <c r="C20" s="174">
        <f t="shared" ref="C20:E20" si="0">SUM(C5:C19)</f>
        <v>0</v>
      </c>
      <c r="D20" s="174">
        <f>SUM(D5:D19)</f>
        <v>0</v>
      </c>
      <c r="E20" s="174">
        <f t="shared" si="0"/>
        <v>0</v>
      </c>
    </row>
    <row r="21" spans="1:5" s="79" customFormat="1" ht="25.5" x14ac:dyDescent="0.2">
      <c r="A21" s="85" t="s">
        <v>140</v>
      </c>
      <c r="B21" s="174">
        <f>B20*1.15</f>
        <v>0</v>
      </c>
      <c r="C21" s="174">
        <f t="shared" ref="C21:E21" si="1">C20*1.15</f>
        <v>0</v>
      </c>
      <c r="D21" s="174">
        <f t="shared" si="1"/>
        <v>0</v>
      </c>
      <c r="E21" s="174">
        <f t="shared" si="1"/>
        <v>0</v>
      </c>
    </row>
    <row r="22" spans="1:5" ht="15" x14ac:dyDescent="0.25">
      <c r="B22" s="175" t="e">
        <f>SUMIFS('[2]Pricing Schedule'!$AF$12:$AF$523,'[2]Pricing Schedule'!$A$12:$A$523,Summary!$A22)</f>
        <v>#VALUE!</v>
      </c>
    </row>
  </sheetData>
  <pageMargins left="0.7" right="0.7" top="0.75" bottom="0.75" header="0.3" footer="0.3"/>
  <pageSetup paperSize="9" scale="83" fitToHeight="0"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644"/>
  <sheetViews>
    <sheetView tabSelected="1" view="pageBreakPreview" topLeftCell="C30" zoomScale="60" zoomScaleNormal="100" workbookViewId="0">
      <pane xSplit="9000" ySplit="1815" topLeftCell="A37" activePane="bottomLeft"/>
      <selection activeCell="C18" sqref="C18"/>
      <selection pane="topRight" activeCell="F1" sqref="F1"/>
      <selection pane="bottomLeft" activeCell="A23" sqref="A23"/>
      <selection pane="bottomRight" activeCell="I265" sqref="I265"/>
    </sheetView>
  </sheetViews>
  <sheetFormatPr defaultColWidth="9.140625" defaultRowHeight="12.75" x14ac:dyDescent="0.25"/>
  <cols>
    <col min="1" max="1" width="13.28515625" style="6" customWidth="1"/>
    <col min="2" max="2" width="11.85546875" style="6" customWidth="1"/>
    <col min="3" max="3" width="51.28515625" style="48" customWidth="1"/>
    <col min="4" max="4" width="24.28515625" style="48" hidden="1" customWidth="1"/>
    <col min="5" max="5" width="8.42578125" style="51" customWidth="1"/>
    <col min="6" max="6" width="15.7109375" style="40" customWidth="1"/>
    <col min="7" max="7" width="16.42578125" style="41" customWidth="1"/>
    <col min="8" max="8" width="20.28515625" style="6" customWidth="1"/>
    <col min="9" max="9" width="10.7109375" style="6" bestFit="1" customWidth="1"/>
    <col min="10" max="16384" width="9.140625" style="6"/>
  </cols>
  <sheetData>
    <row r="1" spans="1:8" x14ac:dyDescent="0.25">
      <c r="A1" s="1" t="s">
        <v>0</v>
      </c>
      <c r="B1" s="2"/>
      <c r="C1" s="44"/>
      <c r="D1" s="44"/>
      <c r="E1" s="49"/>
      <c r="F1" s="3"/>
      <c r="G1" s="4"/>
      <c r="H1" s="5"/>
    </row>
    <row r="2" spans="1:8" x14ac:dyDescent="0.25">
      <c r="A2" s="7" t="s">
        <v>8</v>
      </c>
      <c r="B2" s="8"/>
      <c r="C2" s="29"/>
      <c r="D2" s="57"/>
      <c r="E2" s="9"/>
      <c r="F2" s="9"/>
      <c r="G2" s="10"/>
      <c r="H2" s="11"/>
    </row>
    <row r="3" spans="1:8" ht="51" customHeight="1" x14ac:dyDescent="0.2">
      <c r="A3" s="12" t="s">
        <v>1</v>
      </c>
      <c r="B3" s="12" t="s">
        <v>2</v>
      </c>
      <c r="C3" s="45" t="s">
        <v>3</v>
      </c>
      <c r="D3" s="176" t="s">
        <v>22</v>
      </c>
      <c r="E3" s="13" t="s">
        <v>4</v>
      </c>
      <c r="F3" s="14" t="s">
        <v>133</v>
      </c>
      <c r="G3" s="15" t="s">
        <v>5</v>
      </c>
      <c r="H3" s="14" t="s">
        <v>6</v>
      </c>
    </row>
    <row r="4" spans="1:8" x14ac:dyDescent="0.2">
      <c r="A4" s="12"/>
      <c r="B4" s="12"/>
      <c r="C4" s="45"/>
      <c r="D4" s="45"/>
      <c r="E4" s="13"/>
      <c r="F4" s="14"/>
      <c r="G4" s="15"/>
      <c r="H4" s="14"/>
    </row>
    <row r="5" spans="1:8" s="20" customFormat="1" x14ac:dyDescent="0.2">
      <c r="A5" s="16"/>
      <c r="B5" s="16"/>
      <c r="C5" s="46" t="s">
        <v>66</v>
      </c>
      <c r="D5" s="68"/>
      <c r="E5" s="50"/>
      <c r="F5" s="17"/>
      <c r="G5" s="18"/>
      <c r="H5" s="19"/>
    </row>
    <row r="6" spans="1:8" s="20" customFormat="1" ht="18.600000000000001" customHeight="1" x14ac:dyDescent="0.2">
      <c r="A6" s="21"/>
      <c r="B6" s="16"/>
      <c r="C6" s="52" t="s">
        <v>9</v>
      </c>
      <c r="D6" s="68"/>
      <c r="E6" s="17"/>
      <c r="F6" s="22"/>
      <c r="G6" s="23"/>
      <c r="H6" s="24" t="str">
        <f t="shared" ref="H6" si="0">IF(ISBLANK(C7)," ",F6*G6)</f>
        <v xml:space="preserve"> </v>
      </c>
    </row>
    <row r="7" spans="1:8" s="20" customFormat="1" ht="18.600000000000001" customHeight="1" x14ac:dyDescent="0.2">
      <c r="A7" s="21"/>
      <c r="B7" s="16"/>
      <c r="C7" s="52"/>
      <c r="D7" s="68"/>
      <c r="E7" s="17"/>
      <c r="F7" s="22"/>
      <c r="G7" s="23"/>
      <c r="H7" s="24" t="str">
        <f t="shared" ref="H7:H13" si="1">IF(ISBLANK(E7)," ",F7*G7)</f>
        <v xml:space="preserve"> </v>
      </c>
    </row>
    <row r="8" spans="1:8" s="20" customFormat="1" ht="18.600000000000001" customHeight="1" x14ac:dyDescent="0.2">
      <c r="A8" s="21">
        <f>IF(E8&lt;&gt;"",COUNTA(E8:$E$8),"")</f>
        <v>1</v>
      </c>
      <c r="B8" s="16"/>
      <c r="C8" s="53" t="s">
        <v>26</v>
      </c>
      <c r="D8" s="68"/>
      <c r="E8" s="17" t="s">
        <v>67</v>
      </c>
      <c r="F8" s="22"/>
      <c r="G8" s="23"/>
      <c r="H8" s="24">
        <f>IF(ISBLANK(E8)," ",F8*G8)</f>
        <v>0</v>
      </c>
    </row>
    <row r="9" spans="1:8" s="20" customFormat="1" x14ac:dyDescent="0.2">
      <c r="A9" s="21">
        <f>IF(E9&lt;&gt;"",COUNTA(E$8:$E9),"")</f>
        <v>2</v>
      </c>
      <c r="B9" s="16"/>
      <c r="C9" s="61" t="s">
        <v>144</v>
      </c>
      <c r="D9" s="68"/>
      <c r="E9" s="17" t="s">
        <v>67</v>
      </c>
      <c r="F9" s="22"/>
      <c r="G9" s="23"/>
      <c r="H9" s="24">
        <f t="shared" si="1"/>
        <v>0</v>
      </c>
    </row>
    <row r="10" spans="1:8" s="20" customFormat="1" x14ac:dyDescent="0.2">
      <c r="A10" s="21">
        <f>IF(E10&lt;&gt;"",COUNTA(E$8:$E10),"")</f>
        <v>3</v>
      </c>
      <c r="B10" s="16"/>
      <c r="C10" s="61" t="s">
        <v>11</v>
      </c>
      <c r="D10" s="68"/>
      <c r="E10" s="17" t="s">
        <v>67</v>
      </c>
      <c r="F10" s="22"/>
      <c r="G10" s="23"/>
      <c r="H10" s="24">
        <f t="shared" si="1"/>
        <v>0</v>
      </c>
    </row>
    <row r="11" spans="1:8" s="20" customFormat="1" x14ac:dyDescent="0.2">
      <c r="A11" s="21">
        <f>IF(E11&lt;&gt;"",COUNTA(E$8:$E11),"")</f>
        <v>4</v>
      </c>
      <c r="B11" s="16"/>
      <c r="C11" s="61" t="s">
        <v>145</v>
      </c>
      <c r="D11" s="68"/>
      <c r="E11" s="17" t="s">
        <v>67</v>
      </c>
      <c r="F11" s="22"/>
      <c r="G11" s="23"/>
      <c r="H11" s="24">
        <f t="shared" si="1"/>
        <v>0</v>
      </c>
    </row>
    <row r="12" spans="1:8" s="20" customFormat="1" x14ac:dyDescent="0.2">
      <c r="A12" s="21">
        <f>IF(E12&lt;&gt;"",COUNTA(E$8:$E12),"")</f>
        <v>5</v>
      </c>
      <c r="B12" s="16"/>
      <c r="C12" s="61" t="s">
        <v>146</v>
      </c>
      <c r="D12" s="68"/>
      <c r="E12" s="17" t="s">
        <v>67</v>
      </c>
      <c r="F12" s="22"/>
      <c r="G12" s="23"/>
      <c r="H12" s="24">
        <f t="shared" si="1"/>
        <v>0</v>
      </c>
    </row>
    <row r="13" spans="1:8" s="20" customFormat="1" x14ac:dyDescent="0.2">
      <c r="A13" s="21">
        <f>IF(E13&lt;&gt;"",COUNTA(E$8:$E13),"")</f>
        <v>6</v>
      </c>
      <c r="B13" s="16"/>
      <c r="C13" s="61" t="s">
        <v>147</v>
      </c>
      <c r="D13" s="68"/>
      <c r="E13" s="17" t="s">
        <v>67</v>
      </c>
      <c r="F13" s="22"/>
      <c r="G13" s="23"/>
      <c r="H13" s="24">
        <f t="shared" si="1"/>
        <v>0</v>
      </c>
    </row>
    <row r="14" spans="1:8" s="20" customFormat="1" x14ac:dyDescent="0.2">
      <c r="A14" s="21">
        <f>IF(E14&lt;&gt;"",COUNTA(E$8:$E14),"")</f>
        <v>7</v>
      </c>
      <c r="B14" s="16"/>
      <c r="C14" s="61" t="s">
        <v>26</v>
      </c>
      <c r="D14" s="68"/>
      <c r="E14" s="17" t="s">
        <v>67</v>
      </c>
      <c r="F14" s="22"/>
      <c r="G14" s="23"/>
      <c r="H14" s="24">
        <f t="shared" ref="H14:H211" si="2">IF(ISBLANK(E14)," ",F14*G14)</f>
        <v>0</v>
      </c>
    </row>
    <row r="15" spans="1:8" s="20" customFormat="1" x14ac:dyDescent="0.2">
      <c r="A15" s="21">
        <f>IF(E15&lt;&gt;"",COUNTA(E$8:$E15),"")</f>
        <v>8</v>
      </c>
      <c r="B15" s="16"/>
      <c r="C15" s="61" t="s">
        <v>83</v>
      </c>
      <c r="D15" s="68"/>
      <c r="E15" s="17" t="s">
        <v>67</v>
      </c>
      <c r="F15" s="22"/>
      <c r="G15" s="23"/>
      <c r="H15" s="24">
        <f t="shared" si="2"/>
        <v>0</v>
      </c>
    </row>
    <row r="16" spans="1:8" s="20" customFormat="1" x14ac:dyDescent="0.2">
      <c r="A16" s="21" t="str">
        <f>IF(E16&lt;&gt;"",COUNTA(E$10:$E16),"")</f>
        <v/>
      </c>
      <c r="B16" s="16"/>
      <c r="C16" s="66"/>
      <c r="D16" s="71"/>
      <c r="E16" s="17"/>
      <c r="F16" s="33"/>
      <c r="G16" s="34"/>
      <c r="H16" s="24" t="str">
        <f t="shared" si="2"/>
        <v xml:space="preserve"> </v>
      </c>
    </row>
    <row r="17" spans="1:8" s="20" customFormat="1" x14ac:dyDescent="0.2">
      <c r="A17" s="21" t="str">
        <f>IF(E17&lt;&gt;"",COUNTA(E$10:$E17),"")</f>
        <v/>
      </c>
      <c r="B17" s="16"/>
      <c r="C17" s="124" t="s">
        <v>27</v>
      </c>
      <c r="D17" s="71"/>
      <c r="E17" s="17"/>
      <c r="F17" s="33"/>
      <c r="G17" s="34"/>
      <c r="H17" s="24" t="str">
        <f t="shared" si="2"/>
        <v xml:space="preserve"> </v>
      </c>
    </row>
    <row r="18" spans="1:8" s="20" customFormat="1" x14ac:dyDescent="0.2">
      <c r="A18" s="21" t="str">
        <f>IF(E18&lt;&gt;"",COUNTA(E$10:$E18),"")</f>
        <v/>
      </c>
      <c r="B18" s="16"/>
      <c r="C18" s="124" t="s">
        <v>28</v>
      </c>
      <c r="D18" s="71"/>
      <c r="E18" s="17"/>
      <c r="F18" s="33"/>
      <c r="G18" s="34"/>
      <c r="H18" s="24" t="str">
        <f t="shared" si="2"/>
        <v xml:space="preserve"> </v>
      </c>
    </row>
    <row r="19" spans="1:8" s="20" customFormat="1" x14ac:dyDescent="0.2">
      <c r="A19" s="21">
        <f>IF(E19&lt;&gt;"",COUNTA(E$10:$E19),"")</f>
        <v>7</v>
      </c>
      <c r="B19" s="16"/>
      <c r="C19" s="66" t="s">
        <v>29</v>
      </c>
      <c r="D19" s="71"/>
      <c r="E19" s="17" t="s">
        <v>82</v>
      </c>
      <c r="F19" s="33"/>
      <c r="G19" s="34"/>
      <c r="H19" s="24">
        <f t="shared" si="2"/>
        <v>0</v>
      </c>
    </row>
    <row r="20" spans="1:8" s="20" customFormat="1" x14ac:dyDescent="0.2">
      <c r="A20" s="21">
        <f>IF(E20&lt;&gt;"",COUNTA(E$10:$E20),"")</f>
        <v>8</v>
      </c>
      <c r="B20" s="16"/>
      <c r="C20" s="66" t="s">
        <v>30</v>
      </c>
      <c r="D20" s="71"/>
      <c r="E20" s="17" t="s">
        <v>82</v>
      </c>
      <c r="F20" s="33"/>
      <c r="G20" s="34"/>
      <c r="H20" s="24">
        <f t="shared" si="2"/>
        <v>0</v>
      </c>
    </row>
    <row r="21" spans="1:8" s="20" customFormat="1" ht="25.5" x14ac:dyDescent="0.2">
      <c r="A21" s="21">
        <f>IF(E21&lt;&gt;"",COUNTA(E$10:$E21),"")</f>
        <v>9</v>
      </c>
      <c r="B21" s="16"/>
      <c r="C21" s="66" t="s">
        <v>31</v>
      </c>
      <c r="D21" s="71"/>
      <c r="E21" s="17" t="s">
        <v>82</v>
      </c>
      <c r="F21" s="33"/>
      <c r="G21" s="34"/>
      <c r="H21" s="24">
        <f t="shared" si="2"/>
        <v>0</v>
      </c>
    </row>
    <row r="22" spans="1:8" s="20" customFormat="1" ht="25.5" x14ac:dyDescent="0.2">
      <c r="A22" s="21">
        <f>IF(E22&lt;&gt;"",COUNTA(E$10:$E22),"")</f>
        <v>10</v>
      </c>
      <c r="B22" s="16"/>
      <c r="C22" s="66" t="s">
        <v>116</v>
      </c>
      <c r="D22" s="71"/>
      <c r="E22" s="17" t="s">
        <v>82</v>
      </c>
      <c r="F22" s="33"/>
      <c r="G22" s="34"/>
      <c r="H22" s="24">
        <f t="shared" si="2"/>
        <v>0</v>
      </c>
    </row>
    <row r="23" spans="1:8" s="20" customFormat="1" x14ac:dyDescent="0.2">
      <c r="A23" s="21">
        <f>IF(E23&lt;&gt;"",COUNTA(E$10:$E23),"")</f>
        <v>11</v>
      </c>
      <c r="B23" s="16"/>
      <c r="C23" s="66" t="s">
        <v>32</v>
      </c>
      <c r="D23" s="71"/>
      <c r="E23" s="17" t="s">
        <v>82</v>
      </c>
      <c r="F23" s="33"/>
      <c r="G23" s="34"/>
      <c r="H23" s="24">
        <f t="shared" si="2"/>
        <v>0</v>
      </c>
    </row>
    <row r="24" spans="1:8" s="20" customFormat="1" x14ac:dyDescent="0.2">
      <c r="A24" s="21">
        <f>IF(E24&lt;&gt;"",COUNTA(E$10:$E24),"")</f>
        <v>12</v>
      </c>
      <c r="B24" s="16"/>
      <c r="C24" s="66" t="s">
        <v>33</v>
      </c>
      <c r="D24" s="71"/>
      <c r="E24" s="17" t="s">
        <v>82</v>
      </c>
      <c r="F24" s="33"/>
      <c r="G24" s="34"/>
      <c r="H24" s="24">
        <f t="shared" si="2"/>
        <v>0</v>
      </c>
    </row>
    <row r="25" spans="1:8" s="20" customFormat="1" x14ac:dyDescent="0.2">
      <c r="A25" s="21" t="str">
        <f>IF(E25&lt;&gt;"",COUNTA(E$10:$E25),"")</f>
        <v/>
      </c>
      <c r="B25" s="16"/>
      <c r="C25" s="66"/>
      <c r="D25" s="71"/>
      <c r="E25" s="17"/>
      <c r="F25" s="33"/>
      <c r="G25" s="34"/>
      <c r="H25" s="24" t="str">
        <f t="shared" si="2"/>
        <v xml:space="preserve"> </v>
      </c>
    </row>
    <row r="26" spans="1:8" s="20" customFormat="1" x14ac:dyDescent="0.2">
      <c r="A26" s="21" t="str">
        <f>IF(E26&lt;&gt;"",COUNTA(E$10:$E26),"")</f>
        <v/>
      </c>
      <c r="B26" s="16"/>
      <c r="C26" s="124" t="s">
        <v>117</v>
      </c>
      <c r="D26" s="71"/>
      <c r="E26" s="17"/>
      <c r="F26" s="33"/>
      <c r="G26" s="34"/>
      <c r="H26" s="24" t="str">
        <f t="shared" si="2"/>
        <v xml:space="preserve"> </v>
      </c>
    </row>
    <row r="27" spans="1:8" s="20" customFormat="1" x14ac:dyDescent="0.2">
      <c r="A27" s="21">
        <f>IF(E27&lt;&gt;"",COUNTA(E$10:$E27),"")</f>
        <v>13</v>
      </c>
      <c r="B27" s="16"/>
      <c r="C27" s="66" t="s">
        <v>118</v>
      </c>
      <c r="D27" s="71"/>
      <c r="E27" s="17" t="s">
        <v>67</v>
      </c>
      <c r="F27" s="33"/>
      <c r="G27" s="34"/>
      <c r="H27" s="24">
        <f t="shared" si="2"/>
        <v>0</v>
      </c>
    </row>
    <row r="28" spans="1:8" s="20" customFormat="1" ht="25.5" x14ac:dyDescent="0.2">
      <c r="A28" s="21">
        <f>IF(E28&lt;&gt;"",COUNTA(E$10:$E28),"")</f>
        <v>14</v>
      </c>
      <c r="B28" s="16"/>
      <c r="C28" s="66" t="s">
        <v>119</v>
      </c>
      <c r="D28" s="71"/>
      <c r="E28" s="17" t="s">
        <v>67</v>
      </c>
      <c r="F28" s="33"/>
      <c r="G28" s="34"/>
      <c r="H28" s="24">
        <f t="shared" si="2"/>
        <v>0</v>
      </c>
    </row>
    <row r="29" spans="1:8" s="20" customFormat="1" x14ac:dyDescent="0.2">
      <c r="A29" s="21">
        <f>IF(E29&lt;&gt;"",COUNTA(E$10:$E29),"")</f>
        <v>15</v>
      </c>
      <c r="B29" s="16"/>
      <c r="C29" s="66" t="s">
        <v>120</v>
      </c>
      <c r="D29" s="71"/>
      <c r="E29" s="17" t="s">
        <v>67</v>
      </c>
      <c r="F29" s="33"/>
      <c r="G29" s="34"/>
      <c r="H29" s="24">
        <f t="shared" si="2"/>
        <v>0</v>
      </c>
    </row>
    <row r="30" spans="1:8" s="20" customFormat="1" x14ac:dyDescent="0.2">
      <c r="A30" s="21">
        <f>IF(E30&lt;&gt;"",COUNTA(E$10:$E30),"")</f>
        <v>16</v>
      </c>
      <c r="B30" s="16"/>
      <c r="C30" s="66" t="s">
        <v>121</v>
      </c>
      <c r="D30" s="71"/>
      <c r="E30" s="17" t="s">
        <v>67</v>
      </c>
      <c r="F30" s="33"/>
      <c r="G30" s="34"/>
      <c r="H30" s="24">
        <f t="shared" si="2"/>
        <v>0</v>
      </c>
    </row>
    <row r="31" spans="1:8" s="20" customFormat="1" x14ac:dyDescent="0.2">
      <c r="A31" s="21">
        <f>IF(E31&lt;&gt;"",COUNTA(E$10:$E31),"")</f>
        <v>17</v>
      </c>
      <c r="B31" s="16"/>
      <c r="C31" s="66" t="s">
        <v>122</v>
      </c>
      <c r="D31" s="71"/>
      <c r="E31" s="17" t="s">
        <v>67</v>
      </c>
      <c r="F31" s="33"/>
      <c r="G31" s="34"/>
      <c r="H31" s="24">
        <f t="shared" si="2"/>
        <v>0</v>
      </c>
    </row>
    <row r="32" spans="1:8" s="20" customFormat="1" x14ac:dyDescent="0.2">
      <c r="A32" s="21">
        <f>IF(E32&lt;&gt;"",COUNTA(E$10:$E32),"")</f>
        <v>18</v>
      </c>
      <c r="B32" s="16"/>
      <c r="C32" s="66" t="s">
        <v>123</v>
      </c>
      <c r="D32" s="71"/>
      <c r="E32" s="17" t="s">
        <v>67</v>
      </c>
      <c r="F32" s="33"/>
      <c r="G32" s="34"/>
      <c r="H32" s="24">
        <f t="shared" si="2"/>
        <v>0</v>
      </c>
    </row>
    <row r="33" spans="1:8" s="20" customFormat="1" x14ac:dyDescent="0.2">
      <c r="A33" s="21">
        <f>IF(E33&lt;&gt;"",COUNTA(E$10:$E33),"")</f>
        <v>19</v>
      </c>
      <c r="B33" s="16"/>
      <c r="C33" s="66" t="s">
        <v>124</v>
      </c>
      <c r="D33" s="71"/>
      <c r="E33" s="17" t="s">
        <v>67</v>
      </c>
      <c r="F33" s="33"/>
      <c r="G33" s="34"/>
      <c r="H33" s="24">
        <f t="shared" si="2"/>
        <v>0</v>
      </c>
    </row>
    <row r="34" spans="1:8" s="20" customFormat="1" x14ac:dyDescent="0.2">
      <c r="A34" s="21" t="str">
        <f>IF(E34&lt;&gt;"",COUNTA(E$10:$E34),"")</f>
        <v/>
      </c>
      <c r="B34" s="16"/>
      <c r="C34" s="66"/>
      <c r="D34" s="71"/>
      <c r="E34" s="17"/>
      <c r="F34" s="33"/>
      <c r="G34" s="34"/>
      <c r="H34" s="24" t="str">
        <f t="shared" si="2"/>
        <v xml:space="preserve"> </v>
      </c>
    </row>
    <row r="35" spans="1:8" s="20" customFormat="1" x14ac:dyDescent="0.2">
      <c r="A35" s="21" t="str">
        <f>IF(E35&lt;&gt;"",COUNTA(E$10:$E35),"")</f>
        <v/>
      </c>
      <c r="B35" s="16"/>
      <c r="C35" s="124" t="s">
        <v>125</v>
      </c>
      <c r="D35" s="71"/>
      <c r="E35" s="17"/>
      <c r="F35" s="33"/>
      <c r="G35" s="34"/>
      <c r="H35" s="24" t="str">
        <f t="shared" si="2"/>
        <v xml:space="preserve"> </v>
      </c>
    </row>
    <row r="36" spans="1:8" s="20" customFormat="1" x14ac:dyDescent="0.2">
      <c r="A36" s="21">
        <f>IF(E36&lt;&gt;"",COUNTA(E$10:$E36),"")</f>
        <v>20</v>
      </c>
      <c r="B36" s="16"/>
      <c r="C36" s="66" t="s">
        <v>126</v>
      </c>
      <c r="D36" s="71"/>
      <c r="E36" s="17" t="s">
        <v>132</v>
      </c>
      <c r="F36" s="33"/>
      <c r="G36" s="34"/>
      <c r="H36" s="24">
        <f t="shared" si="2"/>
        <v>0</v>
      </c>
    </row>
    <row r="37" spans="1:8" s="20" customFormat="1" x14ac:dyDescent="0.2">
      <c r="A37" s="21">
        <f>IF(E37&lt;&gt;"",COUNTA(E$10:$E37),"")</f>
        <v>21</v>
      </c>
      <c r="B37" s="16"/>
      <c r="C37" s="66" t="s">
        <v>127</v>
      </c>
      <c r="D37" s="71"/>
      <c r="E37" s="17" t="s">
        <v>132</v>
      </c>
      <c r="F37" s="33"/>
      <c r="G37" s="34"/>
      <c r="H37" s="24">
        <f t="shared" si="2"/>
        <v>0</v>
      </c>
    </row>
    <row r="38" spans="1:8" s="20" customFormat="1" x14ac:dyDescent="0.2">
      <c r="A38" s="21">
        <f>IF(E38&lt;&gt;"",COUNTA(E$10:$E38),"")</f>
        <v>22</v>
      </c>
      <c r="B38" s="16"/>
      <c r="C38" s="66" t="s">
        <v>128</v>
      </c>
      <c r="D38" s="71"/>
      <c r="E38" s="17" t="s">
        <v>132</v>
      </c>
      <c r="F38" s="33"/>
      <c r="G38" s="34"/>
      <c r="H38" s="24">
        <f t="shared" si="2"/>
        <v>0</v>
      </c>
    </row>
    <row r="39" spans="1:8" s="20" customFormat="1" x14ac:dyDescent="0.2">
      <c r="A39" s="21" t="str">
        <f>IF(E39&lt;&gt;"",COUNTA(E$10:$E39),"")</f>
        <v/>
      </c>
      <c r="B39" s="16"/>
      <c r="C39" s="66"/>
      <c r="D39" s="71"/>
      <c r="E39" s="17"/>
      <c r="F39" s="33"/>
      <c r="G39" s="34"/>
      <c r="H39" s="24" t="str">
        <f t="shared" si="2"/>
        <v xml:space="preserve"> </v>
      </c>
    </row>
    <row r="40" spans="1:8" s="20" customFormat="1" x14ac:dyDescent="0.2">
      <c r="A40" s="21" t="str">
        <f>IF(E40&lt;&gt;"",COUNTA(E$10:$E40),"")</f>
        <v/>
      </c>
      <c r="B40" s="16"/>
      <c r="C40" s="124" t="s">
        <v>129</v>
      </c>
      <c r="D40" s="71"/>
      <c r="E40" s="17"/>
      <c r="F40" s="33"/>
      <c r="G40" s="34"/>
      <c r="H40" s="24" t="str">
        <f t="shared" si="2"/>
        <v xml:space="preserve"> </v>
      </c>
    </row>
    <row r="41" spans="1:8" s="20" customFormat="1" x14ac:dyDescent="0.2">
      <c r="A41" s="21">
        <f>IF(E41&lt;&gt;"",COUNTA(E$10:$E41),"")</f>
        <v>23</v>
      </c>
      <c r="B41" s="16"/>
      <c r="C41" s="66" t="s">
        <v>130</v>
      </c>
      <c r="D41" s="71"/>
      <c r="E41" s="17" t="s">
        <v>132</v>
      </c>
      <c r="F41" s="33"/>
      <c r="G41" s="34"/>
      <c r="H41" s="24">
        <f t="shared" si="2"/>
        <v>0</v>
      </c>
    </row>
    <row r="42" spans="1:8" s="20" customFormat="1" x14ac:dyDescent="0.2">
      <c r="A42" s="21">
        <f>IF(E42&lt;&gt;"",COUNTA(E$10:$E42),"")</f>
        <v>24</v>
      </c>
      <c r="B42" s="16"/>
      <c r="C42" s="66" t="s">
        <v>131</v>
      </c>
      <c r="D42" s="71"/>
      <c r="E42" s="17" t="s">
        <v>132</v>
      </c>
      <c r="F42" s="33"/>
      <c r="G42" s="34"/>
      <c r="H42" s="24">
        <f t="shared" si="2"/>
        <v>0</v>
      </c>
    </row>
    <row r="43" spans="1:8" s="20" customFormat="1" x14ac:dyDescent="0.2">
      <c r="A43" s="21" t="str">
        <f>IF(E43&lt;&gt;"",COUNTA(E$10:$E43),"")</f>
        <v/>
      </c>
      <c r="B43" s="16"/>
      <c r="C43" s="66"/>
      <c r="D43" s="71"/>
      <c r="E43" s="17"/>
      <c r="F43" s="33"/>
      <c r="G43" s="34"/>
      <c r="H43" s="24" t="str">
        <f t="shared" si="2"/>
        <v xml:space="preserve"> </v>
      </c>
    </row>
    <row r="44" spans="1:8" s="172" customFormat="1" ht="13.5" thickBot="1" x14ac:dyDescent="0.25">
      <c r="A44" s="169"/>
      <c r="B44" s="170"/>
      <c r="C44" s="124" t="s">
        <v>134</v>
      </c>
      <c r="D44" s="70"/>
      <c r="E44" s="171"/>
      <c r="F44" s="42"/>
      <c r="G44" s="43"/>
      <c r="H44" s="173">
        <f>SUM(H8:H43)</f>
        <v>0</v>
      </c>
    </row>
    <row r="45" spans="1:8" s="20" customFormat="1" ht="13.5" thickTop="1" x14ac:dyDescent="0.2">
      <c r="A45" s="21" t="str">
        <f>IF(E45&lt;&gt;"",COUNTA(E$8:$E45),"")</f>
        <v/>
      </c>
      <c r="B45" s="16"/>
      <c r="C45" s="61"/>
      <c r="D45" s="68"/>
      <c r="E45" s="17"/>
      <c r="F45" s="22"/>
      <c r="G45" s="23"/>
      <c r="H45" s="24" t="str">
        <f t="shared" ref="H45:H47" si="3">IF(ISBLANK(E45)," ",F45*G45)</f>
        <v xml:space="preserve"> </v>
      </c>
    </row>
    <row r="46" spans="1:8" s="20" customFormat="1" x14ac:dyDescent="0.2">
      <c r="A46" s="21" t="str">
        <f>IF(E46&lt;&gt;"",COUNTA(E$8:$E46),"")</f>
        <v/>
      </c>
      <c r="B46" s="16"/>
      <c r="C46" s="52" t="s">
        <v>12</v>
      </c>
      <c r="D46" s="68"/>
      <c r="E46" s="17"/>
      <c r="F46" s="22"/>
      <c r="G46" s="23"/>
      <c r="H46" s="24" t="str">
        <f t="shared" si="3"/>
        <v xml:space="preserve"> </v>
      </c>
    </row>
    <row r="47" spans="1:8" s="20" customFormat="1" x14ac:dyDescent="0.2">
      <c r="A47" s="21" t="str">
        <f>IF(E47&lt;&gt;"",COUNTA(E$8:$E47),"")</f>
        <v/>
      </c>
      <c r="B47" s="16"/>
      <c r="C47" s="53"/>
      <c r="D47" s="68"/>
      <c r="E47" s="17"/>
      <c r="F47" s="22"/>
      <c r="G47" s="23"/>
      <c r="H47" s="24" t="str">
        <f t="shared" si="3"/>
        <v xml:space="preserve"> </v>
      </c>
    </row>
    <row r="48" spans="1:8" s="20" customFormat="1" ht="18.600000000000001" customHeight="1" x14ac:dyDescent="0.2">
      <c r="A48" s="21">
        <f>IF(E48&lt;&gt;"",COUNTA(E$8:$E48),"")</f>
        <v>27</v>
      </c>
      <c r="B48" s="16"/>
      <c r="C48" s="53" t="s">
        <v>26</v>
      </c>
      <c r="D48" s="68"/>
      <c r="E48" s="17" t="s">
        <v>67</v>
      </c>
      <c r="F48" s="22"/>
      <c r="G48" s="23"/>
      <c r="H48" s="24">
        <f>IF(ISBLANK(E48)," ",F48*G48)</f>
        <v>0</v>
      </c>
    </row>
    <row r="49" spans="1:10" s="20" customFormat="1" x14ac:dyDescent="0.2">
      <c r="A49" s="21">
        <f>IF(E49&lt;&gt;"",COUNTA(E$8:$E49),"")</f>
        <v>28</v>
      </c>
      <c r="B49" s="16"/>
      <c r="C49" s="61" t="s">
        <v>148</v>
      </c>
      <c r="D49" s="68"/>
      <c r="E49" s="17" t="s">
        <v>67</v>
      </c>
      <c r="F49" s="22"/>
      <c r="G49" s="23"/>
      <c r="H49" s="24">
        <f t="shared" ref="H49" si="4">IF(ISBLANK(E49)," ",F49*G49)</f>
        <v>0</v>
      </c>
    </row>
    <row r="50" spans="1:10" s="20" customFormat="1" x14ac:dyDescent="0.2">
      <c r="A50" s="21">
        <f>IF(E50&lt;&gt;"",COUNTA(E$8:$E50),"")</f>
        <v>29</v>
      </c>
      <c r="B50" s="16"/>
      <c r="C50" s="61" t="s">
        <v>13</v>
      </c>
      <c r="D50" s="67"/>
      <c r="E50" s="17" t="s">
        <v>67</v>
      </c>
      <c r="F50" s="22"/>
      <c r="G50" s="23"/>
      <c r="H50" s="24">
        <f t="shared" si="2"/>
        <v>0</v>
      </c>
    </row>
    <row r="51" spans="1:10" s="20" customFormat="1" x14ac:dyDescent="0.2">
      <c r="A51" s="21">
        <f>IF(E51&lt;&gt;"",COUNTA(E$10:$E51),"")</f>
        <v>28</v>
      </c>
      <c r="B51" s="16"/>
      <c r="C51" s="61" t="s">
        <v>149</v>
      </c>
      <c r="D51" s="67"/>
      <c r="E51" s="17" t="s">
        <v>67</v>
      </c>
      <c r="F51" s="22"/>
      <c r="G51" s="23"/>
      <c r="H51" s="24">
        <f t="shared" si="2"/>
        <v>0</v>
      </c>
    </row>
    <row r="52" spans="1:10" s="27" customFormat="1" x14ac:dyDescent="0.2">
      <c r="A52" s="21">
        <f>IF(E52&lt;&gt;"",COUNTA(E$10:$E52),"")</f>
        <v>29</v>
      </c>
      <c r="B52" s="16"/>
      <c r="C52" s="61" t="s">
        <v>150</v>
      </c>
      <c r="D52" s="67"/>
      <c r="E52" s="17" t="s">
        <v>67</v>
      </c>
      <c r="F52" s="25"/>
      <c r="G52" s="26"/>
      <c r="H52" s="24">
        <f t="shared" si="2"/>
        <v>0</v>
      </c>
      <c r="I52" s="20"/>
      <c r="J52" s="20"/>
    </row>
    <row r="53" spans="1:10" s="27" customFormat="1" x14ac:dyDescent="0.2">
      <c r="A53" s="21">
        <f>IF(E53&lt;&gt;"",COUNTA(E$10:$E53),"")</f>
        <v>30</v>
      </c>
      <c r="B53" s="16"/>
      <c r="C53" s="62" t="s">
        <v>11</v>
      </c>
      <c r="D53" s="69"/>
      <c r="E53" s="17" t="s">
        <v>67</v>
      </c>
      <c r="F53" s="25"/>
      <c r="G53" s="28"/>
      <c r="H53" s="24">
        <f t="shared" si="2"/>
        <v>0</v>
      </c>
      <c r="I53" s="20"/>
      <c r="J53" s="20"/>
    </row>
    <row r="54" spans="1:10" s="27" customFormat="1" x14ac:dyDescent="0.2">
      <c r="A54" s="21">
        <f>IF(E54&lt;&gt;"",COUNTA(E$10:$E54),"")</f>
        <v>31</v>
      </c>
      <c r="B54" s="16"/>
      <c r="C54" s="62" t="s">
        <v>151</v>
      </c>
      <c r="D54" s="69"/>
      <c r="E54" s="17" t="s">
        <v>67</v>
      </c>
      <c r="F54" s="25"/>
      <c r="G54" s="30"/>
      <c r="H54" s="24">
        <f t="shared" si="2"/>
        <v>0</v>
      </c>
      <c r="I54" s="20"/>
      <c r="J54" s="20"/>
    </row>
    <row r="55" spans="1:10" s="20" customFormat="1" x14ac:dyDescent="0.2">
      <c r="A55" s="21">
        <f>IF(E55&lt;&gt;"",COUNTA(E$8:$E55),"")</f>
        <v>34</v>
      </c>
      <c r="B55" s="16"/>
      <c r="C55" s="61" t="s">
        <v>26</v>
      </c>
      <c r="D55" s="68"/>
      <c r="E55" s="17" t="s">
        <v>67</v>
      </c>
      <c r="F55" s="22"/>
      <c r="G55" s="23"/>
      <c r="H55" s="24">
        <f t="shared" ref="H55:H84" si="5">IF(ISBLANK(E55)," ",F55*G55)</f>
        <v>0</v>
      </c>
    </row>
    <row r="56" spans="1:10" s="20" customFormat="1" x14ac:dyDescent="0.2">
      <c r="A56" s="21">
        <f>IF(E56&lt;&gt;"",COUNTA(E$8:$E56),"")</f>
        <v>35</v>
      </c>
      <c r="B56" s="16"/>
      <c r="C56" s="61" t="s">
        <v>83</v>
      </c>
      <c r="D56" s="68"/>
      <c r="E56" s="17" t="s">
        <v>67</v>
      </c>
      <c r="F56" s="22"/>
      <c r="G56" s="23"/>
      <c r="H56" s="24">
        <f t="shared" si="5"/>
        <v>0</v>
      </c>
    </row>
    <row r="57" spans="1:10" s="20" customFormat="1" x14ac:dyDescent="0.2">
      <c r="A57" s="21" t="str">
        <f>IF(E57&lt;&gt;"",COUNTA(E$10:$E57),"")</f>
        <v/>
      </c>
      <c r="B57" s="16"/>
      <c r="C57" s="66"/>
      <c r="D57" s="71"/>
      <c r="E57" s="17"/>
      <c r="F57" s="33"/>
      <c r="G57" s="34"/>
      <c r="H57" s="24" t="str">
        <f t="shared" si="5"/>
        <v xml:space="preserve"> </v>
      </c>
    </row>
    <row r="58" spans="1:10" s="20" customFormat="1" x14ac:dyDescent="0.2">
      <c r="A58" s="21" t="str">
        <f>IF(E58&lt;&gt;"",COUNTA(E$10:$E58),"")</f>
        <v/>
      </c>
      <c r="B58" s="16"/>
      <c r="C58" s="124" t="s">
        <v>27</v>
      </c>
      <c r="D58" s="71"/>
      <c r="E58" s="17"/>
      <c r="F58" s="33"/>
      <c r="G58" s="34"/>
      <c r="H58" s="24" t="str">
        <f t="shared" si="5"/>
        <v xml:space="preserve"> </v>
      </c>
    </row>
    <row r="59" spans="1:10" s="20" customFormat="1" x14ac:dyDescent="0.2">
      <c r="A59" s="21" t="str">
        <f>IF(E59&lt;&gt;"",COUNTA(E$10:$E59),"")</f>
        <v/>
      </c>
      <c r="B59" s="16"/>
      <c r="C59" s="124" t="s">
        <v>28</v>
      </c>
      <c r="D59" s="71"/>
      <c r="E59" s="17"/>
      <c r="F59" s="33"/>
      <c r="G59" s="34"/>
      <c r="H59" s="24" t="str">
        <f t="shared" si="5"/>
        <v xml:space="preserve"> </v>
      </c>
    </row>
    <row r="60" spans="1:10" s="20" customFormat="1" x14ac:dyDescent="0.2">
      <c r="A60" s="21">
        <f>IF(E60&lt;&gt;"",COUNTA(E$10:$E60),"")</f>
        <v>34</v>
      </c>
      <c r="B60" s="16"/>
      <c r="C60" s="66" t="s">
        <v>29</v>
      </c>
      <c r="D60" s="71"/>
      <c r="E60" s="17" t="s">
        <v>82</v>
      </c>
      <c r="F60" s="33"/>
      <c r="G60" s="34"/>
      <c r="H60" s="24">
        <f t="shared" si="5"/>
        <v>0</v>
      </c>
    </row>
    <row r="61" spans="1:10" s="20" customFormat="1" x14ac:dyDescent="0.2">
      <c r="A61" s="21">
        <f>IF(E61&lt;&gt;"",COUNTA(E$10:$E61),"")</f>
        <v>35</v>
      </c>
      <c r="B61" s="16"/>
      <c r="C61" s="66" t="s">
        <v>30</v>
      </c>
      <c r="D61" s="71"/>
      <c r="E61" s="17" t="s">
        <v>82</v>
      </c>
      <c r="F61" s="33"/>
      <c r="G61" s="34"/>
      <c r="H61" s="24">
        <f t="shared" si="5"/>
        <v>0</v>
      </c>
    </row>
    <row r="62" spans="1:10" s="20" customFormat="1" ht="25.5" x14ac:dyDescent="0.2">
      <c r="A62" s="21">
        <f>IF(E62&lt;&gt;"",COUNTA(E$10:$E62),"")</f>
        <v>36</v>
      </c>
      <c r="B62" s="16"/>
      <c r="C62" s="66" t="s">
        <v>31</v>
      </c>
      <c r="D62" s="71"/>
      <c r="E62" s="17" t="s">
        <v>82</v>
      </c>
      <c r="F62" s="33"/>
      <c r="G62" s="34"/>
      <c r="H62" s="24">
        <f t="shared" si="5"/>
        <v>0</v>
      </c>
    </row>
    <row r="63" spans="1:10" s="20" customFormat="1" ht="25.5" x14ac:dyDescent="0.2">
      <c r="A63" s="21">
        <f>IF(E63&lt;&gt;"",COUNTA(E$10:$E63),"")</f>
        <v>37</v>
      </c>
      <c r="B63" s="16"/>
      <c r="C63" s="66" t="s">
        <v>116</v>
      </c>
      <c r="D63" s="71"/>
      <c r="E63" s="17" t="s">
        <v>82</v>
      </c>
      <c r="F63" s="33"/>
      <c r="G63" s="34"/>
      <c r="H63" s="24">
        <f t="shared" si="5"/>
        <v>0</v>
      </c>
    </row>
    <row r="64" spans="1:10" s="20" customFormat="1" x14ac:dyDescent="0.2">
      <c r="A64" s="21">
        <f>IF(E64&lt;&gt;"",COUNTA(E$10:$E64),"")</f>
        <v>38</v>
      </c>
      <c r="B64" s="16"/>
      <c r="C64" s="66" t="s">
        <v>32</v>
      </c>
      <c r="D64" s="71"/>
      <c r="E64" s="17" t="s">
        <v>82</v>
      </c>
      <c r="F64" s="33"/>
      <c r="G64" s="34"/>
      <c r="H64" s="24">
        <f t="shared" si="5"/>
        <v>0</v>
      </c>
    </row>
    <row r="65" spans="1:8" s="20" customFormat="1" x14ac:dyDescent="0.2">
      <c r="A65" s="21">
        <f>IF(E65&lt;&gt;"",COUNTA(E$10:$E65),"")</f>
        <v>39</v>
      </c>
      <c r="B65" s="16"/>
      <c r="C65" s="66" t="s">
        <v>33</v>
      </c>
      <c r="D65" s="71"/>
      <c r="E65" s="17" t="s">
        <v>82</v>
      </c>
      <c r="F65" s="33"/>
      <c r="G65" s="34"/>
      <c r="H65" s="24">
        <f t="shared" si="5"/>
        <v>0</v>
      </c>
    </row>
    <row r="66" spans="1:8" s="20" customFormat="1" x14ac:dyDescent="0.2">
      <c r="A66" s="21" t="str">
        <f>IF(E66&lt;&gt;"",COUNTA(E$10:$E66),"")</f>
        <v/>
      </c>
      <c r="B66" s="16"/>
      <c r="C66" s="66"/>
      <c r="D66" s="71"/>
      <c r="E66" s="17"/>
      <c r="F66" s="33"/>
      <c r="G66" s="34"/>
      <c r="H66" s="24" t="str">
        <f t="shared" si="5"/>
        <v xml:space="preserve"> </v>
      </c>
    </row>
    <row r="67" spans="1:8" s="20" customFormat="1" x14ac:dyDescent="0.2">
      <c r="A67" s="21" t="str">
        <f>IF(E67&lt;&gt;"",COUNTA(E$10:$E67),"")</f>
        <v/>
      </c>
      <c r="B67" s="16"/>
      <c r="C67" s="124" t="s">
        <v>117</v>
      </c>
      <c r="D67" s="71"/>
      <c r="E67" s="17"/>
      <c r="F67" s="33"/>
      <c r="G67" s="34"/>
      <c r="H67" s="24" t="str">
        <f t="shared" si="5"/>
        <v xml:space="preserve"> </v>
      </c>
    </row>
    <row r="68" spans="1:8" s="20" customFormat="1" x14ac:dyDescent="0.2">
      <c r="A68" s="21">
        <f>IF(E68&lt;&gt;"",COUNTA(E$10:$E68),"")</f>
        <v>40</v>
      </c>
      <c r="B68" s="16"/>
      <c r="C68" s="66" t="s">
        <v>118</v>
      </c>
      <c r="D68" s="71"/>
      <c r="E68" s="17" t="s">
        <v>67</v>
      </c>
      <c r="F68" s="33"/>
      <c r="G68" s="34"/>
      <c r="H68" s="24">
        <f t="shared" si="5"/>
        <v>0</v>
      </c>
    </row>
    <row r="69" spans="1:8" s="20" customFormat="1" ht="25.5" x14ac:dyDescent="0.2">
      <c r="A69" s="21">
        <f>IF(E69&lt;&gt;"",COUNTA(E$10:$E69),"")</f>
        <v>41</v>
      </c>
      <c r="B69" s="16"/>
      <c r="C69" s="66" t="s">
        <v>119</v>
      </c>
      <c r="D69" s="71"/>
      <c r="E69" s="17" t="s">
        <v>67</v>
      </c>
      <c r="F69" s="33"/>
      <c r="G69" s="34"/>
      <c r="H69" s="24">
        <f t="shared" si="5"/>
        <v>0</v>
      </c>
    </row>
    <row r="70" spans="1:8" s="20" customFormat="1" x14ac:dyDescent="0.2">
      <c r="A70" s="21">
        <f>IF(E70&lt;&gt;"",COUNTA(E$10:$E70),"")</f>
        <v>42</v>
      </c>
      <c r="B70" s="16"/>
      <c r="C70" s="66" t="s">
        <v>120</v>
      </c>
      <c r="D70" s="71"/>
      <c r="E70" s="17" t="s">
        <v>67</v>
      </c>
      <c r="F70" s="33"/>
      <c r="G70" s="34"/>
      <c r="H70" s="24">
        <f t="shared" si="5"/>
        <v>0</v>
      </c>
    </row>
    <row r="71" spans="1:8" s="20" customFormat="1" x14ac:dyDescent="0.2">
      <c r="A71" s="21">
        <f>IF(E71&lt;&gt;"",COUNTA(E$10:$E71),"")</f>
        <v>43</v>
      </c>
      <c r="B71" s="16"/>
      <c r="C71" s="66" t="s">
        <v>121</v>
      </c>
      <c r="D71" s="71"/>
      <c r="E71" s="17" t="s">
        <v>67</v>
      </c>
      <c r="F71" s="33"/>
      <c r="G71" s="34"/>
      <c r="H71" s="24">
        <f t="shared" si="5"/>
        <v>0</v>
      </c>
    </row>
    <row r="72" spans="1:8" s="20" customFormat="1" x14ac:dyDescent="0.2">
      <c r="A72" s="21">
        <f>IF(E72&lt;&gt;"",COUNTA(E$10:$E72),"")</f>
        <v>44</v>
      </c>
      <c r="B72" s="16"/>
      <c r="C72" s="66" t="s">
        <v>122</v>
      </c>
      <c r="D72" s="71"/>
      <c r="E72" s="17" t="s">
        <v>67</v>
      </c>
      <c r="F72" s="33"/>
      <c r="G72" s="34"/>
      <c r="H72" s="24">
        <f t="shared" si="5"/>
        <v>0</v>
      </c>
    </row>
    <row r="73" spans="1:8" s="20" customFormat="1" x14ac:dyDescent="0.2">
      <c r="A73" s="21">
        <f>IF(E73&lt;&gt;"",COUNTA(E$10:$E73),"")</f>
        <v>45</v>
      </c>
      <c r="B73" s="16"/>
      <c r="C73" s="66" t="s">
        <v>123</v>
      </c>
      <c r="D73" s="71"/>
      <c r="E73" s="17" t="s">
        <v>67</v>
      </c>
      <c r="F73" s="33"/>
      <c r="G73" s="34"/>
      <c r="H73" s="24">
        <f t="shared" si="5"/>
        <v>0</v>
      </c>
    </row>
    <row r="74" spans="1:8" s="20" customFormat="1" x14ac:dyDescent="0.2">
      <c r="A74" s="21">
        <f>IF(E74&lt;&gt;"",COUNTA(E$10:$E74),"")</f>
        <v>46</v>
      </c>
      <c r="B74" s="16"/>
      <c r="C74" s="66" t="s">
        <v>124</v>
      </c>
      <c r="D74" s="71"/>
      <c r="E74" s="17" t="s">
        <v>67</v>
      </c>
      <c r="F74" s="33"/>
      <c r="G74" s="34"/>
      <c r="H74" s="24">
        <f t="shared" si="5"/>
        <v>0</v>
      </c>
    </row>
    <row r="75" spans="1:8" s="20" customFormat="1" x14ac:dyDescent="0.2">
      <c r="A75" s="21" t="str">
        <f>IF(E75&lt;&gt;"",COUNTA(E$10:$E75),"")</f>
        <v/>
      </c>
      <c r="B75" s="16"/>
      <c r="C75" s="66"/>
      <c r="D75" s="71"/>
      <c r="E75" s="17"/>
      <c r="F75" s="33"/>
      <c r="G75" s="34"/>
      <c r="H75" s="24" t="str">
        <f t="shared" si="5"/>
        <v xml:space="preserve"> </v>
      </c>
    </row>
    <row r="76" spans="1:8" s="20" customFormat="1" x14ac:dyDescent="0.2">
      <c r="A76" s="21" t="str">
        <f>IF(E76&lt;&gt;"",COUNTA(E$10:$E76),"")</f>
        <v/>
      </c>
      <c r="B76" s="16"/>
      <c r="C76" s="124" t="s">
        <v>125</v>
      </c>
      <c r="D76" s="71"/>
      <c r="E76" s="17"/>
      <c r="F76" s="33"/>
      <c r="G76" s="34"/>
      <c r="H76" s="24" t="str">
        <f t="shared" si="5"/>
        <v xml:space="preserve"> </v>
      </c>
    </row>
    <row r="77" spans="1:8" s="20" customFormat="1" x14ac:dyDescent="0.2">
      <c r="A77" s="21">
        <f>IF(E77&lt;&gt;"",COUNTA(E$10:$E77),"")</f>
        <v>47</v>
      </c>
      <c r="B77" s="16"/>
      <c r="C77" s="66" t="s">
        <v>126</v>
      </c>
      <c r="D77" s="71"/>
      <c r="E77" s="17" t="s">
        <v>132</v>
      </c>
      <c r="F77" s="33"/>
      <c r="G77" s="34"/>
      <c r="H77" s="24">
        <f t="shared" si="5"/>
        <v>0</v>
      </c>
    </row>
    <row r="78" spans="1:8" s="20" customFormat="1" x14ac:dyDescent="0.2">
      <c r="A78" s="21">
        <f>IF(E78&lt;&gt;"",COUNTA(E$10:$E78),"")</f>
        <v>48</v>
      </c>
      <c r="B78" s="16"/>
      <c r="C78" s="66" t="s">
        <v>127</v>
      </c>
      <c r="D78" s="71"/>
      <c r="E78" s="17" t="s">
        <v>132</v>
      </c>
      <c r="F78" s="33"/>
      <c r="G78" s="34"/>
      <c r="H78" s="24">
        <f t="shared" si="5"/>
        <v>0</v>
      </c>
    </row>
    <row r="79" spans="1:8" s="20" customFormat="1" x14ac:dyDescent="0.2">
      <c r="A79" s="21">
        <f>IF(E79&lt;&gt;"",COUNTA(E$10:$E79),"")</f>
        <v>49</v>
      </c>
      <c r="B79" s="16"/>
      <c r="C79" s="66" t="s">
        <v>128</v>
      </c>
      <c r="D79" s="71"/>
      <c r="E79" s="17" t="s">
        <v>132</v>
      </c>
      <c r="F79" s="33"/>
      <c r="G79" s="34"/>
      <c r="H79" s="24">
        <f t="shared" si="5"/>
        <v>0</v>
      </c>
    </row>
    <row r="80" spans="1:8" s="20" customFormat="1" x14ac:dyDescent="0.2">
      <c r="A80" s="21" t="str">
        <f>IF(E80&lt;&gt;"",COUNTA(E$10:$E80),"")</f>
        <v/>
      </c>
      <c r="B80" s="16"/>
      <c r="C80" s="66"/>
      <c r="D80" s="71"/>
      <c r="E80" s="17"/>
      <c r="F80" s="33"/>
      <c r="G80" s="34"/>
      <c r="H80" s="24" t="str">
        <f t="shared" si="5"/>
        <v xml:space="preserve"> </v>
      </c>
    </row>
    <row r="81" spans="1:10" s="20" customFormat="1" x14ac:dyDescent="0.2">
      <c r="A81" s="21" t="str">
        <f>IF(E81&lt;&gt;"",COUNTA(E$10:$E81),"")</f>
        <v/>
      </c>
      <c r="B81" s="16"/>
      <c r="C81" s="124" t="s">
        <v>129</v>
      </c>
      <c r="D81" s="71"/>
      <c r="E81" s="17"/>
      <c r="F81" s="33"/>
      <c r="G81" s="34"/>
      <c r="H81" s="24" t="str">
        <f t="shared" si="5"/>
        <v xml:space="preserve"> </v>
      </c>
    </row>
    <row r="82" spans="1:10" s="20" customFormat="1" x14ac:dyDescent="0.2">
      <c r="A82" s="21">
        <f>IF(E82&lt;&gt;"",COUNTA(E$10:$E82),"")</f>
        <v>50</v>
      </c>
      <c r="B82" s="16"/>
      <c r="C82" s="66" t="s">
        <v>130</v>
      </c>
      <c r="D82" s="71"/>
      <c r="E82" s="17" t="s">
        <v>132</v>
      </c>
      <c r="F82" s="33"/>
      <c r="G82" s="34"/>
      <c r="H82" s="24">
        <f t="shared" si="5"/>
        <v>0</v>
      </c>
    </row>
    <row r="83" spans="1:10" s="20" customFormat="1" x14ac:dyDescent="0.2">
      <c r="A83" s="21">
        <f>IF(E83&lt;&gt;"",COUNTA(E$10:$E83),"")</f>
        <v>51</v>
      </c>
      <c r="B83" s="16"/>
      <c r="C83" s="66" t="s">
        <v>131</v>
      </c>
      <c r="D83" s="71"/>
      <c r="E83" s="17" t="s">
        <v>132</v>
      </c>
      <c r="F83" s="33"/>
      <c r="G83" s="34"/>
      <c r="H83" s="24">
        <f t="shared" si="5"/>
        <v>0</v>
      </c>
    </row>
    <row r="84" spans="1:10" s="20" customFormat="1" x14ac:dyDescent="0.2">
      <c r="A84" s="21" t="str">
        <f>IF(E84&lt;&gt;"",COUNTA(E$10:$E84),"")</f>
        <v/>
      </c>
      <c r="B84" s="16"/>
      <c r="C84" s="66"/>
      <c r="D84" s="71"/>
      <c r="E84" s="17"/>
      <c r="F84" s="33"/>
      <c r="G84" s="34"/>
      <c r="H84" s="24" t="str">
        <f t="shared" si="5"/>
        <v xml:space="preserve"> </v>
      </c>
    </row>
    <row r="85" spans="1:10" s="172" customFormat="1" ht="13.5" thickBot="1" x14ac:dyDescent="0.25">
      <c r="A85" s="169"/>
      <c r="B85" s="170"/>
      <c r="C85" s="124" t="s">
        <v>134</v>
      </c>
      <c r="D85" s="70"/>
      <c r="E85" s="171"/>
      <c r="F85" s="42"/>
      <c r="G85" s="43"/>
      <c r="H85" s="173">
        <f>SUM(H48:H84)</f>
        <v>0</v>
      </c>
    </row>
    <row r="86" spans="1:10" s="27" customFormat="1" ht="13.5" thickTop="1" x14ac:dyDescent="0.2">
      <c r="A86" s="21" t="str">
        <f>IF(E86&lt;&gt;"",COUNTA(E$10:$E86),"")</f>
        <v/>
      </c>
      <c r="B86" s="16"/>
      <c r="C86" s="62"/>
      <c r="D86" s="69"/>
      <c r="E86" s="17"/>
      <c r="F86" s="25"/>
      <c r="G86" s="30"/>
      <c r="H86" s="24" t="str">
        <f t="shared" si="2"/>
        <v xml:space="preserve"> </v>
      </c>
      <c r="I86" s="20"/>
      <c r="J86" s="20"/>
    </row>
    <row r="87" spans="1:10" s="27" customFormat="1" x14ac:dyDescent="0.2">
      <c r="A87" s="21" t="str">
        <f>IF(E87&lt;&gt;"",COUNTA(E$10:$E87),"")</f>
        <v/>
      </c>
      <c r="B87" s="16"/>
      <c r="C87" s="57" t="s">
        <v>14</v>
      </c>
      <c r="D87" s="70"/>
      <c r="E87" s="17"/>
      <c r="F87" s="25"/>
      <c r="G87" s="28"/>
      <c r="H87" s="24" t="str">
        <f t="shared" si="2"/>
        <v xml:space="preserve"> </v>
      </c>
      <c r="I87" s="20"/>
      <c r="J87" s="20"/>
    </row>
    <row r="88" spans="1:10" s="27" customFormat="1" x14ac:dyDescent="0.2">
      <c r="A88" s="21" t="str">
        <f>IF(E88&lt;&gt;"",COUNTA(E$10:$E88),"")</f>
        <v/>
      </c>
      <c r="B88" s="16"/>
      <c r="C88" s="54"/>
      <c r="D88" s="71"/>
      <c r="E88" s="17"/>
      <c r="F88" s="25"/>
      <c r="G88" s="28"/>
      <c r="H88" s="24" t="str">
        <f t="shared" si="2"/>
        <v xml:space="preserve"> </v>
      </c>
      <c r="I88" s="20"/>
      <c r="J88" s="20"/>
    </row>
    <row r="89" spans="1:10" s="20" customFormat="1" ht="18.600000000000001" customHeight="1" x14ac:dyDescent="0.2">
      <c r="A89" s="21">
        <f>IF(E89&lt;&gt;"",COUNTA(E$8:$E89),"")</f>
        <v>54</v>
      </c>
      <c r="B89" s="16"/>
      <c r="C89" s="53" t="s">
        <v>26</v>
      </c>
      <c r="D89" s="68"/>
      <c r="E89" s="17" t="s">
        <v>67</v>
      </c>
      <c r="F89" s="22"/>
      <c r="G89" s="23"/>
      <c r="H89" s="24">
        <f>IF(ISBLANK(E89)," ",F89*G89)</f>
        <v>0</v>
      </c>
    </row>
    <row r="90" spans="1:10" s="20" customFormat="1" x14ac:dyDescent="0.2">
      <c r="A90" s="21">
        <f>IF(E90&lt;&gt;"",COUNTA(E$8:$E90),"")</f>
        <v>55</v>
      </c>
      <c r="B90" s="16"/>
      <c r="C90" s="61" t="s">
        <v>25</v>
      </c>
      <c r="D90" s="68"/>
      <c r="E90" s="17" t="s">
        <v>67</v>
      </c>
      <c r="F90" s="22"/>
      <c r="G90" s="23"/>
      <c r="H90" s="24">
        <f t="shared" ref="H90" si="6">IF(ISBLANK(E90)," ",F90*G90)</f>
        <v>0</v>
      </c>
    </row>
    <row r="91" spans="1:10" s="27" customFormat="1" ht="25.5" x14ac:dyDescent="0.2">
      <c r="A91" s="21">
        <f>IF(E91&lt;&gt;"",COUNTA(E$10:$E91),"")</f>
        <v>54</v>
      </c>
      <c r="B91" s="16"/>
      <c r="C91" s="62" t="s">
        <v>152</v>
      </c>
      <c r="D91" s="69"/>
      <c r="E91" s="17" t="s">
        <v>67</v>
      </c>
      <c r="F91" s="25"/>
      <c r="G91" s="28"/>
      <c r="H91" s="24">
        <f t="shared" si="2"/>
        <v>0</v>
      </c>
      <c r="I91" s="20"/>
      <c r="J91" s="20"/>
    </row>
    <row r="92" spans="1:10" s="27" customFormat="1" ht="38.25" x14ac:dyDescent="0.2">
      <c r="A92" s="21">
        <f>IF(E92&lt;&gt;"",COUNTA(E$10:$E92),"")</f>
        <v>55</v>
      </c>
      <c r="B92" s="16"/>
      <c r="C92" s="62" t="s">
        <v>153</v>
      </c>
      <c r="D92" s="69"/>
      <c r="E92" s="17" t="s">
        <v>67</v>
      </c>
      <c r="F92" s="31"/>
      <c r="G92" s="28"/>
      <c r="H92" s="24">
        <f t="shared" si="2"/>
        <v>0</v>
      </c>
      <c r="I92" s="20"/>
      <c r="J92" s="20"/>
    </row>
    <row r="93" spans="1:10" s="27" customFormat="1" x14ac:dyDescent="0.2">
      <c r="A93" s="21">
        <f>IF(E93&lt;&gt;"",COUNTA(E$10:$E93),"")</f>
        <v>56</v>
      </c>
      <c r="B93" s="16"/>
      <c r="C93" s="62" t="s">
        <v>154</v>
      </c>
      <c r="D93" s="69"/>
      <c r="E93" s="17" t="s">
        <v>67</v>
      </c>
      <c r="F93" s="25"/>
      <c r="G93" s="28"/>
      <c r="H93" s="24">
        <f t="shared" si="2"/>
        <v>0</v>
      </c>
      <c r="I93" s="20"/>
      <c r="J93" s="20"/>
    </row>
    <row r="94" spans="1:10" s="20" customFormat="1" x14ac:dyDescent="0.2">
      <c r="A94" s="21">
        <f>IF(E94&lt;&gt;"",COUNTA(E$10:$E94),"")</f>
        <v>57</v>
      </c>
      <c r="B94" s="16"/>
      <c r="C94" s="62" t="s">
        <v>155</v>
      </c>
      <c r="D94" s="69"/>
      <c r="E94" s="17" t="s">
        <v>67</v>
      </c>
      <c r="F94" s="32"/>
      <c r="G94" s="18"/>
      <c r="H94" s="24">
        <f t="shared" si="2"/>
        <v>0</v>
      </c>
    </row>
    <row r="95" spans="1:10" s="20" customFormat="1" x14ac:dyDescent="0.2">
      <c r="A95" s="21">
        <f>IF(E95&lt;&gt;"",COUNTA(E$10:$E95),"")</f>
        <v>58</v>
      </c>
      <c r="B95" s="16"/>
      <c r="C95" s="63" t="s">
        <v>156</v>
      </c>
      <c r="D95" s="72"/>
      <c r="E95" s="17" t="s">
        <v>67</v>
      </c>
      <c r="F95" s="32"/>
      <c r="G95" s="18"/>
      <c r="H95" s="24">
        <f t="shared" si="2"/>
        <v>0</v>
      </c>
    </row>
    <row r="96" spans="1:10" s="20" customFormat="1" x14ac:dyDescent="0.2">
      <c r="A96" s="21">
        <f>IF(E96&lt;&gt;"",COUNTA(E$10:$E96),"")</f>
        <v>59</v>
      </c>
      <c r="B96" s="16"/>
      <c r="C96" s="63" t="s">
        <v>157</v>
      </c>
      <c r="D96" s="72"/>
      <c r="E96" s="17" t="s">
        <v>67</v>
      </c>
      <c r="F96" s="32"/>
      <c r="G96" s="18"/>
      <c r="H96" s="24">
        <f t="shared" si="2"/>
        <v>0</v>
      </c>
    </row>
    <row r="97" spans="1:8" s="20" customFormat="1" x14ac:dyDescent="0.2">
      <c r="A97" s="21">
        <f>IF(E97&lt;&gt;"",COUNTA(E$10:$E97),"")</f>
        <v>60</v>
      </c>
      <c r="B97" s="16"/>
      <c r="C97" s="64" t="s">
        <v>158</v>
      </c>
      <c r="D97" s="73"/>
      <c r="E97" s="17" t="s">
        <v>67</v>
      </c>
      <c r="F97" s="33"/>
      <c r="G97" s="34"/>
      <c r="H97" s="24">
        <f t="shared" si="2"/>
        <v>0</v>
      </c>
    </row>
    <row r="98" spans="1:8" s="20" customFormat="1" x14ac:dyDescent="0.2">
      <c r="A98" s="21">
        <f>IF(E98&lt;&gt;"",COUNTA(E$8:$E98),"")</f>
        <v>63</v>
      </c>
      <c r="B98" s="16"/>
      <c r="C98" s="61" t="s">
        <v>26</v>
      </c>
      <c r="D98" s="68"/>
      <c r="E98" s="17" t="s">
        <v>67</v>
      </c>
      <c r="F98" s="22"/>
      <c r="G98" s="23"/>
      <c r="H98" s="24">
        <f t="shared" si="2"/>
        <v>0</v>
      </c>
    </row>
    <row r="99" spans="1:8" s="20" customFormat="1" x14ac:dyDescent="0.2">
      <c r="A99" s="21">
        <f>IF(E99&lt;&gt;"",COUNTA(E$8:$E99),"")</f>
        <v>64</v>
      </c>
      <c r="B99" s="16"/>
      <c r="C99" s="61" t="s">
        <v>83</v>
      </c>
      <c r="D99" s="68"/>
      <c r="E99" s="17" t="s">
        <v>67</v>
      </c>
      <c r="F99" s="22"/>
      <c r="G99" s="23"/>
      <c r="H99" s="24">
        <f t="shared" si="2"/>
        <v>0</v>
      </c>
    </row>
    <row r="100" spans="1:8" s="20" customFormat="1" x14ac:dyDescent="0.2">
      <c r="A100" s="21" t="str">
        <f>IF(E100&lt;&gt;"",COUNTA(E$10:$E100),"")</f>
        <v/>
      </c>
      <c r="B100" s="16"/>
      <c r="C100" s="66"/>
      <c r="D100" s="71"/>
      <c r="E100" s="17"/>
      <c r="F100" s="33"/>
      <c r="G100" s="34"/>
      <c r="H100" s="24" t="str">
        <f t="shared" si="2"/>
        <v xml:space="preserve"> </v>
      </c>
    </row>
    <row r="101" spans="1:8" s="20" customFormat="1" x14ac:dyDescent="0.2">
      <c r="A101" s="21" t="str">
        <f>IF(E101&lt;&gt;"",COUNTA(E$10:$E101),"")</f>
        <v/>
      </c>
      <c r="B101" s="16"/>
      <c r="C101" s="124" t="s">
        <v>27</v>
      </c>
      <c r="D101" s="71"/>
      <c r="E101" s="17"/>
      <c r="F101" s="33"/>
      <c r="G101" s="34"/>
      <c r="H101" s="24" t="str">
        <f t="shared" si="2"/>
        <v xml:space="preserve"> </v>
      </c>
    </row>
    <row r="102" spans="1:8" s="20" customFormat="1" x14ac:dyDescent="0.2">
      <c r="A102" s="21" t="str">
        <f>IF(E102&lt;&gt;"",COUNTA(E$10:$E102),"")</f>
        <v/>
      </c>
      <c r="B102" s="16"/>
      <c r="C102" s="124" t="s">
        <v>28</v>
      </c>
      <c r="D102" s="71"/>
      <c r="E102" s="17"/>
      <c r="F102" s="33"/>
      <c r="G102" s="34"/>
      <c r="H102" s="24" t="str">
        <f t="shared" si="2"/>
        <v xml:space="preserve"> </v>
      </c>
    </row>
    <row r="103" spans="1:8" s="20" customFormat="1" x14ac:dyDescent="0.2">
      <c r="A103" s="21">
        <f>IF(E103&lt;&gt;"",COUNTA(E$10:$E103),"")</f>
        <v>63</v>
      </c>
      <c r="B103" s="16"/>
      <c r="C103" s="66" t="s">
        <v>29</v>
      </c>
      <c r="D103" s="71"/>
      <c r="E103" s="17" t="s">
        <v>82</v>
      </c>
      <c r="F103" s="33"/>
      <c r="G103" s="34"/>
      <c r="H103" s="24">
        <f t="shared" si="2"/>
        <v>0</v>
      </c>
    </row>
    <row r="104" spans="1:8" s="20" customFormat="1" x14ac:dyDescent="0.2">
      <c r="A104" s="21">
        <f>IF(E104&lt;&gt;"",COUNTA(E$10:$E104),"")</f>
        <v>64</v>
      </c>
      <c r="B104" s="16"/>
      <c r="C104" s="66" t="s">
        <v>30</v>
      </c>
      <c r="D104" s="71"/>
      <c r="E104" s="17" t="s">
        <v>82</v>
      </c>
      <c r="F104" s="33"/>
      <c r="G104" s="34"/>
      <c r="H104" s="24">
        <f t="shared" si="2"/>
        <v>0</v>
      </c>
    </row>
    <row r="105" spans="1:8" s="20" customFormat="1" ht="25.5" x14ac:dyDescent="0.2">
      <c r="A105" s="21">
        <f>IF(E105&lt;&gt;"",COUNTA(E$10:$E105),"")</f>
        <v>65</v>
      </c>
      <c r="B105" s="16"/>
      <c r="C105" s="66" t="s">
        <v>31</v>
      </c>
      <c r="D105" s="71"/>
      <c r="E105" s="17" t="s">
        <v>82</v>
      </c>
      <c r="F105" s="33"/>
      <c r="G105" s="34"/>
      <c r="H105" s="24">
        <f t="shared" si="2"/>
        <v>0</v>
      </c>
    </row>
    <row r="106" spans="1:8" s="20" customFormat="1" ht="25.5" x14ac:dyDescent="0.2">
      <c r="A106" s="21">
        <f>IF(E106&lt;&gt;"",COUNTA(E$10:$E106),"")</f>
        <v>66</v>
      </c>
      <c r="B106" s="16"/>
      <c r="C106" s="66" t="s">
        <v>116</v>
      </c>
      <c r="D106" s="71"/>
      <c r="E106" s="17" t="s">
        <v>82</v>
      </c>
      <c r="F106" s="33"/>
      <c r="G106" s="34"/>
      <c r="H106" s="24">
        <f t="shared" si="2"/>
        <v>0</v>
      </c>
    </row>
    <row r="107" spans="1:8" s="20" customFormat="1" x14ac:dyDescent="0.2">
      <c r="A107" s="21">
        <f>IF(E107&lt;&gt;"",COUNTA(E$10:$E107),"")</f>
        <v>67</v>
      </c>
      <c r="B107" s="16"/>
      <c r="C107" s="66" t="s">
        <v>32</v>
      </c>
      <c r="D107" s="71"/>
      <c r="E107" s="17" t="s">
        <v>82</v>
      </c>
      <c r="F107" s="33"/>
      <c r="G107" s="34"/>
      <c r="H107" s="24">
        <f t="shared" si="2"/>
        <v>0</v>
      </c>
    </row>
    <row r="108" spans="1:8" s="20" customFormat="1" x14ac:dyDescent="0.2">
      <c r="A108" s="21">
        <f>IF(E108&lt;&gt;"",COUNTA(E$10:$E108),"")</f>
        <v>68</v>
      </c>
      <c r="B108" s="16"/>
      <c r="C108" s="66" t="s">
        <v>33</v>
      </c>
      <c r="D108" s="71"/>
      <c r="E108" s="17" t="s">
        <v>82</v>
      </c>
      <c r="F108" s="33"/>
      <c r="G108" s="34"/>
      <c r="H108" s="24">
        <f t="shared" si="2"/>
        <v>0</v>
      </c>
    </row>
    <row r="109" spans="1:8" s="20" customFormat="1" x14ac:dyDescent="0.2">
      <c r="A109" s="21" t="str">
        <f>IF(E109&lt;&gt;"",COUNTA(E$10:$E109),"")</f>
        <v/>
      </c>
      <c r="B109" s="16"/>
      <c r="C109" s="66"/>
      <c r="D109" s="71"/>
      <c r="E109" s="17"/>
      <c r="F109" s="33"/>
      <c r="G109" s="34"/>
      <c r="H109" s="24" t="str">
        <f t="shared" si="2"/>
        <v xml:space="preserve"> </v>
      </c>
    </row>
    <row r="110" spans="1:8" s="20" customFormat="1" x14ac:dyDescent="0.2">
      <c r="A110" s="21" t="str">
        <f>IF(E110&lt;&gt;"",COUNTA(E$10:$E110),"")</f>
        <v/>
      </c>
      <c r="B110" s="16"/>
      <c r="C110" s="124" t="s">
        <v>117</v>
      </c>
      <c r="D110" s="71"/>
      <c r="E110" s="17"/>
      <c r="F110" s="33"/>
      <c r="G110" s="34"/>
      <c r="H110" s="24" t="str">
        <f t="shared" si="2"/>
        <v xml:space="preserve"> </v>
      </c>
    </row>
    <row r="111" spans="1:8" s="20" customFormat="1" x14ac:dyDescent="0.2">
      <c r="A111" s="21">
        <f>IF(E111&lt;&gt;"",COUNTA(E$10:$E111),"")</f>
        <v>69</v>
      </c>
      <c r="B111" s="16"/>
      <c r="C111" s="66" t="s">
        <v>118</v>
      </c>
      <c r="D111" s="71"/>
      <c r="E111" s="17" t="s">
        <v>67</v>
      </c>
      <c r="F111" s="33"/>
      <c r="G111" s="34"/>
      <c r="H111" s="24">
        <f t="shared" si="2"/>
        <v>0</v>
      </c>
    </row>
    <row r="112" spans="1:8" s="20" customFormat="1" ht="25.5" x14ac:dyDescent="0.2">
      <c r="A112" s="21">
        <f>IF(E112&lt;&gt;"",COUNTA(E$10:$E112),"")</f>
        <v>70</v>
      </c>
      <c r="B112" s="16"/>
      <c r="C112" s="66" t="s">
        <v>119</v>
      </c>
      <c r="D112" s="71"/>
      <c r="E112" s="17" t="s">
        <v>67</v>
      </c>
      <c r="F112" s="33"/>
      <c r="G112" s="34"/>
      <c r="H112" s="24">
        <f t="shared" si="2"/>
        <v>0</v>
      </c>
    </row>
    <row r="113" spans="1:8" s="20" customFormat="1" x14ac:dyDescent="0.2">
      <c r="A113" s="21">
        <f>IF(E113&lt;&gt;"",COUNTA(E$10:$E113),"")</f>
        <v>71</v>
      </c>
      <c r="B113" s="16"/>
      <c r="C113" s="66" t="s">
        <v>120</v>
      </c>
      <c r="D113" s="71"/>
      <c r="E113" s="17" t="s">
        <v>67</v>
      </c>
      <c r="F113" s="33"/>
      <c r="G113" s="34"/>
      <c r="H113" s="24">
        <f t="shared" si="2"/>
        <v>0</v>
      </c>
    </row>
    <row r="114" spans="1:8" s="20" customFormat="1" x14ac:dyDescent="0.2">
      <c r="A114" s="21">
        <f>IF(E114&lt;&gt;"",COUNTA(E$10:$E114),"")</f>
        <v>72</v>
      </c>
      <c r="B114" s="16"/>
      <c r="C114" s="66" t="s">
        <v>121</v>
      </c>
      <c r="D114" s="71"/>
      <c r="E114" s="17" t="s">
        <v>67</v>
      </c>
      <c r="F114" s="33"/>
      <c r="G114" s="34"/>
      <c r="H114" s="24">
        <f t="shared" si="2"/>
        <v>0</v>
      </c>
    </row>
    <row r="115" spans="1:8" s="20" customFormat="1" x14ac:dyDescent="0.2">
      <c r="A115" s="21">
        <f>IF(E115&lt;&gt;"",COUNTA(E$10:$E115),"")</f>
        <v>73</v>
      </c>
      <c r="B115" s="16"/>
      <c r="C115" s="66" t="s">
        <v>122</v>
      </c>
      <c r="D115" s="71"/>
      <c r="E115" s="17" t="s">
        <v>67</v>
      </c>
      <c r="F115" s="33"/>
      <c r="G115" s="34"/>
      <c r="H115" s="24">
        <f t="shared" si="2"/>
        <v>0</v>
      </c>
    </row>
    <row r="116" spans="1:8" s="20" customFormat="1" x14ac:dyDescent="0.2">
      <c r="A116" s="21">
        <f>IF(E116&lt;&gt;"",COUNTA(E$10:$E116),"")</f>
        <v>74</v>
      </c>
      <c r="B116" s="16"/>
      <c r="C116" s="66" t="s">
        <v>123</v>
      </c>
      <c r="D116" s="71"/>
      <c r="E116" s="17" t="s">
        <v>67</v>
      </c>
      <c r="F116" s="33"/>
      <c r="G116" s="34"/>
      <c r="H116" s="24">
        <f t="shared" si="2"/>
        <v>0</v>
      </c>
    </row>
    <row r="117" spans="1:8" s="20" customFormat="1" x14ac:dyDescent="0.2">
      <c r="A117" s="21">
        <f>IF(E117&lt;&gt;"",COUNTA(E$10:$E117),"")</f>
        <v>75</v>
      </c>
      <c r="B117" s="16"/>
      <c r="C117" s="66" t="s">
        <v>124</v>
      </c>
      <c r="D117" s="71"/>
      <c r="E117" s="17" t="s">
        <v>67</v>
      </c>
      <c r="F117" s="33"/>
      <c r="G117" s="34"/>
      <c r="H117" s="24">
        <f t="shared" si="2"/>
        <v>0</v>
      </c>
    </row>
    <row r="118" spans="1:8" s="20" customFormat="1" x14ac:dyDescent="0.2">
      <c r="A118" s="21" t="str">
        <f>IF(E118&lt;&gt;"",COUNTA(E$10:$E118),"")</f>
        <v/>
      </c>
      <c r="B118" s="16"/>
      <c r="C118" s="66"/>
      <c r="D118" s="71"/>
      <c r="E118" s="17"/>
      <c r="F118" s="33"/>
      <c r="G118" s="34"/>
      <c r="H118" s="24" t="str">
        <f t="shared" si="2"/>
        <v xml:space="preserve"> </v>
      </c>
    </row>
    <row r="119" spans="1:8" s="20" customFormat="1" x14ac:dyDescent="0.2">
      <c r="A119" s="21" t="str">
        <f>IF(E119&lt;&gt;"",COUNTA(E$10:$E119),"")</f>
        <v/>
      </c>
      <c r="B119" s="16"/>
      <c r="C119" s="124" t="s">
        <v>125</v>
      </c>
      <c r="D119" s="71"/>
      <c r="E119" s="17"/>
      <c r="F119" s="33"/>
      <c r="G119" s="34"/>
      <c r="H119" s="24" t="str">
        <f t="shared" si="2"/>
        <v xml:space="preserve"> </v>
      </c>
    </row>
    <row r="120" spans="1:8" s="20" customFormat="1" x14ac:dyDescent="0.2">
      <c r="A120" s="21">
        <f>IF(E120&lt;&gt;"",COUNTA(E$10:$E120),"")</f>
        <v>76</v>
      </c>
      <c r="B120" s="16"/>
      <c r="C120" s="66" t="s">
        <v>126</v>
      </c>
      <c r="D120" s="71"/>
      <c r="E120" s="17" t="s">
        <v>132</v>
      </c>
      <c r="F120" s="33"/>
      <c r="G120" s="34"/>
      <c r="H120" s="24">
        <f t="shared" si="2"/>
        <v>0</v>
      </c>
    </row>
    <row r="121" spans="1:8" s="20" customFormat="1" x14ac:dyDescent="0.2">
      <c r="A121" s="21">
        <f>IF(E121&lt;&gt;"",COUNTA(E$10:$E121),"")</f>
        <v>77</v>
      </c>
      <c r="B121" s="16"/>
      <c r="C121" s="66" t="s">
        <v>127</v>
      </c>
      <c r="D121" s="71"/>
      <c r="E121" s="17" t="s">
        <v>132</v>
      </c>
      <c r="F121" s="33"/>
      <c r="G121" s="34"/>
      <c r="H121" s="24">
        <f t="shared" si="2"/>
        <v>0</v>
      </c>
    </row>
    <row r="122" spans="1:8" s="20" customFormat="1" x14ac:dyDescent="0.2">
      <c r="A122" s="21">
        <f>IF(E122&lt;&gt;"",COUNTA(E$10:$E122),"")</f>
        <v>78</v>
      </c>
      <c r="B122" s="16"/>
      <c r="C122" s="66" t="s">
        <v>128</v>
      </c>
      <c r="D122" s="71"/>
      <c r="E122" s="17" t="s">
        <v>132</v>
      </c>
      <c r="F122" s="33"/>
      <c r="G122" s="34"/>
      <c r="H122" s="24">
        <f t="shared" si="2"/>
        <v>0</v>
      </c>
    </row>
    <row r="123" spans="1:8" s="20" customFormat="1" x14ac:dyDescent="0.2">
      <c r="A123" s="21" t="str">
        <f>IF(E123&lt;&gt;"",COUNTA(E$10:$E123),"")</f>
        <v/>
      </c>
      <c r="B123" s="16"/>
      <c r="C123" s="66"/>
      <c r="D123" s="71"/>
      <c r="E123" s="17"/>
      <c r="F123" s="33"/>
      <c r="G123" s="34"/>
      <c r="H123" s="24" t="str">
        <f t="shared" si="2"/>
        <v xml:space="preserve"> </v>
      </c>
    </row>
    <row r="124" spans="1:8" s="20" customFormat="1" x14ac:dyDescent="0.2">
      <c r="A124" s="21" t="str">
        <f>IF(E124&lt;&gt;"",COUNTA(E$10:$E124),"")</f>
        <v/>
      </c>
      <c r="B124" s="16"/>
      <c r="C124" s="124" t="s">
        <v>129</v>
      </c>
      <c r="D124" s="71"/>
      <c r="E124" s="17"/>
      <c r="F124" s="33"/>
      <c r="G124" s="34"/>
      <c r="H124" s="24" t="str">
        <f t="shared" si="2"/>
        <v xml:space="preserve"> </v>
      </c>
    </row>
    <row r="125" spans="1:8" s="20" customFormat="1" x14ac:dyDescent="0.2">
      <c r="A125" s="21">
        <f>IF(E125&lt;&gt;"",COUNTA(E$10:$E125),"")</f>
        <v>79</v>
      </c>
      <c r="B125" s="16"/>
      <c r="C125" s="66" t="s">
        <v>130</v>
      </c>
      <c r="D125" s="71"/>
      <c r="E125" s="17" t="s">
        <v>132</v>
      </c>
      <c r="F125" s="33"/>
      <c r="G125" s="34"/>
      <c r="H125" s="24">
        <f t="shared" si="2"/>
        <v>0</v>
      </c>
    </row>
    <row r="126" spans="1:8" s="20" customFormat="1" x14ac:dyDescent="0.2">
      <c r="A126" s="21">
        <f>IF(E126&lt;&gt;"",COUNTA(E$10:$E126),"")</f>
        <v>80</v>
      </c>
      <c r="B126" s="16"/>
      <c r="C126" s="66" t="s">
        <v>131</v>
      </c>
      <c r="D126" s="71"/>
      <c r="E126" s="17" t="s">
        <v>132</v>
      </c>
      <c r="F126" s="33"/>
      <c r="G126" s="34"/>
      <c r="H126" s="24">
        <f t="shared" si="2"/>
        <v>0</v>
      </c>
    </row>
    <row r="127" spans="1:8" s="20" customFormat="1" x14ac:dyDescent="0.2">
      <c r="A127" s="21" t="str">
        <f>IF(E127&lt;&gt;"",COUNTA(E$10:$E127),"")</f>
        <v/>
      </c>
      <c r="B127" s="16"/>
      <c r="C127" s="66"/>
      <c r="D127" s="71"/>
      <c r="E127" s="17"/>
      <c r="F127" s="33"/>
      <c r="G127" s="34"/>
      <c r="H127" s="24" t="str">
        <f t="shared" si="2"/>
        <v xml:space="preserve"> </v>
      </c>
    </row>
    <row r="128" spans="1:8" s="172" customFormat="1" ht="13.5" thickBot="1" x14ac:dyDescent="0.25">
      <c r="A128" s="169"/>
      <c r="B128" s="170"/>
      <c r="C128" s="124" t="s">
        <v>134</v>
      </c>
      <c r="D128" s="70"/>
      <c r="E128" s="171"/>
      <c r="F128" s="42"/>
      <c r="G128" s="43"/>
      <c r="H128" s="173">
        <f>SUM(H89:H127)</f>
        <v>0</v>
      </c>
    </row>
    <row r="129" spans="1:8" s="20" customFormat="1" ht="13.5" thickTop="1" x14ac:dyDescent="0.2">
      <c r="A129" s="21" t="str">
        <f>IF(E129&lt;&gt;"",COUNTA(E$10:$E129),"")</f>
        <v/>
      </c>
      <c r="B129" s="16"/>
      <c r="C129" s="55"/>
      <c r="D129" s="75"/>
      <c r="E129" s="17"/>
      <c r="F129" s="33"/>
      <c r="G129" s="34"/>
      <c r="H129" s="24" t="str">
        <f t="shared" si="2"/>
        <v xml:space="preserve"> </v>
      </c>
    </row>
    <row r="130" spans="1:8" s="20" customFormat="1" x14ac:dyDescent="0.2">
      <c r="A130" s="21" t="str">
        <f>IF(E130&lt;&gt;"",COUNTA(E$10:$E130),"")</f>
        <v/>
      </c>
      <c r="B130" s="16"/>
      <c r="C130" s="58" t="s">
        <v>15</v>
      </c>
      <c r="D130" s="76"/>
      <c r="E130" s="17"/>
      <c r="F130" s="33"/>
      <c r="G130" s="34"/>
      <c r="H130" s="24" t="str">
        <f t="shared" si="2"/>
        <v xml:space="preserve"> </v>
      </c>
    </row>
    <row r="131" spans="1:8" s="20" customFormat="1" x14ac:dyDescent="0.2">
      <c r="A131" s="21" t="str">
        <f>IF(E131&lt;&gt;"",COUNTA(E$10:$E131),"")</f>
        <v/>
      </c>
      <c r="B131" s="16"/>
      <c r="C131" s="55"/>
      <c r="D131" s="75"/>
      <c r="E131" s="17"/>
      <c r="F131" s="33"/>
      <c r="G131" s="34"/>
      <c r="H131" s="24" t="str">
        <f t="shared" si="2"/>
        <v xml:space="preserve"> </v>
      </c>
    </row>
    <row r="132" spans="1:8" s="20" customFormat="1" ht="18.600000000000001" customHeight="1" x14ac:dyDescent="0.2">
      <c r="A132" s="21">
        <f>IF(E132&lt;&gt;"",COUNTA(E$8:$E132),"")</f>
        <v>83</v>
      </c>
      <c r="B132" s="16"/>
      <c r="C132" s="53" t="s">
        <v>26</v>
      </c>
      <c r="D132" s="68"/>
      <c r="E132" s="17" t="s">
        <v>67</v>
      </c>
      <c r="F132" s="22"/>
      <c r="G132" s="23"/>
      <c r="H132" s="24">
        <f>IF(ISBLANK(E132)," ",F132*G132)</f>
        <v>0</v>
      </c>
    </row>
    <row r="133" spans="1:8" s="20" customFormat="1" x14ac:dyDescent="0.2">
      <c r="A133" s="21">
        <f>IF(E133&lt;&gt;"",COUNTA(E$8:$E133),"")</f>
        <v>84</v>
      </c>
      <c r="B133" s="16"/>
      <c r="C133" s="61" t="s">
        <v>25</v>
      </c>
      <c r="D133" s="68"/>
      <c r="E133" s="17" t="s">
        <v>67</v>
      </c>
      <c r="F133" s="22"/>
      <c r="G133" s="23"/>
      <c r="H133" s="24">
        <f t="shared" ref="H133" si="7">IF(ISBLANK(E133)," ",F133*G133)</f>
        <v>0</v>
      </c>
    </row>
    <row r="134" spans="1:8" s="20" customFormat="1" x14ac:dyDescent="0.2">
      <c r="A134" s="21">
        <f>IF(E134&lt;&gt;"",COUNTA(E$10:$E134),"")</f>
        <v>83</v>
      </c>
      <c r="B134" s="16"/>
      <c r="C134" s="65" t="s">
        <v>159</v>
      </c>
      <c r="D134" s="74"/>
      <c r="E134" s="17" t="s">
        <v>67</v>
      </c>
      <c r="F134" s="33"/>
      <c r="G134" s="34"/>
      <c r="H134" s="24">
        <f t="shared" si="2"/>
        <v>0</v>
      </c>
    </row>
    <row r="135" spans="1:8" s="20" customFormat="1" x14ac:dyDescent="0.2">
      <c r="A135" s="21">
        <f>IF(E135&lt;&gt;"",COUNTA(E$10:$E135),"")</f>
        <v>84</v>
      </c>
      <c r="B135" s="16"/>
      <c r="C135" s="65" t="s">
        <v>160</v>
      </c>
      <c r="D135" s="74"/>
      <c r="E135" s="17" t="s">
        <v>67</v>
      </c>
      <c r="F135" s="33"/>
      <c r="G135" s="34"/>
      <c r="H135" s="24">
        <f t="shared" si="2"/>
        <v>0</v>
      </c>
    </row>
    <row r="136" spans="1:8" s="20" customFormat="1" x14ac:dyDescent="0.2">
      <c r="A136" s="21">
        <f>IF(E136&lt;&gt;"",COUNTA(E$10:$E136),"")</f>
        <v>85</v>
      </c>
      <c r="B136" s="16"/>
      <c r="C136" s="65" t="s">
        <v>161</v>
      </c>
      <c r="D136" s="74"/>
      <c r="E136" s="17" t="s">
        <v>67</v>
      </c>
      <c r="F136" s="33"/>
      <c r="G136" s="34"/>
      <c r="H136" s="24">
        <f t="shared" si="2"/>
        <v>0</v>
      </c>
    </row>
    <row r="137" spans="1:8" s="20" customFormat="1" x14ac:dyDescent="0.2">
      <c r="A137" s="21">
        <f>IF(E137&lt;&gt;"",COUNTA(E$8:$E137),"")</f>
        <v>88</v>
      </c>
      <c r="B137" s="16"/>
      <c r="C137" s="61" t="s">
        <v>26</v>
      </c>
      <c r="D137" s="68"/>
      <c r="E137" s="17" t="s">
        <v>67</v>
      </c>
      <c r="F137" s="22"/>
      <c r="G137" s="23"/>
      <c r="H137" s="24">
        <f>IF(ISBLANK(E137)," ",F137*G137)</f>
        <v>0</v>
      </c>
    </row>
    <row r="138" spans="1:8" s="20" customFormat="1" x14ac:dyDescent="0.2">
      <c r="A138" s="21">
        <f>IF(E138&lt;&gt;"",COUNTA(E$8:$E138),"")</f>
        <v>89</v>
      </c>
      <c r="B138" s="16"/>
      <c r="C138" s="61" t="s">
        <v>83</v>
      </c>
      <c r="D138" s="68"/>
      <c r="E138" s="17" t="s">
        <v>67</v>
      </c>
      <c r="F138" s="22"/>
      <c r="G138" s="23"/>
      <c r="H138" s="24">
        <f t="shared" ref="H138:H166" si="8">IF(ISBLANK(E138)," ",F138*G138)</f>
        <v>0</v>
      </c>
    </row>
    <row r="139" spans="1:8" s="20" customFormat="1" x14ac:dyDescent="0.2">
      <c r="A139" s="21" t="str">
        <f>IF(E139&lt;&gt;"",COUNTA(E$10:$E139),"")</f>
        <v/>
      </c>
      <c r="B139" s="16"/>
      <c r="C139" s="66"/>
      <c r="D139" s="71"/>
      <c r="E139" s="17"/>
      <c r="F139" s="33"/>
      <c r="G139" s="34"/>
      <c r="H139" s="24" t="str">
        <f t="shared" si="8"/>
        <v xml:space="preserve"> </v>
      </c>
    </row>
    <row r="140" spans="1:8" s="20" customFormat="1" x14ac:dyDescent="0.2">
      <c r="A140" s="21" t="str">
        <f>IF(E140&lt;&gt;"",COUNTA(E$10:$E140),"")</f>
        <v/>
      </c>
      <c r="B140" s="16"/>
      <c r="C140" s="124" t="s">
        <v>27</v>
      </c>
      <c r="D140" s="71"/>
      <c r="E140" s="17"/>
      <c r="F140" s="33"/>
      <c r="G140" s="34"/>
      <c r="H140" s="24" t="str">
        <f t="shared" si="8"/>
        <v xml:space="preserve"> </v>
      </c>
    </row>
    <row r="141" spans="1:8" s="20" customFormat="1" x14ac:dyDescent="0.2">
      <c r="A141" s="21" t="str">
        <f>IF(E141&lt;&gt;"",COUNTA(E$10:$E141),"")</f>
        <v/>
      </c>
      <c r="B141" s="16"/>
      <c r="C141" s="124" t="s">
        <v>28</v>
      </c>
      <c r="D141" s="71"/>
      <c r="E141" s="17"/>
      <c r="F141" s="33"/>
      <c r="G141" s="34"/>
      <c r="H141" s="24" t="str">
        <f t="shared" si="8"/>
        <v xml:space="preserve"> </v>
      </c>
    </row>
    <row r="142" spans="1:8" s="20" customFormat="1" x14ac:dyDescent="0.2">
      <c r="A142" s="21">
        <f>IF(E142&lt;&gt;"",COUNTA(E$10:$E142),"")</f>
        <v>88</v>
      </c>
      <c r="B142" s="16"/>
      <c r="C142" s="66" t="s">
        <v>29</v>
      </c>
      <c r="D142" s="71"/>
      <c r="E142" s="17" t="s">
        <v>82</v>
      </c>
      <c r="F142" s="33"/>
      <c r="G142" s="34"/>
      <c r="H142" s="24">
        <f t="shared" si="8"/>
        <v>0</v>
      </c>
    </row>
    <row r="143" spans="1:8" s="20" customFormat="1" x14ac:dyDescent="0.2">
      <c r="A143" s="21">
        <f>IF(E143&lt;&gt;"",COUNTA(E$10:$E143),"")</f>
        <v>89</v>
      </c>
      <c r="B143" s="16"/>
      <c r="C143" s="66" t="s">
        <v>30</v>
      </c>
      <c r="D143" s="71"/>
      <c r="E143" s="17" t="s">
        <v>82</v>
      </c>
      <c r="F143" s="33"/>
      <c r="G143" s="34"/>
      <c r="H143" s="24">
        <f t="shared" si="8"/>
        <v>0</v>
      </c>
    </row>
    <row r="144" spans="1:8" s="20" customFormat="1" ht="25.5" x14ac:dyDescent="0.2">
      <c r="A144" s="21">
        <f>IF(E144&lt;&gt;"",COUNTA(E$10:$E144),"")</f>
        <v>90</v>
      </c>
      <c r="B144" s="16"/>
      <c r="C144" s="66" t="s">
        <v>31</v>
      </c>
      <c r="D144" s="71"/>
      <c r="E144" s="17" t="s">
        <v>82</v>
      </c>
      <c r="F144" s="33"/>
      <c r="G144" s="34"/>
      <c r="H144" s="24">
        <f t="shared" si="8"/>
        <v>0</v>
      </c>
    </row>
    <row r="145" spans="1:8" s="20" customFormat="1" ht="25.5" x14ac:dyDescent="0.2">
      <c r="A145" s="21">
        <f>IF(E145&lt;&gt;"",COUNTA(E$10:$E145),"")</f>
        <v>91</v>
      </c>
      <c r="B145" s="16"/>
      <c r="C145" s="66" t="s">
        <v>116</v>
      </c>
      <c r="D145" s="71"/>
      <c r="E145" s="17" t="s">
        <v>82</v>
      </c>
      <c r="F145" s="33"/>
      <c r="G145" s="34"/>
      <c r="H145" s="24">
        <f t="shared" si="8"/>
        <v>0</v>
      </c>
    </row>
    <row r="146" spans="1:8" s="20" customFormat="1" x14ac:dyDescent="0.2">
      <c r="A146" s="21">
        <f>IF(E146&lt;&gt;"",COUNTA(E$10:$E146),"")</f>
        <v>92</v>
      </c>
      <c r="B146" s="16"/>
      <c r="C146" s="66" t="s">
        <v>32</v>
      </c>
      <c r="D146" s="71"/>
      <c r="E146" s="17" t="s">
        <v>82</v>
      </c>
      <c r="F146" s="33"/>
      <c r="G146" s="34"/>
      <c r="H146" s="24">
        <f t="shared" si="8"/>
        <v>0</v>
      </c>
    </row>
    <row r="147" spans="1:8" s="20" customFormat="1" x14ac:dyDescent="0.2">
      <c r="A147" s="21">
        <f>IF(E147&lt;&gt;"",COUNTA(E$10:$E147),"")</f>
        <v>93</v>
      </c>
      <c r="B147" s="16"/>
      <c r="C147" s="66" t="s">
        <v>33</v>
      </c>
      <c r="D147" s="71"/>
      <c r="E147" s="17" t="s">
        <v>82</v>
      </c>
      <c r="F147" s="33"/>
      <c r="G147" s="34"/>
      <c r="H147" s="24">
        <f t="shared" si="8"/>
        <v>0</v>
      </c>
    </row>
    <row r="148" spans="1:8" s="20" customFormat="1" x14ac:dyDescent="0.2">
      <c r="A148" s="21" t="str">
        <f>IF(E148&lt;&gt;"",COUNTA(E$10:$E148),"")</f>
        <v/>
      </c>
      <c r="B148" s="16"/>
      <c r="C148" s="66"/>
      <c r="D148" s="71"/>
      <c r="E148" s="17"/>
      <c r="F148" s="33"/>
      <c r="G148" s="34"/>
      <c r="H148" s="24" t="str">
        <f t="shared" si="8"/>
        <v xml:space="preserve"> </v>
      </c>
    </row>
    <row r="149" spans="1:8" s="20" customFormat="1" x14ac:dyDescent="0.2">
      <c r="A149" s="21" t="str">
        <f>IF(E149&lt;&gt;"",COUNTA(E$10:$E149),"")</f>
        <v/>
      </c>
      <c r="B149" s="16"/>
      <c r="C149" s="124" t="s">
        <v>117</v>
      </c>
      <c r="D149" s="71"/>
      <c r="E149" s="17"/>
      <c r="F149" s="33"/>
      <c r="G149" s="34"/>
      <c r="H149" s="24" t="str">
        <f t="shared" si="8"/>
        <v xml:space="preserve"> </v>
      </c>
    </row>
    <row r="150" spans="1:8" s="20" customFormat="1" x14ac:dyDescent="0.2">
      <c r="A150" s="21">
        <f>IF(E150&lt;&gt;"",COUNTA(E$10:$E150),"")</f>
        <v>94</v>
      </c>
      <c r="B150" s="16"/>
      <c r="C150" s="66" t="s">
        <v>118</v>
      </c>
      <c r="D150" s="71"/>
      <c r="E150" s="17" t="s">
        <v>67</v>
      </c>
      <c r="F150" s="33"/>
      <c r="G150" s="34"/>
      <c r="H150" s="24">
        <f t="shared" si="8"/>
        <v>0</v>
      </c>
    </row>
    <row r="151" spans="1:8" s="20" customFormat="1" ht="25.5" x14ac:dyDescent="0.2">
      <c r="A151" s="21">
        <f>IF(E151&lt;&gt;"",COUNTA(E$10:$E151),"")</f>
        <v>95</v>
      </c>
      <c r="B151" s="16"/>
      <c r="C151" s="66" t="s">
        <v>119</v>
      </c>
      <c r="D151" s="71"/>
      <c r="E151" s="17" t="s">
        <v>67</v>
      </c>
      <c r="F151" s="33"/>
      <c r="G151" s="34"/>
      <c r="H151" s="24">
        <f t="shared" si="8"/>
        <v>0</v>
      </c>
    </row>
    <row r="152" spans="1:8" s="20" customFormat="1" x14ac:dyDescent="0.2">
      <c r="A152" s="21">
        <f>IF(E152&lt;&gt;"",COUNTA(E$10:$E152),"")</f>
        <v>96</v>
      </c>
      <c r="B152" s="16"/>
      <c r="C152" s="66" t="s">
        <v>120</v>
      </c>
      <c r="D152" s="71"/>
      <c r="E152" s="17" t="s">
        <v>67</v>
      </c>
      <c r="F152" s="33"/>
      <c r="G152" s="34"/>
      <c r="H152" s="24">
        <f t="shared" si="8"/>
        <v>0</v>
      </c>
    </row>
    <row r="153" spans="1:8" s="20" customFormat="1" x14ac:dyDescent="0.2">
      <c r="A153" s="21">
        <f>IF(E153&lt;&gt;"",COUNTA(E$10:$E153),"")</f>
        <v>97</v>
      </c>
      <c r="B153" s="16"/>
      <c r="C153" s="66" t="s">
        <v>121</v>
      </c>
      <c r="D153" s="71"/>
      <c r="E153" s="17" t="s">
        <v>67</v>
      </c>
      <c r="F153" s="33"/>
      <c r="G153" s="34"/>
      <c r="H153" s="24">
        <f t="shared" si="8"/>
        <v>0</v>
      </c>
    </row>
    <row r="154" spans="1:8" s="20" customFormat="1" x14ac:dyDescent="0.2">
      <c r="A154" s="21">
        <f>IF(E154&lt;&gt;"",COUNTA(E$10:$E154),"")</f>
        <v>98</v>
      </c>
      <c r="B154" s="16"/>
      <c r="C154" s="66" t="s">
        <v>122</v>
      </c>
      <c r="D154" s="71"/>
      <c r="E154" s="17" t="s">
        <v>67</v>
      </c>
      <c r="F154" s="33"/>
      <c r="G154" s="34"/>
      <c r="H154" s="24">
        <f t="shared" si="8"/>
        <v>0</v>
      </c>
    </row>
    <row r="155" spans="1:8" s="20" customFormat="1" x14ac:dyDescent="0.2">
      <c r="A155" s="21">
        <f>IF(E155&lt;&gt;"",COUNTA(E$10:$E155),"")</f>
        <v>99</v>
      </c>
      <c r="B155" s="16"/>
      <c r="C155" s="66" t="s">
        <v>123</v>
      </c>
      <c r="D155" s="71"/>
      <c r="E155" s="17" t="s">
        <v>67</v>
      </c>
      <c r="F155" s="33"/>
      <c r="G155" s="34"/>
      <c r="H155" s="24">
        <f t="shared" si="8"/>
        <v>0</v>
      </c>
    </row>
    <row r="156" spans="1:8" s="20" customFormat="1" x14ac:dyDescent="0.2">
      <c r="A156" s="21">
        <f>IF(E156&lt;&gt;"",COUNTA(E$10:$E156),"")</f>
        <v>100</v>
      </c>
      <c r="B156" s="16"/>
      <c r="C156" s="66" t="s">
        <v>124</v>
      </c>
      <c r="D156" s="71"/>
      <c r="E156" s="17" t="s">
        <v>67</v>
      </c>
      <c r="F156" s="33"/>
      <c r="G156" s="34"/>
      <c r="H156" s="24">
        <f t="shared" si="8"/>
        <v>0</v>
      </c>
    </row>
    <row r="157" spans="1:8" s="20" customFormat="1" x14ac:dyDescent="0.2">
      <c r="A157" s="21" t="str">
        <f>IF(E157&lt;&gt;"",COUNTA(E$10:$E157),"")</f>
        <v/>
      </c>
      <c r="B157" s="16"/>
      <c r="C157" s="66"/>
      <c r="D157" s="71"/>
      <c r="E157" s="17"/>
      <c r="F157" s="33"/>
      <c r="G157" s="34"/>
      <c r="H157" s="24" t="str">
        <f t="shared" si="8"/>
        <v xml:space="preserve"> </v>
      </c>
    </row>
    <row r="158" spans="1:8" s="20" customFormat="1" x14ac:dyDescent="0.2">
      <c r="A158" s="21" t="str">
        <f>IF(E158&lt;&gt;"",COUNTA(E$10:$E158),"")</f>
        <v/>
      </c>
      <c r="B158" s="16"/>
      <c r="C158" s="124" t="s">
        <v>125</v>
      </c>
      <c r="D158" s="71"/>
      <c r="E158" s="17"/>
      <c r="F158" s="33"/>
      <c r="G158" s="34"/>
      <c r="H158" s="24" t="str">
        <f t="shared" si="8"/>
        <v xml:space="preserve"> </v>
      </c>
    </row>
    <row r="159" spans="1:8" s="20" customFormat="1" x14ac:dyDescent="0.2">
      <c r="A159" s="21">
        <f>IF(E159&lt;&gt;"",COUNTA(E$10:$E159),"")</f>
        <v>101</v>
      </c>
      <c r="B159" s="16"/>
      <c r="C159" s="66" t="s">
        <v>126</v>
      </c>
      <c r="D159" s="71"/>
      <c r="E159" s="17" t="s">
        <v>132</v>
      </c>
      <c r="F159" s="33"/>
      <c r="G159" s="34"/>
      <c r="H159" s="24">
        <f t="shared" si="8"/>
        <v>0</v>
      </c>
    </row>
    <row r="160" spans="1:8" s="20" customFormat="1" x14ac:dyDescent="0.2">
      <c r="A160" s="21">
        <f>IF(E160&lt;&gt;"",COUNTA(E$10:$E160),"")</f>
        <v>102</v>
      </c>
      <c r="B160" s="16"/>
      <c r="C160" s="66" t="s">
        <v>127</v>
      </c>
      <c r="D160" s="71"/>
      <c r="E160" s="17" t="s">
        <v>132</v>
      </c>
      <c r="F160" s="33"/>
      <c r="G160" s="34"/>
      <c r="H160" s="24">
        <f t="shared" si="8"/>
        <v>0</v>
      </c>
    </row>
    <row r="161" spans="1:8" s="20" customFormat="1" x14ac:dyDescent="0.2">
      <c r="A161" s="21">
        <f>IF(E161&lt;&gt;"",COUNTA(E$10:$E161),"")</f>
        <v>103</v>
      </c>
      <c r="B161" s="16"/>
      <c r="C161" s="66" t="s">
        <v>128</v>
      </c>
      <c r="D161" s="71"/>
      <c r="E161" s="17" t="s">
        <v>132</v>
      </c>
      <c r="F161" s="33"/>
      <c r="G161" s="34"/>
      <c r="H161" s="24">
        <f t="shared" si="8"/>
        <v>0</v>
      </c>
    </row>
    <row r="162" spans="1:8" s="20" customFormat="1" x14ac:dyDescent="0.2">
      <c r="A162" s="21" t="str">
        <f>IF(E162&lt;&gt;"",COUNTA(E$10:$E162),"")</f>
        <v/>
      </c>
      <c r="B162" s="16"/>
      <c r="C162" s="66"/>
      <c r="D162" s="71"/>
      <c r="E162" s="17"/>
      <c r="F162" s="33"/>
      <c r="G162" s="34"/>
      <c r="H162" s="24" t="str">
        <f t="shared" si="8"/>
        <v xml:space="preserve"> </v>
      </c>
    </row>
    <row r="163" spans="1:8" s="20" customFormat="1" x14ac:dyDescent="0.2">
      <c r="A163" s="21" t="str">
        <f>IF(E163&lt;&gt;"",COUNTA(E$10:$E163),"")</f>
        <v/>
      </c>
      <c r="B163" s="16"/>
      <c r="C163" s="124" t="s">
        <v>129</v>
      </c>
      <c r="D163" s="71"/>
      <c r="E163" s="17"/>
      <c r="F163" s="33"/>
      <c r="G163" s="34"/>
      <c r="H163" s="24" t="str">
        <f t="shared" si="8"/>
        <v xml:space="preserve"> </v>
      </c>
    </row>
    <row r="164" spans="1:8" s="20" customFormat="1" x14ac:dyDescent="0.2">
      <c r="A164" s="21">
        <f>IF(E164&lt;&gt;"",COUNTA(E$10:$E164),"")</f>
        <v>104</v>
      </c>
      <c r="B164" s="16"/>
      <c r="C164" s="66" t="s">
        <v>130</v>
      </c>
      <c r="D164" s="71"/>
      <c r="E164" s="17" t="s">
        <v>132</v>
      </c>
      <c r="F164" s="33"/>
      <c r="G164" s="34"/>
      <c r="H164" s="24">
        <f t="shared" si="8"/>
        <v>0</v>
      </c>
    </row>
    <row r="165" spans="1:8" s="20" customFormat="1" x14ac:dyDescent="0.2">
      <c r="A165" s="21">
        <f>IF(E165&lt;&gt;"",COUNTA(E$10:$E165),"")</f>
        <v>105</v>
      </c>
      <c r="B165" s="16"/>
      <c r="C165" s="66" t="s">
        <v>131</v>
      </c>
      <c r="D165" s="71"/>
      <c r="E165" s="17" t="s">
        <v>132</v>
      </c>
      <c r="F165" s="33"/>
      <c r="G165" s="34"/>
      <c r="H165" s="24">
        <f t="shared" si="8"/>
        <v>0</v>
      </c>
    </row>
    <row r="166" spans="1:8" s="20" customFormat="1" x14ac:dyDescent="0.2">
      <c r="A166" s="21" t="str">
        <f>IF(E166&lt;&gt;"",COUNTA(E$10:$E166),"")</f>
        <v/>
      </c>
      <c r="B166" s="16"/>
      <c r="C166" s="66"/>
      <c r="D166" s="71"/>
      <c r="E166" s="17"/>
      <c r="F166" s="33"/>
      <c r="G166" s="34"/>
      <c r="H166" s="24" t="str">
        <f t="shared" si="8"/>
        <v xml:space="preserve"> </v>
      </c>
    </row>
    <row r="167" spans="1:8" s="172" customFormat="1" ht="13.5" thickBot="1" x14ac:dyDescent="0.25">
      <c r="A167" s="169"/>
      <c r="B167" s="170"/>
      <c r="C167" s="124" t="s">
        <v>134</v>
      </c>
      <c r="D167" s="70"/>
      <c r="E167" s="171"/>
      <c r="F167" s="42"/>
      <c r="G167" s="43"/>
      <c r="H167" s="173">
        <f>SUM(H132:H166)</f>
        <v>0</v>
      </c>
    </row>
    <row r="168" spans="1:8" s="20" customFormat="1" ht="13.5" thickTop="1" x14ac:dyDescent="0.2">
      <c r="A168" s="21" t="str">
        <f>IF(E168&lt;&gt;"",COUNTA(E$10:$E168),"")</f>
        <v/>
      </c>
      <c r="B168" s="16"/>
      <c r="C168" s="65"/>
      <c r="D168" s="74"/>
      <c r="E168" s="17"/>
      <c r="F168" s="33"/>
      <c r="G168" s="34"/>
      <c r="H168" s="24" t="str">
        <f t="shared" si="2"/>
        <v xml:space="preserve"> </v>
      </c>
    </row>
    <row r="169" spans="1:8" s="20" customFormat="1" x14ac:dyDescent="0.2">
      <c r="A169" s="21" t="str">
        <f>IF(E169&lt;&gt;"",COUNTA(E$10:$E169),"")</f>
        <v/>
      </c>
      <c r="B169" s="16"/>
      <c r="C169" s="58" t="s">
        <v>165</v>
      </c>
      <c r="D169" s="76"/>
      <c r="E169" s="17"/>
      <c r="F169" s="33"/>
      <c r="G169" s="34"/>
      <c r="H169" s="24" t="str">
        <f t="shared" si="2"/>
        <v xml:space="preserve"> </v>
      </c>
    </row>
    <row r="170" spans="1:8" s="20" customFormat="1" x14ac:dyDescent="0.2">
      <c r="A170" s="21" t="str">
        <f>IF(E170&lt;&gt;"",COUNTA(E$10:$E170),"")</f>
        <v/>
      </c>
      <c r="B170" s="16"/>
      <c r="C170" s="55"/>
      <c r="D170" s="75"/>
      <c r="E170" s="17"/>
      <c r="F170" s="33"/>
      <c r="G170" s="34"/>
      <c r="H170" s="24" t="str">
        <f t="shared" si="2"/>
        <v xml:space="preserve"> </v>
      </c>
    </row>
    <row r="171" spans="1:8" s="20" customFormat="1" ht="18.600000000000001" customHeight="1" x14ac:dyDescent="0.2">
      <c r="A171" s="21">
        <f>IF(E171&lt;&gt;"",COUNTA(E$8:$E171),"")</f>
        <v>108</v>
      </c>
      <c r="B171" s="16"/>
      <c r="C171" s="53" t="s">
        <v>26</v>
      </c>
      <c r="D171" s="68"/>
      <c r="E171" s="17" t="s">
        <v>67</v>
      </c>
      <c r="F171" s="22"/>
      <c r="G171" s="23"/>
      <c r="H171" s="24">
        <f>IF(ISBLANK(E171)," ",F171*G171)</f>
        <v>0</v>
      </c>
    </row>
    <row r="172" spans="1:8" s="20" customFormat="1" ht="25.5" x14ac:dyDescent="0.2">
      <c r="A172" s="21">
        <f>IF(E172&lt;&gt;"",COUNTA(E$8:$E172),"")</f>
        <v>109</v>
      </c>
      <c r="B172" s="16"/>
      <c r="C172" s="61" t="s">
        <v>162</v>
      </c>
      <c r="D172" s="68"/>
      <c r="E172" s="17" t="s">
        <v>67</v>
      </c>
      <c r="F172" s="22"/>
      <c r="G172" s="23"/>
      <c r="H172" s="24">
        <f t="shared" ref="H172" si="9">IF(ISBLANK(E172)," ",F172*G172)</f>
        <v>0</v>
      </c>
    </row>
    <row r="173" spans="1:8" s="20" customFormat="1" x14ac:dyDescent="0.2">
      <c r="A173" s="21">
        <f>IF(E173&lt;&gt;"",COUNTA(E$10:$E173),"")</f>
        <v>108</v>
      </c>
      <c r="B173" s="16"/>
      <c r="C173" s="65" t="s">
        <v>163</v>
      </c>
      <c r="D173" s="74"/>
      <c r="E173" s="17" t="s">
        <v>67</v>
      </c>
      <c r="F173" s="33"/>
      <c r="G173" s="34"/>
      <c r="H173" s="24">
        <f t="shared" si="2"/>
        <v>0</v>
      </c>
    </row>
    <row r="174" spans="1:8" s="20" customFormat="1" ht="25.5" x14ac:dyDescent="0.2">
      <c r="A174" s="21">
        <f>IF(E174&lt;&gt;"",COUNTA(E$10:$E174),"")</f>
        <v>109</v>
      </c>
      <c r="B174" s="16"/>
      <c r="C174" s="65" t="s">
        <v>164</v>
      </c>
      <c r="D174" s="74"/>
      <c r="E174" s="17" t="s">
        <v>67</v>
      </c>
      <c r="F174" s="33"/>
      <c r="G174" s="34"/>
      <c r="H174" s="24">
        <f t="shared" si="2"/>
        <v>0</v>
      </c>
    </row>
    <row r="175" spans="1:8" s="20" customFormat="1" x14ac:dyDescent="0.2">
      <c r="A175" s="21">
        <f>IF(E175&lt;&gt;"",COUNTA(E$8:$E175),"")</f>
        <v>112</v>
      </c>
      <c r="B175" s="16"/>
      <c r="C175" s="61" t="s">
        <v>26</v>
      </c>
      <c r="D175" s="68"/>
      <c r="E175" s="17" t="s">
        <v>67</v>
      </c>
      <c r="F175" s="22"/>
      <c r="G175" s="23"/>
      <c r="H175" s="24">
        <f>IF(ISBLANK(E175)," ",F175*G175)</f>
        <v>0</v>
      </c>
    </row>
    <row r="176" spans="1:8" s="20" customFormat="1" x14ac:dyDescent="0.2">
      <c r="A176" s="21">
        <f>IF(E176&lt;&gt;"",COUNTA(E$8:$E176),"")</f>
        <v>113</v>
      </c>
      <c r="B176" s="16"/>
      <c r="C176" s="61" t="s">
        <v>83</v>
      </c>
      <c r="D176" s="68"/>
      <c r="E176" s="17" t="s">
        <v>67</v>
      </c>
      <c r="F176" s="22"/>
      <c r="G176" s="23"/>
      <c r="H176" s="24">
        <f t="shared" ref="H176:H204" si="10">IF(ISBLANK(E176)," ",F176*G176)</f>
        <v>0</v>
      </c>
    </row>
    <row r="177" spans="1:8" s="20" customFormat="1" x14ac:dyDescent="0.2">
      <c r="A177" s="21" t="str">
        <f>IF(E177&lt;&gt;"",COUNTA(E$10:$E177),"")</f>
        <v/>
      </c>
      <c r="B177" s="16"/>
      <c r="C177" s="66"/>
      <c r="D177" s="71"/>
      <c r="E177" s="17"/>
      <c r="F177" s="33"/>
      <c r="G177" s="34"/>
      <c r="H177" s="24" t="str">
        <f t="shared" si="10"/>
        <v xml:space="preserve"> </v>
      </c>
    </row>
    <row r="178" spans="1:8" s="20" customFormat="1" x14ac:dyDescent="0.2">
      <c r="A178" s="21" t="str">
        <f>IF(E178&lt;&gt;"",COUNTA(E$10:$E178),"")</f>
        <v/>
      </c>
      <c r="B178" s="16"/>
      <c r="C178" s="124" t="s">
        <v>27</v>
      </c>
      <c r="D178" s="71"/>
      <c r="E178" s="17"/>
      <c r="F178" s="33"/>
      <c r="G178" s="34"/>
      <c r="H178" s="24" t="str">
        <f t="shared" si="10"/>
        <v xml:space="preserve"> </v>
      </c>
    </row>
    <row r="179" spans="1:8" s="20" customFormat="1" x14ac:dyDescent="0.2">
      <c r="A179" s="21" t="str">
        <f>IF(E179&lt;&gt;"",COUNTA(E$10:$E179),"")</f>
        <v/>
      </c>
      <c r="B179" s="16"/>
      <c r="C179" s="124" t="s">
        <v>28</v>
      </c>
      <c r="D179" s="71"/>
      <c r="E179" s="17"/>
      <c r="F179" s="33"/>
      <c r="G179" s="34"/>
      <c r="H179" s="24" t="str">
        <f t="shared" si="10"/>
        <v xml:space="preserve"> </v>
      </c>
    </row>
    <row r="180" spans="1:8" s="20" customFormat="1" x14ac:dyDescent="0.2">
      <c r="A180" s="21">
        <f>IF(E180&lt;&gt;"",COUNTA(E$10:$E180),"")</f>
        <v>112</v>
      </c>
      <c r="B180" s="16"/>
      <c r="C180" s="66" t="s">
        <v>29</v>
      </c>
      <c r="D180" s="71"/>
      <c r="E180" s="17" t="s">
        <v>82</v>
      </c>
      <c r="F180" s="33"/>
      <c r="G180" s="34"/>
      <c r="H180" s="24">
        <f t="shared" si="10"/>
        <v>0</v>
      </c>
    </row>
    <row r="181" spans="1:8" s="20" customFormat="1" x14ac:dyDescent="0.2">
      <c r="A181" s="21">
        <f>IF(E181&lt;&gt;"",COUNTA(E$10:$E181),"")</f>
        <v>113</v>
      </c>
      <c r="B181" s="16"/>
      <c r="C181" s="66" t="s">
        <v>30</v>
      </c>
      <c r="D181" s="71"/>
      <c r="E181" s="17" t="s">
        <v>82</v>
      </c>
      <c r="F181" s="33"/>
      <c r="G181" s="34"/>
      <c r="H181" s="24">
        <f t="shared" si="10"/>
        <v>0</v>
      </c>
    </row>
    <row r="182" spans="1:8" s="20" customFormat="1" ht="25.5" x14ac:dyDescent="0.2">
      <c r="A182" s="21">
        <f>IF(E182&lt;&gt;"",COUNTA(E$10:$E182),"")</f>
        <v>114</v>
      </c>
      <c r="B182" s="16"/>
      <c r="C182" s="66" t="s">
        <v>31</v>
      </c>
      <c r="D182" s="71"/>
      <c r="E182" s="17" t="s">
        <v>82</v>
      </c>
      <c r="F182" s="33"/>
      <c r="G182" s="34"/>
      <c r="H182" s="24">
        <f t="shared" si="10"/>
        <v>0</v>
      </c>
    </row>
    <row r="183" spans="1:8" s="20" customFormat="1" ht="25.5" x14ac:dyDescent="0.2">
      <c r="A183" s="21">
        <f>IF(E183&lt;&gt;"",COUNTA(E$10:$E183),"")</f>
        <v>115</v>
      </c>
      <c r="B183" s="16"/>
      <c r="C183" s="66" t="s">
        <v>116</v>
      </c>
      <c r="D183" s="71"/>
      <c r="E183" s="17" t="s">
        <v>82</v>
      </c>
      <c r="F183" s="33"/>
      <c r="G183" s="34"/>
      <c r="H183" s="24">
        <f t="shared" si="10"/>
        <v>0</v>
      </c>
    </row>
    <row r="184" spans="1:8" s="20" customFormat="1" x14ac:dyDescent="0.2">
      <c r="A184" s="21">
        <f>IF(E184&lt;&gt;"",COUNTA(E$10:$E184),"")</f>
        <v>116</v>
      </c>
      <c r="B184" s="16"/>
      <c r="C184" s="66" t="s">
        <v>32</v>
      </c>
      <c r="D184" s="71"/>
      <c r="E184" s="17" t="s">
        <v>82</v>
      </c>
      <c r="F184" s="33"/>
      <c r="G184" s="34"/>
      <c r="H184" s="24">
        <f t="shared" si="10"/>
        <v>0</v>
      </c>
    </row>
    <row r="185" spans="1:8" s="20" customFormat="1" x14ac:dyDescent="0.2">
      <c r="A185" s="21">
        <f>IF(E185&lt;&gt;"",COUNTA(E$10:$E185),"")</f>
        <v>117</v>
      </c>
      <c r="B185" s="16"/>
      <c r="C185" s="66" t="s">
        <v>33</v>
      </c>
      <c r="D185" s="71"/>
      <c r="E185" s="17" t="s">
        <v>82</v>
      </c>
      <c r="F185" s="33"/>
      <c r="G185" s="34"/>
      <c r="H185" s="24">
        <f t="shared" si="10"/>
        <v>0</v>
      </c>
    </row>
    <row r="186" spans="1:8" s="20" customFormat="1" x14ac:dyDescent="0.2">
      <c r="A186" s="21" t="str">
        <f>IF(E186&lt;&gt;"",COUNTA(E$10:$E186),"")</f>
        <v/>
      </c>
      <c r="B186" s="16"/>
      <c r="C186" s="66"/>
      <c r="D186" s="71"/>
      <c r="E186" s="17"/>
      <c r="F186" s="33"/>
      <c r="G186" s="34"/>
      <c r="H186" s="24" t="str">
        <f t="shared" si="10"/>
        <v xml:space="preserve"> </v>
      </c>
    </row>
    <row r="187" spans="1:8" s="20" customFormat="1" x14ac:dyDescent="0.2">
      <c r="A187" s="21" t="str">
        <f>IF(E187&lt;&gt;"",COUNTA(E$10:$E187),"")</f>
        <v/>
      </c>
      <c r="B187" s="16"/>
      <c r="C187" s="124" t="s">
        <v>117</v>
      </c>
      <c r="D187" s="71"/>
      <c r="E187" s="17"/>
      <c r="F187" s="33"/>
      <c r="G187" s="34"/>
      <c r="H187" s="24" t="str">
        <f t="shared" si="10"/>
        <v xml:space="preserve"> </v>
      </c>
    </row>
    <row r="188" spans="1:8" s="20" customFormat="1" x14ac:dyDescent="0.2">
      <c r="A188" s="21">
        <f>IF(E188&lt;&gt;"",COUNTA(E$10:$E188),"")</f>
        <v>118</v>
      </c>
      <c r="B188" s="16"/>
      <c r="C188" s="66" t="s">
        <v>118</v>
      </c>
      <c r="D188" s="71"/>
      <c r="E188" s="17" t="s">
        <v>67</v>
      </c>
      <c r="F188" s="33"/>
      <c r="G188" s="34"/>
      <c r="H188" s="24">
        <f t="shared" si="10"/>
        <v>0</v>
      </c>
    </row>
    <row r="189" spans="1:8" s="20" customFormat="1" ht="25.5" x14ac:dyDescent="0.2">
      <c r="A189" s="21">
        <f>IF(E189&lt;&gt;"",COUNTA(E$10:$E189),"")</f>
        <v>119</v>
      </c>
      <c r="B189" s="16"/>
      <c r="C189" s="66" t="s">
        <v>119</v>
      </c>
      <c r="D189" s="71"/>
      <c r="E189" s="17" t="s">
        <v>67</v>
      </c>
      <c r="F189" s="33"/>
      <c r="G189" s="34"/>
      <c r="H189" s="24">
        <f t="shared" si="10"/>
        <v>0</v>
      </c>
    </row>
    <row r="190" spans="1:8" s="20" customFormat="1" x14ac:dyDescent="0.2">
      <c r="A190" s="21">
        <f>IF(E190&lt;&gt;"",COUNTA(E$10:$E190),"")</f>
        <v>120</v>
      </c>
      <c r="B190" s="16"/>
      <c r="C190" s="66" t="s">
        <v>120</v>
      </c>
      <c r="D190" s="71"/>
      <c r="E190" s="17" t="s">
        <v>67</v>
      </c>
      <c r="F190" s="33"/>
      <c r="G190" s="34"/>
      <c r="H190" s="24">
        <f t="shared" si="10"/>
        <v>0</v>
      </c>
    </row>
    <row r="191" spans="1:8" s="20" customFormat="1" x14ac:dyDescent="0.2">
      <c r="A191" s="21">
        <f>IF(E191&lt;&gt;"",COUNTA(E$10:$E191),"")</f>
        <v>121</v>
      </c>
      <c r="B191" s="16"/>
      <c r="C191" s="66" t="s">
        <v>121</v>
      </c>
      <c r="D191" s="71"/>
      <c r="E191" s="17" t="s">
        <v>67</v>
      </c>
      <c r="F191" s="33"/>
      <c r="G191" s="34"/>
      <c r="H191" s="24">
        <f t="shared" si="10"/>
        <v>0</v>
      </c>
    </row>
    <row r="192" spans="1:8" s="20" customFormat="1" x14ac:dyDescent="0.2">
      <c r="A192" s="21">
        <f>IF(E192&lt;&gt;"",COUNTA(E$10:$E192),"")</f>
        <v>122</v>
      </c>
      <c r="B192" s="16"/>
      <c r="C192" s="66" t="s">
        <v>122</v>
      </c>
      <c r="D192" s="71"/>
      <c r="E192" s="17" t="s">
        <v>67</v>
      </c>
      <c r="F192" s="33"/>
      <c r="G192" s="34"/>
      <c r="H192" s="24">
        <f t="shared" si="10"/>
        <v>0</v>
      </c>
    </row>
    <row r="193" spans="1:8" s="20" customFormat="1" x14ac:dyDescent="0.2">
      <c r="A193" s="21">
        <f>IF(E193&lt;&gt;"",COUNTA(E$10:$E193),"")</f>
        <v>123</v>
      </c>
      <c r="B193" s="16"/>
      <c r="C193" s="66" t="s">
        <v>123</v>
      </c>
      <c r="D193" s="71"/>
      <c r="E193" s="17" t="s">
        <v>67</v>
      </c>
      <c r="F193" s="33"/>
      <c r="G193" s="34"/>
      <c r="H193" s="24">
        <f t="shared" si="10"/>
        <v>0</v>
      </c>
    </row>
    <row r="194" spans="1:8" s="20" customFormat="1" x14ac:dyDescent="0.2">
      <c r="A194" s="21">
        <f>IF(E194&lt;&gt;"",COUNTA(E$10:$E194),"")</f>
        <v>124</v>
      </c>
      <c r="B194" s="16"/>
      <c r="C194" s="66" t="s">
        <v>124</v>
      </c>
      <c r="D194" s="71"/>
      <c r="E194" s="17" t="s">
        <v>67</v>
      </c>
      <c r="F194" s="33"/>
      <c r="G194" s="34"/>
      <c r="H194" s="24">
        <f t="shared" si="10"/>
        <v>0</v>
      </c>
    </row>
    <row r="195" spans="1:8" s="20" customFormat="1" x14ac:dyDescent="0.2">
      <c r="A195" s="21" t="str">
        <f>IF(E195&lt;&gt;"",COUNTA(E$10:$E195),"")</f>
        <v/>
      </c>
      <c r="B195" s="16"/>
      <c r="C195" s="66"/>
      <c r="D195" s="71"/>
      <c r="E195" s="17"/>
      <c r="F195" s="33"/>
      <c r="G195" s="34"/>
      <c r="H195" s="24" t="str">
        <f t="shared" si="10"/>
        <v xml:space="preserve"> </v>
      </c>
    </row>
    <row r="196" spans="1:8" s="20" customFormat="1" x14ac:dyDescent="0.2">
      <c r="A196" s="21" t="str">
        <f>IF(E196&lt;&gt;"",COUNTA(E$10:$E196),"")</f>
        <v/>
      </c>
      <c r="B196" s="16"/>
      <c r="C196" s="124" t="s">
        <v>125</v>
      </c>
      <c r="D196" s="71"/>
      <c r="E196" s="17"/>
      <c r="F196" s="33"/>
      <c r="G196" s="34"/>
      <c r="H196" s="24" t="str">
        <f t="shared" si="10"/>
        <v xml:space="preserve"> </v>
      </c>
    </row>
    <row r="197" spans="1:8" s="20" customFormat="1" x14ac:dyDescent="0.2">
      <c r="A197" s="21">
        <f>IF(E197&lt;&gt;"",COUNTA(E$10:$E197),"")</f>
        <v>125</v>
      </c>
      <c r="B197" s="16"/>
      <c r="C197" s="66" t="s">
        <v>126</v>
      </c>
      <c r="D197" s="71"/>
      <c r="E197" s="17" t="s">
        <v>132</v>
      </c>
      <c r="F197" s="33"/>
      <c r="G197" s="34"/>
      <c r="H197" s="24">
        <f t="shared" si="10"/>
        <v>0</v>
      </c>
    </row>
    <row r="198" spans="1:8" s="20" customFormat="1" x14ac:dyDescent="0.2">
      <c r="A198" s="21">
        <f>IF(E198&lt;&gt;"",COUNTA(E$10:$E198),"")</f>
        <v>126</v>
      </c>
      <c r="B198" s="16"/>
      <c r="C198" s="66" t="s">
        <v>127</v>
      </c>
      <c r="D198" s="71"/>
      <c r="E198" s="17" t="s">
        <v>132</v>
      </c>
      <c r="F198" s="33"/>
      <c r="G198" s="34"/>
      <c r="H198" s="24">
        <f t="shared" si="10"/>
        <v>0</v>
      </c>
    </row>
    <row r="199" spans="1:8" s="20" customFormat="1" x14ac:dyDescent="0.2">
      <c r="A199" s="21">
        <f>IF(E199&lt;&gt;"",COUNTA(E$10:$E199),"")</f>
        <v>127</v>
      </c>
      <c r="B199" s="16"/>
      <c r="C199" s="66" t="s">
        <v>128</v>
      </c>
      <c r="D199" s="71"/>
      <c r="E199" s="17" t="s">
        <v>132</v>
      </c>
      <c r="F199" s="33"/>
      <c r="G199" s="34"/>
      <c r="H199" s="24">
        <f t="shared" si="10"/>
        <v>0</v>
      </c>
    </row>
    <row r="200" spans="1:8" s="20" customFormat="1" x14ac:dyDescent="0.2">
      <c r="A200" s="21" t="str">
        <f>IF(E200&lt;&gt;"",COUNTA(E$10:$E200),"")</f>
        <v/>
      </c>
      <c r="B200" s="16"/>
      <c r="C200" s="66"/>
      <c r="D200" s="71"/>
      <c r="E200" s="17"/>
      <c r="F200" s="33"/>
      <c r="G200" s="34"/>
      <c r="H200" s="24" t="str">
        <f t="shared" si="10"/>
        <v xml:space="preserve"> </v>
      </c>
    </row>
    <row r="201" spans="1:8" s="20" customFormat="1" x14ac:dyDescent="0.2">
      <c r="A201" s="21" t="str">
        <f>IF(E201&lt;&gt;"",COUNTA(E$10:$E201),"")</f>
        <v/>
      </c>
      <c r="B201" s="16"/>
      <c r="C201" s="124" t="s">
        <v>129</v>
      </c>
      <c r="D201" s="71"/>
      <c r="E201" s="17"/>
      <c r="F201" s="33"/>
      <c r="G201" s="34"/>
      <c r="H201" s="24" t="str">
        <f t="shared" si="10"/>
        <v xml:space="preserve"> </v>
      </c>
    </row>
    <row r="202" spans="1:8" s="20" customFormat="1" x14ac:dyDescent="0.2">
      <c r="A202" s="21">
        <f>IF(E202&lt;&gt;"",COUNTA(E$10:$E202),"")</f>
        <v>128</v>
      </c>
      <c r="B202" s="16"/>
      <c r="C202" s="66" t="s">
        <v>130</v>
      </c>
      <c r="D202" s="71"/>
      <c r="E202" s="17" t="s">
        <v>132</v>
      </c>
      <c r="F202" s="33"/>
      <c r="G202" s="34"/>
      <c r="H202" s="24">
        <f t="shared" si="10"/>
        <v>0</v>
      </c>
    </row>
    <row r="203" spans="1:8" s="20" customFormat="1" x14ac:dyDescent="0.2">
      <c r="A203" s="21">
        <f>IF(E203&lt;&gt;"",COUNTA(E$10:$E203),"")</f>
        <v>129</v>
      </c>
      <c r="B203" s="16"/>
      <c r="C203" s="66" t="s">
        <v>131</v>
      </c>
      <c r="D203" s="71"/>
      <c r="E203" s="17" t="s">
        <v>132</v>
      </c>
      <c r="F203" s="33"/>
      <c r="G203" s="34"/>
      <c r="H203" s="24">
        <f t="shared" si="10"/>
        <v>0</v>
      </c>
    </row>
    <row r="204" spans="1:8" s="20" customFormat="1" x14ac:dyDescent="0.2">
      <c r="A204" s="21" t="str">
        <f>IF(E204&lt;&gt;"",COUNTA(E$10:$E204),"")</f>
        <v/>
      </c>
      <c r="B204" s="16"/>
      <c r="C204" s="66"/>
      <c r="D204" s="71"/>
      <c r="E204" s="17"/>
      <c r="F204" s="33"/>
      <c r="G204" s="34"/>
      <c r="H204" s="24" t="str">
        <f t="shared" si="10"/>
        <v xml:space="preserve"> </v>
      </c>
    </row>
    <row r="205" spans="1:8" s="172" customFormat="1" ht="13.5" thickBot="1" x14ac:dyDescent="0.25">
      <c r="A205" s="169"/>
      <c r="B205" s="170"/>
      <c r="C205" s="124" t="s">
        <v>134</v>
      </c>
      <c r="D205" s="70"/>
      <c r="E205" s="171"/>
      <c r="F205" s="42"/>
      <c r="G205" s="43"/>
      <c r="H205" s="173">
        <f>SUM(H171:H204)</f>
        <v>0</v>
      </c>
    </row>
    <row r="206" spans="1:8" s="20" customFormat="1" ht="13.5" thickTop="1" x14ac:dyDescent="0.2">
      <c r="A206" s="21" t="str">
        <f>IF(E206&lt;&gt;"",COUNTA(E$10:$E206),"")</f>
        <v/>
      </c>
      <c r="B206" s="16"/>
      <c r="C206" s="65"/>
      <c r="D206" s="74"/>
      <c r="E206" s="17"/>
      <c r="F206" s="33"/>
      <c r="G206" s="34"/>
      <c r="H206" s="24" t="str">
        <f t="shared" si="2"/>
        <v xml:space="preserve"> </v>
      </c>
    </row>
    <row r="207" spans="1:8" s="20" customFormat="1" x14ac:dyDescent="0.2">
      <c r="A207" s="21" t="str">
        <f>IF(E207&lt;&gt;"",COUNTA(E$10:$E207),"")</f>
        <v/>
      </c>
      <c r="B207" s="16"/>
      <c r="C207" s="58" t="s">
        <v>16</v>
      </c>
      <c r="D207" s="76"/>
      <c r="E207" s="17"/>
      <c r="F207" s="33"/>
      <c r="G207" s="34"/>
      <c r="H207" s="24" t="str">
        <f t="shared" si="2"/>
        <v xml:space="preserve"> </v>
      </c>
    </row>
    <row r="208" spans="1:8" s="20" customFormat="1" x14ac:dyDescent="0.2">
      <c r="A208" s="21" t="str">
        <f>IF(E208&lt;&gt;"",COUNTA(E$10:$E208),"")</f>
        <v/>
      </c>
      <c r="B208" s="16"/>
      <c r="C208" s="58"/>
      <c r="D208" s="76"/>
      <c r="E208" s="17"/>
      <c r="F208" s="33"/>
      <c r="G208" s="34"/>
      <c r="H208" s="24" t="str">
        <f t="shared" si="2"/>
        <v xml:space="preserve"> </v>
      </c>
    </row>
    <row r="209" spans="1:8" s="20" customFormat="1" ht="18.600000000000001" customHeight="1" x14ac:dyDescent="0.2">
      <c r="A209" s="21">
        <f>IF(E209&lt;&gt;"",COUNTA(E$8:$E209),"")</f>
        <v>132</v>
      </c>
      <c r="B209" s="16"/>
      <c r="C209" s="53" t="s">
        <v>26</v>
      </c>
      <c r="D209" s="68"/>
      <c r="E209" s="17" t="s">
        <v>67</v>
      </c>
      <c r="F209" s="22"/>
      <c r="G209" s="23"/>
      <c r="H209" s="24">
        <f>IF(ISBLANK(E209)," ",F209*G209)</f>
        <v>0</v>
      </c>
    </row>
    <row r="210" spans="1:8" s="20" customFormat="1" x14ac:dyDescent="0.2">
      <c r="A210" s="21">
        <f>IF(E210&lt;&gt;"",COUNTA(E$8:$E210),"")</f>
        <v>133</v>
      </c>
      <c r="B210" s="16"/>
      <c r="C210" s="61" t="s">
        <v>25</v>
      </c>
      <c r="D210" s="68"/>
      <c r="E210" s="17" t="s">
        <v>67</v>
      </c>
      <c r="F210" s="22"/>
      <c r="G210" s="23"/>
      <c r="H210" s="24">
        <f t="shared" ref="H210" si="11">IF(ISBLANK(E210)," ",F210*G210)</f>
        <v>0</v>
      </c>
    </row>
    <row r="211" spans="1:8" s="20" customFormat="1" ht="27.6" customHeight="1" x14ac:dyDescent="0.2">
      <c r="A211" s="21">
        <f>IF(E211&lt;&gt;"",COUNTA(E$10:$E211),"")</f>
        <v>132</v>
      </c>
      <c r="B211" s="16"/>
      <c r="C211" s="65" t="s">
        <v>166</v>
      </c>
      <c r="D211" s="74"/>
      <c r="E211" s="17" t="s">
        <v>67</v>
      </c>
      <c r="F211" s="33"/>
      <c r="G211" s="34"/>
      <c r="H211" s="24">
        <f t="shared" si="2"/>
        <v>0</v>
      </c>
    </row>
    <row r="212" spans="1:8" s="20" customFormat="1" ht="18.600000000000001" customHeight="1" x14ac:dyDescent="0.2">
      <c r="A212" s="21">
        <f>IF(E212&lt;&gt;"",COUNTA(E$8:$E212),"")</f>
        <v>135</v>
      </c>
      <c r="B212" s="16"/>
      <c r="C212" s="53" t="s">
        <v>26</v>
      </c>
      <c r="D212" s="68"/>
      <c r="E212" s="17" t="s">
        <v>67</v>
      </c>
      <c r="F212" s="22"/>
      <c r="G212" s="23"/>
      <c r="H212" s="24">
        <f>IF(ISBLANK(E212)," ",F212*G212)</f>
        <v>0</v>
      </c>
    </row>
    <row r="213" spans="1:8" s="20" customFormat="1" x14ac:dyDescent="0.2">
      <c r="A213" s="21">
        <f>IF(E213&lt;&gt;"",COUNTA(E$8:$E213),"")</f>
        <v>136</v>
      </c>
      <c r="B213" s="16"/>
      <c r="C213" s="61" t="s">
        <v>25</v>
      </c>
      <c r="D213" s="68"/>
      <c r="E213" s="17" t="s">
        <v>67</v>
      </c>
      <c r="F213" s="22"/>
      <c r="G213" s="23"/>
      <c r="H213" s="24">
        <f t="shared" ref="H213:H241" si="12">IF(ISBLANK(E213)," ",F213*G213)</f>
        <v>0</v>
      </c>
    </row>
    <row r="214" spans="1:8" s="20" customFormat="1" x14ac:dyDescent="0.2">
      <c r="A214" s="21" t="str">
        <f>IF(E214&lt;&gt;"",COUNTA(E$10:$E214),"")</f>
        <v/>
      </c>
      <c r="B214" s="16"/>
      <c r="C214" s="66"/>
      <c r="D214" s="71"/>
      <c r="E214" s="17"/>
      <c r="F214" s="33"/>
      <c r="G214" s="34"/>
      <c r="H214" s="24" t="str">
        <f t="shared" si="12"/>
        <v xml:space="preserve"> </v>
      </c>
    </row>
    <row r="215" spans="1:8" s="20" customFormat="1" x14ac:dyDescent="0.2">
      <c r="A215" s="21" t="str">
        <f>IF(E215&lt;&gt;"",COUNTA(E$10:$E215),"")</f>
        <v/>
      </c>
      <c r="B215" s="16"/>
      <c r="C215" s="124" t="s">
        <v>27</v>
      </c>
      <c r="D215" s="71"/>
      <c r="E215" s="17"/>
      <c r="F215" s="33"/>
      <c r="G215" s="34"/>
      <c r="H215" s="24" t="str">
        <f t="shared" si="12"/>
        <v xml:space="preserve"> </v>
      </c>
    </row>
    <row r="216" spans="1:8" s="20" customFormat="1" x14ac:dyDescent="0.2">
      <c r="A216" s="21" t="str">
        <f>IF(E216&lt;&gt;"",COUNTA(E$10:$E216),"")</f>
        <v/>
      </c>
      <c r="B216" s="16"/>
      <c r="C216" s="124" t="s">
        <v>28</v>
      </c>
      <c r="D216" s="71"/>
      <c r="E216" s="17"/>
      <c r="F216" s="33"/>
      <c r="G216" s="34"/>
      <c r="H216" s="24" t="str">
        <f t="shared" si="12"/>
        <v xml:space="preserve"> </v>
      </c>
    </row>
    <row r="217" spans="1:8" s="20" customFormat="1" x14ac:dyDescent="0.2">
      <c r="A217" s="21">
        <f>IF(E217&lt;&gt;"",COUNTA(E$10:$E217),"")</f>
        <v>135</v>
      </c>
      <c r="B217" s="16"/>
      <c r="C217" s="66" t="s">
        <v>29</v>
      </c>
      <c r="D217" s="71"/>
      <c r="E217" s="17" t="s">
        <v>82</v>
      </c>
      <c r="F217" s="33"/>
      <c r="G217" s="34"/>
      <c r="H217" s="24">
        <f t="shared" si="12"/>
        <v>0</v>
      </c>
    </row>
    <row r="218" spans="1:8" s="20" customFormat="1" x14ac:dyDescent="0.2">
      <c r="A218" s="21">
        <f>IF(E218&lt;&gt;"",COUNTA(E$10:$E218),"")</f>
        <v>136</v>
      </c>
      <c r="B218" s="16"/>
      <c r="C218" s="66" t="s">
        <v>30</v>
      </c>
      <c r="D218" s="71"/>
      <c r="E218" s="17" t="s">
        <v>82</v>
      </c>
      <c r="F218" s="33"/>
      <c r="G218" s="34"/>
      <c r="H218" s="24">
        <f t="shared" si="12"/>
        <v>0</v>
      </c>
    </row>
    <row r="219" spans="1:8" s="20" customFormat="1" ht="25.5" x14ac:dyDescent="0.2">
      <c r="A219" s="21">
        <f>IF(E219&lt;&gt;"",COUNTA(E$10:$E219),"")</f>
        <v>137</v>
      </c>
      <c r="B219" s="16"/>
      <c r="C219" s="66" t="s">
        <v>31</v>
      </c>
      <c r="D219" s="71"/>
      <c r="E219" s="17" t="s">
        <v>82</v>
      </c>
      <c r="F219" s="33"/>
      <c r="G219" s="34"/>
      <c r="H219" s="24">
        <f t="shared" si="12"/>
        <v>0</v>
      </c>
    </row>
    <row r="220" spans="1:8" s="20" customFormat="1" ht="25.5" x14ac:dyDescent="0.2">
      <c r="A220" s="21">
        <f>IF(E220&lt;&gt;"",COUNTA(E$10:$E220),"")</f>
        <v>138</v>
      </c>
      <c r="B220" s="16"/>
      <c r="C220" s="66" t="s">
        <v>116</v>
      </c>
      <c r="D220" s="71"/>
      <c r="E220" s="17" t="s">
        <v>82</v>
      </c>
      <c r="F220" s="33"/>
      <c r="G220" s="34"/>
      <c r="H220" s="24">
        <f t="shared" si="12"/>
        <v>0</v>
      </c>
    </row>
    <row r="221" spans="1:8" s="20" customFormat="1" x14ac:dyDescent="0.2">
      <c r="A221" s="21">
        <f>IF(E221&lt;&gt;"",COUNTA(E$10:$E221),"")</f>
        <v>139</v>
      </c>
      <c r="B221" s="16"/>
      <c r="C221" s="66" t="s">
        <v>32</v>
      </c>
      <c r="D221" s="71"/>
      <c r="E221" s="17" t="s">
        <v>82</v>
      </c>
      <c r="F221" s="33"/>
      <c r="G221" s="34"/>
      <c r="H221" s="24">
        <f t="shared" si="12"/>
        <v>0</v>
      </c>
    </row>
    <row r="222" spans="1:8" s="20" customFormat="1" x14ac:dyDescent="0.2">
      <c r="A222" s="21">
        <f>IF(E222&lt;&gt;"",COUNTA(E$10:$E222),"")</f>
        <v>140</v>
      </c>
      <c r="B222" s="16"/>
      <c r="C222" s="66" t="s">
        <v>33</v>
      </c>
      <c r="D222" s="71"/>
      <c r="E222" s="17" t="s">
        <v>82</v>
      </c>
      <c r="F222" s="33"/>
      <c r="G222" s="34"/>
      <c r="H222" s="24">
        <f t="shared" si="12"/>
        <v>0</v>
      </c>
    </row>
    <row r="223" spans="1:8" s="20" customFormat="1" x14ac:dyDescent="0.2">
      <c r="A223" s="21" t="str">
        <f>IF(E223&lt;&gt;"",COUNTA(E$10:$E223),"")</f>
        <v/>
      </c>
      <c r="B223" s="16"/>
      <c r="C223" s="66"/>
      <c r="D223" s="71"/>
      <c r="E223" s="17"/>
      <c r="F223" s="33"/>
      <c r="G223" s="34"/>
      <c r="H223" s="24" t="str">
        <f t="shared" si="12"/>
        <v xml:space="preserve"> </v>
      </c>
    </row>
    <row r="224" spans="1:8" s="20" customFormat="1" x14ac:dyDescent="0.2">
      <c r="A224" s="21" t="str">
        <f>IF(E224&lt;&gt;"",COUNTA(E$10:$E224),"")</f>
        <v/>
      </c>
      <c r="B224" s="16"/>
      <c r="C224" s="124" t="s">
        <v>117</v>
      </c>
      <c r="D224" s="71"/>
      <c r="E224" s="17"/>
      <c r="F224" s="33"/>
      <c r="G224" s="34"/>
      <c r="H224" s="24" t="str">
        <f t="shared" si="12"/>
        <v xml:space="preserve"> </v>
      </c>
    </row>
    <row r="225" spans="1:8" s="20" customFormat="1" x14ac:dyDescent="0.2">
      <c r="A225" s="21">
        <f>IF(E225&lt;&gt;"",COUNTA(E$10:$E225),"")</f>
        <v>141</v>
      </c>
      <c r="B225" s="16"/>
      <c r="C225" s="66" t="s">
        <v>118</v>
      </c>
      <c r="D225" s="71"/>
      <c r="E225" s="17" t="s">
        <v>67</v>
      </c>
      <c r="F225" s="33"/>
      <c r="G225" s="34"/>
      <c r="H225" s="24">
        <f t="shared" si="12"/>
        <v>0</v>
      </c>
    </row>
    <row r="226" spans="1:8" s="20" customFormat="1" ht="25.5" x14ac:dyDescent="0.2">
      <c r="A226" s="21">
        <f>IF(E226&lt;&gt;"",COUNTA(E$10:$E226),"")</f>
        <v>142</v>
      </c>
      <c r="B226" s="16"/>
      <c r="C226" s="66" t="s">
        <v>119</v>
      </c>
      <c r="D226" s="71"/>
      <c r="E226" s="17" t="s">
        <v>67</v>
      </c>
      <c r="F226" s="33"/>
      <c r="G226" s="34"/>
      <c r="H226" s="24">
        <f t="shared" si="12"/>
        <v>0</v>
      </c>
    </row>
    <row r="227" spans="1:8" s="20" customFormat="1" x14ac:dyDescent="0.2">
      <c r="A227" s="21">
        <f>IF(E227&lt;&gt;"",COUNTA(E$10:$E227),"")</f>
        <v>143</v>
      </c>
      <c r="B227" s="16"/>
      <c r="C227" s="66" t="s">
        <v>120</v>
      </c>
      <c r="D227" s="71"/>
      <c r="E227" s="17" t="s">
        <v>67</v>
      </c>
      <c r="F227" s="33"/>
      <c r="G227" s="34"/>
      <c r="H227" s="24">
        <f t="shared" si="12"/>
        <v>0</v>
      </c>
    </row>
    <row r="228" spans="1:8" s="20" customFormat="1" x14ac:dyDescent="0.2">
      <c r="A228" s="21">
        <f>IF(E228&lt;&gt;"",COUNTA(E$10:$E228),"")</f>
        <v>144</v>
      </c>
      <c r="B228" s="16"/>
      <c r="C228" s="66" t="s">
        <v>121</v>
      </c>
      <c r="D228" s="71"/>
      <c r="E228" s="17" t="s">
        <v>67</v>
      </c>
      <c r="F228" s="33"/>
      <c r="G228" s="34"/>
      <c r="H228" s="24">
        <f t="shared" si="12"/>
        <v>0</v>
      </c>
    </row>
    <row r="229" spans="1:8" s="20" customFormat="1" x14ac:dyDescent="0.2">
      <c r="A229" s="21">
        <f>IF(E229&lt;&gt;"",COUNTA(E$10:$E229),"")</f>
        <v>145</v>
      </c>
      <c r="B229" s="16"/>
      <c r="C229" s="66" t="s">
        <v>122</v>
      </c>
      <c r="D229" s="71"/>
      <c r="E229" s="17" t="s">
        <v>67</v>
      </c>
      <c r="F229" s="33"/>
      <c r="G229" s="34"/>
      <c r="H229" s="24">
        <f t="shared" si="12"/>
        <v>0</v>
      </c>
    </row>
    <row r="230" spans="1:8" s="20" customFormat="1" x14ac:dyDescent="0.2">
      <c r="A230" s="21">
        <f>IF(E230&lt;&gt;"",COUNTA(E$10:$E230),"")</f>
        <v>146</v>
      </c>
      <c r="B230" s="16"/>
      <c r="C230" s="66" t="s">
        <v>123</v>
      </c>
      <c r="D230" s="71"/>
      <c r="E230" s="17" t="s">
        <v>67</v>
      </c>
      <c r="F230" s="33"/>
      <c r="G230" s="34"/>
      <c r="H230" s="24">
        <f t="shared" si="12"/>
        <v>0</v>
      </c>
    </row>
    <row r="231" spans="1:8" s="20" customFormat="1" x14ac:dyDescent="0.2">
      <c r="A231" s="21">
        <f>IF(E231&lt;&gt;"",COUNTA(E$10:$E231),"")</f>
        <v>147</v>
      </c>
      <c r="B231" s="16"/>
      <c r="C231" s="66" t="s">
        <v>124</v>
      </c>
      <c r="D231" s="71"/>
      <c r="E231" s="17" t="s">
        <v>67</v>
      </c>
      <c r="F231" s="33"/>
      <c r="G231" s="34"/>
      <c r="H231" s="24">
        <f t="shared" si="12"/>
        <v>0</v>
      </c>
    </row>
    <row r="232" spans="1:8" s="20" customFormat="1" x14ac:dyDescent="0.2">
      <c r="A232" s="21" t="str">
        <f>IF(E232&lt;&gt;"",COUNTA(E$10:$E232),"")</f>
        <v/>
      </c>
      <c r="B232" s="16"/>
      <c r="C232" s="66"/>
      <c r="D232" s="71"/>
      <c r="E232" s="17"/>
      <c r="F232" s="33"/>
      <c r="G232" s="34"/>
      <c r="H232" s="24" t="str">
        <f t="shared" si="12"/>
        <v xml:space="preserve"> </v>
      </c>
    </row>
    <row r="233" spans="1:8" s="20" customFormat="1" x14ac:dyDescent="0.2">
      <c r="A233" s="21" t="str">
        <f>IF(E233&lt;&gt;"",COUNTA(E$10:$E233),"")</f>
        <v/>
      </c>
      <c r="B233" s="16"/>
      <c r="C233" s="124" t="s">
        <v>125</v>
      </c>
      <c r="D233" s="71"/>
      <c r="E233" s="17"/>
      <c r="F233" s="33"/>
      <c r="G233" s="34"/>
      <c r="H233" s="24" t="str">
        <f t="shared" si="12"/>
        <v xml:space="preserve"> </v>
      </c>
    </row>
    <row r="234" spans="1:8" s="20" customFormat="1" x14ac:dyDescent="0.2">
      <c r="A234" s="21">
        <f>IF(E234&lt;&gt;"",COUNTA(E$10:$E234),"")</f>
        <v>148</v>
      </c>
      <c r="B234" s="16"/>
      <c r="C234" s="66" t="s">
        <v>126</v>
      </c>
      <c r="D234" s="71"/>
      <c r="E234" s="17" t="s">
        <v>132</v>
      </c>
      <c r="F234" s="33"/>
      <c r="G234" s="34"/>
      <c r="H234" s="24">
        <f t="shared" si="12"/>
        <v>0</v>
      </c>
    </row>
    <row r="235" spans="1:8" s="20" customFormat="1" x14ac:dyDescent="0.2">
      <c r="A235" s="21">
        <f>IF(E235&lt;&gt;"",COUNTA(E$10:$E235),"")</f>
        <v>149</v>
      </c>
      <c r="B235" s="16"/>
      <c r="C235" s="66" t="s">
        <v>127</v>
      </c>
      <c r="D235" s="71"/>
      <c r="E235" s="17" t="s">
        <v>132</v>
      </c>
      <c r="F235" s="33"/>
      <c r="G235" s="34"/>
      <c r="H235" s="24">
        <f t="shared" si="12"/>
        <v>0</v>
      </c>
    </row>
    <row r="236" spans="1:8" s="20" customFormat="1" x14ac:dyDescent="0.2">
      <c r="A236" s="21">
        <f>IF(E236&lt;&gt;"",COUNTA(E$10:$E236),"")</f>
        <v>150</v>
      </c>
      <c r="B236" s="16"/>
      <c r="C236" s="66" t="s">
        <v>128</v>
      </c>
      <c r="D236" s="71"/>
      <c r="E236" s="17" t="s">
        <v>132</v>
      </c>
      <c r="F236" s="33"/>
      <c r="G236" s="34"/>
      <c r="H236" s="24">
        <f t="shared" si="12"/>
        <v>0</v>
      </c>
    </row>
    <row r="237" spans="1:8" s="20" customFormat="1" x14ac:dyDescent="0.2">
      <c r="A237" s="21" t="str">
        <f>IF(E237&lt;&gt;"",COUNTA(E$10:$E237),"")</f>
        <v/>
      </c>
      <c r="B237" s="16"/>
      <c r="C237" s="66"/>
      <c r="D237" s="71"/>
      <c r="E237" s="17"/>
      <c r="F237" s="33"/>
      <c r="G237" s="34"/>
      <c r="H237" s="24" t="str">
        <f t="shared" si="12"/>
        <v xml:space="preserve"> </v>
      </c>
    </row>
    <row r="238" spans="1:8" s="20" customFormat="1" x14ac:dyDescent="0.2">
      <c r="A238" s="21" t="str">
        <f>IF(E238&lt;&gt;"",COUNTA(E$10:$E238),"")</f>
        <v/>
      </c>
      <c r="B238" s="16"/>
      <c r="C238" s="124" t="s">
        <v>129</v>
      </c>
      <c r="D238" s="71"/>
      <c r="E238" s="17"/>
      <c r="F238" s="33"/>
      <c r="G238" s="34"/>
      <c r="H238" s="24" t="str">
        <f t="shared" si="12"/>
        <v xml:space="preserve"> </v>
      </c>
    </row>
    <row r="239" spans="1:8" s="20" customFormat="1" x14ac:dyDescent="0.2">
      <c r="A239" s="21">
        <f>IF(E239&lt;&gt;"",COUNTA(E$10:$E239),"")</f>
        <v>151</v>
      </c>
      <c r="B239" s="16"/>
      <c r="C239" s="66" t="s">
        <v>130</v>
      </c>
      <c r="D239" s="71"/>
      <c r="E239" s="17" t="s">
        <v>132</v>
      </c>
      <c r="F239" s="33"/>
      <c r="G239" s="34"/>
      <c r="H239" s="24">
        <f t="shared" si="12"/>
        <v>0</v>
      </c>
    </row>
    <row r="240" spans="1:8" s="20" customFormat="1" x14ac:dyDescent="0.2">
      <c r="A240" s="21">
        <f>IF(E240&lt;&gt;"",COUNTA(E$10:$E240),"")</f>
        <v>152</v>
      </c>
      <c r="B240" s="16"/>
      <c r="C240" s="66" t="s">
        <v>131</v>
      </c>
      <c r="D240" s="71"/>
      <c r="E240" s="17" t="s">
        <v>132</v>
      </c>
      <c r="F240" s="33"/>
      <c r="G240" s="34"/>
      <c r="H240" s="24">
        <f t="shared" si="12"/>
        <v>0</v>
      </c>
    </row>
    <row r="241" spans="1:8" s="20" customFormat="1" x14ac:dyDescent="0.2">
      <c r="A241" s="21" t="str">
        <f>IF(E241&lt;&gt;"",COUNTA(E$10:$E241),"")</f>
        <v/>
      </c>
      <c r="B241" s="16"/>
      <c r="C241" s="66"/>
      <c r="D241" s="71"/>
      <c r="E241" s="17"/>
      <c r="F241" s="33"/>
      <c r="G241" s="34"/>
      <c r="H241" s="24" t="str">
        <f t="shared" si="12"/>
        <v xml:space="preserve"> </v>
      </c>
    </row>
    <row r="242" spans="1:8" s="172" customFormat="1" ht="13.5" thickBot="1" x14ac:dyDescent="0.25">
      <c r="A242" s="169"/>
      <c r="B242" s="170"/>
      <c r="C242" s="124" t="s">
        <v>134</v>
      </c>
      <c r="D242" s="70"/>
      <c r="E242" s="171"/>
      <c r="F242" s="42"/>
      <c r="G242" s="43"/>
      <c r="H242" s="173">
        <f>SUM(H209:H241)</f>
        <v>0</v>
      </c>
    </row>
    <row r="243" spans="1:8" s="20" customFormat="1" ht="13.5" thickTop="1" x14ac:dyDescent="0.2">
      <c r="A243" s="21" t="str">
        <f>IF(E243&lt;&gt;"",COUNTA(E$10:$E243),"")</f>
        <v/>
      </c>
      <c r="B243" s="16"/>
      <c r="C243" s="65"/>
      <c r="D243" s="74"/>
      <c r="E243" s="17"/>
      <c r="F243" s="33"/>
      <c r="G243" s="34"/>
      <c r="H243" s="24" t="str">
        <f t="shared" ref="H243:H476" si="13">IF(ISBLANK(E243)," ",F243*G243)</f>
        <v xml:space="preserve"> </v>
      </c>
    </row>
    <row r="244" spans="1:8" s="20" customFormat="1" x14ac:dyDescent="0.2">
      <c r="A244" s="21" t="str">
        <f>IF(E244&lt;&gt;"",COUNTA(E$10:$E244),"")</f>
        <v/>
      </c>
      <c r="B244" s="16"/>
      <c r="C244" s="58" t="s">
        <v>209</v>
      </c>
      <c r="D244" s="76"/>
      <c r="E244" s="17"/>
      <c r="F244" s="33"/>
      <c r="G244" s="34"/>
      <c r="H244" s="24" t="str">
        <f t="shared" si="13"/>
        <v xml:space="preserve"> </v>
      </c>
    </row>
    <row r="245" spans="1:8" s="20" customFormat="1" x14ac:dyDescent="0.2">
      <c r="A245" s="21" t="str">
        <f>IF(E245&lt;&gt;"",COUNTA(E$10:$E245),"")</f>
        <v/>
      </c>
      <c r="B245" s="16"/>
      <c r="C245" s="55"/>
      <c r="D245" s="75"/>
      <c r="E245" s="17"/>
      <c r="F245" s="33"/>
      <c r="G245" s="34"/>
      <c r="H245" s="24" t="str">
        <f t="shared" si="13"/>
        <v xml:space="preserve"> </v>
      </c>
    </row>
    <row r="246" spans="1:8" s="20" customFormat="1" ht="18.600000000000001" customHeight="1" x14ac:dyDescent="0.2">
      <c r="A246" s="21">
        <f>IF(E246&lt;&gt;"",COUNTA(E$8:$E246),"")</f>
        <v>155</v>
      </c>
      <c r="B246" s="16"/>
      <c r="C246" s="53" t="s">
        <v>26</v>
      </c>
      <c r="D246" s="68"/>
      <c r="E246" s="17" t="s">
        <v>67</v>
      </c>
      <c r="F246" s="22"/>
      <c r="G246" s="23"/>
      <c r="H246" s="24">
        <f>IF(ISBLANK(E246)," ",F246*G246)</f>
        <v>0</v>
      </c>
    </row>
    <row r="247" spans="1:8" s="20" customFormat="1" x14ac:dyDescent="0.2">
      <c r="A247" s="21">
        <f>IF(E247&lt;&gt;"",COUNTA(E$8:$E247),"")</f>
        <v>156</v>
      </c>
      <c r="B247" s="16"/>
      <c r="C247" s="61" t="s">
        <v>205</v>
      </c>
      <c r="D247" s="68"/>
      <c r="E247" s="17" t="s">
        <v>67</v>
      </c>
      <c r="F247" s="22"/>
      <c r="G247" s="23"/>
      <c r="H247" s="24">
        <f t="shared" ref="H247" si="14">IF(ISBLANK(E247)," ",F247*G247)</f>
        <v>0</v>
      </c>
    </row>
    <row r="248" spans="1:8" s="20" customFormat="1" x14ac:dyDescent="0.2">
      <c r="A248" s="21">
        <f>IF(E248&lt;&gt;"",COUNTA(E$10:$E248),"")</f>
        <v>155</v>
      </c>
      <c r="B248" s="16"/>
      <c r="C248" s="65" t="s">
        <v>206</v>
      </c>
      <c r="D248" s="74"/>
      <c r="E248" s="17" t="s">
        <v>67</v>
      </c>
      <c r="F248" s="33"/>
      <c r="G248" s="34"/>
      <c r="H248" s="24">
        <f t="shared" si="13"/>
        <v>0</v>
      </c>
    </row>
    <row r="249" spans="1:8" s="20" customFormat="1" x14ac:dyDescent="0.2">
      <c r="A249" s="21">
        <f>IF(E249&lt;&gt;"",COUNTA(E$10:$E249),"")</f>
        <v>156</v>
      </c>
      <c r="B249" s="16"/>
      <c r="C249" s="65" t="s">
        <v>207</v>
      </c>
      <c r="D249" s="74"/>
      <c r="E249" s="17" t="s">
        <v>67</v>
      </c>
      <c r="F249" s="33"/>
      <c r="G249" s="34"/>
      <c r="H249" s="24">
        <f t="shared" si="13"/>
        <v>0</v>
      </c>
    </row>
    <row r="250" spans="1:8" s="20" customFormat="1" x14ac:dyDescent="0.2">
      <c r="A250" s="21">
        <f>IF(E250&lt;&gt;"",COUNTA(E$10:$E250),"")</f>
        <v>157</v>
      </c>
      <c r="B250" s="16"/>
      <c r="C250" s="65" t="s">
        <v>208</v>
      </c>
      <c r="D250" s="74"/>
      <c r="E250" s="17" t="s">
        <v>67</v>
      </c>
      <c r="F250" s="33"/>
      <c r="G250" s="34"/>
      <c r="H250" s="24">
        <f t="shared" si="13"/>
        <v>0</v>
      </c>
    </row>
    <row r="251" spans="1:8" s="20" customFormat="1" ht="18.600000000000001" customHeight="1" x14ac:dyDescent="0.2">
      <c r="A251" s="21">
        <f>IF(E251&lt;&gt;"",COUNTA(E$8:$E251),"")</f>
        <v>160</v>
      </c>
      <c r="B251" s="16"/>
      <c r="C251" s="53" t="s">
        <v>26</v>
      </c>
      <c r="D251" s="68"/>
      <c r="E251" s="17" t="s">
        <v>67</v>
      </c>
      <c r="F251" s="22"/>
      <c r="G251" s="23"/>
      <c r="H251" s="24">
        <f>IF(ISBLANK(E251)," ",F251*G251)</f>
        <v>0</v>
      </c>
    </row>
    <row r="252" spans="1:8" s="20" customFormat="1" x14ac:dyDescent="0.2">
      <c r="A252" s="21">
        <f>IF(E252&lt;&gt;"",COUNTA(E$8:$E252),"")</f>
        <v>161</v>
      </c>
      <c r="B252" s="16"/>
      <c r="C252" s="61" t="s">
        <v>25</v>
      </c>
      <c r="D252" s="68"/>
      <c r="E252" s="17" t="s">
        <v>67</v>
      </c>
      <c r="F252" s="22"/>
      <c r="G252" s="23"/>
      <c r="H252" s="24">
        <f t="shared" ref="H252:H280" si="15">IF(ISBLANK(E252)," ",F252*G252)</f>
        <v>0</v>
      </c>
    </row>
    <row r="253" spans="1:8" s="20" customFormat="1" x14ac:dyDescent="0.2">
      <c r="A253" s="21" t="str">
        <f>IF(E253&lt;&gt;"",COUNTA(E$10:$E253),"")</f>
        <v/>
      </c>
      <c r="B253" s="16"/>
      <c r="C253" s="66"/>
      <c r="D253" s="71"/>
      <c r="E253" s="17"/>
      <c r="F253" s="33"/>
      <c r="G253" s="34"/>
      <c r="H253" s="24" t="str">
        <f t="shared" si="15"/>
        <v xml:space="preserve"> </v>
      </c>
    </row>
    <row r="254" spans="1:8" s="20" customFormat="1" x14ac:dyDescent="0.2">
      <c r="A254" s="21" t="str">
        <f>IF(E254&lt;&gt;"",COUNTA(E$10:$E254),"")</f>
        <v/>
      </c>
      <c r="B254" s="16"/>
      <c r="C254" s="124" t="s">
        <v>27</v>
      </c>
      <c r="D254" s="71"/>
      <c r="E254" s="17"/>
      <c r="F254" s="33"/>
      <c r="G254" s="34"/>
      <c r="H254" s="24" t="str">
        <f t="shared" si="15"/>
        <v xml:space="preserve"> </v>
      </c>
    </row>
    <row r="255" spans="1:8" s="20" customFormat="1" x14ac:dyDescent="0.2">
      <c r="A255" s="21" t="str">
        <f>IF(E255&lt;&gt;"",COUNTA(E$10:$E255),"")</f>
        <v/>
      </c>
      <c r="B255" s="16"/>
      <c r="C255" s="124" t="s">
        <v>28</v>
      </c>
      <c r="D255" s="71"/>
      <c r="E255" s="17"/>
      <c r="F255" s="33"/>
      <c r="G255" s="34"/>
      <c r="H255" s="24" t="str">
        <f t="shared" si="15"/>
        <v xml:space="preserve"> </v>
      </c>
    </row>
    <row r="256" spans="1:8" s="20" customFormat="1" x14ac:dyDescent="0.2">
      <c r="A256" s="21">
        <f>IF(E256&lt;&gt;"",COUNTA(E$10:$E256),"")</f>
        <v>160</v>
      </c>
      <c r="B256" s="16"/>
      <c r="C256" s="66" t="s">
        <v>29</v>
      </c>
      <c r="D256" s="71"/>
      <c r="E256" s="17" t="s">
        <v>82</v>
      </c>
      <c r="F256" s="33"/>
      <c r="G256" s="34"/>
      <c r="H256" s="24">
        <f t="shared" si="15"/>
        <v>0</v>
      </c>
    </row>
    <row r="257" spans="1:8" s="20" customFormat="1" x14ac:dyDescent="0.2">
      <c r="A257" s="21">
        <f>IF(E257&lt;&gt;"",COUNTA(E$10:$E257),"")</f>
        <v>161</v>
      </c>
      <c r="B257" s="16"/>
      <c r="C257" s="66" t="s">
        <v>30</v>
      </c>
      <c r="D257" s="71"/>
      <c r="E257" s="17" t="s">
        <v>82</v>
      </c>
      <c r="F257" s="33"/>
      <c r="G257" s="34"/>
      <c r="H257" s="24">
        <f t="shared" si="15"/>
        <v>0</v>
      </c>
    </row>
    <row r="258" spans="1:8" s="20" customFormat="1" ht="25.5" x14ac:dyDescent="0.2">
      <c r="A258" s="21">
        <f>IF(E258&lt;&gt;"",COUNTA(E$10:$E258),"")</f>
        <v>162</v>
      </c>
      <c r="B258" s="16"/>
      <c r="C258" s="66" t="s">
        <v>31</v>
      </c>
      <c r="D258" s="71"/>
      <c r="E258" s="17" t="s">
        <v>82</v>
      </c>
      <c r="F258" s="33"/>
      <c r="G258" s="34"/>
      <c r="H258" s="24">
        <f t="shared" si="15"/>
        <v>0</v>
      </c>
    </row>
    <row r="259" spans="1:8" s="20" customFormat="1" ht="25.5" x14ac:dyDescent="0.2">
      <c r="A259" s="21">
        <f>IF(E259&lt;&gt;"",COUNTA(E$10:$E259),"")</f>
        <v>163</v>
      </c>
      <c r="B259" s="16"/>
      <c r="C259" s="66" t="s">
        <v>116</v>
      </c>
      <c r="D259" s="71"/>
      <c r="E259" s="17" t="s">
        <v>82</v>
      </c>
      <c r="F259" s="33"/>
      <c r="G259" s="34"/>
      <c r="H259" s="24">
        <f t="shared" si="15"/>
        <v>0</v>
      </c>
    </row>
    <row r="260" spans="1:8" s="20" customFormat="1" x14ac:dyDescent="0.2">
      <c r="A260" s="21">
        <f>IF(E260&lt;&gt;"",COUNTA(E$10:$E260),"")</f>
        <v>164</v>
      </c>
      <c r="B260" s="16"/>
      <c r="C260" s="66" t="s">
        <v>32</v>
      </c>
      <c r="D260" s="71"/>
      <c r="E260" s="17" t="s">
        <v>82</v>
      </c>
      <c r="F260" s="33"/>
      <c r="G260" s="34"/>
      <c r="H260" s="24">
        <f t="shared" si="15"/>
        <v>0</v>
      </c>
    </row>
    <row r="261" spans="1:8" s="20" customFormat="1" x14ac:dyDescent="0.2">
      <c r="A261" s="21">
        <f>IF(E261&lt;&gt;"",COUNTA(E$10:$E261),"")</f>
        <v>165</v>
      </c>
      <c r="B261" s="16"/>
      <c r="C261" s="66" t="s">
        <v>33</v>
      </c>
      <c r="D261" s="71"/>
      <c r="E261" s="17" t="s">
        <v>82</v>
      </c>
      <c r="F261" s="33"/>
      <c r="G261" s="34"/>
      <c r="H261" s="24">
        <f t="shared" si="15"/>
        <v>0</v>
      </c>
    </row>
    <row r="262" spans="1:8" s="20" customFormat="1" x14ac:dyDescent="0.2">
      <c r="A262" s="21" t="str">
        <f>IF(E262&lt;&gt;"",COUNTA(E$10:$E262),"")</f>
        <v/>
      </c>
      <c r="B262" s="16"/>
      <c r="C262" s="66"/>
      <c r="D262" s="71"/>
      <c r="E262" s="17"/>
      <c r="F262" s="33"/>
      <c r="G262" s="34"/>
      <c r="H262" s="24" t="str">
        <f t="shared" si="15"/>
        <v xml:space="preserve"> </v>
      </c>
    </row>
    <row r="263" spans="1:8" s="20" customFormat="1" x14ac:dyDescent="0.2">
      <c r="A263" s="21" t="str">
        <f>IF(E263&lt;&gt;"",COUNTA(E$10:$E263),"")</f>
        <v/>
      </c>
      <c r="B263" s="16"/>
      <c r="C263" s="124" t="s">
        <v>117</v>
      </c>
      <c r="D263" s="71"/>
      <c r="E263" s="17"/>
      <c r="F263" s="33"/>
      <c r="G263" s="34"/>
      <c r="H263" s="24" t="str">
        <f t="shared" si="15"/>
        <v xml:space="preserve"> </v>
      </c>
    </row>
    <row r="264" spans="1:8" s="20" customFormat="1" x14ac:dyDescent="0.2">
      <c r="A264" s="21">
        <f>IF(E264&lt;&gt;"",COUNTA(E$10:$E264),"")</f>
        <v>166</v>
      </c>
      <c r="B264" s="16"/>
      <c r="C264" s="66" t="s">
        <v>118</v>
      </c>
      <c r="D264" s="71"/>
      <c r="E264" s="17" t="s">
        <v>67</v>
      </c>
      <c r="F264" s="33"/>
      <c r="G264" s="34"/>
      <c r="H264" s="24">
        <f t="shared" si="15"/>
        <v>0</v>
      </c>
    </row>
    <row r="265" spans="1:8" s="20" customFormat="1" ht="25.5" x14ac:dyDescent="0.2">
      <c r="A265" s="21">
        <f>IF(E265&lt;&gt;"",COUNTA(E$10:$E265),"")</f>
        <v>167</v>
      </c>
      <c r="B265" s="16"/>
      <c r="C265" s="66" t="s">
        <v>119</v>
      </c>
      <c r="D265" s="71"/>
      <c r="E265" s="17" t="s">
        <v>67</v>
      </c>
      <c r="F265" s="33"/>
      <c r="G265" s="34"/>
      <c r="H265" s="24">
        <f t="shared" si="15"/>
        <v>0</v>
      </c>
    </row>
    <row r="266" spans="1:8" s="20" customFormat="1" x14ac:dyDescent="0.2">
      <c r="A266" s="21">
        <f>IF(E266&lt;&gt;"",COUNTA(E$10:$E266),"")</f>
        <v>168</v>
      </c>
      <c r="B266" s="16"/>
      <c r="C266" s="66" t="s">
        <v>120</v>
      </c>
      <c r="D266" s="71"/>
      <c r="E266" s="17" t="s">
        <v>67</v>
      </c>
      <c r="F266" s="33"/>
      <c r="G266" s="34"/>
      <c r="H266" s="24">
        <f t="shared" si="15"/>
        <v>0</v>
      </c>
    </row>
    <row r="267" spans="1:8" s="20" customFormat="1" x14ac:dyDescent="0.2">
      <c r="A267" s="21">
        <f>IF(E267&lt;&gt;"",COUNTA(E$10:$E267),"")</f>
        <v>169</v>
      </c>
      <c r="B267" s="16"/>
      <c r="C267" s="66" t="s">
        <v>121</v>
      </c>
      <c r="D267" s="71"/>
      <c r="E267" s="17" t="s">
        <v>67</v>
      </c>
      <c r="F267" s="33"/>
      <c r="G267" s="34"/>
      <c r="H267" s="24">
        <f t="shared" si="15"/>
        <v>0</v>
      </c>
    </row>
    <row r="268" spans="1:8" s="20" customFormat="1" x14ac:dyDescent="0.2">
      <c r="A268" s="21">
        <f>IF(E268&lt;&gt;"",COUNTA(E$10:$E268),"")</f>
        <v>170</v>
      </c>
      <c r="B268" s="16"/>
      <c r="C268" s="66" t="s">
        <v>122</v>
      </c>
      <c r="D268" s="71"/>
      <c r="E268" s="17" t="s">
        <v>67</v>
      </c>
      <c r="F268" s="33"/>
      <c r="G268" s="34"/>
      <c r="H268" s="24">
        <f t="shared" si="15"/>
        <v>0</v>
      </c>
    </row>
    <row r="269" spans="1:8" s="20" customFormat="1" x14ac:dyDescent="0.2">
      <c r="A269" s="21">
        <f>IF(E269&lt;&gt;"",COUNTA(E$10:$E269),"")</f>
        <v>171</v>
      </c>
      <c r="B269" s="16"/>
      <c r="C269" s="66" t="s">
        <v>123</v>
      </c>
      <c r="D269" s="71"/>
      <c r="E269" s="17" t="s">
        <v>67</v>
      </c>
      <c r="F269" s="33"/>
      <c r="G269" s="34"/>
      <c r="H269" s="24">
        <f t="shared" si="15"/>
        <v>0</v>
      </c>
    </row>
    <row r="270" spans="1:8" s="20" customFormat="1" x14ac:dyDescent="0.2">
      <c r="A270" s="21">
        <f>IF(E270&lt;&gt;"",COUNTA(E$10:$E270),"")</f>
        <v>172</v>
      </c>
      <c r="B270" s="16"/>
      <c r="C270" s="66" t="s">
        <v>124</v>
      </c>
      <c r="D270" s="71"/>
      <c r="E270" s="17" t="s">
        <v>67</v>
      </c>
      <c r="F270" s="33"/>
      <c r="G270" s="34"/>
      <c r="H270" s="24">
        <f t="shared" si="15"/>
        <v>0</v>
      </c>
    </row>
    <row r="271" spans="1:8" s="20" customFormat="1" x14ac:dyDescent="0.2">
      <c r="A271" s="21" t="str">
        <f>IF(E271&lt;&gt;"",COUNTA(E$10:$E271),"")</f>
        <v/>
      </c>
      <c r="B271" s="16"/>
      <c r="C271" s="66"/>
      <c r="D271" s="71"/>
      <c r="E271" s="17"/>
      <c r="F271" s="33"/>
      <c r="G271" s="34"/>
      <c r="H271" s="24" t="str">
        <f t="shared" si="15"/>
        <v xml:space="preserve"> </v>
      </c>
    </row>
    <row r="272" spans="1:8" s="20" customFormat="1" x14ac:dyDescent="0.2">
      <c r="A272" s="21" t="str">
        <f>IF(E272&lt;&gt;"",COUNTA(E$10:$E272),"")</f>
        <v/>
      </c>
      <c r="B272" s="16"/>
      <c r="C272" s="124" t="s">
        <v>125</v>
      </c>
      <c r="D272" s="71"/>
      <c r="E272" s="17"/>
      <c r="F272" s="33"/>
      <c r="G272" s="34"/>
      <c r="H272" s="24" t="str">
        <f t="shared" si="15"/>
        <v xml:space="preserve"> </v>
      </c>
    </row>
    <row r="273" spans="1:8" s="20" customFormat="1" x14ac:dyDescent="0.2">
      <c r="A273" s="21">
        <f>IF(E273&lt;&gt;"",COUNTA(E$10:$E273),"")</f>
        <v>173</v>
      </c>
      <c r="B273" s="16"/>
      <c r="C273" s="66" t="s">
        <v>126</v>
      </c>
      <c r="D273" s="71"/>
      <c r="E273" s="17" t="s">
        <v>132</v>
      </c>
      <c r="F273" s="33"/>
      <c r="G273" s="34"/>
      <c r="H273" s="24">
        <f t="shared" si="15"/>
        <v>0</v>
      </c>
    </row>
    <row r="274" spans="1:8" s="20" customFormat="1" x14ac:dyDescent="0.2">
      <c r="A274" s="21">
        <f>IF(E274&lt;&gt;"",COUNTA(E$10:$E274),"")</f>
        <v>174</v>
      </c>
      <c r="B274" s="16"/>
      <c r="C274" s="66" t="s">
        <v>127</v>
      </c>
      <c r="D274" s="71"/>
      <c r="E274" s="17" t="s">
        <v>132</v>
      </c>
      <c r="F274" s="33"/>
      <c r="G274" s="34"/>
      <c r="H274" s="24">
        <f t="shared" si="15"/>
        <v>0</v>
      </c>
    </row>
    <row r="275" spans="1:8" s="20" customFormat="1" x14ac:dyDescent="0.2">
      <c r="A275" s="21">
        <f>IF(E275&lt;&gt;"",COUNTA(E$10:$E275),"")</f>
        <v>175</v>
      </c>
      <c r="B275" s="16"/>
      <c r="C275" s="66" t="s">
        <v>128</v>
      </c>
      <c r="D275" s="71"/>
      <c r="E275" s="17" t="s">
        <v>132</v>
      </c>
      <c r="F275" s="33"/>
      <c r="G275" s="34"/>
      <c r="H275" s="24">
        <f t="shared" si="15"/>
        <v>0</v>
      </c>
    </row>
    <row r="276" spans="1:8" s="20" customFormat="1" x14ac:dyDescent="0.2">
      <c r="A276" s="21" t="str">
        <f>IF(E276&lt;&gt;"",COUNTA(E$10:$E276),"")</f>
        <v/>
      </c>
      <c r="B276" s="16"/>
      <c r="C276" s="66"/>
      <c r="D276" s="71"/>
      <c r="E276" s="17"/>
      <c r="F276" s="33"/>
      <c r="G276" s="34"/>
      <c r="H276" s="24" t="str">
        <f t="shared" si="15"/>
        <v xml:space="preserve"> </v>
      </c>
    </row>
    <row r="277" spans="1:8" s="20" customFormat="1" x14ac:dyDescent="0.2">
      <c r="A277" s="21" t="str">
        <f>IF(E277&lt;&gt;"",COUNTA(E$10:$E277),"")</f>
        <v/>
      </c>
      <c r="B277" s="16"/>
      <c r="C277" s="124" t="s">
        <v>129</v>
      </c>
      <c r="D277" s="71"/>
      <c r="E277" s="17"/>
      <c r="F277" s="33"/>
      <c r="G277" s="34"/>
      <c r="H277" s="24" t="str">
        <f t="shared" si="15"/>
        <v xml:space="preserve"> </v>
      </c>
    </row>
    <row r="278" spans="1:8" s="20" customFormat="1" x14ac:dyDescent="0.2">
      <c r="A278" s="21">
        <f>IF(E278&lt;&gt;"",COUNTA(E$10:$E278),"")</f>
        <v>176</v>
      </c>
      <c r="B278" s="16"/>
      <c r="C278" s="66" t="s">
        <v>130</v>
      </c>
      <c r="D278" s="71"/>
      <c r="E278" s="17" t="s">
        <v>132</v>
      </c>
      <c r="F278" s="33"/>
      <c r="G278" s="34"/>
      <c r="H278" s="24">
        <f t="shared" si="15"/>
        <v>0</v>
      </c>
    </row>
    <row r="279" spans="1:8" s="20" customFormat="1" x14ac:dyDescent="0.2">
      <c r="A279" s="21">
        <f>IF(E279&lt;&gt;"",COUNTA(E$10:$E279),"")</f>
        <v>177</v>
      </c>
      <c r="B279" s="16"/>
      <c r="C279" s="66" t="s">
        <v>131</v>
      </c>
      <c r="D279" s="71"/>
      <c r="E279" s="17" t="s">
        <v>132</v>
      </c>
      <c r="F279" s="33"/>
      <c r="G279" s="34"/>
      <c r="H279" s="24">
        <f t="shared" si="15"/>
        <v>0</v>
      </c>
    </row>
    <row r="280" spans="1:8" s="20" customFormat="1" x14ac:dyDescent="0.2">
      <c r="A280" s="21" t="str">
        <f>IF(E280&lt;&gt;"",COUNTA(E$10:$E280),"")</f>
        <v/>
      </c>
      <c r="B280" s="16"/>
      <c r="C280" s="66"/>
      <c r="D280" s="71"/>
      <c r="E280" s="17"/>
      <c r="F280" s="33"/>
      <c r="G280" s="34"/>
      <c r="H280" s="24" t="str">
        <f t="shared" si="15"/>
        <v xml:space="preserve"> </v>
      </c>
    </row>
    <row r="281" spans="1:8" s="172" customFormat="1" ht="13.5" thickBot="1" x14ac:dyDescent="0.25">
      <c r="A281" s="169"/>
      <c r="B281" s="170"/>
      <c r="C281" s="124" t="s">
        <v>134</v>
      </c>
      <c r="D281" s="70"/>
      <c r="E281" s="171"/>
      <c r="F281" s="42"/>
      <c r="G281" s="43"/>
      <c r="H281" s="173">
        <f>SUM(H246:H280)</f>
        <v>0</v>
      </c>
    </row>
    <row r="282" spans="1:8" s="20" customFormat="1" ht="13.5" thickTop="1" x14ac:dyDescent="0.2">
      <c r="A282" s="21" t="str">
        <f>IF(E282&lt;&gt;"",COUNTA(E$10:$E282),"")</f>
        <v/>
      </c>
      <c r="B282" s="16"/>
      <c r="C282" s="65"/>
      <c r="D282" s="74"/>
      <c r="E282" s="17"/>
      <c r="F282" s="33"/>
      <c r="G282" s="34"/>
      <c r="H282" s="24" t="str">
        <f t="shared" si="13"/>
        <v xml:space="preserve"> </v>
      </c>
    </row>
    <row r="283" spans="1:8" s="20" customFormat="1" x14ac:dyDescent="0.2">
      <c r="A283" s="21" t="str">
        <f>IF(E283&lt;&gt;"",COUNTA(E$10:$E283),"")</f>
        <v/>
      </c>
      <c r="B283" s="16"/>
      <c r="C283" s="58" t="s">
        <v>17</v>
      </c>
      <c r="D283" s="76"/>
      <c r="E283" s="17"/>
      <c r="F283" s="33"/>
      <c r="G283" s="34"/>
      <c r="H283" s="24" t="str">
        <f t="shared" si="13"/>
        <v xml:space="preserve"> </v>
      </c>
    </row>
    <row r="284" spans="1:8" s="20" customFormat="1" x14ac:dyDescent="0.2">
      <c r="A284" s="21" t="str">
        <f>IF(E284&lt;&gt;"",COUNTA(E$10:$E284),"")</f>
        <v/>
      </c>
      <c r="B284" s="16"/>
      <c r="C284" s="55"/>
      <c r="D284" s="75"/>
      <c r="E284" s="17"/>
      <c r="F284" s="33"/>
      <c r="G284" s="34"/>
      <c r="H284" s="24" t="str">
        <f t="shared" si="13"/>
        <v xml:space="preserve"> </v>
      </c>
    </row>
    <row r="285" spans="1:8" s="20" customFormat="1" ht="18.600000000000001" customHeight="1" x14ac:dyDescent="0.2">
      <c r="A285" s="21">
        <f>IF(E285&lt;&gt;"",COUNTA(E$8:$E285),"")</f>
        <v>180</v>
      </c>
      <c r="B285" s="16"/>
      <c r="C285" s="53" t="s">
        <v>26</v>
      </c>
      <c r="D285" s="68"/>
      <c r="E285" s="17" t="s">
        <v>67</v>
      </c>
      <c r="F285" s="22"/>
      <c r="G285" s="23"/>
      <c r="H285" s="24">
        <f>IF(ISBLANK(E285)," ",F285*G285)</f>
        <v>0</v>
      </c>
    </row>
    <row r="286" spans="1:8" s="20" customFormat="1" x14ac:dyDescent="0.2">
      <c r="A286" s="21">
        <f>IF(E286&lt;&gt;"",COUNTA(E$8:$E286),"")</f>
        <v>181</v>
      </c>
      <c r="B286" s="16"/>
      <c r="C286" s="61" t="s">
        <v>25</v>
      </c>
      <c r="D286" s="68"/>
      <c r="E286" s="17" t="s">
        <v>67</v>
      </c>
      <c r="F286" s="22"/>
      <c r="G286" s="23"/>
      <c r="H286" s="24">
        <f t="shared" ref="H286" si="16">IF(ISBLANK(E286)," ",F286*G286)</f>
        <v>0</v>
      </c>
    </row>
    <row r="287" spans="1:8" s="20" customFormat="1" x14ac:dyDescent="0.2">
      <c r="A287" s="21">
        <f>IF(E287&lt;&gt;"",COUNTA(E$10:$E287),"")</f>
        <v>180</v>
      </c>
      <c r="B287" s="16"/>
      <c r="C287" s="65" t="s">
        <v>167</v>
      </c>
      <c r="D287" s="74"/>
      <c r="E287" s="17" t="s">
        <v>67</v>
      </c>
      <c r="F287" s="33"/>
      <c r="G287" s="34"/>
      <c r="H287" s="24">
        <f t="shared" si="13"/>
        <v>0</v>
      </c>
    </row>
    <row r="288" spans="1:8" s="20" customFormat="1" x14ac:dyDescent="0.2">
      <c r="A288" s="21">
        <f>IF(E288&lt;&gt;"",COUNTA(E$10:$E288),"")</f>
        <v>181</v>
      </c>
      <c r="B288" s="16"/>
      <c r="C288" s="65" t="s">
        <v>168</v>
      </c>
      <c r="D288" s="74"/>
      <c r="E288" s="17" t="s">
        <v>67</v>
      </c>
      <c r="F288" s="33"/>
      <c r="G288" s="34"/>
      <c r="H288" s="24">
        <f t="shared" si="13"/>
        <v>0</v>
      </c>
    </row>
    <row r="289" spans="1:8" s="20" customFormat="1" x14ac:dyDescent="0.2">
      <c r="A289" s="21">
        <f>IF(E289&lt;&gt;"",COUNTA(E$10:$E289),"")</f>
        <v>182</v>
      </c>
      <c r="B289" s="16"/>
      <c r="C289" s="65" t="s">
        <v>169</v>
      </c>
      <c r="D289" s="74"/>
      <c r="E289" s="17" t="s">
        <v>67</v>
      </c>
      <c r="F289" s="33"/>
      <c r="G289" s="34"/>
      <c r="H289" s="24">
        <f t="shared" si="13"/>
        <v>0</v>
      </c>
    </row>
    <row r="290" spans="1:8" s="20" customFormat="1" ht="18.600000000000001" customHeight="1" x14ac:dyDescent="0.2">
      <c r="A290" s="21">
        <f>IF(E290&lt;&gt;"",COUNTA(E$8:$E290),"")</f>
        <v>185</v>
      </c>
      <c r="B290" s="16"/>
      <c r="C290" s="53" t="s">
        <v>26</v>
      </c>
      <c r="D290" s="68"/>
      <c r="E290" s="17" t="s">
        <v>67</v>
      </c>
      <c r="F290" s="22"/>
      <c r="G290" s="23"/>
      <c r="H290" s="24">
        <f>IF(ISBLANK(E290)," ",F290*G290)</f>
        <v>0</v>
      </c>
    </row>
    <row r="291" spans="1:8" s="20" customFormat="1" x14ac:dyDescent="0.2">
      <c r="A291" s="21">
        <f>IF(E291&lt;&gt;"",COUNTA(E$8:$E291),"")</f>
        <v>186</v>
      </c>
      <c r="B291" s="16"/>
      <c r="C291" s="61" t="s">
        <v>25</v>
      </c>
      <c r="D291" s="68"/>
      <c r="E291" s="17" t="s">
        <v>67</v>
      </c>
      <c r="F291" s="22"/>
      <c r="G291" s="23"/>
      <c r="H291" s="24">
        <f t="shared" ref="H291:H319" si="17">IF(ISBLANK(E291)," ",F291*G291)</f>
        <v>0</v>
      </c>
    </row>
    <row r="292" spans="1:8" s="20" customFormat="1" x14ac:dyDescent="0.2">
      <c r="A292" s="21" t="str">
        <f>IF(E292&lt;&gt;"",COUNTA(E$10:$E292),"")</f>
        <v/>
      </c>
      <c r="B292" s="16"/>
      <c r="C292" s="66"/>
      <c r="D292" s="71"/>
      <c r="E292" s="17"/>
      <c r="F292" s="33"/>
      <c r="G292" s="34"/>
      <c r="H292" s="24" t="str">
        <f t="shared" si="17"/>
        <v xml:space="preserve"> </v>
      </c>
    </row>
    <row r="293" spans="1:8" s="20" customFormat="1" x14ac:dyDescent="0.2">
      <c r="A293" s="21" t="str">
        <f>IF(E293&lt;&gt;"",COUNTA(E$10:$E293),"")</f>
        <v/>
      </c>
      <c r="B293" s="16"/>
      <c r="C293" s="124" t="s">
        <v>27</v>
      </c>
      <c r="D293" s="71"/>
      <c r="E293" s="17"/>
      <c r="F293" s="33"/>
      <c r="G293" s="34"/>
      <c r="H293" s="24" t="str">
        <f t="shared" si="17"/>
        <v xml:space="preserve"> </v>
      </c>
    </row>
    <row r="294" spans="1:8" s="20" customFormat="1" x14ac:dyDescent="0.2">
      <c r="A294" s="21" t="str">
        <f>IF(E294&lt;&gt;"",COUNTA(E$10:$E294),"")</f>
        <v/>
      </c>
      <c r="B294" s="16"/>
      <c r="C294" s="124" t="s">
        <v>28</v>
      </c>
      <c r="D294" s="71"/>
      <c r="E294" s="17"/>
      <c r="F294" s="33"/>
      <c r="G294" s="34"/>
      <c r="H294" s="24" t="str">
        <f t="shared" si="17"/>
        <v xml:space="preserve"> </v>
      </c>
    </row>
    <row r="295" spans="1:8" s="20" customFormat="1" x14ac:dyDescent="0.2">
      <c r="A295" s="21">
        <f>IF(E295&lt;&gt;"",COUNTA(E$10:$E295),"")</f>
        <v>185</v>
      </c>
      <c r="B295" s="16"/>
      <c r="C295" s="66" t="s">
        <v>29</v>
      </c>
      <c r="D295" s="71"/>
      <c r="E295" s="17" t="s">
        <v>82</v>
      </c>
      <c r="F295" s="33"/>
      <c r="G295" s="34"/>
      <c r="H295" s="24">
        <f t="shared" si="17"/>
        <v>0</v>
      </c>
    </row>
    <row r="296" spans="1:8" s="20" customFormat="1" x14ac:dyDescent="0.2">
      <c r="A296" s="21">
        <f>IF(E296&lt;&gt;"",COUNTA(E$10:$E296),"")</f>
        <v>186</v>
      </c>
      <c r="B296" s="16"/>
      <c r="C296" s="66" t="s">
        <v>30</v>
      </c>
      <c r="D296" s="71"/>
      <c r="E296" s="17" t="s">
        <v>82</v>
      </c>
      <c r="F296" s="33"/>
      <c r="G296" s="34"/>
      <c r="H296" s="24">
        <f t="shared" si="17"/>
        <v>0</v>
      </c>
    </row>
    <row r="297" spans="1:8" s="20" customFormat="1" ht="25.5" x14ac:dyDescent="0.2">
      <c r="A297" s="21">
        <f>IF(E297&lt;&gt;"",COUNTA(E$10:$E297),"")</f>
        <v>187</v>
      </c>
      <c r="B297" s="16"/>
      <c r="C297" s="66" t="s">
        <v>31</v>
      </c>
      <c r="D297" s="71"/>
      <c r="E297" s="17" t="s">
        <v>82</v>
      </c>
      <c r="F297" s="33"/>
      <c r="G297" s="34"/>
      <c r="H297" s="24">
        <f t="shared" si="17"/>
        <v>0</v>
      </c>
    </row>
    <row r="298" spans="1:8" s="20" customFormat="1" ht="25.5" x14ac:dyDescent="0.2">
      <c r="A298" s="21">
        <f>IF(E298&lt;&gt;"",COUNTA(E$10:$E298),"")</f>
        <v>188</v>
      </c>
      <c r="B298" s="16"/>
      <c r="C298" s="66" t="s">
        <v>116</v>
      </c>
      <c r="D298" s="71"/>
      <c r="E298" s="17" t="s">
        <v>82</v>
      </c>
      <c r="F298" s="33"/>
      <c r="G298" s="34"/>
      <c r="H298" s="24">
        <f t="shared" si="17"/>
        <v>0</v>
      </c>
    </row>
    <row r="299" spans="1:8" s="20" customFormat="1" x14ac:dyDescent="0.2">
      <c r="A299" s="21">
        <f>IF(E299&lt;&gt;"",COUNTA(E$10:$E299),"")</f>
        <v>189</v>
      </c>
      <c r="B299" s="16"/>
      <c r="C299" s="66" t="s">
        <v>32</v>
      </c>
      <c r="D299" s="71"/>
      <c r="E299" s="17" t="s">
        <v>82</v>
      </c>
      <c r="F299" s="33"/>
      <c r="G299" s="34"/>
      <c r="H299" s="24">
        <f t="shared" si="17"/>
        <v>0</v>
      </c>
    </row>
    <row r="300" spans="1:8" s="20" customFormat="1" x14ac:dyDescent="0.2">
      <c r="A300" s="21">
        <f>IF(E300&lt;&gt;"",COUNTA(E$10:$E300),"")</f>
        <v>190</v>
      </c>
      <c r="B300" s="16"/>
      <c r="C300" s="66" t="s">
        <v>33</v>
      </c>
      <c r="D300" s="71"/>
      <c r="E300" s="17" t="s">
        <v>82</v>
      </c>
      <c r="F300" s="33"/>
      <c r="G300" s="34"/>
      <c r="H300" s="24">
        <f t="shared" si="17"/>
        <v>0</v>
      </c>
    </row>
    <row r="301" spans="1:8" s="20" customFormat="1" x14ac:dyDescent="0.2">
      <c r="A301" s="21" t="str">
        <f>IF(E301&lt;&gt;"",COUNTA(E$10:$E301),"")</f>
        <v/>
      </c>
      <c r="B301" s="16"/>
      <c r="C301" s="66"/>
      <c r="D301" s="71"/>
      <c r="E301" s="17"/>
      <c r="F301" s="33"/>
      <c r="G301" s="34"/>
      <c r="H301" s="24" t="str">
        <f t="shared" si="17"/>
        <v xml:space="preserve"> </v>
      </c>
    </row>
    <row r="302" spans="1:8" s="20" customFormat="1" x14ac:dyDescent="0.2">
      <c r="A302" s="21" t="str">
        <f>IF(E302&lt;&gt;"",COUNTA(E$10:$E302),"")</f>
        <v/>
      </c>
      <c r="B302" s="16"/>
      <c r="C302" s="124" t="s">
        <v>117</v>
      </c>
      <c r="D302" s="71"/>
      <c r="E302" s="17"/>
      <c r="F302" s="33"/>
      <c r="G302" s="34"/>
      <c r="H302" s="24" t="str">
        <f t="shared" si="17"/>
        <v xml:space="preserve"> </v>
      </c>
    </row>
    <row r="303" spans="1:8" s="20" customFormat="1" x14ac:dyDescent="0.2">
      <c r="A303" s="21">
        <f>IF(E303&lt;&gt;"",COUNTA(E$10:$E303),"")</f>
        <v>191</v>
      </c>
      <c r="B303" s="16"/>
      <c r="C303" s="66" t="s">
        <v>118</v>
      </c>
      <c r="D303" s="71"/>
      <c r="E303" s="17" t="s">
        <v>67</v>
      </c>
      <c r="F303" s="33"/>
      <c r="G303" s="34"/>
      <c r="H303" s="24">
        <f t="shared" si="17"/>
        <v>0</v>
      </c>
    </row>
    <row r="304" spans="1:8" s="20" customFormat="1" ht="25.5" x14ac:dyDescent="0.2">
      <c r="A304" s="21">
        <f>IF(E304&lt;&gt;"",COUNTA(E$10:$E304),"")</f>
        <v>192</v>
      </c>
      <c r="B304" s="16"/>
      <c r="C304" s="66" t="s">
        <v>119</v>
      </c>
      <c r="D304" s="71"/>
      <c r="E304" s="17" t="s">
        <v>67</v>
      </c>
      <c r="F304" s="33"/>
      <c r="G304" s="34"/>
      <c r="H304" s="24">
        <f t="shared" si="17"/>
        <v>0</v>
      </c>
    </row>
    <row r="305" spans="1:8" s="20" customFormat="1" x14ac:dyDescent="0.2">
      <c r="A305" s="21">
        <f>IF(E305&lt;&gt;"",COUNTA(E$10:$E305),"")</f>
        <v>193</v>
      </c>
      <c r="B305" s="16"/>
      <c r="C305" s="66" t="s">
        <v>120</v>
      </c>
      <c r="D305" s="71"/>
      <c r="E305" s="17" t="s">
        <v>67</v>
      </c>
      <c r="F305" s="33"/>
      <c r="G305" s="34"/>
      <c r="H305" s="24">
        <f t="shared" si="17"/>
        <v>0</v>
      </c>
    </row>
    <row r="306" spans="1:8" s="20" customFormat="1" x14ac:dyDescent="0.2">
      <c r="A306" s="21">
        <f>IF(E306&lt;&gt;"",COUNTA(E$10:$E306),"")</f>
        <v>194</v>
      </c>
      <c r="B306" s="16"/>
      <c r="C306" s="66" t="s">
        <v>121</v>
      </c>
      <c r="D306" s="71"/>
      <c r="E306" s="17" t="s">
        <v>67</v>
      </c>
      <c r="F306" s="33"/>
      <c r="G306" s="34"/>
      <c r="H306" s="24">
        <f t="shared" si="17"/>
        <v>0</v>
      </c>
    </row>
    <row r="307" spans="1:8" s="20" customFormat="1" x14ac:dyDescent="0.2">
      <c r="A307" s="21">
        <f>IF(E307&lt;&gt;"",COUNTA(E$10:$E307),"")</f>
        <v>195</v>
      </c>
      <c r="B307" s="16"/>
      <c r="C307" s="66" t="s">
        <v>122</v>
      </c>
      <c r="D307" s="71"/>
      <c r="E307" s="17" t="s">
        <v>67</v>
      </c>
      <c r="F307" s="33"/>
      <c r="G307" s="34"/>
      <c r="H307" s="24">
        <f t="shared" si="17"/>
        <v>0</v>
      </c>
    </row>
    <row r="308" spans="1:8" s="20" customFormat="1" x14ac:dyDescent="0.2">
      <c r="A308" s="21">
        <f>IF(E308&lt;&gt;"",COUNTA(E$10:$E308),"")</f>
        <v>196</v>
      </c>
      <c r="B308" s="16"/>
      <c r="C308" s="66" t="s">
        <v>123</v>
      </c>
      <c r="D308" s="71"/>
      <c r="E308" s="17" t="s">
        <v>67</v>
      </c>
      <c r="F308" s="33"/>
      <c r="G308" s="34"/>
      <c r="H308" s="24">
        <f t="shared" si="17"/>
        <v>0</v>
      </c>
    </row>
    <row r="309" spans="1:8" s="20" customFormat="1" x14ac:dyDescent="0.2">
      <c r="A309" s="21">
        <f>IF(E309&lt;&gt;"",COUNTA(E$10:$E309),"")</f>
        <v>197</v>
      </c>
      <c r="B309" s="16"/>
      <c r="C309" s="66" t="s">
        <v>124</v>
      </c>
      <c r="D309" s="71"/>
      <c r="E309" s="17" t="s">
        <v>67</v>
      </c>
      <c r="F309" s="33"/>
      <c r="G309" s="34"/>
      <c r="H309" s="24">
        <f t="shared" si="17"/>
        <v>0</v>
      </c>
    </row>
    <row r="310" spans="1:8" s="20" customFormat="1" x14ac:dyDescent="0.2">
      <c r="A310" s="21" t="str">
        <f>IF(E310&lt;&gt;"",COUNTA(E$10:$E310),"")</f>
        <v/>
      </c>
      <c r="B310" s="16"/>
      <c r="C310" s="66"/>
      <c r="D310" s="71"/>
      <c r="E310" s="17"/>
      <c r="F310" s="33"/>
      <c r="G310" s="34"/>
      <c r="H310" s="24" t="str">
        <f t="shared" si="17"/>
        <v xml:space="preserve"> </v>
      </c>
    </row>
    <row r="311" spans="1:8" s="20" customFormat="1" x14ac:dyDescent="0.2">
      <c r="A311" s="21" t="str">
        <f>IF(E311&lt;&gt;"",COUNTA(E$10:$E311),"")</f>
        <v/>
      </c>
      <c r="B311" s="16"/>
      <c r="C311" s="124" t="s">
        <v>125</v>
      </c>
      <c r="D311" s="71"/>
      <c r="E311" s="17"/>
      <c r="F311" s="33"/>
      <c r="G311" s="34"/>
      <c r="H311" s="24" t="str">
        <f t="shared" si="17"/>
        <v xml:space="preserve"> </v>
      </c>
    </row>
    <row r="312" spans="1:8" s="20" customFormat="1" x14ac:dyDescent="0.2">
      <c r="A312" s="21">
        <f>IF(E312&lt;&gt;"",COUNTA(E$10:$E312),"")</f>
        <v>198</v>
      </c>
      <c r="B312" s="16"/>
      <c r="C312" s="66" t="s">
        <v>126</v>
      </c>
      <c r="D312" s="71"/>
      <c r="E312" s="17" t="s">
        <v>132</v>
      </c>
      <c r="F312" s="33"/>
      <c r="G312" s="34"/>
      <c r="H312" s="24">
        <f t="shared" si="17"/>
        <v>0</v>
      </c>
    </row>
    <row r="313" spans="1:8" s="20" customFormat="1" x14ac:dyDescent="0.2">
      <c r="A313" s="21">
        <f>IF(E313&lt;&gt;"",COUNTA(E$10:$E313),"")</f>
        <v>199</v>
      </c>
      <c r="B313" s="16"/>
      <c r="C313" s="66" t="s">
        <v>127</v>
      </c>
      <c r="D313" s="71"/>
      <c r="E313" s="17" t="s">
        <v>132</v>
      </c>
      <c r="F313" s="33"/>
      <c r="G313" s="34"/>
      <c r="H313" s="24">
        <f t="shared" si="17"/>
        <v>0</v>
      </c>
    </row>
    <row r="314" spans="1:8" s="20" customFormat="1" x14ac:dyDescent="0.2">
      <c r="A314" s="21">
        <f>IF(E314&lt;&gt;"",COUNTA(E$10:$E314),"")</f>
        <v>200</v>
      </c>
      <c r="B314" s="16"/>
      <c r="C314" s="66" t="s">
        <v>128</v>
      </c>
      <c r="D314" s="71"/>
      <c r="E314" s="17" t="s">
        <v>132</v>
      </c>
      <c r="F314" s="33"/>
      <c r="G314" s="34"/>
      <c r="H314" s="24">
        <f t="shared" si="17"/>
        <v>0</v>
      </c>
    </row>
    <row r="315" spans="1:8" s="20" customFormat="1" x14ac:dyDescent="0.2">
      <c r="A315" s="21" t="str">
        <f>IF(E315&lt;&gt;"",COUNTA(E$10:$E315),"")</f>
        <v/>
      </c>
      <c r="B315" s="16"/>
      <c r="C315" s="66"/>
      <c r="D315" s="71"/>
      <c r="E315" s="17"/>
      <c r="F315" s="33"/>
      <c r="G315" s="34"/>
      <c r="H315" s="24" t="str">
        <f t="shared" si="17"/>
        <v xml:space="preserve"> </v>
      </c>
    </row>
    <row r="316" spans="1:8" s="20" customFormat="1" x14ac:dyDescent="0.2">
      <c r="A316" s="21" t="str">
        <f>IF(E316&lt;&gt;"",COUNTA(E$10:$E316),"")</f>
        <v/>
      </c>
      <c r="B316" s="16"/>
      <c r="C316" s="124" t="s">
        <v>129</v>
      </c>
      <c r="D316" s="71"/>
      <c r="E316" s="17"/>
      <c r="F316" s="33"/>
      <c r="G316" s="34"/>
      <c r="H316" s="24" t="str">
        <f t="shared" si="17"/>
        <v xml:space="preserve"> </v>
      </c>
    </row>
    <row r="317" spans="1:8" s="20" customFormat="1" x14ac:dyDescent="0.2">
      <c r="A317" s="21">
        <f>IF(E317&lt;&gt;"",COUNTA(E$10:$E317),"")</f>
        <v>201</v>
      </c>
      <c r="B317" s="16"/>
      <c r="C317" s="66" t="s">
        <v>130</v>
      </c>
      <c r="D317" s="71"/>
      <c r="E317" s="17" t="s">
        <v>132</v>
      </c>
      <c r="F317" s="33"/>
      <c r="G317" s="34"/>
      <c r="H317" s="24">
        <f t="shared" si="17"/>
        <v>0</v>
      </c>
    </row>
    <row r="318" spans="1:8" s="20" customFormat="1" x14ac:dyDescent="0.2">
      <c r="A318" s="21">
        <f>IF(E318&lt;&gt;"",COUNTA(E$10:$E318),"")</f>
        <v>202</v>
      </c>
      <c r="B318" s="16"/>
      <c r="C318" s="66" t="s">
        <v>131</v>
      </c>
      <c r="D318" s="71"/>
      <c r="E318" s="17" t="s">
        <v>132</v>
      </c>
      <c r="F318" s="33"/>
      <c r="G318" s="34"/>
      <c r="H318" s="24">
        <f t="shared" si="17"/>
        <v>0</v>
      </c>
    </row>
    <row r="319" spans="1:8" s="20" customFormat="1" x14ac:dyDescent="0.2">
      <c r="A319" s="21" t="str">
        <f>IF(E319&lt;&gt;"",COUNTA(E$10:$E319),"")</f>
        <v/>
      </c>
      <c r="B319" s="16"/>
      <c r="C319" s="66"/>
      <c r="D319" s="71"/>
      <c r="E319" s="17"/>
      <c r="F319" s="33"/>
      <c r="G319" s="34"/>
      <c r="H319" s="24" t="str">
        <f t="shared" si="17"/>
        <v xml:space="preserve"> </v>
      </c>
    </row>
    <row r="320" spans="1:8" s="172" customFormat="1" ht="13.5" thickBot="1" x14ac:dyDescent="0.25">
      <c r="A320" s="169"/>
      <c r="B320" s="170"/>
      <c r="C320" s="124" t="s">
        <v>134</v>
      </c>
      <c r="D320" s="70"/>
      <c r="E320" s="171"/>
      <c r="F320" s="42"/>
      <c r="G320" s="43"/>
      <c r="H320" s="173">
        <f>SUM(H285:H319)</f>
        <v>0</v>
      </c>
    </row>
    <row r="321" spans="1:8" s="20" customFormat="1" ht="13.5" thickTop="1" x14ac:dyDescent="0.2">
      <c r="A321" s="21" t="str">
        <f>IF(E321&lt;&gt;"",COUNTA(E$10:$E321),"")</f>
        <v/>
      </c>
      <c r="B321" s="16"/>
      <c r="C321" s="56"/>
      <c r="D321" s="77"/>
      <c r="E321" s="17"/>
      <c r="F321" s="33"/>
      <c r="G321" s="34"/>
      <c r="H321" s="24" t="str">
        <f t="shared" si="13"/>
        <v xml:space="preserve"> </v>
      </c>
    </row>
    <row r="322" spans="1:8" s="20" customFormat="1" x14ac:dyDescent="0.2">
      <c r="A322" s="21" t="str">
        <f>IF(E322&lt;&gt;"",COUNTA(E$10:$E322),"")</f>
        <v/>
      </c>
      <c r="B322" s="16"/>
      <c r="C322" s="54"/>
      <c r="D322" s="71"/>
      <c r="E322" s="17"/>
      <c r="F322" s="33"/>
      <c r="G322" s="34"/>
      <c r="H322" s="24" t="str">
        <f t="shared" si="13"/>
        <v xml:space="preserve"> </v>
      </c>
    </row>
    <row r="323" spans="1:8" s="20" customFormat="1" x14ac:dyDescent="0.2">
      <c r="A323" s="21" t="str">
        <f>IF(E323&lt;&gt;"",COUNTA(E$10:$E323),"")</f>
        <v/>
      </c>
      <c r="B323" s="16"/>
      <c r="C323" s="57" t="s">
        <v>210</v>
      </c>
      <c r="D323" s="70"/>
      <c r="E323" s="17"/>
      <c r="F323" s="33"/>
      <c r="G323" s="34"/>
      <c r="H323" s="24" t="str">
        <f t="shared" si="13"/>
        <v xml:space="preserve"> </v>
      </c>
    </row>
    <row r="324" spans="1:8" s="20" customFormat="1" x14ac:dyDescent="0.2">
      <c r="A324" s="21" t="str">
        <f>IF(E324&lt;&gt;"",COUNTA(E$10:$E324),"")</f>
        <v/>
      </c>
      <c r="B324" s="16"/>
      <c r="C324" s="57"/>
      <c r="D324" s="70"/>
      <c r="E324" s="17"/>
      <c r="F324" s="33"/>
      <c r="G324" s="34"/>
      <c r="H324" s="24" t="str">
        <f t="shared" si="13"/>
        <v xml:space="preserve"> </v>
      </c>
    </row>
    <row r="325" spans="1:8" s="20" customFormat="1" ht="18.600000000000001" customHeight="1" x14ac:dyDescent="0.2">
      <c r="A325" s="21">
        <f>IF(E325&lt;&gt;"",COUNTA(E$8:$E325),"")</f>
        <v>205</v>
      </c>
      <c r="B325" s="16"/>
      <c r="C325" s="53" t="s">
        <v>26</v>
      </c>
      <c r="D325" s="68"/>
      <c r="E325" s="17" t="s">
        <v>67</v>
      </c>
      <c r="F325" s="22"/>
      <c r="G325" s="23"/>
      <c r="H325" s="24">
        <f>IF(ISBLANK(E325)," ",F325*G325)</f>
        <v>0</v>
      </c>
    </row>
    <row r="326" spans="1:8" s="20" customFormat="1" x14ac:dyDescent="0.2">
      <c r="A326" s="21">
        <f>IF(E326&lt;&gt;"",COUNTA(E$8:$E326),"")</f>
        <v>206</v>
      </c>
      <c r="B326" s="16"/>
      <c r="C326" s="61" t="s">
        <v>159</v>
      </c>
      <c r="D326" s="68"/>
      <c r="E326" s="17" t="s">
        <v>67</v>
      </c>
      <c r="F326" s="22"/>
      <c r="G326" s="23"/>
      <c r="H326" s="24">
        <f t="shared" ref="H326" si="18">IF(ISBLANK(E326)," ",F326*G326)</f>
        <v>0</v>
      </c>
    </row>
    <row r="327" spans="1:8" s="20" customFormat="1" x14ac:dyDescent="0.2">
      <c r="A327" s="21">
        <f>IF(E327&lt;&gt;"",COUNTA(E$10:$E327),"")</f>
        <v>205</v>
      </c>
      <c r="B327" s="16"/>
      <c r="C327" s="54" t="s">
        <v>170</v>
      </c>
      <c r="D327" s="71"/>
      <c r="E327" s="17" t="s">
        <v>67</v>
      </c>
      <c r="F327" s="33"/>
      <c r="G327" s="34"/>
      <c r="H327" s="24">
        <f t="shared" si="13"/>
        <v>0</v>
      </c>
    </row>
    <row r="328" spans="1:8" s="20" customFormat="1" x14ac:dyDescent="0.2">
      <c r="A328" s="21">
        <f>IF(E328&lt;&gt;"",COUNTA(E$10:$E328),"")</f>
        <v>206</v>
      </c>
      <c r="B328" s="16"/>
      <c r="C328" s="54" t="s">
        <v>171</v>
      </c>
      <c r="D328" s="71"/>
      <c r="E328" s="17" t="s">
        <v>67</v>
      </c>
      <c r="F328" s="33"/>
      <c r="G328" s="34"/>
      <c r="H328" s="24">
        <f t="shared" si="13"/>
        <v>0</v>
      </c>
    </row>
    <row r="329" spans="1:8" s="20" customFormat="1" x14ac:dyDescent="0.2">
      <c r="A329" s="21">
        <f>IF(E329&lt;&gt;"",COUNTA(E$10:$E329),"")</f>
        <v>207</v>
      </c>
      <c r="B329" s="16"/>
      <c r="C329" s="54" t="s">
        <v>172</v>
      </c>
      <c r="D329" s="71"/>
      <c r="E329" s="17" t="s">
        <v>67</v>
      </c>
      <c r="F329" s="33"/>
      <c r="G329" s="34"/>
      <c r="H329" s="24">
        <f t="shared" si="13"/>
        <v>0</v>
      </c>
    </row>
    <row r="330" spans="1:8" s="20" customFormat="1" ht="18.600000000000001" customHeight="1" x14ac:dyDescent="0.2">
      <c r="A330" s="21">
        <f>IF(E330&lt;&gt;"",COUNTA(E$8:$E330),"")</f>
        <v>210</v>
      </c>
      <c r="B330" s="16"/>
      <c r="C330" s="53" t="s">
        <v>26</v>
      </c>
      <c r="D330" s="68"/>
      <c r="E330" s="17" t="s">
        <v>67</v>
      </c>
      <c r="F330" s="22"/>
      <c r="G330" s="23"/>
      <c r="H330" s="24">
        <f>IF(ISBLANK(E330)," ",F330*G330)</f>
        <v>0</v>
      </c>
    </row>
    <row r="331" spans="1:8" s="20" customFormat="1" x14ac:dyDescent="0.2">
      <c r="A331" s="21">
        <f>IF(E331&lt;&gt;"",COUNTA(E$8:$E331),"")</f>
        <v>211</v>
      </c>
      <c r="B331" s="16"/>
      <c r="C331" s="61" t="s">
        <v>25</v>
      </c>
      <c r="D331" s="68"/>
      <c r="E331" s="17" t="s">
        <v>67</v>
      </c>
      <c r="F331" s="22"/>
      <c r="G331" s="23"/>
      <c r="H331" s="24">
        <f t="shared" ref="H331:H359" si="19">IF(ISBLANK(E331)," ",F331*G331)</f>
        <v>0</v>
      </c>
    </row>
    <row r="332" spans="1:8" s="20" customFormat="1" x14ac:dyDescent="0.2">
      <c r="A332" s="21" t="str">
        <f>IF(E332&lt;&gt;"",COUNTA(E$10:$E332),"")</f>
        <v/>
      </c>
      <c r="B332" s="16"/>
      <c r="C332" s="66"/>
      <c r="D332" s="71"/>
      <c r="E332" s="17"/>
      <c r="F332" s="33"/>
      <c r="G332" s="34"/>
      <c r="H332" s="24" t="str">
        <f t="shared" si="19"/>
        <v xml:space="preserve"> </v>
      </c>
    </row>
    <row r="333" spans="1:8" s="20" customFormat="1" x14ac:dyDescent="0.2">
      <c r="A333" s="21" t="str">
        <f>IF(E333&lt;&gt;"",COUNTA(E$10:$E333),"")</f>
        <v/>
      </c>
      <c r="B333" s="16"/>
      <c r="C333" s="124" t="s">
        <v>27</v>
      </c>
      <c r="D333" s="71"/>
      <c r="E333" s="17"/>
      <c r="F333" s="33"/>
      <c r="G333" s="34"/>
      <c r="H333" s="24" t="str">
        <f t="shared" si="19"/>
        <v xml:space="preserve"> </v>
      </c>
    </row>
    <row r="334" spans="1:8" s="20" customFormat="1" x14ac:dyDescent="0.2">
      <c r="A334" s="21" t="str">
        <f>IF(E334&lt;&gt;"",COUNTA(E$10:$E334),"")</f>
        <v/>
      </c>
      <c r="B334" s="16"/>
      <c r="C334" s="124" t="s">
        <v>28</v>
      </c>
      <c r="D334" s="71"/>
      <c r="E334" s="17"/>
      <c r="F334" s="33"/>
      <c r="G334" s="34"/>
      <c r="H334" s="24" t="str">
        <f t="shared" si="19"/>
        <v xml:space="preserve"> </v>
      </c>
    </row>
    <row r="335" spans="1:8" s="20" customFormat="1" x14ac:dyDescent="0.2">
      <c r="A335" s="21">
        <f>IF(E335&lt;&gt;"",COUNTA(E$10:$E335),"")</f>
        <v>210</v>
      </c>
      <c r="B335" s="16"/>
      <c r="C335" s="66" t="s">
        <v>29</v>
      </c>
      <c r="D335" s="71"/>
      <c r="E335" s="17" t="s">
        <v>82</v>
      </c>
      <c r="F335" s="33"/>
      <c r="G335" s="34"/>
      <c r="H335" s="24">
        <f t="shared" si="19"/>
        <v>0</v>
      </c>
    </row>
    <row r="336" spans="1:8" s="20" customFormat="1" x14ac:dyDescent="0.2">
      <c r="A336" s="21">
        <f>IF(E336&lt;&gt;"",COUNTA(E$10:$E336),"")</f>
        <v>211</v>
      </c>
      <c r="B336" s="16"/>
      <c r="C336" s="66" t="s">
        <v>30</v>
      </c>
      <c r="D336" s="71"/>
      <c r="E336" s="17" t="s">
        <v>82</v>
      </c>
      <c r="F336" s="33"/>
      <c r="G336" s="34"/>
      <c r="H336" s="24">
        <f t="shared" si="19"/>
        <v>0</v>
      </c>
    </row>
    <row r="337" spans="1:8" s="20" customFormat="1" ht="25.5" x14ac:dyDescent="0.2">
      <c r="A337" s="21">
        <f>IF(E337&lt;&gt;"",COUNTA(E$10:$E337),"")</f>
        <v>212</v>
      </c>
      <c r="B337" s="16"/>
      <c r="C337" s="66" t="s">
        <v>31</v>
      </c>
      <c r="D337" s="71"/>
      <c r="E337" s="17" t="s">
        <v>82</v>
      </c>
      <c r="F337" s="33"/>
      <c r="G337" s="34"/>
      <c r="H337" s="24">
        <f t="shared" si="19"/>
        <v>0</v>
      </c>
    </row>
    <row r="338" spans="1:8" s="20" customFormat="1" ht="25.5" x14ac:dyDescent="0.2">
      <c r="A338" s="21">
        <f>IF(E338&lt;&gt;"",COUNTA(E$10:$E338),"")</f>
        <v>213</v>
      </c>
      <c r="B338" s="16"/>
      <c r="C338" s="66" t="s">
        <v>116</v>
      </c>
      <c r="D338" s="71"/>
      <c r="E338" s="17" t="s">
        <v>82</v>
      </c>
      <c r="F338" s="33"/>
      <c r="G338" s="34"/>
      <c r="H338" s="24">
        <f t="shared" si="19"/>
        <v>0</v>
      </c>
    </row>
    <row r="339" spans="1:8" s="20" customFormat="1" x14ac:dyDescent="0.2">
      <c r="A339" s="21">
        <f>IF(E339&lt;&gt;"",COUNTA(E$10:$E339),"")</f>
        <v>214</v>
      </c>
      <c r="B339" s="16"/>
      <c r="C339" s="66" t="s">
        <v>32</v>
      </c>
      <c r="D339" s="71"/>
      <c r="E339" s="17" t="s">
        <v>82</v>
      </c>
      <c r="F339" s="33"/>
      <c r="G339" s="34"/>
      <c r="H339" s="24">
        <f t="shared" si="19"/>
        <v>0</v>
      </c>
    </row>
    <row r="340" spans="1:8" s="20" customFormat="1" x14ac:dyDescent="0.2">
      <c r="A340" s="21">
        <f>IF(E340&lt;&gt;"",COUNTA(E$10:$E340),"")</f>
        <v>215</v>
      </c>
      <c r="B340" s="16"/>
      <c r="C340" s="66" t="s">
        <v>33</v>
      </c>
      <c r="D340" s="71"/>
      <c r="E340" s="17" t="s">
        <v>82</v>
      </c>
      <c r="F340" s="33"/>
      <c r="G340" s="34"/>
      <c r="H340" s="24">
        <f t="shared" si="19"/>
        <v>0</v>
      </c>
    </row>
    <row r="341" spans="1:8" s="20" customFormat="1" x14ac:dyDescent="0.2">
      <c r="A341" s="21" t="str">
        <f>IF(E341&lt;&gt;"",COUNTA(E$10:$E341),"")</f>
        <v/>
      </c>
      <c r="B341" s="16"/>
      <c r="C341" s="66"/>
      <c r="D341" s="71"/>
      <c r="E341" s="17"/>
      <c r="F341" s="33"/>
      <c r="G341" s="34"/>
      <c r="H341" s="24" t="str">
        <f t="shared" si="19"/>
        <v xml:space="preserve"> </v>
      </c>
    </row>
    <row r="342" spans="1:8" s="20" customFormat="1" x14ac:dyDescent="0.2">
      <c r="A342" s="21" t="str">
        <f>IF(E342&lt;&gt;"",COUNTA(E$10:$E342),"")</f>
        <v/>
      </c>
      <c r="B342" s="16"/>
      <c r="C342" s="124" t="s">
        <v>117</v>
      </c>
      <c r="D342" s="71"/>
      <c r="E342" s="17"/>
      <c r="F342" s="33"/>
      <c r="G342" s="34"/>
      <c r="H342" s="24" t="str">
        <f t="shared" si="19"/>
        <v xml:space="preserve"> </v>
      </c>
    </row>
    <row r="343" spans="1:8" s="20" customFormat="1" x14ac:dyDescent="0.2">
      <c r="A343" s="21">
        <f>IF(E343&lt;&gt;"",COUNTA(E$10:$E343),"")</f>
        <v>216</v>
      </c>
      <c r="B343" s="16"/>
      <c r="C343" s="66" t="s">
        <v>118</v>
      </c>
      <c r="D343" s="71"/>
      <c r="E343" s="17" t="s">
        <v>67</v>
      </c>
      <c r="F343" s="33"/>
      <c r="G343" s="34"/>
      <c r="H343" s="24">
        <f t="shared" si="19"/>
        <v>0</v>
      </c>
    </row>
    <row r="344" spans="1:8" s="20" customFormat="1" ht="25.5" x14ac:dyDescent="0.2">
      <c r="A344" s="21">
        <f>IF(E344&lt;&gt;"",COUNTA(E$10:$E344),"")</f>
        <v>217</v>
      </c>
      <c r="B344" s="16"/>
      <c r="C344" s="66" t="s">
        <v>119</v>
      </c>
      <c r="D344" s="71"/>
      <c r="E344" s="17" t="s">
        <v>67</v>
      </c>
      <c r="F344" s="33"/>
      <c r="G344" s="34"/>
      <c r="H344" s="24">
        <f t="shared" si="19"/>
        <v>0</v>
      </c>
    </row>
    <row r="345" spans="1:8" s="20" customFormat="1" x14ac:dyDescent="0.2">
      <c r="A345" s="21">
        <f>IF(E345&lt;&gt;"",COUNTA(E$10:$E345),"")</f>
        <v>218</v>
      </c>
      <c r="B345" s="16"/>
      <c r="C345" s="66" t="s">
        <v>120</v>
      </c>
      <c r="D345" s="71"/>
      <c r="E345" s="17" t="s">
        <v>67</v>
      </c>
      <c r="F345" s="33"/>
      <c r="G345" s="34"/>
      <c r="H345" s="24">
        <f t="shared" si="19"/>
        <v>0</v>
      </c>
    </row>
    <row r="346" spans="1:8" s="20" customFormat="1" x14ac:dyDescent="0.2">
      <c r="A346" s="21">
        <f>IF(E346&lt;&gt;"",COUNTA(E$10:$E346),"")</f>
        <v>219</v>
      </c>
      <c r="B346" s="16"/>
      <c r="C346" s="66" t="s">
        <v>121</v>
      </c>
      <c r="D346" s="71"/>
      <c r="E346" s="17" t="s">
        <v>67</v>
      </c>
      <c r="F346" s="33"/>
      <c r="G346" s="34"/>
      <c r="H346" s="24">
        <f t="shared" si="19"/>
        <v>0</v>
      </c>
    </row>
    <row r="347" spans="1:8" s="20" customFormat="1" x14ac:dyDescent="0.2">
      <c r="A347" s="21">
        <f>IF(E347&lt;&gt;"",COUNTA(E$10:$E347),"")</f>
        <v>220</v>
      </c>
      <c r="B347" s="16"/>
      <c r="C347" s="66" t="s">
        <v>122</v>
      </c>
      <c r="D347" s="71"/>
      <c r="E347" s="17" t="s">
        <v>67</v>
      </c>
      <c r="F347" s="33"/>
      <c r="G347" s="34"/>
      <c r="H347" s="24">
        <f t="shared" si="19"/>
        <v>0</v>
      </c>
    </row>
    <row r="348" spans="1:8" s="20" customFormat="1" x14ac:dyDescent="0.2">
      <c r="A348" s="21">
        <f>IF(E348&lt;&gt;"",COUNTA(E$10:$E348),"")</f>
        <v>221</v>
      </c>
      <c r="B348" s="16"/>
      <c r="C348" s="66" t="s">
        <v>123</v>
      </c>
      <c r="D348" s="71"/>
      <c r="E348" s="17" t="s">
        <v>67</v>
      </c>
      <c r="F348" s="33"/>
      <c r="G348" s="34"/>
      <c r="H348" s="24">
        <f t="shared" si="19"/>
        <v>0</v>
      </c>
    </row>
    <row r="349" spans="1:8" s="20" customFormat="1" x14ac:dyDescent="0.2">
      <c r="A349" s="21">
        <f>IF(E349&lt;&gt;"",COUNTA(E$10:$E349),"")</f>
        <v>222</v>
      </c>
      <c r="B349" s="16"/>
      <c r="C349" s="66" t="s">
        <v>124</v>
      </c>
      <c r="D349" s="71"/>
      <c r="E349" s="17" t="s">
        <v>67</v>
      </c>
      <c r="F349" s="33"/>
      <c r="G349" s="34"/>
      <c r="H349" s="24">
        <f t="shared" si="19"/>
        <v>0</v>
      </c>
    </row>
    <row r="350" spans="1:8" s="20" customFormat="1" x14ac:dyDescent="0.2">
      <c r="A350" s="21" t="str">
        <f>IF(E350&lt;&gt;"",COUNTA(E$10:$E350),"")</f>
        <v/>
      </c>
      <c r="B350" s="16"/>
      <c r="C350" s="66"/>
      <c r="D350" s="71"/>
      <c r="E350" s="17"/>
      <c r="F350" s="33"/>
      <c r="G350" s="34"/>
      <c r="H350" s="24" t="str">
        <f t="shared" si="19"/>
        <v xml:space="preserve"> </v>
      </c>
    </row>
    <row r="351" spans="1:8" s="20" customFormat="1" x14ac:dyDescent="0.2">
      <c r="A351" s="21" t="str">
        <f>IF(E351&lt;&gt;"",COUNTA(E$10:$E351),"")</f>
        <v/>
      </c>
      <c r="B351" s="16"/>
      <c r="C351" s="124" t="s">
        <v>125</v>
      </c>
      <c r="D351" s="71"/>
      <c r="E351" s="17"/>
      <c r="F351" s="33"/>
      <c r="G351" s="34"/>
      <c r="H351" s="24" t="str">
        <f t="shared" si="19"/>
        <v xml:space="preserve"> </v>
      </c>
    </row>
    <row r="352" spans="1:8" s="20" customFormat="1" x14ac:dyDescent="0.2">
      <c r="A352" s="21">
        <f>IF(E352&lt;&gt;"",COUNTA(E$10:$E352),"")</f>
        <v>223</v>
      </c>
      <c r="B352" s="16"/>
      <c r="C352" s="66" t="s">
        <v>126</v>
      </c>
      <c r="D352" s="71"/>
      <c r="E352" s="17" t="s">
        <v>132</v>
      </c>
      <c r="F352" s="33"/>
      <c r="G352" s="34"/>
      <c r="H352" s="24">
        <f t="shared" si="19"/>
        <v>0</v>
      </c>
    </row>
    <row r="353" spans="1:8" s="20" customFormat="1" x14ac:dyDescent="0.2">
      <c r="A353" s="21">
        <f>IF(E353&lt;&gt;"",COUNTA(E$10:$E353),"")</f>
        <v>224</v>
      </c>
      <c r="B353" s="16"/>
      <c r="C353" s="66" t="s">
        <v>127</v>
      </c>
      <c r="D353" s="71"/>
      <c r="E353" s="17" t="s">
        <v>132</v>
      </c>
      <c r="F353" s="33"/>
      <c r="G353" s="34"/>
      <c r="H353" s="24">
        <f t="shared" si="19"/>
        <v>0</v>
      </c>
    </row>
    <row r="354" spans="1:8" s="20" customFormat="1" x14ac:dyDescent="0.2">
      <c r="A354" s="21">
        <f>IF(E354&lt;&gt;"",COUNTA(E$10:$E354),"")</f>
        <v>225</v>
      </c>
      <c r="B354" s="16"/>
      <c r="C354" s="66" t="s">
        <v>128</v>
      </c>
      <c r="D354" s="71"/>
      <c r="E354" s="17" t="s">
        <v>132</v>
      </c>
      <c r="F354" s="33"/>
      <c r="G354" s="34"/>
      <c r="H354" s="24">
        <f t="shared" si="19"/>
        <v>0</v>
      </c>
    </row>
    <row r="355" spans="1:8" s="20" customFormat="1" x14ac:dyDescent="0.2">
      <c r="A355" s="21" t="str">
        <f>IF(E355&lt;&gt;"",COUNTA(E$10:$E355),"")</f>
        <v/>
      </c>
      <c r="B355" s="16"/>
      <c r="C355" s="66"/>
      <c r="D355" s="71"/>
      <c r="E355" s="17"/>
      <c r="F355" s="33"/>
      <c r="G355" s="34"/>
      <c r="H355" s="24" t="str">
        <f t="shared" si="19"/>
        <v xml:space="preserve"> </v>
      </c>
    </row>
    <row r="356" spans="1:8" s="20" customFormat="1" x14ac:dyDescent="0.2">
      <c r="A356" s="21" t="str">
        <f>IF(E356&lt;&gt;"",COUNTA(E$10:$E356),"")</f>
        <v/>
      </c>
      <c r="B356" s="16"/>
      <c r="C356" s="124" t="s">
        <v>129</v>
      </c>
      <c r="D356" s="71"/>
      <c r="E356" s="17"/>
      <c r="F356" s="33"/>
      <c r="G356" s="34"/>
      <c r="H356" s="24" t="str">
        <f t="shared" si="19"/>
        <v xml:space="preserve"> </v>
      </c>
    </row>
    <row r="357" spans="1:8" s="20" customFormat="1" x14ac:dyDescent="0.2">
      <c r="A357" s="21">
        <f>IF(E357&lt;&gt;"",COUNTA(E$10:$E357),"")</f>
        <v>226</v>
      </c>
      <c r="B357" s="16"/>
      <c r="C357" s="66" t="s">
        <v>130</v>
      </c>
      <c r="D357" s="71"/>
      <c r="E357" s="17" t="s">
        <v>132</v>
      </c>
      <c r="F357" s="33"/>
      <c r="G357" s="34"/>
      <c r="H357" s="24">
        <f t="shared" si="19"/>
        <v>0</v>
      </c>
    </row>
    <row r="358" spans="1:8" s="20" customFormat="1" x14ac:dyDescent="0.2">
      <c r="A358" s="21">
        <f>IF(E358&lt;&gt;"",COUNTA(E$10:$E358),"")</f>
        <v>227</v>
      </c>
      <c r="B358" s="16"/>
      <c r="C358" s="66" t="s">
        <v>131</v>
      </c>
      <c r="D358" s="71"/>
      <c r="E358" s="17" t="s">
        <v>132</v>
      </c>
      <c r="F358" s="33"/>
      <c r="G358" s="34"/>
      <c r="H358" s="24">
        <f t="shared" si="19"/>
        <v>0</v>
      </c>
    </row>
    <row r="359" spans="1:8" s="20" customFormat="1" x14ac:dyDescent="0.2">
      <c r="A359" s="21" t="str">
        <f>IF(E359&lt;&gt;"",COUNTA(E$10:$E359),"")</f>
        <v/>
      </c>
      <c r="B359" s="16"/>
      <c r="C359" s="66"/>
      <c r="D359" s="71"/>
      <c r="E359" s="17"/>
      <c r="F359" s="33"/>
      <c r="G359" s="34"/>
      <c r="H359" s="24" t="str">
        <f t="shared" si="19"/>
        <v xml:space="preserve"> </v>
      </c>
    </row>
    <row r="360" spans="1:8" s="172" customFormat="1" ht="13.5" thickBot="1" x14ac:dyDescent="0.25">
      <c r="A360" s="169"/>
      <c r="B360" s="170"/>
      <c r="C360" s="124" t="s">
        <v>134</v>
      </c>
      <c r="D360" s="70"/>
      <c r="E360" s="171"/>
      <c r="F360" s="42"/>
      <c r="G360" s="43"/>
      <c r="H360" s="173">
        <f>SUM(H325:H359)</f>
        <v>0</v>
      </c>
    </row>
    <row r="361" spans="1:8" s="20" customFormat="1" ht="13.5" thickTop="1" x14ac:dyDescent="0.2">
      <c r="A361" s="21" t="str">
        <f>IF(E361&lt;&gt;"",COUNTA(E$10:$E361),"")</f>
        <v/>
      </c>
      <c r="B361" s="16"/>
      <c r="C361" s="54"/>
      <c r="D361" s="71"/>
      <c r="E361" s="17"/>
      <c r="F361" s="33"/>
      <c r="G361" s="34"/>
      <c r="H361" s="24" t="str">
        <f t="shared" si="13"/>
        <v xml:space="preserve"> </v>
      </c>
    </row>
    <row r="362" spans="1:8" s="20" customFormat="1" x14ac:dyDescent="0.2">
      <c r="A362" s="21" t="str">
        <f>IF(E362&lt;&gt;"",COUNTA(E$10:$E362),"")</f>
        <v/>
      </c>
      <c r="B362" s="16"/>
      <c r="C362" s="57" t="s">
        <v>211</v>
      </c>
      <c r="D362" s="70"/>
      <c r="E362" s="17"/>
      <c r="F362" s="33"/>
      <c r="G362" s="34"/>
      <c r="H362" s="24" t="str">
        <f t="shared" si="13"/>
        <v xml:space="preserve"> </v>
      </c>
    </row>
    <row r="363" spans="1:8" s="20" customFormat="1" x14ac:dyDescent="0.2">
      <c r="A363" s="21" t="str">
        <f>IF(E363&lt;&gt;"",COUNTA(E$10:$E363),"")</f>
        <v/>
      </c>
      <c r="B363" s="16"/>
      <c r="C363" s="57"/>
      <c r="D363" s="70"/>
      <c r="E363" s="17"/>
      <c r="F363" s="33"/>
      <c r="G363" s="34"/>
      <c r="H363" s="24" t="str">
        <f t="shared" si="13"/>
        <v xml:space="preserve"> </v>
      </c>
    </row>
    <row r="364" spans="1:8" s="20" customFormat="1" ht="18.600000000000001" customHeight="1" x14ac:dyDescent="0.2">
      <c r="A364" s="21">
        <f>IF(E364&lt;&gt;"",COUNTA(E$8:$E364),"")</f>
        <v>230</v>
      </c>
      <c r="B364" s="16"/>
      <c r="C364" s="53" t="s">
        <v>26</v>
      </c>
      <c r="D364" s="68"/>
      <c r="E364" s="17" t="s">
        <v>67</v>
      </c>
      <c r="F364" s="22"/>
      <c r="G364" s="23"/>
      <c r="H364" s="24">
        <f>IF(ISBLANK(E364)," ",F364*G364)</f>
        <v>0</v>
      </c>
    </row>
    <row r="365" spans="1:8" s="20" customFormat="1" x14ac:dyDescent="0.2">
      <c r="A365" s="21">
        <f>IF(E365&lt;&gt;"",COUNTA(E$8:$E365),"")</f>
        <v>231</v>
      </c>
      <c r="B365" s="16"/>
      <c r="C365" s="61" t="s">
        <v>173</v>
      </c>
      <c r="D365" s="68"/>
      <c r="E365" s="17" t="s">
        <v>67</v>
      </c>
      <c r="F365" s="22"/>
      <c r="G365" s="23"/>
      <c r="H365" s="24">
        <f t="shared" ref="H365" si="20">IF(ISBLANK(E365)," ",F365*G365)</f>
        <v>0</v>
      </c>
    </row>
    <row r="366" spans="1:8" s="20" customFormat="1" ht="18.600000000000001" customHeight="1" x14ac:dyDescent="0.2">
      <c r="A366" s="21">
        <f>IF(E366&lt;&gt;"",COUNTA(E$8:$E366),"")</f>
        <v>232</v>
      </c>
      <c r="B366" s="16"/>
      <c r="C366" s="53" t="s">
        <v>26</v>
      </c>
      <c r="D366" s="68"/>
      <c r="E366" s="17" t="s">
        <v>67</v>
      </c>
      <c r="F366" s="22"/>
      <c r="G366" s="23"/>
      <c r="H366" s="24">
        <f>IF(ISBLANK(E366)," ",F366*G366)</f>
        <v>0</v>
      </c>
    </row>
    <row r="367" spans="1:8" s="20" customFormat="1" x14ac:dyDescent="0.2">
      <c r="A367" s="21">
        <f>IF(E367&lt;&gt;"",COUNTA(E$8:$E367),"")</f>
        <v>233</v>
      </c>
      <c r="B367" s="16"/>
      <c r="C367" s="61" t="s">
        <v>25</v>
      </c>
      <c r="D367" s="68"/>
      <c r="E367" s="17" t="s">
        <v>67</v>
      </c>
      <c r="F367" s="22"/>
      <c r="G367" s="23"/>
      <c r="H367" s="24">
        <f t="shared" ref="H367:H395" si="21">IF(ISBLANK(E367)," ",F367*G367)</f>
        <v>0</v>
      </c>
    </row>
    <row r="368" spans="1:8" s="20" customFormat="1" x14ac:dyDescent="0.2">
      <c r="A368" s="21" t="str">
        <f>IF(E368&lt;&gt;"",COUNTA(E$10:$E368),"")</f>
        <v/>
      </c>
      <c r="B368" s="16"/>
      <c r="C368" s="66"/>
      <c r="D368" s="71"/>
      <c r="E368" s="17"/>
      <c r="F368" s="33"/>
      <c r="G368" s="34"/>
      <c r="H368" s="24" t="str">
        <f t="shared" si="21"/>
        <v xml:space="preserve"> </v>
      </c>
    </row>
    <row r="369" spans="1:8" s="20" customFormat="1" x14ac:dyDescent="0.2">
      <c r="A369" s="21" t="str">
        <f>IF(E369&lt;&gt;"",COUNTA(E$10:$E369),"")</f>
        <v/>
      </c>
      <c r="B369" s="16"/>
      <c r="C369" s="124" t="s">
        <v>27</v>
      </c>
      <c r="D369" s="71"/>
      <c r="E369" s="17"/>
      <c r="F369" s="33"/>
      <c r="G369" s="34"/>
      <c r="H369" s="24" t="str">
        <f t="shared" si="21"/>
        <v xml:space="preserve"> </v>
      </c>
    </row>
    <row r="370" spans="1:8" s="20" customFormat="1" x14ac:dyDescent="0.2">
      <c r="A370" s="21" t="str">
        <f>IF(E370&lt;&gt;"",COUNTA(E$10:$E370),"")</f>
        <v/>
      </c>
      <c r="B370" s="16"/>
      <c r="C370" s="124" t="s">
        <v>28</v>
      </c>
      <c r="D370" s="71"/>
      <c r="E370" s="17"/>
      <c r="F370" s="33"/>
      <c r="G370" s="34"/>
      <c r="H370" s="24" t="str">
        <f t="shared" si="21"/>
        <v xml:space="preserve"> </v>
      </c>
    </row>
    <row r="371" spans="1:8" s="20" customFormat="1" x14ac:dyDescent="0.2">
      <c r="A371" s="21">
        <f>IF(E371&lt;&gt;"",COUNTA(E$10:$E371),"")</f>
        <v>232</v>
      </c>
      <c r="B371" s="16"/>
      <c r="C371" s="66" t="s">
        <v>29</v>
      </c>
      <c r="D371" s="71"/>
      <c r="E371" s="17" t="s">
        <v>82</v>
      </c>
      <c r="F371" s="33"/>
      <c r="G371" s="34"/>
      <c r="H371" s="24">
        <f t="shared" si="21"/>
        <v>0</v>
      </c>
    </row>
    <row r="372" spans="1:8" s="20" customFormat="1" x14ac:dyDescent="0.2">
      <c r="A372" s="21">
        <f>IF(E372&lt;&gt;"",COUNTA(E$10:$E372),"")</f>
        <v>233</v>
      </c>
      <c r="B372" s="16"/>
      <c r="C372" s="66" t="s">
        <v>30</v>
      </c>
      <c r="D372" s="71"/>
      <c r="E372" s="17" t="s">
        <v>82</v>
      </c>
      <c r="F372" s="33"/>
      <c r="G372" s="34"/>
      <c r="H372" s="24">
        <f t="shared" si="21"/>
        <v>0</v>
      </c>
    </row>
    <row r="373" spans="1:8" s="20" customFormat="1" ht="25.5" x14ac:dyDescent="0.2">
      <c r="A373" s="21">
        <f>IF(E373&lt;&gt;"",COUNTA(E$10:$E373),"")</f>
        <v>234</v>
      </c>
      <c r="B373" s="16"/>
      <c r="C373" s="66" t="s">
        <v>31</v>
      </c>
      <c r="D373" s="71"/>
      <c r="E373" s="17" t="s">
        <v>82</v>
      </c>
      <c r="F373" s="33"/>
      <c r="G373" s="34"/>
      <c r="H373" s="24">
        <f t="shared" si="21"/>
        <v>0</v>
      </c>
    </row>
    <row r="374" spans="1:8" s="20" customFormat="1" ht="25.5" x14ac:dyDescent="0.2">
      <c r="A374" s="21">
        <f>IF(E374&lt;&gt;"",COUNTA(E$10:$E374),"")</f>
        <v>235</v>
      </c>
      <c r="B374" s="16"/>
      <c r="C374" s="66" t="s">
        <v>116</v>
      </c>
      <c r="D374" s="71"/>
      <c r="E374" s="17" t="s">
        <v>82</v>
      </c>
      <c r="F374" s="33"/>
      <c r="G374" s="34"/>
      <c r="H374" s="24">
        <f t="shared" si="21"/>
        <v>0</v>
      </c>
    </row>
    <row r="375" spans="1:8" s="20" customFormat="1" x14ac:dyDescent="0.2">
      <c r="A375" s="21">
        <f>IF(E375&lt;&gt;"",COUNTA(E$10:$E375),"")</f>
        <v>236</v>
      </c>
      <c r="B375" s="16"/>
      <c r="C375" s="66" t="s">
        <v>32</v>
      </c>
      <c r="D375" s="71"/>
      <c r="E375" s="17" t="s">
        <v>82</v>
      </c>
      <c r="F375" s="33"/>
      <c r="G375" s="34"/>
      <c r="H375" s="24">
        <f t="shared" si="21"/>
        <v>0</v>
      </c>
    </row>
    <row r="376" spans="1:8" s="20" customFormat="1" x14ac:dyDescent="0.2">
      <c r="A376" s="21">
        <f>IF(E376&lt;&gt;"",COUNTA(E$10:$E376),"")</f>
        <v>237</v>
      </c>
      <c r="B376" s="16"/>
      <c r="C376" s="66" t="s">
        <v>33</v>
      </c>
      <c r="D376" s="71"/>
      <c r="E376" s="17" t="s">
        <v>82</v>
      </c>
      <c r="F376" s="33"/>
      <c r="G376" s="34"/>
      <c r="H376" s="24">
        <f t="shared" si="21"/>
        <v>0</v>
      </c>
    </row>
    <row r="377" spans="1:8" s="20" customFormat="1" x14ac:dyDescent="0.2">
      <c r="A377" s="21" t="str">
        <f>IF(E377&lt;&gt;"",COUNTA(E$10:$E377),"")</f>
        <v/>
      </c>
      <c r="B377" s="16"/>
      <c r="C377" s="66"/>
      <c r="D377" s="71"/>
      <c r="E377" s="17"/>
      <c r="F377" s="33"/>
      <c r="G377" s="34"/>
      <c r="H377" s="24" t="str">
        <f t="shared" si="21"/>
        <v xml:space="preserve"> </v>
      </c>
    </row>
    <row r="378" spans="1:8" s="20" customFormat="1" x14ac:dyDescent="0.2">
      <c r="A378" s="21" t="str">
        <f>IF(E378&lt;&gt;"",COUNTA(E$10:$E378),"")</f>
        <v/>
      </c>
      <c r="B378" s="16"/>
      <c r="C378" s="124" t="s">
        <v>117</v>
      </c>
      <c r="D378" s="71"/>
      <c r="E378" s="17"/>
      <c r="F378" s="33"/>
      <c r="G378" s="34"/>
      <c r="H378" s="24" t="str">
        <f t="shared" si="21"/>
        <v xml:space="preserve"> </v>
      </c>
    </row>
    <row r="379" spans="1:8" s="20" customFormat="1" x14ac:dyDescent="0.2">
      <c r="A379" s="21">
        <f>IF(E379&lt;&gt;"",COUNTA(E$10:$E379),"")</f>
        <v>238</v>
      </c>
      <c r="B379" s="16"/>
      <c r="C379" s="66" t="s">
        <v>118</v>
      </c>
      <c r="D379" s="71"/>
      <c r="E379" s="17" t="s">
        <v>67</v>
      </c>
      <c r="F379" s="33"/>
      <c r="G379" s="34"/>
      <c r="H379" s="24">
        <f t="shared" si="21"/>
        <v>0</v>
      </c>
    </row>
    <row r="380" spans="1:8" s="20" customFormat="1" ht="25.5" x14ac:dyDescent="0.2">
      <c r="A380" s="21">
        <f>IF(E380&lt;&gt;"",COUNTA(E$10:$E380),"")</f>
        <v>239</v>
      </c>
      <c r="B380" s="16"/>
      <c r="C380" s="66" t="s">
        <v>119</v>
      </c>
      <c r="D380" s="71"/>
      <c r="E380" s="17" t="s">
        <v>67</v>
      </c>
      <c r="F380" s="33"/>
      <c r="G380" s="34"/>
      <c r="H380" s="24">
        <f t="shared" si="21"/>
        <v>0</v>
      </c>
    </row>
    <row r="381" spans="1:8" s="20" customFormat="1" x14ac:dyDescent="0.2">
      <c r="A381" s="21">
        <f>IF(E381&lt;&gt;"",COUNTA(E$10:$E381),"")</f>
        <v>240</v>
      </c>
      <c r="B381" s="16"/>
      <c r="C381" s="66" t="s">
        <v>120</v>
      </c>
      <c r="D381" s="71"/>
      <c r="E381" s="17" t="s">
        <v>67</v>
      </c>
      <c r="F381" s="33"/>
      <c r="G381" s="34"/>
      <c r="H381" s="24">
        <f t="shared" si="21"/>
        <v>0</v>
      </c>
    </row>
    <row r="382" spans="1:8" s="20" customFormat="1" x14ac:dyDescent="0.2">
      <c r="A382" s="21">
        <f>IF(E382&lt;&gt;"",COUNTA(E$10:$E382),"")</f>
        <v>241</v>
      </c>
      <c r="B382" s="16"/>
      <c r="C382" s="66" t="s">
        <v>121</v>
      </c>
      <c r="D382" s="71"/>
      <c r="E382" s="17" t="s">
        <v>67</v>
      </c>
      <c r="F382" s="33"/>
      <c r="G382" s="34"/>
      <c r="H382" s="24">
        <f t="shared" si="21"/>
        <v>0</v>
      </c>
    </row>
    <row r="383" spans="1:8" s="20" customFormat="1" x14ac:dyDescent="0.2">
      <c r="A383" s="21">
        <f>IF(E383&lt;&gt;"",COUNTA(E$10:$E383),"")</f>
        <v>242</v>
      </c>
      <c r="B383" s="16"/>
      <c r="C383" s="66" t="s">
        <v>122</v>
      </c>
      <c r="D383" s="71"/>
      <c r="E383" s="17" t="s">
        <v>67</v>
      </c>
      <c r="F383" s="33"/>
      <c r="G383" s="34"/>
      <c r="H383" s="24">
        <f t="shared" si="21"/>
        <v>0</v>
      </c>
    </row>
    <row r="384" spans="1:8" s="20" customFormat="1" x14ac:dyDescent="0.2">
      <c r="A384" s="21">
        <f>IF(E384&lt;&gt;"",COUNTA(E$10:$E384),"")</f>
        <v>243</v>
      </c>
      <c r="B384" s="16"/>
      <c r="C384" s="66" t="s">
        <v>123</v>
      </c>
      <c r="D384" s="71"/>
      <c r="E384" s="17" t="s">
        <v>67</v>
      </c>
      <c r="F384" s="33"/>
      <c r="G384" s="34"/>
      <c r="H384" s="24">
        <f t="shared" si="21"/>
        <v>0</v>
      </c>
    </row>
    <row r="385" spans="1:8" s="20" customFormat="1" x14ac:dyDescent="0.2">
      <c r="A385" s="21">
        <f>IF(E385&lt;&gt;"",COUNTA(E$10:$E385),"")</f>
        <v>244</v>
      </c>
      <c r="B385" s="16"/>
      <c r="C385" s="66" t="s">
        <v>124</v>
      </c>
      <c r="D385" s="71"/>
      <c r="E385" s="17" t="s">
        <v>67</v>
      </c>
      <c r="F385" s="33"/>
      <c r="G385" s="34"/>
      <c r="H385" s="24">
        <f t="shared" si="21"/>
        <v>0</v>
      </c>
    </row>
    <row r="386" spans="1:8" s="20" customFormat="1" x14ac:dyDescent="0.2">
      <c r="A386" s="21" t="str">
        <f>IF(E386&lt;&gt;"",COUNTA(E$10:$E386),"")</f>
        <v/>
      </c>
      <c r="B386" s="16"/>
      <c r="C386" s="66"/>
      <c r="D386" s="71"/>
      <c r="E386" s="17"/>
      <c r="F386" s="33"/>
      <c r="G386" s="34"/>
      <c r="H386" s="24" t="str">
        <f t="shared" si="21"/>
        <v xml:space="preserve"> </v>
      </c>
    </row>
    <row r="387" spans="1:8" s="20" customFormat="1" x14ac:dyDescent="0.2">
      <c r="A387" s="21" t="str">
        <f>IF(E387&lt;&gt;"",COUNTA(E$10:$E387),"")</f>
        <v/>
      </c>
      <c r="B387" s="16"/>
      <c r="C387" s="124" t="s">
        <v>125</v>
      </c>
      <c r="D387" s="71"/>
      <c r="E387" s="17"/>
      <c r="F387" s="33"/>
      <c r="G387" s="34"/>
      <c r="H387" s="24" t="str">
        <f t="shared" si="21"/>
        <v xml:space="preserve"> </v>
      </c>
    </row>
    <row r="388" spans="1:8" s="20" customFormat="1" x14ac:dyDescent="0.2">
      <c r="A388" s="21">
        <f>IF(E388&lt;&gt;"",COUNTA(E$10:$E388),"")</f>
        <v>245</v>
      </c>
      <c r="B388" s="16"/>
      <c r="C388" s="66" t="s">
        <v>126</v>
      </c>
      <c r="D388" s="71"/>
      <c r="E388" s="17" t="s">
        <v>132</v>
      </c>
      <c r="F388" s="33"/>
      <c r="G388" s="34"/>
      <c r="H388" s="24">
        <f t="shared" si="21"/>
        <v>0</v>
      </c>
    </row>
    <row r="389" spans="1:8" s="20" customFormat="1" x14ac:dyDescent="0.2">
      <c r="A389" s="21">
        <f>IF(E389&lt;&gt;"",COUNTA(E$10:$E389),"")</f>
        <v>246</v>
      </c>
      <c r="B389" s="16"/>
      <c r="C389" s="66" t="s">
        <v>127</v>
      </c>
      <c r="D389" s="71"/>
      <c r="E389" s="17" t="s">
        <v>132</v>
      </c>
      <c r="F389" s="33"/>
      <c r="G389" s="34"/>
      <c r="H389" s="24">
        <f t="shared" si="21"/>
        <v>0</v>
      </c>
    </row>
    <row r="390" spans="1:8" s="20" customFormat="1" x14ac:dyDescent="0.2">
      <c r="A390" s="21">
        <f>IF(E390&lt;&gt;"",COUNTA(E$10:$E390),"")</f>
        <v>247</v>
      </c>
      <c r="B390" s="16"/>
      <c r="C390" s="66" t="s">
        <v>128</v>
      </c>
      <c r="D390" s="71"/>
      <c r="E390" s="17" t="s">
        <v>132</v>
      </c>
      <c r="F390" s="33"/>
      <c r="G390" s="34"/>
      <c r="H390" s="24">
        <f t="shared" si="21"/>
        <v>0</v>
      </c>
    </row>
    <row r="391" spans="1:8" s="20" customFormat="1" x14ac:dyDescent="0.2">
      <c r="A391" s="21" t="str">
        <f>IF(E391&lt;&gt;"",COUNTA(E$10:$E391),"")</f>
        <v/>
      </c>
      <c r="B391" s="16"/>
      <c r="C391" s="66"/>
      <c r="D391" s="71"/>
      <c r="E391" s="17"/>
      <c r="F391" s="33"/>
      <c r="G391" s="34"/>
      <c r="H391" s="24" t="str">
        <f t="shared" si="21"/>
        <v xml:space="preserve"> </v>
      </c>
    </row>
    <row r="392" spans="1:8" s="20" customFormat="1" x14ac:dyDescent="0.2">
      <c r="A392" s="21" t="str">
        <f>IF(E392&lt;&gt;"",COUNTA(E$10:$E392),"")</f>
        <v/>
      </c>
      <c r="B392" s="16"/>
      <c r="C392" s="124" t="s">
        <v>129</v>
      </c>
      <c r="D392" s="71"/>
      <c r="E392" s="17"/>
      <c r="F392" s="33"/>
      <c r="G392" s="34"/>
      <c r="H392" s="24" t="str">
        <f t="shared" si="21"/>
        <v xml:space="preserve"> </v>
      </c>
    </row>
    <row r="393" spans="1:8" s="20" customFormat="1" x14ac:dyDescent="0.2">
      <c r="A393" s="21">
        <f>IF(E393&lt;&gt;"",COUNTA(E$10:$E393),"")</f>
        <v>248</v>
      </c>
      <c r="B393" s="16"/>
      <c r="C393" s="66" t="s">
        <v>130</v>
      </c>
      <c r="D393" s="71"/>
      <c r="E393" s="17" t="s">
        <v>132</v>
      </c>
      <c r="F393" s="33"/>
      <c r="G393" s="34"/>
      <c r="H393" s="24">
        <f t="shared" si="21"/>
        <v>0</v>
      </c>
    </row>
    <row r="394" spans="1:8" s="20" customFormat="1" x14ac:dyDescent="0.2">
      <c r="A394" s="21">
        <f>IF(E394&lt;&gt;"",COUNTA(E$10:$E394),"")</f>
        <v>249</v>
      </c>
      <c r="B394" s="16"/>
      <c r="C394" s="66" t="s">
        <v>131</v>
      </c>
      <c r="D394" s="71"/>
      <c r="E394" s="17" t="s">
        <v>132</v>
      </c>
      <c r="F394" s="33"/>
      <c r="G394" s="34"/>
      <c r="H394" s="24">
        <f t="shared" si="21"/>
        <v>0</v>
      </c>
    </row>
    <row r="395" spans="1:8" s="20" customFormat="1" x14ac:dyDescent="0.2">
      <c r="A395" s="21" t="str">
        <f>IF(E395&lt;&gt;"",COUNTA(E$10:$E395),"")</f>
        <v/>
      </c>
      <c r="B395" s="16"/>
      <c r="C395" s="66"/>
      <c r="D395" s="71"/>
      <c r="E395" s="17"/>
      <c r="F395" s="33"/>
      <c r="G395" s="34"/>
      <c r="H395" s="24" t="str">
        <f t="shared" si="21"/>
        <v xml:space="preserve"> </v>
      </c>
    </row>
    <row r="396" spans="1:8" s="172" customFormat="1" ht="13.5" thickBot="1" x14ac:dyDescent="0.25">
      <c r="A396" s="169"/>
      <c r="B396" s="170"/>
      <c r="C396" s="124" t="s">
        <v>134</v>
      </c>
      <c r="D396" s="70"/>
      <c r="E396" s="171"/>
      <c r="F396" s="42"/>
      <c r="G396" s="43"/>
      <c r="H396" s="173">
        <f>SUM(H364:H395)</f>
        <v>0</v>
      </c>
    </row>
    <row r="397" spans="1:8" s="20" customFormat="1" ht="13.5" thickTop="1" x14ac:dyDescent="0.2">
      <c r="A397" s="21" t="str">
        <f>IF(E397&lt;&gt;"",COUNTA(E$10:$E397),"")</f>
        <v/>
      </c>
      <c r="B397" s="16"/>
      <c r="C397" s="54"/>
      <c r="D397" s="71"/>
      <c r="E397" s="17"/>
      <c r="F397" s="33"/>
      <c r="G397" s="34"/>
      <c r="H397" s="24" t="str">
        <f t="shared" si="13"/>
        <v xml:space="preserve"> </v>
      </c>
    </row>
    <row r="398" spans="1:8" s="20" customFormat="1" x14ac:dyDescent="0.2">
      <c r="A398" s="21" t="str">
        <f>IF(E398&lt;&gt;"",COUNTA(E$10:$E398),"")</f>
        <v/>
      </c>
      <c r="B398" s="16"/>
      <c r="C398" s="57" t="s">
        <v>212</v>
      </c>
      <c r="D398" s="70"/>
      <c r="E398" s="17"/>
      <c r="F398" s="33"/>
      <c r="G398" s="34"/>
      <c r="H398" s="24" t="str">
        <f t="shared" si="13"/>
        <v xml:space="preserve"> </v>
      </c>
    </row>
    <row r="399" spans="1:8" s="20" customFormat="1" x14ac:dyDescent="0.2">
      <c r="A399" s="21" t="str">
        <f>IF(E399&lt;&gt;"",COUNTA(E$10:$E399),"")</f>
        <v/>
      </c>
      <c r="B399" s="16"/>
      <c r="C399" s="57"/>
      <c r="D399" s="70"/>
      <c r="E399" s="17"/>
      <c r="F399" s="33"/>
      <c r="G399" s="34"/>
      <c r="H399" s="24" t="str">
        <f t="shared" si="13"/>
        <v xml:space="preserve"> </v>
      </c>
    </row>
    <row r="400" spans="1:8" s="20" customFormat="1" ht="18.600000000000001" customHeight="1" x14ac:dyDescent="0.2">
      <c r="A400" s="21">
        <f>IF(E400&lt;&gt;"",COUNTA(E$8:$E400),"")</f>
        <v>252</v>
      </c>
      <c r="B400" s="16"/>
      <c r="C400" s="53" t="s">
        <v>26</v>
      </c>
      <c r="D400" s="68"/>
      <c r="E400" s="17" t="s">
        <v>67</v>
      </c>
      <c r="F400" s="22"/>
      <c r="G400" s="23"/>
      <c r="H400" s="24">
        <f>IF(ISBLANK(E400)," ",F400*G400)</f>
        <v>0</v>
      </c>
    </row>
    <row r="401" spans="1:8" s="20" customFormat="1" x14ac:dyDescent="0.2">
      <c r="A401" s="21">
        <f>IF(E401&lt;&gt;"",COUNTA(E$8:$E401),"")</f>
        <v>253</v>
      </c>
      <c r="B401" s="16"/>
      <c r="C401" s="61" t="s">
        <v>10</v>
      </c>
      <c r="D401" s="68"/>
      <c r="E401" s="17" t="s">
        <v>67</v>
      </c>
      <c r="F401" s="22"/>
      <c r="G401" s="23"/>
      <c r="H401" s="24">
        <f t="shared" ref="H401" si="22">IF(ISBLANK(E401)," ",F401*G401)</f>
        <v>0</v>
      </c>
    </row>
    <row r="402" spans="1:8" s="20" customFormat="1" x14ac:dyDescent="0.2">
      <c r="A402" s="21">
        <f>IF(E402&lt;&gt;"",COUNTA(E$10:$E402),"")</f>
        <v>252</v>
      </c>
      <c r="B402" s="16"/>
      <c r="C402" s="54" t="s">
        <v>174</v>
      </c>
      <c r="D402" s="71"/>
      <c r="E402" s="17" t="s">
        <v>67</v>
      </c>
      <c r="F402" s="33"/>
      <c r="G402" s="34"/>
      <c r="H402" s="24">
        <f t="shared" si="13"/>
        <v>0</v>
      </c>
    </row>
    <row r="403" spans="1:8" s="20" customFormat="1" x14ac:dyDescent="0.2">
      <c r="A403" s="21">
        <f>IF(E403&lt;&gt;"",COUNTA(E$10:$E403),"")</f>
        <v>253</v>
      </c>
      <c r="B403" s="16"/>
      <c r="C403" s="54" t="s">
        <v>175</v>
      </c>
      <c r="D403" s="71"/>
      <c r="E403" s="17" t="s">
        <v>67</v>
      </c>
      <c r="F403" s="33"/>
      <c r="G403" s="34"/>
      <c r="H403" s="24">
        <f t="shared" si="13"/>
        <v>0</v>
      </c>
    </row>
    <row r="404" spans="1:8" s="20" customFormat="1" ht="18.600000000000001" customHeight="1" x14ac:dyDescent="0.2">
      <c r="A404" s="21">
        <f>IF(E404&lt;&gt;"",COUNTA(E$8:$E404),"")</f>
        <v>256</v>
      </c>
      <c r="B404" s="16"/>
      <c r="C404" s="53" t="s">
        <v>26</v>
      </c>
      <c r="D404" s="68"/>
      <c r="E404" s="17" t="s">
        <v>67</v>
      </c>
      <c r="F404" s="22"/>
      <c r="G404" s="23"/>
      <c r="H404" s="24">
        <f>IF(ISBLANK(E404)," ",F404*G404)</f>
        <v>0</v>
      </c>
    </row>
    <row r="405" spans="1:8" s="20" customFormat="1" x14ac:dyDescent="0.2">
      <c r="A405" s="21">
        <f>IF(E405&lt;&gt;"",COUNTA(E$8:$E405),"")</f>
        <v>257</v>
      </c>
      <c r="B405" s="16"/>
      <c r="C405" s="61" t="s">
        <v>25</v>
      </c>
      <c r="D405" s="68"/>
      <c r="E405" s="17" t="s">
        <v>67</v>
      </c>
      <c r="F405" s="22"/>
      <c r="G405" s="23"/>
      <c r="H405" s="24">
        <f t="shared" ref="H405:H433" si="23">IF(ISBLANK(E405)," ",F405*G405)</f>
        <v>0</v>
      </c>
    </row>
    <row r="406" spans="1:8" s="20" customFormat="1" x14ac:dyDescent="0.2">
      <c r="A406" s="21" t="str">
        <f>IF(E406&lt;&gt;"",COUNTA(E$10:$E406),"")</f>
        <v/>
      </c>
      <c r="B406" s="16"/>
      <c r="C406" s="66"/>
      <c r="D406" s="71"/>
      <c r="E406" s="17"/>
      <c r="F406" s="33"/>
      <c r="G406" s="34"/>
      <c r="H406" s="24" t="str">
        <f t="shared" si="23"/>
        <v xml:space="preserve"> </v>
      </c>
    </row>
    <row r="407" spans="1:8" s="20" customFormat="1" x14ac:dyDescent="0.2">
      <c r="A407" s="21" t="str">
        <f>IF(E407&lt;&gt;"",COUNTA(E$10:$E407),"")</f>
        <v/>
      </c>
      <c r="B407" s="16"/>
      <c r="C407" s="124" t="s">
        <v>27</v>
      </c>
      <c r="D407" s="71"/>
      <c r="E407" s="17"/>
      <c r="F407" s="33"/>
      <c r="G407" s="34"/>
      <c r="H407" s="24" t="str">
        <f t="shared" si="23"/>
        <v xml:space="preserve"> </v>
      </c>
    </row>
    <row r="408" spans="1:8" s="20" customFormat="1" x14ac:dyDescent="0.2">
      <c r="A408" s="21" t="str">
        <f>IF(E408&lt;&gt;"",COUNTA(E$10:$E408),"")</f>
        <v/>
      </c>
      <c r="B408" s="16"/>
      <c r="C408" s="124" t="s">
        <v>28</v>
      </c>
      <c r="D408" s="71"/>
      <c r="E408" s="17"/>
      <c r="F408" s="33"/>
      <c r="G408" s="34"/>
      <c r="H408" s="24" t="str">
        <f t="shared" si="23"/>
        <v xml:space="preserve"> </v>
      </c>
    </row>
    <row r="409" spans="1:8" s="20" customFormat="1" x14ac:dyDescent="0.2">
      <c r="A409" s="21">
        <f>IF(E409&lt;&gt;"",COUNTA(E$10:$E409),"")</f>
        <v>256</v>
      </c>
      <c r="B409" s="16"/>
      <c r="C409" s="66" t="s">
        <v>29</v>
      </c>
      <c r="D409" s="71"/>
      <c r="E409" s="17" t="s">
        <v>82</v>
      </c>
      <c r="F409" s="33"/>
      <c r="G409" s="34"/>
      <c r="H409" s="24">
        <f t="shared" si="23"/>
        <v>0</v>
      </c>
    </row>
    <row r="410" spans="1:8" s="20" customFormat="1" x14ac:dyDescent="0.2">
      <c r="A410" s="21">
        <f>IF(E410&lt;&gt;"",COUNTA(E$10:$E410),"")</f>
        <v>257</v>
      </c>
      <c r="B410" s="16"/>
      <c r="C410" s="66" t="s">
        <v>30</v>
      </c>
      <c r="D410" s="71"/>
      <c r="E410" s="17" t="s">
        <v>82</v>
      </c>
      <c r="F410" s="33"/>
      <c r="G410" s="34"/>
      <c r="H410" s="24">
        <f t="shared" si="23"/>
        <v>0</v>
      </c>
    </row>
    <row r="411" spans="1:8" s="20" customFormat="1" ht="25.5" x14ac:dyDescent="0.2">
      <c r="A411" s="21">
        <f>IF(E411&lt;&gt;"",COUNTA(E$10:$E411),"")</f>
        <v>258</v>
      </c>
      <c r="B411" s="16"/>
      <c r="C411" s="66" t="s">
        <v>31</v>
      </c>
      <c r="D411" s="71"/>
      <c r="E411" s="17" t="s">
        <v>82</v>
      </c>
      <c r="F411" s="33"/>
      <c r="G411" s="34"/>
      <c r="H411" s="24">
        <f t="shared" si="23"/>
        <v>0</v>
      </c>
    </row>
    <row r="412" spans="1:8" s="20" customFormat="1" ht="25.5" x14ac:dyDescent="0.2">
      <c r="A412" s="21">
        <f>IF(E412&lt;&gt;"",COUNTA(E$10:$E412),"")</f>
        <v>259</v>
      </c>
      <c r="B412" s="16"/>
      <c r="C412" s="66" t="s">
        <v>116</v>
      </c>
      <c r="D412" s="71"/>
      <c r="E412" s="17" t="s">
        <v>82</v>
      </c>
      <c r="F412" s="33"/>
      <c r="G412" s="34"/>
      <c r="H412" s="24">
        <f t="shared" si="23"/>
        <v>0</v>
      </c>
    </row>
    <row r="413" spans="1:8" s="20" customFormat="1" x14ac:dyDescent="0.2">
      <c r="A413" s="21">
        <f>IF(E413&lt;&gt;"",COUNTA(E$10:$E413),"")</f>
        <v>260</v>
      </c>
      <c r="B413" s="16"/>
      <c r="C413" s="66" t="s">
        <v>32</v>
      </c>
      <c r="D413" s="71"/>
      <c r="E413" s="17" t="s">
        <v>82</v>
      </c>
      <c r="F413" s="33"/>
      <c r="G413" s="34"/>
      <c r="H413" s="24">
        <f t="shared" si="23"/>
        <v>0</v>
      </c>
    </row>
    <row r="414" spans="1:8" s="20" customFormat="1" x14ac:dyDescent="0.2">
      <c r="A414" s="21">
        <f>IF(E414&lt;&gt;"",COUNTA(E$10:$E414),"")</f>
        <v>261</v>
      </c>
      <c r="B414" s="16"/>
      <c r="C414" s="66" t="s">
        <v>33</v>
      </c>
      <c r="D414" s="71"/>
      <c r="E414" s="17" t="s">
        <v>82</v>
      </c>
      <c r="F414" s="33"/>
      <c r="G414" s="34"/>
      <c r="H414" s="24">
        <f t="shared" si="23"/>
        <v>0</v>
      </c>
    </row>
    <row r="415" spans="1:8" s="20" customFormat="1" x14ac:dyDescent="0.2">
      <c r="A415" s="21" t="str">
        <f>IF(E415&lt;&gt;"",COUNTA(E$10:$E415),"")</f>
        <v/>
      </c>
      <c r="B415" s="16"/>
      <c r="C415" s="66"/>
      <c r="D415" s="71"/>
      <c r="E415" s="17"/>
      <c r="F415" s="33"/>
      <c r="G415" s="34"/>
      <c r="H415" s="24" t="str">
        <f t="shared" si="23"/>
        <v xml:space="preserve"> </v>
      </c>
    </row>
    <row r="416" spans="1:8" s="20" customFormat="1" x14ac:dyDescent="0.2">
      <c r="A416" s="21" t="str">
        <f>IF(E416&lt;&gt;"",COUNTA(E$10:$E416),"")</f>
        <v/>
      </c>
      <c r="B416" s="16"/>
      <c r="C416" s="124" t="s">
        <v>117</v>
      </c>
      <c r="D416" s="71"/>
      <c r="E416" s="17"/>
      <c r="F416" s="33"/>
      <c r="G416" s="34"/>
      <c r="H416" s="24" t="str">
        <f t="shared" si="23"/>
        <v xml:space="preserve"> </v>
      </c>
    </row>
    <row r="417" spans="1:8" s="20" customFormat="1" x14ac:dyDescent="0.2">
      <c r="A417" s="21">
        <f>IF(E417&lt;&gt;"",COUNTA(E$10:$E417),"")</f>
        <v>262</v>
      </c>
      <c r="B417" s="16"/>
      <c r="C417" s="66" t="s">
        <v>118</v>
      </c>
      <c r="D417" s="71"/>
      <c r="E417" s="17" t="s">
        <v>67</v>
      </c>
      <c r="F417" s="33"/>
      <c r="G417" s="34"/>
      <c r="H417" s="24">
        <f t="shared" si="23"/>
        <v>0</v>
      </c>
    </row>
    <row r="418" spans="1:8" s="20" customFormat="1" ht="25.5" x14ac:dyDescent="0.2">
      <c r="A418" s="21">
        <f>IF(E418&lt;&gt;"",COUNTA(E$10:$E418),"")</f>
        <v>263</v>
      </c>
      <c r="B418" s="16"/>
      <c r="C418" s="66" t="s">
        <v>119</v>
      </c>
      <c r="D418" s="71"/>
      <c r="E418" s="17" t="s">
        <v>67</v>
      </c>
      <c r="F418" s="33"/>
      <c r="G418" s="34"/>
      <c r="H418" s="24">
        <f t="shared" si="23"/>
        <v>0</v>
      </c>
    </row>
    <row r="419" spans="1:8" s="20" customFormat="1" x14ac:dyDescent="0.2">
      <c r="A419" s="21">
        <f>IF(E419&lt;&gt;"",COUNTA(E$10:$E419),"")</f>
        <v>264</v>
      </c>
      <c r="B419" s="16"/>
      <c r="C419" s="66" t="s">
        <v>120</v>
      </c>
      <c r="D419" s="71"/>
      <c r="E419" s="17" t="s">
        <v>67</v>
      </c>
      <c r="F419" s="33"/>
      <c r="G419" s="34"/>
      <c r="H419" s="24">
        <f t="shared" si="23"/>
        <v>0</v>
      </c>
    </row>
    <row r="420" spans="1:8" s="20" customFormat="1" x14ac:dyDescent="0.2">
      <c r="A420" s="21">
        <f>IF(E420&lt;&gt;"",COUNTA(E$10:$E420),"")</f>
        <v>265</v>
      </c>
      <c r="B420" s="16"/>
      <c r="C420" s="66" t="s">
        <v>121</v>
      </c>
      <c r="D420" s="71"/>
      <c r="E420" s="17" t="s">
        <v>67</v>
      </c>
      <c r="F420" s="33"/>
      <c r="G420" s="34"/>
      <c r="H420" s="24">
        <f t="shared" si="23"/>
        <v>0</v>
      </c>
    </row>
    <row r="421" spans="1:8" s="20" customFormat="1" x14ac:dyDescent="0.2">
      <c r="A421" s="21">
        <f>IF(E421&lt;&gt;"",COUNTA(E$10:$E421),"")</f>
        <v>266</v>
      </c>
      <c r="B421" s="16"/>
      <c r="C421" s="66" t="s">
        <v>122</v>
      </c>
      <c r="D421" s="71"/>
      <c r="E421" s="17" t="s">
        <v>67</v>
      </c>
      <c r="F421" s="33"/>
      <c r="G421" s="34"/>
      <c r="H421" s="24">
        <f t="shared" si="23"/>
        <v>0</v>
      </c>
    </row>
    <row r="422" spans="1:8" s="20" customFormat="1" x14ac:dyDescent="0.2">
      <c r="A422" s="21">
        <f>IF(E422&lt;&gt;"",COUNTA(E$10:$E422),"")</f>
        <v>267</v>
      </c>
      <c r="B422" s="16"/>
      <c r="C422" s="66" t="s">
        <v>123</v>
      </c>
      <c r="D422" s="71"/>
      <c r="E422" s="17" t="s">
        <v>67</v>
      </c>
      <c r="F422" s="33"/>
      <c r="G422" s="34"/>
      <c r="H422" s="24">
        <f t="shared" si="23"/>
        <v>0</v>
      </c>
    </row>
    <row r="423" spans="1:8" s="20" customFormat="1" x14ac:dyDescent="0.2">
      <c r="A423" s="21">
        <f>IF(E423&lt;&gt;"",COUNTA(E$10:$E423),"")</f>
        <v>268</v>
      </c>
      <c r="B423" s="16"/>
      <c r="C423" s="66" t="s">
        <v>124</v>
      </c>
      <c r="D423" s="71"/>
      <c r="E423" s="17" t="s">
        <v>67</v>
      </c>
      <c r="F423" s="33"/>
      <c r="G423" s="34"/>
      <c r="H423" s="24">
        <f t="shared" si="23"/>
        <v>0</v>
      </c>
    </row>
    <row r="424" spans="1:8" s="20" customFormat="1" x14ac:dyDescent="0.2">
      <c r="A424" s="21" t="str">
        <f>IF(E424&lt;&gt;"",COUNTA(E$10:$E424),"")</f>
        <v/>
      </c>
      <c r="B424" s="16"/>
      <c r="C424" s="66"/>
      <c r="D424" s="71"/>
      <c r="E424" s="17"/>
      <c r="F424" s="33"/>
      <c r="G424" s="34"/>
      <c r="H424" s="24" t="str">
        <f t="shared" si="23"/>
        <v xml:space="preserve"> </v>
      </c>
    </row>
    <row r="425" spans="1:8" s="20" customFormat="1" x14ac:dyDescent="0.2">
      <c r="A425" s="21" t="str">
        <f>IF(E425&lt;&gt;"",COUNTA(E$10:$E425),"")</f>
        <v/>
      </c>
      <c r="B425" s="16"/>
      <c r="C425" s="124" t="s">
        <v>125</v>
      </c>
      <c r="D425" s="71"/>
      <c r="E425" s="17"/>
      <c r="F425" s="33"/>
      <c r="G425" s="34"/>
      <c r="H425" s="24" t="str">
        <f t="shared" si="23"/>
        <v xml:space="preserve"> </v>
      </c>
    </row>
    <row r="426" spans="1:8" s="20" customFormat="1" x14ac:dyDescent="0.2">
      <c r="A426" s="21">
        <f>IF(E426&lt;&gt;"",COUNTA(E$10:$E426),"")</f>
        <v>269</v>
      </c>
      <c r="B426" s="16"/>
      <c r="C426" s="66" t="s">
        <v>126</v>
      </c>
      <c r="D426" s="71"/>
      <c r="E426" s="17" t="s">
        <v>132</v>
      </c>
      <c r="F426" s="33"/>
      <c r="G426" s="34"/>
      <c r="H426" s="24">
        <f t="shared" si="23"/>
        <v>0</v>
      </c>
    </row>
    <row r="427" spans="1:8" s="20" customFormat="1" x14ac:dyDescent="0.2">
      <c r="A427" s="21">
        <f>IF(E427&lt;&gt;"",COUNTA(E$10:$E427),"")</f>
        <v>270</v>
      </c>
      <c r="B427" s="16"/>
      <c r="C427" s="66" t="s">
        <v>127</v>
      </c>
      <c r="D427" s="71"/>
      <c r="E427" s="17" t="s">
        <v>132</v>
      </c>
      <c r="F427" s="33"/>
      <c r="G427" s="34"/>
      <c r="H427" s="24">
        <f t="shared" si="23"/>
        <v>0</v>
      </c>
    </row>
    <row r="428" spans="1:8" s="20" customFormat="1" x14ac:dyDescent="0.2">
      <c r="A428" s="21">
        <f>IF(E428&lt;&gt;"",COUNTA(E$10:$E428),"")</f>
        <v>271</v>
      </c>
      <c r="B428" s="16"/>
      <c r="C428" s="66" t="s">
        <v>128</v>
      </c>
      <c r="D428" s="71"/>
      <c r="E428" s="17" t="s">
        <v>132</v>
      </c>
      <c r="F428" s="33"/>
      <c r="G428" s="34"/>
      <c r="H428" s="24">
        <f t="shared" si="23"/>
        <v>0</v>
      </c>
    </row>
    <row r="429" spans="1:8" s="20" customFormat="1" x14ac:dyDescent="0.2">
      <c r="A429" s="21" t="str">
        <f>IF(E429&lt;&gt;"",COUNTA(E$10:$E429),"")</f>
        <v/>
      </c>
      <c r="B429" s="16"/>
      <c r="C429" s="66"/>
      <c r="D429" s="71"/>
      <c r="E429" s="17"/>
      <c r="F429" s="33"/>
      <c r="G429" s="34"/>
      <c r="H429" s="24" t="str">
        <f t="shared" si="23"/>
        <v xml:space="preserve"> </v>
      </c>
    </row>
    <row r="430" spans="1:8" s="20" customFormat="1" x14ac:dyDescent="0.2">
      <c r="A430" s="21" t="str">
        <f>IF(E430&lt;&gt;"",COUNTA(E$10:$E430),"")</f>
        <v/>
      </c>
      <c r="B430" s="16"/>
      <c r="C430" s="124" t="s">
        <v>129</v>
      </c>
      <c r="D430" s="71"/>
      <c r="E430" s="17"/>
      <c r="F430" s="33"/>
      <c r="G430" s="34"/>
      <c r="H430" s="24" t="str">
        <f t="shared" si="23"/>
        <v xml:space="preserve"> </v>
      </c>
    </row>
    <row r="431" spans="1:8" s="20" customFormat="1" x14ac:dyDescent="0.2">
      <c r="A431" s="21">
        <f>IF(E431&lt;&gt;"",COUNTA(E$10:$E431),"")</f>
        <v>272</v>
      </c>
      <c r="B431" s="16"/>
      <c r="C431" s="66" t="s">
        <v>130</v>
      </c>
      <c r="D431" s="71"/>
      <c r="E431" s="17" t="s">
        <v>132</v>
      </c>
      <c r="F431" s="33"/>
      <c r="G431" s="34"/>
      <c r="H431" s="24">
        <f t="shared" si="23"/>
        <v>0</v>
      </c>
    </row>
    <row r="432" spans="1:8" s="20" customFormat="1" x14ac:dyDescent="0.2">
      <c r="A432" s="21">
        <f>IF(E432&lt;&gt;"",COUNTA(E$10:$E432),"")</f>
        <v>273</v>
      </c>
      <c r="B432" s="16"/>
      <c r="C432" s="66" t="s">
        <v>131</v>
      </c>
      <c r="D432" s="71"/>
      <c r="E432" s="17" t="s">
        <v>132</v>
      </c>
      <c r="F432" s="33"/>
      <c r="G432" s="34"/>
      <c r="H432" s="24">
        <f t="shared" si="23"/>
        <v>0</v>
      </c>
    </row>
    <row r="433" spans="1:8" s="20" customFormat="1" x14ac:dyDescent="0.2">
      <c r="A433" s="21" t="str">
        <f>IF(E433&lt;&gt;"",COUNTA(E$10:$E433),"")</f>
        <v/>
      </c>
      <c r="B433" s="16"/>
      <c r="C433" s="66"/>
      <c r="D433" s="71"/>
      <c r="E433" s="17"/>
      <c r="F433" s="33"/>
      <c r="G433" s="34"/>
      <c r="H433" s="24" t="str">
        <f t="shared" si="23"/>
        <v xml:space="preserve"> </v>
      </c>
    </row>
    <row r="434" spans="1:8" s="172" customFormat="1" ht="13.5" thickBot="1" x14ac:dyDescent="0.25">
      <c r="A434" s="169"/>
      <c r="B434" s="170"/>
      <c r="C434" s="124" t="s">
        <v>134</v>
      </c>
      <c r="D434" s="70"/>
      <c r="E434" s="171"/>
      <c r="F434" s="42"/>
      <c r="G434" s="43"/>
      <c r="H434" s="173">
        <f>SUM(H400:H433)</f>
        <v>0</v>
      </c>
    </row>
    <row r="435" spans="1:8" s="20" customFormat="1" ht="13.5" thickTop="1" x14ac:dyDescent="0.2">
      <c r="A435" s="21" t="str">
        <f>IF(E435&lt;&gt;"",COUNTA(E$10:$E435),"")</f>
        <v/>
      </c>
      <c r="B435" s="16"/>
      <c r="C435" s="54"/>
      <c r="D435" s="71"/>
      <c r="E435" s="17"/>
      <c r="F435" s="33"/>
      <c r="G435" s="34"/>
      <c r="H435" s="24" t="str">
        <f t="shared" si="13"/>
        <v xml:space="preserve"> </v>
      </c>
    </row>
    <row r="436" spans="1:8" s="20" customFormat="1" x14ac:dyDescent="0.2">
      <c r="A436" s="21" t="str">
        <f>IF(E436&lt;&gt;"",COUNTA(E$10:$E436),"")</f>
        <v/>
      </c>
      <c r="B436" s="16"/>
      <c r="C436" s="57" t="s">
        <v>213</v>
      </c>
      <c r="D436" s="70"/>
      <c r="E436" s="17"/>
      <c r="F436" s="33"/>
      <c r="G436" s="34"/>
      <c r="H436" s="24" t="str">
        <f t="shared" si="13"/>
        <v xml:space="preserve"> </v>
      </c>
    </row>
    <row r="437" spans="1:8" s="20" customFormat="1" x14ac:dyDescent="0.2">
      <c r="A437" s="21" t="str">
        <f>IF(E437&lt;&gt;"",COUNTA(E$10:$E437),"")</f>
        <v/>
      </c>
      <c r="B437" s="16"/>
      <c r="C437" s="57"/>
      <c r="D437" s="70"/>
      <c r="E437" s="17"/>
      <c r="F437" s="33"/>
      <c r="G437" s="34"/>
      <c r="H437" s="24" t="str">
        <f t="shared" si="13"/>
        <v xml:space="preserve"> </v>
      </c>
    </row>
    <row r="438" spans="1:8" s="20" customFormat="1" ht="18.600000000000001" customHeight="1" x14ac:dyDescent="0.2">
      <c r="A438" s="21">
        <f>IF(E438&lt;&gt;"",COUNTA(E$8:$E438),"")</f>
        <v>276</v>
      </c>
      <c r="B438" s="16"/>
      <c r="C438" s="53" t="s">
        <v>26</v>
      </c>
      <c r="D438" s="68"/>
      <c r="E438" s="17" t="s">
        <v>67</v>
      </c>
      <c r="F438" s="22"/>
      <c r="G438" s="23"/>
      <c r="H438" s="24">
        <f>IF(ISBLANK(E438)," ",F438*G438)</f>
        <v>0</v>
      </c>
    </row>
    <row r="439" spans="1:8" s="20" customFormat="1" x14ac:dyDescent="0.2">
      <c r="A439" s="21">
        <f>IF(E439&lt;&gt;"",COUNTA(E$8:$E439),"")</f>
        <v>277</v>
      </c>
      <c r="B439" s="16"/>
      <c r="C439" s="61" t="s">
        <v>176</v>
      </c>
      <c r="D439" s="68"/>
      <c r="E439" s="17" t="s">
        <v>67</v>
      </c>
      <c r="F439" s="22"/>
      <c r="G439" s="23"/>
      <c r="H439" s="24">
        <f t="shared" ref="H439" si="24">IF(ISBLANK(E439)," ",F439*G439)</f>
        <v>0</v>
      </c>
    </row>
    <row r="440" spans="1:8" s="20" customFormat="1" x14ac:dyDescent="0.2">
      <c r="A440" s="21">
        <f>IF(E440&lt;&gt;"",COUNTA(E$10:$E440),"")</f>
        <v>276</v>
      </c>
      <c r="B440" s="16"/>
      <c r="C440" s="54" t="s">
        <v>177</v>
      </c>
      <c r="D440" s="71"/>
      <c r="E440" s="17" t="s">
        <v>67</v>
      </c>
      <c r="F440" s="33"/>
      <c r="G440" s="34"/>
      <c r="H440" s="24">
        <f t="shared" si="13"/>
        <v>0</v>
      </c>
    </row>
    <row r="441" spans="1:8" s="20" customFormat="1" x14ac:dyDescent="0.2">
      <c r="A441" s="21">
        <f>IF(E441&lt;&gt;"",COUNTA(E$10:$E441),"")</f>
        <v>277</v>
      </c>
      <c r="B441" s="16"/>
      <c r="C441" s="54" t="s">
        <v>178</v>
      </c>
      <c r="D441" s="71"/>
      <c r="E441" s="17" t="s">
        <v>67</v>
      </c>
      <c r="F441" s="33"/>
      <c r="G441" s="34"/>
      <c r="H441" s="24">
        <f t="shared" si="13"/>
        <v>0</v>
      </c>
    </row>
    <row r="442" spans="1:8" s="20" customFormat="1" x14ac:dyDescent="0.2">
      <c r="A442" s="21">
        <f>IF(E442&lt;&gt;"",COUNTA(E$10:$E442),"")</f>
        <v>278</v>
      </c>
      <c r="B442" s="16"/>
      <c r="C442" s="54" t="s">
        <v>179</v>
      </c>
      <c r="D442" s="71"/>
      <c r="E442" s="17" t="s">
        <v>67</v>
      </c>
      <c r="F442" s="33"/>
      <c r="G442" s="34"/>
      <c r="H442" s="24">
        <f t="shared" si="13"/>
        <v>0</v>
      </c>
    </row>
    <row r="443" spans="1:8" s="20" customFormat="1" x14ac:dyDescent="0.2">
      <c r="A443" s="21">
        <f>IF(E443&lt;&gt;"",COUNTA(E$10:$E443),"")</f>
        <v>279</v>
      </c>
      <c r="B443" s="16"/>
      <c r="C443" s="54" t="s">
        <v>180</v>
      </c>
      <c r="D443" s="71"/>
      <c r="E443" s="17" t="s">
        <v>67</v>
      </c>
      <c r="F443" s="33"/>
      <c r="G443" s="34"/>
      <c r="H443" s="24">
        <f t="shared" si="13"/>
        <v>0</v>
      </c>
    </row>
    <row r="444" spans="1:8" s="20" customFormat="1" x14ac:dyDescent="0.2">
      <c r="A444" s="21">
        <f>IF(E444&lt;&gt;"",COUNTA(E$10:$E444),"")</f>
        <v>280</v>
      </c>
      <c r="B444" s="16"/>
      <c r="C444" s="54" t="s">
        <v>181</v>
      </c>
      <c r="D444" s="71"/>
      <c r="E444" s="17" t="s">
        <v>67</v>
      </c>
      <c r="F444" s="33"/>
      <c r="G444" s="34"/>
      <c r="H444" s="24">
        <f t="shared" si="13"/>
        <v>0</v>
      </c>
    </row>
    <row r="445" spans="1:8" s="20" customFormat="1" ht="18.600000000000001" customHeight="1" x14ac:dyDescent="0.2">
      <c r="A445" s="21">
        <f>IF(E445&lt;&gt;"",COUNTA(E$8:$E445),"")</f>
        <v>283</v>
      </c>
      <c r="B445" s="16"/>
      <c r="C445" s="53" t="s">
        <v>26</v>
      </c>
      <c r="D445" s="68"/>
      <c r="E445" s="17" t="s">
        <v>67</v>
      </c>
      <c r="F445" s="22"/>
      <c r="G445" s="23"/>
      <c r="H445" s="24">
        <f>IF(ISBLANK(E445)," ",F445*G445)</f>
        <v>0</v>
      </c>
    </row>
    <row r="446" spans="1:8" s="20" customFormat="1" x14ac:dyDescent="0.2">
      <c r="A446" s="21">
        <f>IF(E446&lt;&gt;"",COUNTA(E$8:$E446),"")</f>
        <v>284</v>
      </c>
      <c r="B446" s="16"/>
      <c r="C446" s="61" t="s">
        <v>25</v>
      </c>
      <c r="D446" s="68"/>
      <c r="E446" s="17" t="s">
        <v>67</v>
      </c>
      <c r="F446" s="22"/>
      <c r="G446" s="23"/>
      <c r="H446" s="24">
        <f t="shared" ref="H446:H474" si="25">IF(ISBLANK(E446)," ",F446*G446)</f>
        <v>0</v>
      </c>
    </row>
    <row r="447" spans="1:8" s="20" customFormat="1" x14ac:dyDescent="0.2">
      <c r="A447" s="21" t="str">
        <f>IF(E447&lt;&gt;"",COUNTA(E$10:$E447),"")</f>
        <v/>
      </c>
      <c r="B447" s="16"/>
      <c r="C447" s="66"/>
      <c r="D447" s="71"/>
      <c r="E447" s="17"/>
      <c r="F447" s="33"/>
      <c r="G447" s="34"/>
      <c r="H447" s="24" t="str">
        <f t="shared" si="25"/>
        <v xml:space="preserve"> </v>
      </c>
    </row>
    <row r="448" spans="1:8" s="20" customFormat="1" x14ac:dyDescent="0.2">
      <c r="A448" s="21" t="str">
        <f>IF(E448&lt;&gt;"",COUNTA(E$10:$E448),"")</f>
        <v/>
      </c>
      <c r="B448" s="16"/>
      <c r="C448" s="124" t="s">
        <v>27</v>
      </c>
      <c r="D448" s="71"/>
      <c r="E448" s="17"/>
      <c r="F448" s="33"/>
      <c r="G448" s="34"/>
      <c r="H448" s="24" t="str">
        <f t="shared" si="25"/>
        <v xml:space="preserve"> </v>
      </c>
    </row>
    <row r="449" spans="1:8" s="20" customFormat="1" x14ac:dyDescent="0.2">
      <c r="A449" s="21" t="str">
        <f>IF(E449&lt;&gt;"",COUNTA(E$10:$E449),"")</f>
        <v/>
      </c>
      <c r="B449" s="16"/>
      <c r="C449" s="124" t="s">
        <v>28</v>
      </c>
      <c r="D449" s="71"/>
      <c r="E449" s="17"/>
      <c r="F449" s="33"/>
      <c r="G449" s="34"/>
      <c r="H449" s="24" t="str">
        <f t="shared" si="25"/>
        <v xml:space="preserve"> </v>
      </c>
    </row>
    <row r="450" spans="1:8" s="20" customFormat="1" x14ac:dyDescent="0.2">
      <c r="A450" s="21">
        <f>IF(E450&lt;&gt;"",COUNTA(E$10:$E450),"")</f>
        <v>283</v>
      </c>
      <c r="B450" s="16"/>
      <c r="C450" s="66" t="s">
        <v>29</v>
      </c>
      <c r="D450" s="71"/>
      <c r="E450" s="17" t="s">
        <v>82</v>
      </c>
      <c r="F450" s="33"/>
      <c r="G450" s="34"/>
      <c r="H450" s="24">
        <f t="shared" si="25"/>
        <v>0</v>
      </c>
    </row>
    <row r="451" spans="1:8" s="20" customFormat="1" x14ac:dyDescent="0.2">
      <c r="A451" s="21">
        <f>IF(E451&lt;&gt;"",COUNTA(E$10:$E451),"")</f>
        <v>284</v>
      </c>
      <c r="B451" s="16"/>
      <c r="C451" s="66" t="s">
        <v>30</v>
      </c>
      <c r="D451" s="71"/>
      <c r="E451" s="17" t="s">
        <v>82</v>
      </c>
      <c r="F451" s="33"/>
      <c r="G451" s="34"/>
      <c r="H451" s="24">
        <f t="shared" si="25"/>
        <v>0</v>
      </c>
    </row>
    <row r="452" spans="1:8" s="20" customFormat="1" ht="25.5" x14ac:dyDescent="0.2">
      <c r="A452" s="21">
        <f>IF(E452&lt;&gt;"",COUNTA(E$10:$E452),"")</f>
        <v>285</v>
      </c>
      <c r="B452" s="16"/>
      <c r="C452" s="66" t="s">
        <v>31</v>
      </c>
      <c r="D452" s="71"/>
      <c r="E452" s="17" t="s">
        <v>82</v>
      </c>
      <c r="F452" s="33"/>
      <c r="G452" s="34"/>
      <c r="H452" s="24">
        <f t="shared" si="25"/>
        <v>0</v>
      </c>
    </row>
    <row r="453" spans="1:8" s="20" customFormat="1" ht="25.5" x14ac:dyDescent="0.2">
      <c r="A453" s="21">
        <f>IF(E453&lt;&gt;"",COUNTA(E$10:$E453),"")</f>
        <v>286</v>
      </c>
      <c r="B453" s="16"/>
      <c r="C453" s="66" t="s">
        <v>116</v>
      </c>
      <c r="D453" s="71"/>
      <c r="E453" s="17" t="s">
        <v>82</v>
      </c>
      <c r="F453" s="33"/>
      <c r="G453" s="34"/>
      <c r="H453" s="24">
        <f t="shared" si="25"/>
        <v>0</v>
      </c>
    </row>
    <row r="454" spans="1:8" s="20" customFormat="1" x14ac:dyDescent="0.2">
      <c r="A454" s="21">
        <f>IF(E454&lt;&gt;"",COUNTA(E$10:$E454),"")</f>
        <v>287</v>
      </c>
      <c r="B454" s="16"/>
      <c r="C454" s="66" t="s">
        <v>32</v>
      </c>
      <c r="D454" s="71"/>
      <c r="E454" s="17" t="s">
        <v>82</v>
      </c>
      <c r="F454" s="33"/>
      <c r="G454" s="34"/>
      <c r="H454" s="24">
        <f t="shared" si="25"/>
        <v>0</v>
      </c>
    </row>
    <row r="455" spans="1:8" s="20" customFormat="1" x14ac:dyDescent="0.2">
      <c r="A455" s="21">
        <f>IF(E455&lt;&gt;"",COUNTA(E$10:$E455),"")</f>
        <v>288</v>
      </c>
      <c r="B455" s="16"/>
      <c r="C455" s="66" t="s">
        <v>33</v>
      </c>
      <c r="D455" s="71"/>
      <c r="E455" s="17" t="s">
        <v>82</v>
      </c>
      <c r="F455" s="33"/>
      <c r="G455" s="34"/>
      <c r="H455" s="24">
        <f t="shared" si="25"/>
        <v>0</v>
      </c>
    </row>
    <row r="456" spans="1:8" s="20" customFormat="1" x14ac:dyDescent="0.2">
      <c r="A456" s="21" t="str">
        <f>IF(E456&lt;&gt;"",COUNTA(E$10:$E456),"")</f>
        <v/>
      </c>
      <c r="B456" s="16"/>
      <c r="C456" s="66"/>
      <c r="D456" s="71"/>
      <c r="E456" s="17"/>
      <c r="F456" s="33"/>
      <c r="G456" s="34"/>
      <c r="H456" s="24" t="str">
        <f t="shared" si="25"/>
        <v xml:space="preserve"> </v>
      </c>
    </row>
    <row r="457" spans="1:8" s="20" customFormat="1" x14ac:dyDescent="0.2">
      <c r="A457" s="21" t="str">
        <f>IF(E457&lt;&gt;"",COUNTA(E$10:$E457),"")</f>
        <v/>
      </c>
      <c r="B457" s="16"/>
      <c r="C457" s="124" t="s">
        <v>117</v>
      </c>
      <c r="D457" s="71"/>
      <c r="E457" s="17"/>
      <c r="F457" s="33"/>
      <c r="G457" s="34"/>
      <c r="H457" s="24" t="str">
        <f t="shared" si="25"/>
        <v xml:space="preserve"> </v>
      </c>
    </row>
    <row r="458" spans="1:8" s="20" customFormat="1" x14ac:dyDescent="0.2">
      <c r="A458" s="21">
        <f>IF(E458&lt;&gt;"",COUNTA(E$10:$E458),"")</f>
        <v>289</v>
      </c>
      <c r="B458" s="16"/>
      <c r="C458" s="66" t="s">
        <v>118</v>
      </c>
      <c r="D458" s="71"/>
      <c r="E458" s="17" t="s">
        <v>67</v>
      </c>
      <c r="F458" s="33"/>
      <c r="G458" s="34"/>
      <c r="H458" s="24">
        <f t="shared" si="25"/>
        <v>0</v>
      </c>
    </row>
    <row r="459" spans="1:8" s="20" customFormat="1" ht="25.5" x14ac:dyDescent="0.2">
      <c r="A459" s="21">
        <f>IF(E459&lt;&gt;"",COUNTA(E$10:$E459),"")</f>
        <v>290</v>
      </c>
      <c r="B459" s="16"/>
      <c r="C459" s="66" t="s">
        <v>119</v>
      </c>
      <c r="D459" s="71"/>
      <c r="E459" s="17" t="s">
        <v>67</v>
      </c>
      <c r="F459" s="33"/>
      <c r="G459" s="34"/>
      <c r="H459" s="24">
        <f t="shared" si="25"/>
        <v>0</v>
      </c>
    </row>
    <row r="460" spans="1:8" s="20" customFormat="1" x14ac:dyDescent="0.2">
      <c r="A460" s="21">
        <f>IF(E460&lt;&gt;"",COUNTA(E$10:$E460),"")</f>
        <v>291</v>
      </c>
      <c r="B460" s="16"/>
      <c r="C460" s="66" t="s">
        <v>120</v>
      </c>
      <c r="D460" s="71"/>
      <c r="E460" s="17" t="s">
        <v>67</v>
      </c>
      <c r="F460" s="33"/>
      <c r="G460" s="34"/>
      <c r="H460" s="24">
        <f t="shared" si="25"/>
        <v>0</v>
      </c>
    </row>
    <row r="461" spans="1:8" s="20" customFormat="1" x14ac:dyDescent="0.2">
      <c r="A461" s="21">
        <f>IF(E461&lt;&gt;"",COUNTA(E$10:$E461),"")</f>
        <v>292</v>
      </c>
      <c r="B461" s="16"/>
      <c r="C461" s="66" t="s">
        <v>121</v>
      </c>
      <c r="D461" s="71"/>
      <c r="E461" s="17" t="s">
        <v>67</v>
      </c>
      <c r="F461" s="33"/>
      <c r="G461" s="34"/>
      <c r="H461" s="24">
        <f t="shared" si="25"/>
        <v>0</v>
      </c>
    </row>
    <row r="462" spans="1:8" s="20" customFormat="1" x14ac:dyDescent="0.2">
      <c r="A462" s="21">
        <f>IF(E462&lt;&gt;"",COUNTA(E$10:$E462),"")</f>
        <v>293</v>
      </c>
      <c r="B462" s="16"/>
      <c r="C462" s="66" t="s">
        <v>122</v>
      </c>
      <c r="D462" s="71"/>
      <c r="E462" s="17" t="s">
        <v>67</v>
      </c>
      <c r="F462" s="33"/>
      <c r="G462" s="34"/>
      <c r="H462" s="24">
        <f t="shared" si="25"/>
        <v>0</v>
      </c>
    </row>
    <row r="463" spans="1:8" s="20" customFormat="1" x14ac:dyDescent="0.2">
      <c r="A463" s="21">
        <f>IF(E463&lt;&gt;"",COUNTA(E$10:$E463),"")</f>
        <v>294</v>
      </c>
      <c r="B463" s="16"/>
      <c r="C463" s="66" t="s">
        <v>123</v>
      </c>
      <c r="D463" s="71"/>
      <c r="E463" s="17" t="s">
        <v>67</v>
      </c>
      <c r="F463" s="33"/>
      <c r="G463" s="34"/>
      <c r="H463" s="24">
        <f t="shared" si="25"/>
        <v>0</v>
      </c>
    </row>
    <row r="464" spans="1:8" s="20" customFormat="1" x14ac:dyDescent="0.2">
      <c r="A464" s="21">
        <f>IF(E464&lt;&gt;"",COUNTA(E$10:$E464),"")</f>
        <v>295</v>
      </c>
      <c r="B464" s="16"/>
      <c r="C464" s="66" t="s">
        <v>124</v>
      </c>
      <c r="D464" s="71"/>
      <c r="E464" s="17" t="s">
        <v>67</v>
      </c>
      <c r="F464" s="33"/>
      <c r="G464" s="34"/>
      <c r="H464" s="24">
        <f t="shared" si="25"/>
        <v>0</v>
      </c>
    </row>
    <row r="465" spans="1:8" s="20" customFormat="1" x14ac:dyDescent="0.2">
      <c r="A465" s="21" t="str">
        <f>IF(E465&lt;&gt;"",COUNTA(E$10:$E465),"")</f>
        <v/>
      </c>
      <c r="B465" s="16"/>
      <c r="C465" s="66"/>
      <c r="D465" s="71"/>
      <c r="E465" s="17"/>
      <c r="F465" s="33"/>
      <c r="G465" s="34"/>
      <c r="H465" s="24" t="str">
        <f t="shared" si="25"/>
        <v xml:space="preserve"> </v>
      </c>
    </row>
    <row r="466" spans="1:8" s="20" customFormat="1" x14ac:dyDescent="0.2">
      <c r="A466" s="21" t="str">
        <f>IF(E466&lt;&gt;"",COUNTA(E$10:$E466),"")</f>
        <v/>
      </c>
      <c r="B466" s="16"/>
      <c r="C466" s="124" t="s">
        <v>125</v>
      </c>
      <c r="D466" s="71"/>
      <c r="E466" s="17"/>
      <c r="F466" s="33"/>
      <c r="G466" s="34"/>
      <c r="H466" s="24" t="str">
        <f t="shared" si="25"/>
        <v xml:space="preserve"> </v>
      </c>
    </row>
    <row r="467" spans="1:8" s="20" customFormat="1" x14ac:dyDescent="0.2">
      <c r="A467" s="21">
        <f>IF(E467&lt;&gt;"",COUNTA(E$10:$E467),"")</f>
        <v>296</v>
      </c>
      <c r="B467" s="16"/>
      <c r="C467" s="66" t="s">
        <v>126</v>
      </c>
      <c r="D467" s="71"/>
      <c r="E467" s="17" t="s">
        <v>132</v>
      </c>
      <c r="F467" s="33"/>
      <c r="G467" s="34"/>
      <c r="H467" s="24">
        <f t="shared" si="25"/>
        <v>0</v>
      </c>
    </row>
    <row r="468" spans="1:8" s="20" customFormat="1" x14ac:dyDescent="0.2">
      <c r="A468" s="21">
        <f>IF(E468&lt;&gt;"",COUNTA(E$10:$E468),"")</f>
        <v>297</v>
      </c>
      <c r="B468" s="16"/>
      <c r="C468" s="66" t="s">
        <v>127</v>
      </c>
      <c r="D468" s="71"/>
      <c r="E468" s="17" t="s">
        <v>132</v>
      </c>
      <c r="F468" s="33"/>
      <c r="G468" s="34"/>
      <c r="H468" s="24">
        <f t="shared" si="25"/>
        <v>0</v>
      </c>
    </row>
    <row r="469" spans="1:8" s="20" customFormat="1" x14ac:dyDescent="0.2">
      <c r="A469" s="21">
        <f>IF(E469&lt;&gt;"",COUNTA(E$10:$E469),"")</f>
        <v>298</v>
      </c>
      <c r="B469" s="16"/>
      <c r="C469" s="66" t="s">
        <v>128</v>
      </c>
      <c r="D469" s="71"/>
      <c r="E469" s="17" t="s">
        <v>132</v>
      </c>
      <c r="F469" s="33"/>
      <c r="G469" s="34"/>
      <c r="H469" s="24">
        <f t="shared" si="25"/>
        <v>0</v>
      </c>
    </row>
    <row r="470" spans="1:8" s="20" customFormat="1" x14ac:dyDescent="0.2">
      <c r="A470" s="21" t="str">
        <f>IF(E470&lt;&gt;"",COUNTA(E$10:$E470),"")</f>
        <v/>
      </c>
      <c r="B470" s="16"/>
      <c r="C470" s="66"/>
      <c r="D470" s="71"/>
      <c r="E470" s="17"/>
      <c r="F470" s="33"/>
      <c r="G470" s="34"/>
      <c r="H470" s="24" t="str">
        <f t="shared" si="25"/>
        <v xml:space="preserve"> </v>
      </c>
    </row>
    <row r="471" spans="1:8" s="20" customFormat="1" x14ac:dyDescent="0.2">
      <c r="A471" s="21" t="str">
        <f>IF(E471&lt;&gt;"",COUNTA(E$10:$E471),"")</f>
        <v/>
      </c>
      <c r="B471" s="16"/>
      <c r="C471" s="124" t="s">
        <v>129</v>
      </c>
      <c r="D471" s="71"/>
      <c r="E471" s="17"/>
      <c r="F471" s="33"/>
      <c r="G471" s="34"/>
      <c r="H471" s="24" t="str">
        <f t="shared" si="25"/>
        <v xml:space="preserve"> </v>
      </c>
    </row>
    <row r="472" spans="1:8" s="20" customFormat="1" x14ac:dyDescent="0.2">
      <c r="A472" s="21">
        <f>IF(E472&lt;&gt;"",COUNTA(E$10:$E472),"")</f>
        <v>299</v>
      </c>
      <c r="B472" s="16"/>
      <c r="C472" s="66" t="s">
        <v>130</v>
      </c>
      <c r="D472" s="71"/>
      <c r="E472" s="17" t="s">
        <v>132</v>
      </c>
      <c r="F472" s="33"/>
      <c r="G472" s="34"/>
      <c r="H472" s="24">
        <f t="shared" si="25"/>
        <v>0</v>
      </c>
    </row>
    <row r="473" spans="1:8" s="20" customFormat="1" x14ac:dyDescent="0.2">
      <c r="A473" s="21">
        <f>IF(E473&lt;&gt;"",COUNTA(E$10:$E473),"")</f>
        <v>300</v>
      </c>
      <c r="B473" s="16"/>
      <c r="C473" s="66" t="s">
        <v>131</v>
      </c>
      <c r="D473" s="71"/>
      <c r="E473" s="17" t="s">
        <v>132</v>
      </c>
      <c r="F473" s="33"/>
      <c r="G473" s="34"/>
      <c r="H473" s="24">
        <f t="shared" si="25"/>
        <v>0</v>
      </c>
    </row>
    <row r="474" spans="1:8" s="20" customFormat="1" x14ac:dyDescent="0.2">
      <c r="A474" s="21" t="str">
        <f>IF(E474&lt;&gt;"",COUNTA(E$10:$E474),"")</f>
        <v/>
      </c>
      <c r="B474" s="16"/>
      <c r="C474" s="66"/>
      <c r="D474" s="71"/>
      <c r="E474" s="17"/>
      <c r="F474" s="33"/>
      <c r="G474" s="34"/>
      <c r="H474" s="24" t="str">
        <f t="shared" si="25"/>
        <v xml:space="preserve"> </v>
      </c>
    </row>
    <row r="475" spans="1:8" s="172" customFormat="1" ht="13.5" thickBot="1" x14ac:dyDescent="0.25">
      <c r="A475" s="169"/>
      <c r="B475" s="170"/>
      <c r="C475" s="124" t="s">
        <v>134</v>
      </c>
      <c r="D475" s="70"/>
      <c r="E475" s="171"/>
      <c r="F475" s="42"/>
      <c r="G475" s="43"/>
      <c r="H475" s="173">
        <f>SUM(H438:H474)</f>
        <v>0</v>
      </c>
    </row>
    <row r="476" spans="1:8" s="20" customFormat="1" ht="13.5" thickTop="1" x14ac:dyDescent="0.2">
      <c r="A476" s="21" t="str">
        <f>IF(E476&lt;&gt;"",COUNTA(E$10:$E476),"")</f>
        <v/>
      </c>
      <c r="B476" s="16"/>
      <c r="C476" s="54"/>
      <c r="D476" s="71"/>
      <c r="E476" s="17"/>
      <c r="F476" s="33"/>
      <c r="G476" s="34"/>
      <c r="H476" s="24" t="str">
        <f t="shared" si="13"/>
        <v xml:space="preserve"> </v>
      </c>
    </row>
    <row r="477" spans="1:8" s="20" customFormat="1" x14ac:dyDescent="0.2">
      <c r="A477" s="21" t="str">
        <f>IF(E477&lt;&gt;"",COUNTA(E$10:$E477),"")</f>
        <v/>
      </c>
      <c r="B477" s="16"/>
      <c r="C477" s="57" t="s">
        <v>214</v>
      </c>
      <c r="D477" s="70"/>
      <c r="E477" s="17"/>
      <c r="F477" s="33"/>
      <c r="G477" s="34"/>
      <c r="H477" s="24" t="str">
        <f t="shared" ref="H477:H643" si="26">IF(ISBLANK(E477)," ",F477*G477)</f>
        <v xml:space="preserve"> </v>
      </c>
    </row>
    <row r="478" spans="1:8" s="20" customFormat="1" x14ac:dyDescent="0.2">
      <c r="A478" s="21" t="str">
        <f>IF(E478&lt;&gt;"",COUNTA(E$10:$E478),"")</f>
        <v/>
      </c>
      <c r="B478" s="16"/>
      <c r="C478" s="57"/>
      <c r="D478" s="70"/>
      <c r="E478" s="17"/>
      <c r="F478" s="33"/>
      <c r="G478" s="34"/>
      <c r="H478" s="24" t="str">
        <f t="shared" si="26"/>
        <v xml:space="preserve"> </v>
      </c>
    </row>
    <row r="479" spans="1:8" s="20" customFormat="1" ht="18.600000000000001" customHeight="1" x14ac:dyDescent="0.2">
      <c r="A479" s="21">
        <f>IF(E479&lt;&gt;"",COUNTA(E$8:$E479),"")</f>
        <v>303</v>
      </c>
      <c r="B479" s="16"/>
      <c r="C479" s="53" t="s">
        <v>26</v>
      </c>
      <c r="D479" s="68"/>
      <c r="E479" s="17" t="s">
        <v>67</v>
      </c>
      <c r="F479" s="22"/>
      <c r="G479" s="23"/>
      <c r="H479" s="24">
        <f>IF(ISBLANK(E479)," ",F479*G479)</f>
        <v>0</v>
      </c>
    </row>
    <row r="480" spans="1:8" s="20" customFormat="1" x14ac:dyDescent="0.2">
      <c r="A480" s="21">
        <f>IF(E480&lt;&gt;"",COUNTA(E$8:$E480),"")</f>
        <v>304</v>
      </c>
      <c r="B480" s="16"/>
      <c r="C480" s="61" t="s">
        <v>182</v>
      </c>
      <c r="D480" s="68"/>
      <c r="E480" s="17" t="s">
        <v>67</v>
      </c>
      <c r="F480" s="22"/>
      <c r="G480" s="23"/>
      <c r="H480" s="24">
        <f t="shared" ref="H480" si="27">IF(ISBLANK(E480)," ",F480*G480)</f>
        <v>0</v>
      </c>
    </row>
    <row r="481" spans="1:8" s="20" customFormat="1" x14ac:dyDescent="0.2">
      <c r="A481" s="21">
        <f>IF(E481&lt;&gt;"",COUNTA(E$10:$E481),"")</f>
        <v>303</v>
      </c>
      <c r="B481" s="16"/>
      <c r="C481" s="54" t="s">
        <v>18</v>
      </c>
      <c r="D481" s="71"/>
      <c r="E481" s="17" t="s">
        <v>67</v>
      </c>
      <c r="F481" s="33"/>
      <c r="G481" s="34"/>
      <c r="H481" s="24">
        <f t="shared" si="26"/>
        <v>0</v>
      </c>
    </row>
    <row r="482" spans="1:8" s="20" customFormat="1" x14ac:dyDescent="0.2">
      <c r="A482" s="21">
        <f>IF(E482&lt;&gt;"",COUNTA(E$10:$E482),"")</f>
        <v>304</v>
      </c>
      <c r="B482" s="16"/>
      <c r="C482" s="54" t="s">
        <v>183</v>
      </c>
      <c r="D482" s="71"/>
      <c r="E482" s="17" t="s">
        <v>67</v>
      </c>
      <c r="F482" s="33"/>
      <c r="G482" s="34"/>
      <c r="H482" s="24">
        <f t="shared" si="26"/>
        <v>0</v>
      </c>
    </row>
    <row r="483" spans="1:8" s="20" customFormat="1" x14ac:dyDescent="0.2">
      <c r="A483" s="21">
        <f>IF(E483&lt;&gt;"",COUNTA(E$10:$E483),"")</f>
        <v>305</v>
      </c>
      <c r="B483" s="16"/>
      <c r="C483" s="54" t="s">
        <v>184</v>
      </c>
      <c r="D483" s="71"/>
      <c r="E483" s="17" t="s">
        <v>67</v>
      </c>
      <c r="F483" s="33"/>
      <c r="G483" s="34"/>
      <c r="H483" s="24">
        <f t="shared" si="26"/>
        <v>0</v>
      </c>
    </row>
    <row r="484" spans="1:8" s="20" customFormat="1" ht="18.600000000000001" customHeight="1" x14ac:dyDescent="0.2">
      <c r="A484" s="21">
        <f>IF(E484&lt;&gt;"",COUNTA(E$8:$E484),"")</f>
        <v>308</v>
      </c>
      <c r="B484" s="16"/>
      <c r="C484" s="53" t="s">
        <v>26</v>
      </c>
      <c r="D484" s="68"/>
      <c r="E484" s="17" t="s">
        <v>67</v>
      </c>
      <c r="F484" s="22"/>
      <c r="G484" s="23"/>
      <c r="H484" s="24">
        <f>IF(ISBLANK(E484)," ",F484*G484)</f>
        <v>0</v>
      </c>
    </row>
    <row r="485" spans="1:8" s="20" customFormat="1" x14ac:dyDescent="0.2">
      <c r="A485" s="21">
        <f>IF(E485&lt;&gt;"",COUNTA(E$8:$E485),"")</f>
        <v>309</v>
      </c>
      <c r="B485" s="16"/>
      <c r="C485" s="61" t="s">
        <v>25</v>
      </c>
      <c r="D485" s="68"/>
      <c r="E485" s="17" t="s">
        <v>67</v>
      </c>
      <c r="F485" s="22"/>
      <c r="G485" s="23"/>
      <c r="H485" s="24">
        <f t="shared" ref="H485:H513" si="28">IF(ISBLANK(E485)," ",F485*G485)</f>
        <v>0</v>
      </c>
    </row>
    <row r="486" spans="1:8" s="20" customFormat="1" x14ac:dyDescent="0.2">
      <c r="A486" s="21" t="str">
        <f>IF(E486&lt;&gt;"",COUNTA(E$10:$E486),"")</f>
        <v/>
      </c>
      <c r="B486" s="16"/>
      <c r="C486" s="66"/>
      <c r="D486" s="71"/>
      <c r="E486" s="17"/>
      <c r="F486" s="33"/>
      <c r="G486" s="34"/>
      <c r="H486" s="24" t="str">
        <f t="shared" si="28"/>
        <v xml:space="preserve"> </v>
      </c>
    </row>
    <row r="487" spans="1:8" s="20" customFormat="1" x14ac:dyDescent="0.2">
      <c r="A487" s="21" t="str">
        <f>IF(E487&lt;&gt;"",COUNTA(E$10:$E487),"")</f>
        <v/>
      </c>
      <c r="B487" s="16"/>
      <c r="C487" s="124" t="s">
        <v>27</v>
      </c>
      <c r="D487" s="71"/>
      <c r="E487" s="17"/>
      <c r="F487" s="33"/>
      <c r="G487" s="34"/>
      <c r="H487" s="24" t="str">
        <f t="shared" si="28"/>
        <v xml:space="preserve"> </v>
      </c>
    </row>
    <row r="488" spans="1:8" s="20" customFormat="1" x14ac:dyDescent="0.2">
      <c r="A488" s="21" t="str">
        <f>IF(E488&lt;&gt;"",COUNTA(E$10:$E488),"")</f>
        <v/>
      </c>
      <c r="B488" s="16"/>
      <c r="C488" s="124" t="s">
        <v>28</v>
      </c>
      <c r="D488" s="71"/>
      <c r="E488" s="17"/>
      <c r="F488" s="33"/>
      <c r="G488" s="34"/>
      <c r="H488" s="24" t="str">
        <f t="shared" si="28"/>
        <v xml:space="preserve"> </v>
      </c>
    </row>
    <row r="489" spans="1:8" s="20" customFormat="1" x14ac:dyDescent="0.2">
      <c r="A489" s="21">
        <f>IF(E489&lt;&gt;"",COUNTA(E$10:$E489),"")</f>
        <v>308</v>
      </c>
      <c r="B489" s="16"/>
      <c r="C489" s="66" t="s">
        <v>29</v>
      </c>
      <c r="D489" s="71"/>
      <c r="E489" s="17" t="s">
        <v>82</v>
      </c>
      <c r="F489" s="33"/>
      <c r="G489" s="34"/>
      <c r="H489" s="24">
        <f t="shared" si="28"/>
        <v>0</v>
      </c>
    </row>
    <row r="490" spans="1:8" s="20" customFormat="1" x14ac:dyDescent="0.2">
      <c r="A490" s="21">
        <f>IF(E490&lt;&gt;"",COUNTA(E$10:$E490),"")</f>
        <v>309</v>
      </c>
      <c r="B490" s="16"/>
      <c r="C490" s="66" t="s">
        <v>30</v>
      </c>
      <c r="D490" s="71"/>
      <c r="E490" s="17" t="s">
        <v>82</v>
      </c>
      <c r="F490" s="33"/>
      <c r="G490" s="34"/>
      <c r="H490" s="24">
        <f t="shared" si="28"/>
        <v>0</v>
      </c>
    </row>
    <row r="491" spans="1:8" s="20" customFormat="1" ht="25.5" x14ac:dyDescent="0.2">
      <c r="A491" s="21">
        <f>IF(E491&lt;&gt;"",COUNTA(E$10:$E491),"")</f>
        <v>310</v>
      </c>
      <c r="B491" s="16"/>
      <c r="C491" s="66" t="s">
        <v>31</v>
      </c>
      <c r="D491" s="71"/>
      <c r="E491" s="17" t="s">
        <v>82</v>
      </c>
      <c r="F491" s="33"/>
      <c r="G491" s="34"/>
      <c r="H491" s="24">
        <f t="shared" si="28"/>
        <v>0</v>
      </c>
    </row>
    <row r="492" spans="1:8" s="20" customFormat="1" ht="25.5" x14ac:dyDescent="0.2">
      <c r="A492" s="21">
        <f>IF(E492&lt;&gt;"",COUNTA(E$10:$E492),"")</f>
        <v>311</v>
      </c>
      <c r="B492" s="16"/>
      <c r="C492" s="66" t="s">
        <v>116</v>
      </c>
      <c r="D492" s="71"/>
      <c r="E492" s="17" t="s">
        <v>82</v>
      </c>
      <c r="F492" s="33"/>
      <c r="G492" s="34"/>
      <c r="H492" s="24">
        <f t="shared" si="28"/>
        <v>0</v>
      </c>
    </row>
    <row r="493" spans="1:8" s="20" customFormat="1" x14ac:dyDescent="0.2">
      <c r="A493" s="21">
        <f>IF(E493&lt;&gt;"",COUNTA(E$10:$E493),"")</f>
        <v>312</v>
      </c>
      <c r="B493" s="16"/>
      <c r="C493" s="66" t="s">
        <v>32</v>
      </c>
      <c r="D493" s="71"/>
      <c r="E493" s="17" t="s">
        <v>82</v>
      </c>
      <c r="F493" s="33"/>
      <c r="G493" s="34"/>
      <c r="H493" s="24">
        <f t="shared" si="28"/>
        <v>0</v>
      </c>
    </row>
    <row r="494" spans="1:8" s="20" customFormat="1" x14ac:dyDescent="0.2">
      <c r="A494" s="21">
        <f>IF(E494&lt;&gt;"",COUNTA(E$10:$E494),"")</f>
        <v>313</v>
      </c>
      <c r="B494" s="16"/>
      <c r="C494" s="66" t="s">
        <v>33</v>
      </c>
      <c r="D494" s="71"/>
      <c r="E494" s="17" t="s">
        <v>82</v>
      </c>
      <c r="F494" s="33"/>
      <c r="G494" s="34"/>
      <c r="H494" s="24">
        <f t="shared" si="28"/>
        <v>0</v>
      </c>
    </row>
    <row r="495" spans="1:8" s="20" customFormat="1" x14ac:dyDescent="0.2">
      <c r="A495" s="21" t="str">
        <f>IF(E495&lt;&gt;"",COUNTA(E$10:$E495),"")</f>
        <v/>
      </c>
      <c r="B495" s="16"/>
      <c r="C495" s="66"/>
      <c r="D495" s="71"/>
      <c r="E495" s="17"/>
      <c r="F495" s="33"/>
      <c r="G495" s="34"/>
      <c r="H495" s="24" t="str">
        <f t="shared" si="28"/>
        <v xml:space="preserve"> </v>
      </c>
    </row>
    <row r="496" spans="1:8" s="20" customFormat="1" x14ac:dyDescent="0.2">
      <c r="A496" s="21" t="str">
        <f>IF(E496&lt;&gt;"",COUNTA(E$10:$E496),"")</f>
        <v/>
      </c>
      <c r="B496" s="16"/>
      <c r="C496" s="124" t="s">
        <v>117</v>
      </c>
      <c r="D496" s="71"/>
      <c r="E496" s="17"/>
      <c r="F496" s="33"/>
      <c r="G496" s="34"/>
      <c r="H496" s="24" t="str">
        <f t="shared" si="28"/>
        <v xml:space="preserve"> </v>
      </c>
    </row>
    <row r="497" spans="1:8" s="20" customFormat="1" x14ac:dyDescent="0.2">
      <c r="A497" s="21">
        <f>IF(E497&lt;&gt;"",COUNTA(E$10:$E497),"")</f>
        <v>314</v>
      </c>
      <c r="B497" s="16"/>
      <c r="C497" s="66" t="s">
        <v>118</v>
      </c>
      <c r="D497" s="71"/>
      <c r="E497" s="17" t="s">
        <v>67</v>
      </c>
      <c r="F497" s="33"/>
      <c r="G497" s="34"/>
      <c r="H497" s="24">
        <f t="shared" si="28"/>
        <v>0</v>
      </c>
    </row>
    <row r="498" spans="1:8" s="20" customFormat="1" ht="25.5" x14ac:dyDescent="0.2">
      <c r="A498" s="21">
        <f>IF(E498&lt;&gt;"",COUNTA(E$10:$E498),"")</f>
        <v>315</v>
      </c>
      <c r="B498" s="16"/>
      <c r="C498" s="66" t="s">
        <v>119</v>
      </c>
      <c r="D498" s="71"/>
      <c r="E498" s="17" t="s">
        <v>67</v>
      </c>
      <c r="F498" s="33"/>
      <c r="G498" s="34"/>
      <c r="H498" s="24">
        <f t="shared" si="28"/>
        <v>0</v>
      </c>
    </row>
    <row r="499" spans="1:8" s="20" customFormat="1" x14ac:dyDescent="0.2">
      <c r="A499" s="21">
        <f>IF(E499&lt;&gt;"",COUNTA(E$10:$E499),"")</f>
        <v>316</v>
      </c>
      <c r="B499" s="16"/>
      <c r="C499" s="66" t="s">
        <v>120</v>
      </c>
      <c r="D499" s="71"/>
      <c r="E499" s="17" t="s">
        <v>67</v>
      </c>
      <c r="F499" s="33"/>
      <c r="G499" s="34"/>
      <c r="H499" s="24">
        <f t="shared" si="28"/>
        <v>0</v>
      </c>
    </row>
    <row r="500" spans="1:8" s="20" customFormat="1" x14ac:dyDescent="0.2">
      <c r="A500" s="21">
        <f>IF(E500&lt;&gt;"",COUNTA(E$10:$E500),"")</f>
        <v>317</v>
      </c>
      <c r="B500" s="16"/>
      <c r="C500" s="66" t="s">
        <v>121</v>
      </c>
      <c r="D500" s="71"/>
      <c r="E500" s="17" t="s">
        <v>67</v>
      </c>
      <c r="F500" s="33"/>
      <c r="G500" s="34"/>
      <c r="H500" s="24">
        <f t="shared" si="28"/>
        <v>0</v>
      </c>
    </row>
    <row r="501" spans="1:8" s="20" customFormat="1" x14ac:dyDescent="0.2">
      <c r="A501" s="21">
        <f>IF(E501&lt;&gt;"",COUNTA(E$10:$E501),"")</f>
        <v>318</v>
      </c>
      <c r="B501" s="16"/>
      <c r="C501" s="66" t="s">
        <v>122</v>
      </c>
      <c r="D501" s="71"/>
      <c r="E501" s="17" t="s">
        <v>67</v>
      </c>
      <c r="F501" s="33"/>
      <c r="G501" s="34"/>
      <c r="H501" s="24">
        <f t="shared" si="28"/>
        <v>0</v>
      </c>
    </row>
    <row r="502" spans="1:8" s="20" customFormat="1" x14ac:dyDescent="0.2">
      <c r="A502" s="21">
        <f>IF(E502&lt;&gt;"",COUNTA(E$10:$E502),"")</f>
        <v>319</v>
      </c>
      <c r="B502" s="16"/>
      <c r="C502" s="66" t="s">
        <v>123</v>
      </c>
      <c r="D502" s="71"/>
      <c r="E502" s="17" t="s">
        <v>67</v>
      </c>
      <c r="F502" s="33"/>
      <c r="G502" s="34"/>
      <c r="H502" s="24">
        <f t="shared" si="28"/>
        <v>0</v>
      </c>
    </row>
    <row r="503" spans="1:8" s="20" customFormat="1" x14ac:dyDescent="0.2">
      <c r="A503" s="21">
        <f>IF(E503&lt;&gt;"",COUNTA(E$10:$E503),"")</f>
        <v>320</v>
      </c>
      <c r="B503" s="16"/>
      <c r="C503" s="66" t="s">
        <v>124</v>
      </c>
      <c r="D503" s="71"/>
      <c r="E503" s="17" t="s">
        <v>67</v>
      </c>
      <c r="F503" s="33"/>
      <c r="G503" s="34"/>
      <c r="H503" s="24">
        <f t="shared" si="28"/>
        <v>0</v>
      </c>
    </row>
    <row r="504" spans="1:8" s="20" customFormat="1" x14ac:dyDescent="0.2">
      <c r="A504" s="21" t="str">
        <f>IF(E504&lt;&gt;"",COUNTA(E$10:$E504),"")</f>
        <v/>
      </c>
      <c r="B504" s="16"/>
      <c r="C504" s="66"/>
      <c r="D504" s="71"/>
      <c r="E504" s="17"/>
      <c r="F504" s="33"/>
      <c r="G504" s="34"/>
      <c r="H504" s="24" t="str">
        <f t="shared" si="28"/>
        <v xml:space="preserve"> </v>
      </c>
    </row>
    <row r="505" spans="1:8" s="20" customFormat="1" x14ac:dyDescent="0.2">
      <c r="A505" s="21" t="str">
        <f>IF(E505&lt;&gt;"",COUNTA(E$10:$E505),"")</f>
        <v/>
      </c>
      <c r="B505" s="16"/>
      <c r="C505" s="124" t="s">
        <v>125</v>
      </c>
      <c r="D505" s="71"/>
      <c r="E505" s="17"/>
      <c r="F505" s="33"/>
      <c r="G505" s="34"/>
      <c r="H505" s="24" t="str">
        <f t="shared" si="28"/>
        <v xml:space="preserve"> </v>
      </c>
    </row>
    <row r="506" spans="1:8" s="20" customFormat="1" x14ac:dyDescent="0.2">
      <c r="A506" s="21">
        <f>IF(E506&lt;&gt;"",COUNTA(E$10:$E506),"")</f>
        <v>321</v>
      </c>
      <c r="B506" s="16"/>
      <c r="C506" s="66" t="s">
        <v>126</v>
      </c>
      <c r="D506" s="71"/>
      <c r="E506" s="17" t="s">
        <v>132</v>
      </c>
      <c r="F506" s="33"/>
      <c r="G506" s="34"/>
      <c r="H506" s="24">
        <f t="shared" si="28"/>
        <v>0</v>
      </c>
    </row>
    <row r="507" spans="1:8" s="20" customFormat="1" x14ac:dyDescent="0.2">
      <c r="A507" s="21">
        <f>IF(E507&lt;&gt;"",COUNTA(E$10:$E507),"")</f>
        <v>322</v>
      </c>
      <c r="B507" s="16"/>
      <c r="C507" s="66" t="s">
        <v>127</v>
      </c>
      <c r="D507" s="71"/>
      <c r="E507" s="17" t="s">
        <v>132</v>
      </c>
      <c r="F507" s="33"/>
      <c r="G507" s="34"/>
      <c r="H507" s="24">
        <f t="shared" si="28"/>
        <v>0</v>
      </c>
    </row>
    <row r="508" spans="1:8" s="20" customFormat="1" x14ac:dyDescent="0.2">
      <c r="A508" s="21">
        <f>IF(E508&lt;&gt;"",COUNTA(E$10:$E508),"")</f>
        <v>323</v>
      </c>
      <c r="B508" s="16"/>
      <c r="C508" s="66" t="s">
        <v>128</v>
      </c>
      <c r="D508" s="71"/>
      <c r="E508" s="17" t="s">
        <v>132</v>
      </c>
      <c r="F508" s="33"/>
      <c r="G508" s="34"/>
      <c r="H508" s="24">
        <f t="shared" si="28"/>
        <v>0</v>
      </c>
    </row>
    <row r="509" spans="1:8" s="20" customFormat="1" x14ac:dyDescent="0.2">
      <c r="A509" s="21" t="str">
        <f>IF(E509&lt;&gt;"",COUNTA(E$10:$E509),"")</f>
        <v/>
      </c>
      <c r="B509" s="16"/>
      <c r="C509" s="66"/>
      <c r="D509" s="71"/>
      <c r="E509" s="17"/>
      <c r="F509" s="33"/>
      <c r="G509" s="34"/>
      <c r="H509" s="24" t="str">
        <f t="shared" si="28"/>
        <v xml:space="preserve"> </v>
      </c>
    </row>
    <row r="510" spans="1:8" s="20" customFormat="1" x14ac:dyDescent="0.2">
      <c r="A510" s="21" t="str">
        <f>IF(E510&lt;&gt;"",COUNTA(E$10:$E510),"")</f>
        <v/>
      </c>
      <c r="B510" s="16"/>
      <c r="C510" s="124" t="s">
        <v>129</v>
      </c>
      <c r="D510" s="71"/>
      <c r="E510" s="17"/>
      <c r="F510" s="33"/>
      <c r="G510" s="34"/>
      <c r="H510" s="24" t="str">
        <f t="shared" si="28"/>
        <v xml:space="preserve"> </v>
      </c>
    </row>
    <row r="511" spans="1:8" s="20" customFormat="1" x14ac:dyDescent="0.2">
      <c r="A511" s="21">
        <f>IF(E511&lt;&gt;"",COUNTA(E$10:$E511),"")</f>
        <v>324</v>
      </c>
      <c r="B511" s="16"/>
      <c r="C511" s="66" t="s">
        <v>130</v>
      </c>
      <c r="D511" s="71"/>
      <c r="E511" s="17" t="s">
        <v>132</v>
      </c>
      <c r="F511" s="33"/>
      <c r="G511" s="34"/>
      <c r="H511" s="24">
        <f t="shared" si="28"/>
        <v>0</v>
      </c>
    </row>
    <row r="512" spans="1:8" s="20" customFormat="1" x14ac:dyDescent="0.2">
      <c r="A512" s="21">
        <f>IF(E512&lt;&gt;"",COUNTA(E$10:$E512),"")</f>
        <v>325</v>
      </c>
      <c r="B512" s="16"/>
      <c r="C512" s="66" t="s">
        <v>131</v>
      </c>
      <c r="D512" s="71"/>
      <c r="E512" s="17" t="s">
        <v>132</v>
      </c>
      <c r="F512" s="33"/>
      <c r="G512" s="34"/>
      <c r="H512" s="24">
        <f t="shared" si="28"/>
        <v>0</v>
      </c>
    </row>
    <row r="513" spans="1:8" s="20" customFormat="1" x14ac:dyDescent="0.2">
      <c r="A513" s="21" t="str">
        <f>IF(E513&lt;&gt;"",COUNTA(E$10:$E513),"")</f>
        <v/>
      </c>
      <c r="B513" s="16"/>
      <c r="C513" s="66"/>
      <c r="D513" s="71"/>
      <c r="E513" s="17"/>
      <c r="F513" s="33"/>
      <c r="G513" s="34"/>
      <c r="H513" s="24" t="str">
        <f t="shared" si="28"/>
        <v xml:space="preserve"> </v>
      </c>
    </row>
    <row r="514" spans="1:8" s="172" customFormat="1" ht="13.5" thickBot="1" x14ac:dyDescent="0.25">
      <c r="A514" s="169"/>
      <c r="B514" s="170"/>
      <c r="C514" s="124" t="s">
        <v>134</v>
      </c>
      <c r="D514" s="70"/>
      <c r="E514" s="171"/>
      <c r="F514" s="42"/>
      <c r="G514" s="43"/>
      <c r="H514" s="173">
        <f>SUM(H479:H513)</f>
        <v>0</v>
      </c>
    </row>
    <row r="515" spans="1:8" s="20" customFormat="1" ht="13.5" thickTop="1" x14ac:dyDescent="0.2">
      <c r="A515" s="21" t="str">
        <f>IF(E515&lt;&gt;"",COUNTA(E$10:$E515),"")</f>
        <v/>
      </c>
      <c r="B515" s="16"/>
      <c r="C515" s="56"/>
      <c r="D515" s="77"/>
      <c r="E515" s="17"/>
      <c r="F515" s="33"/>
      <c r="G515" s="34"/>
      <c r="H515" s="24" t="str">
        <f t="shared" si="26"/>
        <v xml:space="preserve"> </v>
      </c>
    </row>
    <row r="516" spans="1:8" s="20" customFormat="1" x14ac:dyDescent="0.2">
      <c r="A516" s="21" t="str">
        <f>IF(E516&lt;&gt;"",COUNTA(E$10:$E516),"")</f>
        <v/>
      </c>
      <c r="B516" s="16"/>
      <c r="C516" s="57" t="s">
        <v>215</v>
      </c>
      <c r="D516" s="70"/>
      <c r="E516" s="17"/>
      <c r="F516" s="33"/>
      <c r="G516" s="34"/>
      <c r="H516" s="24" t="str">
        <f t="shared" si="26"/>
        <v xml:space="preserve"> </v>
      </c>
    </row>
    <row r="517" spans="1:8" s="20" customFormat="1" x14ac:dyDescent="0.2">
      <c r="A517" s="21" t="str">
        <f>IF(E517&lt;&gt;"",COUNTA(E$10:$E517),"")</f>
        <v/>
      </c>
      <c r="B517" s="16"/>
      <c r="C517" s="57"/>
      <c r="D517" s="70"/>
      <c r="E517" s="17"/>
      <c r="F517" s="33"/>
      <c r="G517" s="34"/>
      <c r="H517" s="24" t="str">
        <f t="shared" si="26"/>
        <v xml:space="preserve"> </v>
      </c>
    </row>
    <row r="518" spans="1:8" s="20" customFormat="1" ht="18.600000000000001" customHeight="1" x14ac:dyDescent="0.2">
      <c r="A518" s="21">
        <f>IF(E518&lt;&gt;"",COUNTA(E$8:$E518),"")</f>
        <v>328</v>
      </c>
      <c r="B518" s="16"/>
      <c r="C518" s="53" t="s">
        <v>26</v>
      </c>
      <c r="D518" s="68"/>
      <c r="E518" s="17" t="s">
        <v>67</v>
      </c>
      <c r="F518" s="22"/>
      <c r="G518" s="23"/>
      <c r="H518" s="24">
        <f>IF(ISBLANK(E518)," ",F518*G518)</f>
        <v>0</v>
      </c>
    </row>
    <row r="519" spans="1:8" s="20" customFormat="1" x14ac:dyDescent="0.2">
      <c r="A519" s="21">
        <f>IF(E519&lt;&gt;"",COUNTA(E$8:$E519),"")</f>
        <v>329</v>
      </c>
      <c r="B519" s="16"/>
      <c r="C519" s="61" t="s">
        <v>185</v>
      </c>
      <c r="D519" s="68"/>
      <c r="E519" s="17" t="s">
        <v>67</v>
      </c>
      <c r="F519" s="22"/>
      <c r="G519" s="23"/>
      <c r="H519" s="24">
        <f t="shared" ref="H519" si="29">IF(ISBLANK(E519)," ",F519*G519)</f>
        <v>0</v>
      </c>
    </row>
    <row r="520" spans="1:8" s="20" customFormat="1" ht="18.600000000000001" customHeight="1" x14ac:dyDescent="0.2">
      <c r="A520" s="21">
        <f>IF(E520&lt;&gt;"",COUNTA(E$8:$E520),"")</f>
        <v>330</v>
      </c>
      <c r="B520" s="16"/>
      <c r="C520" s="53" t="s">
        <v>26</v>
      </c>
      <c r="D520" s="68"/>
      <c r="E520" s="17" t="s">
        <v>67</v>
      </c>
      <c r="F520" s="22"/>
      <c r="G520" s="23"/>
      <c r="H520" s="24">
        <f>IF(ISBLANK(E520)," ",F520*G520)</f>
        <v>0</v>
      </c>
    </row>
    <row r="521" spans="1:8" s="20" customFormat="1" x14ac:dyDescent="0.2">
      <c r="A521" s="21">
        <f>IF(E521&lt;&gt;"",COUNTA(E$8:$E521),"")</f>
        <v>331</v>
      </c>
      <c r="B521" s="16"/>
      <c r="C521" s="61" t="s">
        <v>25</v>
      </c>
      <c r="D521" s="68"/>
      <c r="E521" s="17" t="s">
        <v>67</v>
      </c>
      <c r="F521" s="22"/>
      <c r="G521" s="23"/>
      <c r="H521" s="24">
        <f t="shared" ref="H521:H549" si="30">IF(ISBLANK(E521)," ",F521*G521)</f>
        <v>0</v>
      </c>
    </row>
    <row r="522" spans="1:8" s="20" customFormat="1" x14ac:dyDescent="0.2">
      <c r="A522" s="21" t="str">
        <f>IF(E522&lt;&gt;"",COUNTA(E$10:$E522),"")</f>
        <v/>
      </c>
      <c r="B522" s="16"/>
      <c r="C522" s="66"/>
      <c r="D522" s="71"/>
      <c r="E522" s="17"/>
      <c r="F522" s="33"/>
      <c r="G522" s="34"/>
      <c r="H522" s="24" t="str">
        <f t="shared" si="30"/>
        <v xml:space="preserve"> </v>
      </c>
    </row>
    <row r="523" spans="1:8" s="20" customFormat="1" x14ac:dyDescent="0.2">
      <c r="A523" s="21" t="str">
        <f>IF(E523&lt;&gt;"",COUNTA(E$10:$E523),"")</f>
        <v/>
      </c>
      <c r="B523" s="16"/>
      <c r="C523" s="124" t="s">
        <v>27</v>
      </c>
      <c r="D523" s="71"/>
      <c r="E523" s="17"/>
      <c r="F523" s="33"/>
      <c r="G523" s="34"/>
      <c r="H523" s="24" t="str">
        <f t="shared" si="30"/>
        <v xml:space="preserve"> </v>
      </c>
    </row>
    <row r="524" spans="1:8" s="20" customFormat="1" x14ac:dyDescent="0.2">
      <c r="A524" s="21" t="str">
        <f>IF(E524&lt;&gt;"",COUNTA(E$10:$E524),"")</f>
        <v/>
      </c>
      <c r="B524" s="16"/>
      <c r="C524" s="124" t="s">
        <v>28</v>
      </c>
      <c r="D524" s="71"/>
      <c r="E524" s="17"/>
      <c r="F524" s="33"/>
      <c r="G524" s="34"/>
      <c r="H524" s="24" t="str">
        <f t="shared" si="30"/>
        <v xml:space="preserve"> </v>
      </c>
    </row>
    <row r="525" spans="1:8" s="20" customFormat="1" x14ac:dyDescent="0.2">
      <c r="A525" s="21">
        <f>IF(E525&lt;&gt;"",COUNTA(E$10:$E525),"")</f>
        <v>330</v>
      </c>
      <c r="B525" s="16"/>
      <c r="C525" s="66" t="s">
        <v>29</v>
      </c>
      <c r="D525" s="71"/>
      <c r="E525" s="17" t="s">
        <v>82</v>
      </c>
      <c r="F525" s="33"/>
      <c r="G525" s="34"/>
      <c r="H525" s="24">
        <f t="shared" si="30"/>
        <v>0</v>
      </c>
    </row>
    <row r="526" spans="1:8" s="20" customFormat="1" x14ac:dyDescent="0.2">
      <c r="A526" s="21">
        <f>IF(E526&lt;&gt;"",COUNTA(E$10:$E526),"")</f>
        <v>331</v>
      </c>
      <c r="B526" s="16"/>
      <c r="C526" s="66" t="s">
        <v>30</v>
      </c>
      <c r="D526" s="71"/>
      <c r="E526" s="17" t="s">
        <v>82</v>
      </c>
      <c r="F526" s="33"/>
      <c r="G526" s="34"/>
      <c r="H526" s="24">
        <f t="shared" si="30"/>
        <v>0</v>
      </c>
    </row>
    <row r="527" spans="1:8" s="20" customFormat="1" ht="25.5" x14ac:dyDescent="0.2">
      <c r="A527" s="21">
        <f>IF(E527&lt;&gt;"",COUNTA(E$10:$E527),"")</f>
        <v>332</v>
      </c>
      <c r="B527" s="16"/>
      <c r="C527" s="66" t="s">
        <v>31</v>
      </c>
      <c r="D527" s="71"/>
      <c r="E527" s="17" t="s">
        <v>82</v>
      </c>
      <c r="F527" s="33"/>
      <c r="G527" s="34"/>
      <c r="H527" s="24">
        <f t="shared" si="30"/>
        <v>0</v>
      </c>
    </row>
    <row r="528" spans="1:8" s="20" customFormat="1" ht="25.5" x14ac:dyDescent="0.2">
      <c r="A528" s="21">
        <f>IF(E528&lt;&gt;"",COUNTA(E$10:$E528),"")</f>
        <v>333</v>
      </c>
      <c r="B528" s="16"/>
      <c r="C528" s="66" t="s">
        <v>116</v>
      </c>
      <c r="D528" s="71"/>
      <c r="E528" s="17" t="s">
        <v>82</v>
      </c>
      <c r="F528" s="33"/>
      <c r="G528" s="34"/>
      <c r="H528" s="24">
        <f t="shared" si="30"/>
        <v>0</v>
      </c>
    </row>
    <row r="529" spans="1:8" s="20" customFormat="1" x14ac:dyDescent="0.2">
      <c r="A529" s="21">
        <f>IF(E529&lt;&gt;"",COUNTA(E$10:$E529),"")</f>
        <v>334</v>
      </c>
      <c r="B529" s="16"/>
      <c r="C529" s="66" t="s">
        <v>32</v>
      </c>
      <c r="D529" s="71"/>
      <c r="E529" s="17" t="s">
        <v>82</v>
      </c>
      <c r="F529" s="33"/>
      <c r="G529" s="34"/>
      <c r="H529" s="24">
        <f t="shared" si="30"/>
        <v>0</v>
      </c>
    </row>
    <row r="530" spans="1:8" s="20" customFormat="1" x14ac:dyDescent="0.2">
      <c r="A530" s="21">
        <f>IF(E530&lt;&gt;"",COUNTA(E$10:$E530),"")</f>
        <v>335</v>
      </c>
      <c r="B530" s="16"/>
      <c r="C530" s="66" t="s">
        <v>33</v>
      </c>
      <c r="D530" s="71"/>
      <c r="E530" s="17" t="s">
        <v>82</v>
      </c>
      <c r="F530" s="33"/>
      <c r="G530" s="34"/>
      <c r="H530" s="24">
        <f t="shared" si="30"/>
        <v>0</v>
      </c>
    </row>
    <row r="531" spans="1:8" s="20" customFormat="1" x14ac:dyDescent="0.2">
      <c r="A531" s="21" t="str">
        <f>IF(E531&lt;&gt;"",COUNTA(E$10:$E531),"")</f>
        <v/>
      </c>
      <c r="B531" s="16"/>
      <c r="C531" s="66"/>
      <c r="D531" s="71"/>
      <c r="E531" s="17"/>
      <c r="F531" s="33"/>
      <c r="G531" s="34"/>
      <c r="H531" s="24" t="str">
        <f t="shared" si="30"/>
        <v xml:space="preserve"> </v>
      </c>
    </row>
    <row r="532" spans="1:8" s="20" customFormat="1" x14ac:dyDescent="0.2">
      <c r="A532" s="21" t="str">
        <f>IF(E532&lt;&gt;"",COUNTA(E$10:$E532),"")</f>
        <v/>
      </c>
      <c r="B532" s="16"/>
      <c r="C532" s="124" t="s">
        <v>117</v>
      </c>
      <c r="D532" s="71"/>
      <c r="E532" s="17"/>
      <c r="F532" s="33"/>
      <c r="G532" s="34"/>
      <c r="H532" s="24" t="str">
        <f t="shared" si="30"/>
        <v xml:space="preserve"> </v>
      </c>
    </row>
    <row r="533" spans="1:8" s="20" customFormat="1" x14ac:dyDescent="0.2">
      <c r="A533" s="21">
        <f>IF(E533&lt;&gt;"",COUNTA(E$10:$E533),"")</f>
        <v>336</v>
      </c>
      <c r="B533" s="16"/>
      <c r="C533" s="66" t="s">
        <v>118</v>
      </c>
      <c r="D533" s="71"/>
      <c r="E533" s="17" t="s">
        <v>67</v>
      </c>
      <c r="F533" s="33"/>
      <c r="G533" s="34"/>
      <c r="H533" s="24">
        <f t="shared" si="30"/>
        <v>0</v>
      </c>
    </row>
    <row r="534" spans="1:8" s="20" customFormat="1" ht="25.5" x14ac:dyDescent="0.2">
      <c r="A534" s="21">
        <f>IF(E534&lt;&gt;"",COUNTA(E$10:$E534),"")</f>
        <v>337</v>
      </c>
      <c r="B534" s="16"/>
      <c r="C534" s="66" t="s">
        <v>119</v>
      </c>
      <c r="D534" s="71"/>
      <c r="E534" s="17" t="s">
        <v>67</v>
      </c>
      <c r="F534" s="33"/>
      <c r="G534" s="34"/>
      <c r="H534" s="24">
        <f t="shared" si="30"/>
        <v>0</v>
      </c>
    </row>
    <row r="535" spans="1:8" s="20" customFormat="1" x14ac:dyDescent="0.2">
      <c r="A535" s="21">
        <f>IF(E535&lt;&gt;"",COUNTA(E$10:$E535),"")</f>
        <v>338</v>
      </c>
      <c r="B535" s="16"/>
      <c r="C535" s="66" t="s">
        <v>120</v>
      </c>
      <c r="D535" s="71"/>
      <c r="E535" s="17" t="s">
        <v>67</v>
      </c>
      <c r="F535" s="33"/>
      <c r="G535" s="34"/>
      <c r="H535" s="24">
        <f t="shared" si="30"/>
        <v>0</v>
      </c>
    </row>
    <row r="536" spans="1:8" s="20" customFormat="1" x14ac:dyDescent="0.2">
      <c r="A536" s="21">
        <f>IF(E536&lt;&gt;"",COUNTA(E$10:$E536),"")</f>
        <v>339</v>
      </c>
      <c r="B536" s="16"/>
      <c r="C536" s="66" t="s">
        <v>121</v>
      </c>
      <c r="D536" s="71"/>
      <c r="E536" s="17" t="s">
        <v>67</v>
      </c>
      <c r="F536" s="33"/>
      <c r="G536" s="34"/>
      <c r="H536" s="24">
        <f t="shared" si="30"/>
        <v>0</v>
      </c>
    </row>
    <row r="537" spans="1:8" s="20" customFormat="1" x14ac:dyDescent="0.2">
      <c r="A537" s="21">
        <f>IF(E537&lt;&gt;"",COUNTA(E$10:$E537),"")</f>
        <v>340</v>
      </c>
      <c r="B537" s="16"/>
      <c r="C537" s="66" t="s">
        <v>122</v>
      </c>
      <c r="D537" s="71"/>
      <c r="E537" s="17" t="s">
        <v>67</v>
      </c>
      <c r="F537" s="33"/>
      <c r="G537" s="34"/>
      <c r="H537" s="24">
        <f t="shared" si="30"/>
        <v>0</v>
      </c>
    </row>
    <row r="538" spans="1:8" s="20" customFormat="1" x14ac:dyDescent="0.2">
      <c r="A538" s="21">
        <f>IF(E538&lt;&gt;"",COUNTA(E$10:$E538),"")</f>
        <v>341</v>
      </c>
      <c r="B538" s="16"/>
      <c r="C538" s="66" t="s">
        <v>123</v>
      </c>
      <c r="D538" s="71"/>
      <c r="E538" s="17" t="s">
        <v>67</v>
      </c>
      <c r="F538" s="33"/>
      <c r="G538" s="34"/>
      <c r="H538" s="24">
        <f t="shared" si="30"/>
        <v>0</v>
      </c>
    </row>
    <row r="539" spans="1:8" s="20" customFormat="1" x14ac:dyDescent="0.2">
      <c r="A539" s="21">
        <f>IF(E539&lt;&gt;"",COUNTA(E$10:$E539),"")</f>
        <v>342</v>
      </c>
      <c r="B539" s="16"/>
      <c r="C539" s="66" t="s">
        <v>124</v>
      </c>
      <c r="D539" s="71"/>
      <c r="E539" s="17" t="s">
        <v>67</v>
      </c>
      <c r="F539" s="33"/>
      <c r="G539" s="34"/>
      <c r="H539" s="24">
        <f t="shared" si="30"/>
        <v>0</v>
      </c>
    </row>
    <row r="540" spans="1:8" s="20" customFormat="1" x14ac:dyDescent="0.2">
      <c r="A540" s="21" t="str">
        <f>IF(E540&lt;&gt;"",COUNTA(E$10:$E540),"")</f>
        <v/>
      </c>
      <c r="B540" s="16"/>
      <c r="C540" s="66"/>
      <c r="D540" s="71"/>
      <c r="E540" s="17"/>
      <c r="F540" s="33"/>
      <c r="G540" s="34"/>
      <c r="H540" s="24" t="str">
        <f t="shared" si="30"/>
        <v xml:space="preserve"> </v>
      </c>
    </row>
    <row r="541" spans="1:8" s="20" customFormat="1" x14ac:dyDescent="0.2">
      <c r="A541" s="21" t="str">
        <f>IF(E541&lt;&gt;"",COUNTA(E$10:$E541),"")</f>
        <v/>
      </c>
      <c r="B541" s="16"/>
      <c r="C541" s="124" t="s">
        <v>125</v>
      </c>
      <c r="D541" s="71"/>
      <c r="E541" s="17"/>
      <c r="F541" s="33"/>
      <c r="G541" s="34"/>
      <c r="H541" s="24" t="str">
        <f t="shared" si="30"/>
        <v xml:space="preserve"> </v>
      </c>
    </row>
    <row r="542" spans="1:8" s="20" customFormat="1" x14ac:dyDescent="0.2">
      <c r="A542" s="21">
        <f>IF(E542&lt;&gt;"",COUNTA(E$10:$E542),"")</f>
        <v>343</v>
      </c>
      <c r="B542" s="16"/>
      <c r="C542" s="66" t="s">
        <v>126</v>
      </c>
      <c r="D542" s="71"/>
      <c r="E542" s="17" t="s">
        <v>132</v>
      </c>
      <c r="F542" s="33"/>
      <c r="G542" s="34"/>
      <c r="H542" s="24">
        <f t="shared" si="30"/>
        <v>0</v>
      </c>
    </row>
    <row r="543" spans="1:8" s="20" customFormat="1" x14ac:dyDescent="0.2">
      <c r="A543" s="21">
        <f>IF(E543&lt;&gt;"",COUNTA(E$10:$E543),"")</f>
        <v>344</v>
      </c>
      <c r="B543" s="16"/>
      <c r="C543" s="66" t="s">
        <v>127</v>
      </c>
      <c r="D543" s="71"/>
      <c r="E543" s="17" t="s">
        <v>132</v>
      </c>
      <c r="F543" s="33"/>
      <c r="G543" s="34"/>
      <c r="H543" s="24">
        <f t="shared" si="30"/>
        <v>0</v>
      </c>
    </row>
    <row r="544" spans="1:8" s="20" customFormat="1" x14ac:dyDescent="0.2">
      <c r="A544" s="21">
        <f>IF(E544&lt;&gt;"",COUNTA(E$10:$E544),"")</f>
        <v>345</v>
      </c>
      <c r="B544" s="16"/>
      <c r="C544" s="66" t="s">
        <v>128</v>
      </c>
      <c r="D544" s="71"/>
      <c r="E544" s="17" t="s">
        <v>132</v>
      </c>
      <c r="F544" s="33"/>
      <c r="G544" s="34"/>
      <c r="H544" s="24">
        <f t="shared" si="30"/>
        <v>0</v>
      </c>
    </row>
    <row r="545" spans="1:8" s="20" customFormat="1" x14ac:dyDescent="0.2">
      <c r="A545" s="21" t="str">
        <f>IF(E545&lt;&gt;"",COUNTA(E$10:$E545),"")</f>
        <v/>
      </c>
      <c r="B545" s="16"/>
      <c r="C545" s="66"/>
      <c r="D545" s="71"/>
      <c r="E545" s="17"/>
      <c r="F545" s="33"/>
      <c r="G545" s="34"/>
      <c r="H545" s="24" t="str">
        <f t="shared" si="30"/>
        <v xml:space="preserve"> </v>
      </c>
    </row>
    <row r="546" spans="1:8" s="20" customFormat="1" x14ac:dyDescent="0.2">
      <c r="A546" s="21" t="str">
        <f>IF(E546&lt;&gt;"",COUNTA(E$10:$E546),"")</f>
        <v/>
      </c>
      <c r="B546" s="16"/>
      <c r="C546" s="124" t="s">
        <v>129</v>
      </c>
      <c r="D546" s="71"/>
      <c r="E546" s="17"/>
      <c r="F546" s="33"/>
      <c r="G546" s="34"/>
      <c r="H546" s="24" t="str">
        <f t="shared" si="30"/>
        <v xml:space="preserve"> </v>
      </c>
    </row>
    <row r="547" spans="1:8" s="20" customFormat="1" x14ac:dyDescent="0.2">
      <c r="A547" s="21">
        <f>IF(E547&lt;&gt;"",COUNTA(E$10:$E547),"")</f>
        <v>346</v>
      </c>
      <c r="B547" s="16"/>
      <c r="C547" s="66" t="s">
        <v>130</v>
      </c>
      <c r="D547" s="71"/>
      <c r="E547" s="17" t="s">
        <v>132</v>
      </c>
      <c r="F547" s="33"/>
      <c r="G547" s="34"/>
      <c r="H547" s="24">
        <f t="shared" si="30"/>
        <v>0</v>
      </c>
    </row>
    <row r="548" spans="1:8" s="20" customFormat="1" x14ac:dyDescent="0.2">
      <c r="A548" s="21">
        <f>IF(E548&lt;&gt;"",COUNTA(E$10:$E548),"")</f>
        <v>347</v>
      </c>
      <c r="B548" s="16"/>
      <c r="C548" s="66" t="s">
        <v>131</v>
      </c>
      <c r="D548" s="71"/>
      <c r="E548" s="17" t="s">
        <v>132</v>
      </c>
      <c r="F548" s="33"/>
      <c r="G548" s="34"/>
      <c r="H548" s="24">
        <f t="shared" si="30"/>
        <v>0</v>
      </c>
    </row>
    <row r="549" spans="1:8" s="20" customFormat="1" x14ac:dyDescent="0.2">
      <c r="A549" s="21" t="str">
        <f>IF(E549&lt;&gt;"",COUNTA(E$10:$E549),"")</f>
        <v/>
      </c>
      <c r="B549" s="16"/>
      <c r="C549" s="66"/>
      <c r="D549" s="71"/>
      <c r="E549" s="17"/>
      <c r="F549" s="33"/>
      <c r="G549" s="34"/>
      <c r="H549" s="24" t="str">
        <f t="shared" si="30"/>
        <v xml:space="preserve"> </v>
      </c>
    </row>
    <row r="550" spans="1:8" s="172" customFormat="1" ht="13.5" thickBot="1" x14ac:dyDescent="0.25">
      <c r="A550" s="169"/>
      <c r="B550" s="170"/>
      <c r="C550" s="124" t="s">
        <v>134</v>
      </c>
      <c r="D550" s="70"/>
      <c r="E550" s="171"/>
      <c r="F550" s="42"/>
      <c r="G550" s="43"/>
      <c r="H550" s="173">
        <f>SUM(H518:H549)</f>
        <v>0</v>
      </c>
    </row>
    <row r="551" spans="1:8" s="20" customFormat="1" ht="13.5" thickTop="1" x14ac:dyDescent="0.2">
      <c r="A551" s="21" t="str">
        <f>IF(E551&lt;&gt;"",COUNTA(E$10:$E551),"")</f>
        <v/>
      </c>
      <c r="B551" s="16"/>
      <c r="C551" s="54"/>
      <c r="D551" s="71"/>
      <c r="E551" s="17"/>
      <c r="F551" s="33"/>
      <c r="G551" s="34"/>
      <c r="H551" s="24" t="str">
        <f t="shared" si="26"/>
        <v xml:space="preserve"> </v>
      </c>
    </row>
    <row r="552" spans="1:8" s="20" customFormat="1" x14ac:dyDescent="0.2">
      <c r="A552" s="21" t="str">
        <f>IF(E552&lt;&gt;"",COUNTA(E$10:$E552),"")</f>
        <v/>
      </c>
      <c r="B552" s="16"/>
      <c r="C552" s="57" t="s">
        <v>216</v>
      </c>
      <c r="D552" s="70"/>
      <c r="E552" s="17"/>
      <c r="F552" s="33"/>
      <c r="G552" s="34"/>
      <c r="H552" s="24" t="str">
        <f t="shared" si="26"/>
        <v xml:space="preserve"> </v>
      </c>
    </row>
    <row r="553" spans="1:8" s="20" customFormat="1" x14ac:dyDescent="0.2">
      <c r="A553" s="21" t="str">
        <f>IF(E553&lt;&gt;"",COUNTA(E$10:$E553),"")</f>
        <v/>
      </c>
      <c r="B553" s="16"/>
      <c r="C553" s="57"/>
      <c r="D553" s="70"/>
      <c r="E553" s="17"/>
      <c r="F553" s="33"/>
      <c r="G553" s="34"/>
      <c r="H553" s="24" t="str">
        <f t="shared" si="26"/>
        <v xml:space="preserve"> </v>
      </c>
    </row>
    <row r="554" spans="1:8" s="20" customFormat="1" ht="18.600000000000001" customHeight="1" x14ac:dyDescent="0.2">
      <c r="A554" s="21">
        <f>IF(E554&lt;&gt;"",COUNTA(E$8:$E554),"")</f>
        <v>350</v>
      </c>
      <c r="B554" s="16"/>
      <c r="C554" s="53" t="s">
        <v>26</v>
      </c>
      <c r="D554" s="68"/>
      <c r="E554" s="17" t="s">
        <v>67</v>
      </c>
      <c r="F554" s="22"/>
      <c r="G554" s="23"/>
      <c r="H554" s="24">
        <f>IF(ISBLANK(E554)," ",F554*G554)</f>
        <v>0</v>
      </c>
    </row>
    <row r="555" spans="1:8" s="20" customFormat="1" x14ac:dyDescent="0.2">
      <c r="A555" s="21">
        <f>IF(E555&lt;&gt;"",COUNTA(E$8:$E555),"")</f>
        <v>351</v>
      </c>
      <c r="B555" s="16"/>
      <c r="C555" s="61" t="s">
        <v>186</v>
      </c>
      <c r="D555" s="68"/>
      <c r="E555" s="17" t="s">
        <v>67</v>
      </c>
      <c r="F555" s="22"/>
      <c r="G555" s="23"/>
      <c r="H555" s="24">
        <f t="shared" ref="H555" si="31">IF(ISBLANK(E555)," ",F555*G555)</f>
        <v>0</v>
      </c>
    </row>
    <row r="556" spans="1:8" s="20" customFormat="1" x14ac:dyDescent="0.2">
      <c r="A556" s="21">
        <f>IF(E556&lt;&gt;"",COUNTA(E$10:$E556),"")</f>
        <v>350</v>
      </c>
      <c r="B556" s="16"/>
      <c r="C556" s="54" t="s">
        <v>187</v>
      </c>
      <c r="D556" s="71"/>
      <c r="E556" s="17" t="s">
        <v>67</v>
      </c>
      <c r="F556" s="33"/>
      <c r="G556" s="34"/>
      <c r="H556" s="24">
        <f t="shared" si="26"/>
        <v>0</v>
      </c>
    </row>
    <row r="557" spans="1:8" s="20" customFormat="1" ht="18.600000000000001" customHeight="1" x14ac:dyDescent="0.2">
      <c r="A557" s="21">
        <f>IF(E557&lt;&gt;"",COUNTA(E$8:$E557),"")</f>
        <v>353</v>
      </c>
      <c r="B557" s="16"/>
      <c r="C557" s="53" t="s">
        <v>26</v>
      </c>
      <c r="D557" s="68"/>
      <c r="E557" s="17" t="s">
        <v>67</v>
      </c>
      <c r="F557" s="22"/>
      <c r="G557" s="23"/>
      <c r="H557" s="24">
        <f>IF(ISBLANK(E557)," ",F557*G557)</f>
        <v>0</v>
      </c>
    </row>
    <row r="558" spans="1:8" s="20" customFormat="1" x14ac:dyDescent="0.2">
      <c r="A558" s="21">
        <f>IF(E558&lt;&gt;"",COUNTA(E$8:$E558),"")</f>
        <v>354</v>
      </c>
      <c r="B558" s="16"/>
      <c r="C558" s="61" t="s">
        <v>25</v>
      </c>
      <c r="D558" s="68"/>
      <c r="E558" s="17" t="s">
        <v>67</v>
      </c>
      <c r="F558" s="22"/>
      <c r="G558" s="23"/>
      <c r="H558" s="24">
        <f t="shared" ref="H558:H586" si="32">IF(ISBLANK(E558)," ",F558*G558)</f>
        <v>0</v>
      </c>
    </row>
    <row r="559" spans="1:8" s="20" customFormat="1" x14ac:dyDescent="0.2">
      <c r="A559" s="21" t="str">
        <f>IF(E559&lt;&gt;"",COUNTA(E$10:$E559),"")</f>
        <v/>
      </c>
      <c r="B559" s="16"/>
      <c r="C559" s="66"/>
      <c r="D559" s="71"/>
      <c r="E559" s="17"/>
      <c r="F559" s="33"/>
      <c r="G559" s="34"/>
      <c r="H559" s="24" t="str">
        <f t="shared" si="32"/>
        <v xml:space="preserve"> </v>
      </c>
    </row>
    <row r="560" spans="1:8" s="20" customFormat="1" x14ac:dyDescent="0.2">
      <c r="A560" s="21" t="str">
        <f>IF(E560&lt;&gt;"",COUNTA(E$10:$E560),"")</f>
        <v/>
      </c>
      <c r="B560" s="16"/>
      <c r="C560" s="124" t="s">
        <v>27</v>
      </c>
      <c r="D560" s="71"/>
      <c r="E560" s="17"/>
      <c r="F560" s="33"/>
      <c r="G560" s="34"/>
      <c r="H560" s="24" t="str">
        <f t="shared" si="32"/>
        <v xml:space="preserve"> </v>
      </c>
    </row>
    <row r="561" spans="1:8" s="20" customFormat="1" x14ac:dyDescent="0.2">
      <c r="A561" s="21" t="str">
        <f>IF(E561&lt;&gt;"",COUNTA(E$10:$E561),"")</f>
        <v/>
      </c>
      <c r="B561" s="16"/>
      <c r="C561" s="124" t="s">
        <v>28</v>
      </c>
      <c r="D561" s="71"/>
      <c r="E561" s="17"/>
      <c r="F561" s="33"/>
      <c r="G561" s="34"/>
      <c r="H561" s="24" t="str">
        <f t="shared" si="32"/>
        <v xml:space="preserve"> </v>
      </c>
    </row>
    <row r="562" spans="1:8" s="20" customFormat="1" x14ac:dyDescent="0.2">
      <c r="A562" s="21">
        <f>IF(E562&lt;&gt;"",COUNTA(E$10:$E562),"")</f>
        <v>353</v>
      </c>
      <c r="B562" s="16"/>
      <c r="C562" s="66" t="s">
        <v>29</v>
      </c>
      <c r="D562" s="71"/>
      <c r="E562" s="17" t="s">
        <v>82</v>
      </c>
      <c r="F562" s="33"/>
      <c r="G562" s="34"/>
      <c r="H562" s="24">
        <f t="shared" si="32"/>
        <v>0</v>
      </c>
    </row>
    <row r="563" spans="1:8" s="20" customFormat="1" x14ac:dyDescent="0.2">
      <c r="A563" s="21">
        <f>IF(E563&lt;&gt;"",COUNTA(E$10:$E563),"")</f>
        <v>354</v>
      </c>
      <c r="B563" s="16"/>
      <c r="C563" s="66" t="s">
        <v>30</v>
      </c>
      <c r="D563" s="71"/>
      <c r="E563" s="17" t="s">
        <v>82</v>
      </c>
      <c r="F563" s="33"/>
      <c r="G563" s="34"/>
      <c r="H563" s="24">
        <f t="shared" si="32"/>
        <v>0</v>
      </c>
    </row>
    <row r="564" spans="1:8" s="20" customFormat="1" ht="25.5" x14ac:dyDescent="0.2">
      <c r="A564" s="21">
        <f>IF(E564&lt;&gt;"",COUNTA(E$10:$E564),"")</f>
        <v>355</v>
      </c>
      <c r="B564" s="16"/>
      <c r="C564" s="66" t="s">
        <v>31</v>
      </c>
      <c r="D564" s="71"/>
      <c r="E564" s="17" t="s">
        <v>82</v>
      </c>
      <c r="F564" s="33"/>
      <c r="G564" s="34"/>
      <c r="H564" s="24">
        <f t="shared" si="32"/>
        <v>0</v>
      </c>
    </row>
    <row r="565" spans="1:8" s="20" customFormat="1" ht="25.5" x14ac:dyDescent="0.2">
      <c r="A565" s="21">
        <f>IF(E565&lt;&gt;"",COUNTA(E$10:$E565),"")</f>
        <v>356</v>
      </c>
      <c r="B565" s="16"/>
      <c r="C565" s="66" t="s">
        <v>116</v>
      </c>
      <c r="D565" s="71"/>
      <c r="E565" s="17" t="s">
        <v>82</v>
      </c>
      <c r="F565" s="33"/>
      <c r="G565" s="34"/>
      <c r="H565" s="24">
        <f t="shared" si="32"/>
        <v>0</v>
      </c>
    </row>
    <row r="566" spans="1:8" s="20" customFormat="1" x14ac:dyDescent="0.2">
      <c r="A566" s="21">
        <f>IF(E566&lt;&gt;"",COUNTA(E$10:$E566),"")</f>
        <v>357</v>
      </c>
      <c r="B566" s="16"/>
      <c r="C566" s="66" t="s">
        <v>32</v>
      </c>
      <c r="D566" s="71"/>
      <c r="E566" s="17" t="s">
        <v>82</v>
      </c>
      <c r="F566" s="33"/>
      <c r="G566" s="34"/>
      <c r="H566" s="24">
        <f t="shared" si="32"/>
        <v>0</v>
      </c>
    </row>
    <row r="567" spans="1:8" s="20" customFormat="1" x14ac:dyDescent="0.2">
      <c r="A567" s="21">
        <f>IF(E567&lt;&gt;"",COUNTA(E$10:$E567),"")</f>
        <v>358</v>
      </c>
      <c r="B567" s="16"/>
      <c r="C567" s="66" t="s">
        <v>33</v>
      </c>
      <c r="D567" s="71"/>
      <c r="E567" s="17" t="s">
        <v>82</v>
      </c>
      <c r="F567" s="33"/>
      <c r="G567" s="34"/>
      <c r="H567" s="24">
        <f t="shared" si="32"/>
        <v>0</v>
      </c>
    </row>
    <row r="568" spans="1:8" s="20" customFormat="1" x14ac:dyDescent="0.2">
      <c r="A568" s="21" t="str">
        <f>IF(E568&lt;&gt;"",COUNTA(E$10:$E568),"")</f>
        <v/>
      </c>
      <c r="B568" s="16"/>
      <c r="C568" s="66"/>
      <c r="D568" s="71"/>
      <c r="E568" s="17"/>
      <c r="F568" s="33"/>
      <c r="G568" s="34"/>
      <c r="H568" s="24" t="str">
        <f t="shared" si="32"/>
        <v xml:space="preserve"> </v>
      </c>
    </row>
    <row r="569" spans="1:8" s="20" customFormat="1" x14ac:dyDescent="0.2">
      <c r="A569" s="21" t="str">
        <f>IF(E569&lt;&gt;"",COUNTA(E$10:$E569),"")</f>
        <v/>
      </c>
      <c r="B569" s="16"/>
      <c r="C569" s="124" t="s">
        <v>117</v>
      </c>
      <c r="D569" s="71"/>
      <c r="E569" s="17"/>
      <c r="F569" s="33"/>
      <c r="G569" s="34"/>
      <c r="H569" s="24" t="str">
        <f t="shared" si="32"/>
        <v xml:space="preserve"> </v>
      </c>
    </row>
    <row r="570" spans="1:8" s="20" customFormat="1" x14ac:dyDescent="0.2">
      <c r="A570" s="21">
        <f>IF(E570&lt;&gt;"",COUNTA(E$10:$E570),"")</f>
        <v>359</v>
      </c>
      <c r="B570" s="16"/>
      <c r="C570" s="66" t="s">
        <v>118</v>
      </c>
      <c r="D570" s="71"/>
      <c r="E570" s="17" t="s">
        <v>67</v>
      </c>
      <c r="F570" s="33"/>
      <c r="G570" s="34"/>
      <c r="H570" s="24">
        <f t="shared" si="32"/>
        <v>0</v>
      </c>
    </row>
    <row r="571" spans="1:8" s="20" customFormat="1" ht="25.5" x14ac:dyDescent="0.2">
      <c r="A571" s="21">
        <f>IF(E571&lt;&gt;"",COUNTA(E$10:$E571),"")</f>
        <v>360</v>
      </c>
      <c r="B571" s="16"/>
      <c r="C571" s="66" t="s">
        <v>119</v>
      </c>
      <c r="D571" s="71"/>
      <c r="E571" s="17" t="s">
        <v>67</v>
      </c>
      <c r="F571" s="33"/>
      <c r="G571" s="34"/>
      <c r="H571" s="24">
        <f t="shared" si="32"/>
        <v>0</v>
      </c>
    </row>
    <row r="572" spans="1:8" s="20" customFormat="1" x14ac:dyDescent="0.2">
      <c r="A572" s="21">
        <f>IF(E572&lt;&gt;"",COUNTA(E$10:$E572),"")</f>
        <v>361</v>
      </c>
      <c r="B572" s="16"/>
      <c r="C572" s="66" t="s">
        <v>120</v>
      </c>
      <c r="D572" s="71"/>
      <c r="E572" s="17" t="s">
        <v>67</v>
      </c>
      <c r="F572" s="33"/>
      <c r="G572" s="34"/>
      <c r="H572" s="24">
        <f t="shared" si="32"/>
        <v>0</v>
      </c>
    </row>
    <row r="573" spans="1:8" s="20" customFormat="1" x14ac:dyDescent="0.2">
      <c r="A573" s="21">
        <f>IF(E573&lt;&gt;"",COUNTA(E$10:$E573),"")</f>
        <v>362</v>
      </c>
      <c r="B573" s="16"/>
      <c r="C573" s="66" t="s">
        <v>121</v>
      </c>
      <c r="D573" s="71"/>
      <c r="E573" s="17" t="s">
        <v>67</v>
      </c>
      <c r="F573" s="33"/>
      <c r="G573" s="34"/>
      <c r="H573" s="24">
        <f t="shared" si="32"/>
        <v>0</v>
      </c>
    </row>
    <row r="574" spans="1:8" s="20" customFormat="1" x14ac:dyDescent="0.2">
      <c r="A574" s="21">
        <f>IF(E574&lt;&gt;"",COUNTA(E$10:$E574),"")</f>
        <v>363</v>
      </c>
      <c r="B574" s="16"/>
      <c r="C574" s="66" t="s">
        <v>122</v>
      </c>
      <c r="D574" s="71"/>
      <c r="E574" s="17" t="s">
        <v>67</v>
      </c>
      <c r="F574" s="33"/>
      <c r="G574" s="34"/>
      <c r="H574" s="24">
        <f t="shared" si="32"/>
        <v>0</v>
      </c>
    </row>
    <row r="575" spans="1:8" s="20" customFormat="1" x14ac:dyDescent="0.2">
      <c r="A575" s="21">
        <f>IF(E575&lt;&gt;"",COUNTA(E$10:$E575),"")</f>
        <v>364</v>
      </c>
      <c r="B575" s="16"/>
      <c r="C575" s="66" t="s">
        <v>123</v>
      </c>
      <c r="D575" s="71"/>
      <c r="E575" s="17" t="s">
        <v>67</v>
      </c>
      <c r="F575" s="33"/>
      <c r="G575" s="34"/>
      <c r="H575" s="24">
        <f t="shared" si="32"/>
        <v>0</v>
      </c>
    </row>
    <row r="576" spans="1:8" s="20" customFormat="1" x14ac:dyDescent="0.2">
      <c r="A576" s="21">
        <f>IF(E576&lt;&gt;"",COUNTA(E$10:$E576),"")</f>
        <v>365</v>
      </c>
      <c r="B576" s="16"/>
      <c r="C576" s="66" t="s">
        <v>124</v>
      </c>
      <c r="D576" s="71"/>
      <c r="E576" s="17" t="s">
        <v>67</v>
      </c>
      <c r="F576" s="33"/>
      <c r="G576" s="34"/>
      <c r="H576" s="24">
        <f t="shared" si="32"/>
        <v>0</v>
      </c>
    </row>
    <row r="577" spans="1:8" s="20" customFormat="1" x14ac:dyDescent="0.2">
      <c r="A577" s="21" t="str">
        <f>IF(E577&lt;&gt;"",COUNTA(E$10:$E577),"")</f>
        <v/>
      </c>
      <c r="B577" s="16"/>
      <c r="C577" s="66"/>
      <c r="D577" s="71"/>
      <c r="E577" s="17"/>
      <c r="F577" s="33"/>
      <c r="G577" s="34"/>
      <c r="H577" s="24" t="str">
        <f t="shared" si="32"/>
        <v xml:space="preserve"> </v>
      </c>
    </row>
    <row r="578" spans="1:8" s="20" customFormat="1" x14ac:dyDescent="0.2">
      <c r="A578" s="21" t="str">
        <f>IF(E578&lt;&gt;"",COUNTA(E$10:$E578),"")</f>
        <v/>
      </c>
      <c r="B578" s="16"/>
      <c r="C578" s="124" t="s">
        <v>125</v>
      </c>
      <c r="D578" s="71"/>
      <c r="E578" s="17"/>
      <c r="F578" s="33"/>
      <c r="G578" s="34"/>
      <c r="H578" s="24" t="str">
        <f t="shared" si="32"/>
        <v xml:space="preserve"> </v>
      </c>
    </row>
    <row r="579" spans="1:8" s="20" customFormat="1" x14ac:dyDescent="0.2">
      <c r="A579" s="21">
        <f>IF(E579&lt;&gt;"",COUNTA(E$10:$E579),"")</f>
        <v>366</v>
      </c>
      <c r="B579" s="16"/>
      <c r="C579" s="66" t="s">
        <v>126</v>
      </c>
      <c r="D579" s="71"/>
      <c r="E579" s="17" t="s">
        <v>132</v>
      </c>
      <c r="F579" s="33"/>
      <c r="G579" s="34"/>
      <c r="H579" s="24">
        <f t="shared" si="32"/>
        <v>0</v>
      </c>
    </row>
    <row r="580" spans="1:8" s="20" customFormat="1" x14ac:dyDescent="0.2">
      <c r="A580" s="21">
        <f>IF(E580&lt;&gt;"",COUNTA(E$10:$E580),"")</f>
        <v>367</v>
      </c>
      <c r="B580" s="16"/>
      <c r="C580" s="66" t="s">
        <v>127</v>
      </c>
      <c r="D580" s="71"/>
      <c r="E580" s="17" t="s">
        <v>132</v>
      </c>
      <c r="F580" s="33"/>
      <c r="G580" s="34"/>
      <c r="H580" s="24">
        <f t="shared" si="32"/>
        <v>0</v>
      </c>
    </row>
    <row r="581" spans="1:8" s="20" customFormat="1" x14ac:dyDescent="0.2">
      <c r="A581" s="21">
        <f>IF(E581&lt;&gt;"",COUNTA(E$10:$E581),"")</f>
        <v>368</v>
      </c>
      <c r="B581" s="16"/>
      <c r="C581" s="66" t="s">
        <v>128</v>
      </c>
      <c r="D581" s="71"/>
      <c r="E581" s="17" t="s">
        <v>132</v>
      </c>
      <c r="F581" s="33"/>
      <c r="G581" s="34"/>
      <c r="H581" s="24">
        <f t="shared" si="32"/>
        <v>0</v>
      </c>
    </row>
    <row r="582" spans="1:8" s="20" customFormat="1" x14ac:dyDescent="0.2">
      <c r="A582" s="21" t="str">
        <f>IF(E582&lt;&gt;"",COUNTA(E$10:$E582),"")</f>
        <v/>
      </c>
      <c r="B582" s="16"/>
      <c r="C582" s="66"/>
      <c r="D582" s="71"/>
      <c r="E582" s="17"/>
      <c r="F582" s="33"/>
      <c r="G582" s="34"/>
      <c r="H582" s="24" t="str">
        <f t="shared" si="32"/>
        <v xml:space="preserve"> </v>
      </c>
    </row>
    <row r="583" spans="1:8" s="20" customFormat="1" x14ac:dyDescent="0.2">
      <c r="A583" s="21" t="str">
        <f>IF(E583&lt;&gt;"",COUNTA(E$10:$E583),"")</f>
        <v/>
      </c>
      <c r="B583" s="16"/>
      <c r="C583" s="124" t="s">
        <v>129</v>
      </c>
      <c r="D583" s="71"/>
      <c r="E583" s="17"/>
      <c r="F583" s="33"/>
      <c r="G583" s="34"/>
      <c r="H583" s="24" t="str">
        <f t="shared" si="32"/>
        <v xml:space="preserve"> </v>
      </c>
    </row>
    <row r="584" spans="1:8" s="20" customFormat="1" x14ac:dyDescent="0.2">
      <c r="A584" s="21">
        <f>IF(E584&lt;&gt;"",COUNTA(E$10:$E584),"")</f>
        <v>369</v>
      </c>
      <c r="B584" s="16"/>
      <c r="C584" s="66" t="s">
        <v>130</v>
      </c>
      <c r="D584" s="71"/>
      <c r="E584" s="17" t="s">
        <v>132</v>
      </c>
      <c r="F584" s="33"/>
      <c r="G584" s="34"/>
      <c r="H584" s="24">
        <f t="shared" si="32"/>
        <v>0</v>
      </c>
    </row>
    <row r="585" spans="1:8" s="20" customFormat="1" x14ac:dyDescent="0.2">
      <c r="A585" s="21">
        <f>IF(E585&lt;&gt;"",COUNTA(E$10:$E585),"")</f>
        <v>370</v>
      </c>
      <c r="B585" s="16"/>
      <c r="C585" s="66" t="s">
        <v>131</v>
      </c>
      <c r="D585" s="71"/>
      <c r="E585" s="17" t="s">
        <v>132</v>
      </c>
      <c r="F585" s="33"/>
      <c r="G585" s="34"/>
      <c r="H585" s="24">
        <f t="shared" si="32"/>
        <v>0</v>
      </c>
    </row>
    <row r="586" spans="1:8" s="20" customFormat="1" x14ac:dyDescent="0.2">
      <c r="A586" s="21" t="str">
        <f>IF(E586&lt;&gt;"",COUNTA(E$10:$E586),"")</f>
        <v/>
      </c>
      <c r="B586" s="16"/>
      <c r="C586" s="66"/>
      <c r="D586" s="71"/>
      <c r="E586" s="17"/>
      <c r="F586" s="33"/>
      <c r="G586" s="34"/>
      <c r="H586" s="24" t="str">
        <f t="shared" si="32"/>
        <v xml:space="preserve"> </v>
      </c>
    </row>
    <row r="587" spans="1:8" s="172" customFormat="1" ht="13.5" thickBot="1" x14ac:dyDescent="0.25">
      <c r="A587" s="169"/>
      <c r="B587" s="170"/>
      <c r="C587" s="124" t="s">
        <v>134</v>
      </c>
      <c r="D587" s="70"/>
      <c r="E587" s="171"/>
      <c r="F587" s="42"/>
      <c r="G587" s="43"/>
      <c r="H587" s="173">
        <f>SUM(H554:H586)</f>
        <v>0</v>
      </c>
    </row>
    <row r="588" spans="1:8" s="20" customFormat="1" ht="13.5" thickTop="1" x14ac:dyDescent="0.2">
      <c r="A588" s="21" t="str">
        <f>IF(E588&lt;&gt;"",COUNTA(E$10:$E588),"")</f>
        <v/>
      </c>
      <c r="B588" s="16"/>
      <c r="C588" s="54"/>
      <c r="D588" s="71"/>
      <c r="E588" s="17"/>
      <c r="F588" s="33"/>
      <c r="G588" s="34"/>
      <c r="H588" s="24" t="str">
        <f t="shared" si="26"/>
        <v xml:space="preserve"> </v>
      </c>
    </row>
    <row r="589" spans="1:8" s="20" customFormat="1" x14ac:dyDescent="0.2">
      <c r="A589" s="21" t="str">
        <f>IF(E589&lt;&gt;"",COUNTA(E$10:$E589),"")</f>
        <v/>
      </c>
      <c r="B589" s="16"/>
      <c r="C589" s="57" t="s">
        <v>217</v>
      </c>
      <c r="D589" s="70"/>
      <c r="E589" s="17"/>
      <c r="F589" s="33"/>
      <c r="G589" s="34"/>
      <c r="H589" s="24" t="str">
        <f t="shared" si="26"/>
        <v xml:space="preserve"> </v>
      </c>
    </row>
    <row r="590" spans="1:8" s="20" customFormat="1" x14ac:dyDescent="0.2">
      <c r="A590" s="21" t="str">
        <f>IF(E590&lt;&gt;"",COUNTA(E$10:$E590),"")</f>
        <v/>
      </c>
      <c r="B590" s="16"/>
      <c r="C590" s="57"/>
      <c r="D590" s="70"/>
      <c r="E590" s="17"/>
      <c r="F590" s="33"/>
      <c r="G590" s="34"/>
      <c r="H590" s="24" t="str">
        <f t="shared" si="26"/>
        <v xml:space="preserve"> </v>
      </c>
    </row>
    <row r="591" spans="1:8" s="20" customFormat="1" ht="18.600000000000001" customHeight="1" x14ac:dyDescent="0.2">
      <c r="A591" s="21">
        <f>IF(E591&lt;&gt;"",COUNTA(E$8:$E591),"")</f>
        <v>373</v>
      </c>
      <c r="B591" s="16"/>
      <c r="C591" s="53" t="s">
        <v>26</v>
      </c>
      <c r="D591" s="68"/>
      <c r="E591" s="17" t="s">
        <v>67</v>
      </c>
      <c r="F591" s="22"/>
      <c r="G591" s="23"/>
      <c r="H591" s="24">
        <f>IF(ISBLANK(E591)," ",F591*G591)</f>
        <v>0</v>
      </c>
    </row>
    <row r="592" spans="1:8" s="20" customFormat="1" x14ac:dyDescent="0.2">
      <c r="A592" s="21">
        <f>IF(E592&lt;&gt;"",COUNTA(E$8:$E592),"")</f>
        <v>374</v>
      </c>
      <c r="B592" s="16"/>
      <c r="C592" s="61" t="s">
        <v>188</v>
      </c>
      <c r="D592" s="68"/>
      <c r="E592" s="17" t="s">
        <v>67</v>
      </c>
      <c r="F592" s="22"/>
      <c r="G592" s="23"/>
      <c r="H592" s="24">
        <f t="shared" ref="H592" si="33">IF(ISBLANK(E592)," ",F592*G592)</f>
        <v>0</v>
      </c>
    </row>
    <row r="593" spans="1:8" s="20" customFormat="1" x14ac:dyDescent="0.2">
      <c r="A593" s="21">
        <f>IF(E593&lt;&gt;"",COUNTA(E$10:$E593),"")</f>
        <v>373</v>
      </c>
      <c r="B593" s="16"/>
      <c r="C593" s="54" t="s">
        <v>189</v>
      </c>
      <c r="D593" s="71"/>
      <c r="E593" s="17" t="s">
        <v>67</v>
      </c>
      <c r="F593" s="33"/>
      <c r="G593" s="34"/>
      <c r="H593" s="24">
        <f t="shared" si="26"/>
        <v>0</v>
      </c>
    </row>
    <row r="594" spans="1:8" s="20" customFormat="1" x14ac:dyDescent="0.2">
      <c r="A594" s="21">
        <f>IF(E594&lt;&gt;"",COUNTA(E$10:$E594),"")</f>
        <v>374</v>
      </c>
      <c r="B594" s="16"/>
      <c r="C594" s="54" t="s">
        <v>190</v>
      </c>
      <c r="D594" s="71"/>
      <c r="E594" s="17" t="s">
        <v>67</v>
      </c>
      <c r="F594" s="33"/>
      <c r="G594" s="34"/>
      <c r="H594" s="24">
        <f t="shared" si="26"/>
        <v>0</v>
      </c>
    </row>
    <row r="595" spans="1:8" s="20" customFormat="1" x14ac:dyDescent="0.2">
      <c r="A595" s="21">
        <f>IF(E595&lt;&gt;"",COUNTA(E$10:$E595),"")</f>
        <v>375</v>
      </c>
      <c r="B595" s="16"/>
      <c r="C595" s="54" t="s">
        <v>19</v>
      </c>
      <c r="D595" s="71"/>
      <c r="E595" s="17" t="s">
        <v>67</v>
      </c>
      <c r="F595" s="33"/>
      <c r="G595" s="34"/>
      <c r="H595" s="24">
        <f t="shared" si="26"/>
        <v>0</v>
      </c>
    </row>
    <row r="596" spans="1:8" s="20" customFormat="1" x14ac:dyDescent="0.2">
      <c r="A596" s="21">
        <f>IF(E596&lt;&gt;"",COUNTA(E$10:$E596),"")</f>
        <v>376</v>
      </c>
      <c r="B596" s="16"/>
      <c r="C596" s="54" t="s">
        <v>191</v>
      </c>
      <c r="D596" s="71"/>
      <c r="E596" s="17" t="s">
        <v>67</v>
      </c>
      <c r="F596" s="33"/>
      <c r="G596" s="34"/>
      <c r="H596" s="24">
        <f t="shared" si="26"/>
        <v>0</v>
      </c>
    </row>
    <row r="597" spans="1:8" s="20" customFormat="1" x14ac:dyDescent="0.2">
      <c r="A597" s="21">
        <f>IF(E597&lt;&gt;"",COUNTA(E$10:$E597),"")</f>
        <v>377</v>
      </c>
      <c r="B597" s="16"/>
      <c r="C597" s="54" t="s">
        <v>192</v>
      </c>
      <c r="D597" s="71"/>
      <c r="E597" s="17" t="s">
        <v>67</v>
      </c>
      <c r="F597" s="33"/>
      <c r="G597" s="34"/>
      <c r="H597" s="24">
        <f t="shared" si="26"/>
        <v>0</v>
      </c>
    </row>
    <row r="598" spans="1:8" s="20" customFormat="1" x14ac:dyDescent="0.2">
      <c r="A598" s="21">
        <f>IF(E598&lt;&gt;"",COUNTA(E$10:$E598),"")</f>
        <v>378</v>
      </c>
      <c r="B598" s="16"/>
      <c r="C598" s="54" t="s">
        <v>193</v>
      </c>
      <c r="D598" s="71"/>
      <c r="E598" s="17" t="s">
        <v>67</v>
      </c>
      <c r="F598" s="33"/>
      <c r="G598" s="34"/>
      <c r="H598" s="24">
        <f t="shared" si="26"/>
        <v>0</v>
      </c>
    </row>
    <row r="599" spans="1:8" s="20" customFormat="1" x14ac:dyDescent="0.2">
      <c r="A599" s="21"/>
      <c r="B599" s="16"/>
      <c r="C599" s="54" t="s">
        <v>194</v>
      </c>
      <c r="D599" s="71"/>
      <c r="E599" s="17"/>
      <c r="F599" s="33"/>
      <c r="G599" s="34"/>
      <c r="H599" s="24"/>
    </row>
    <row r="600" spans="1:8" s="20" customFormat="1" x14ac:dyDescent="0.2">
      <c r="A600" s="21"/>
      <c r="B600" s="16"/>
      <c r="C600" s="54" t="s">
        <v>195</v>
      </c>
      <c r="D600" s="71"/>
      <c r="E600" s="17"/>
      <c r="F600" s="33"/>
      <c r="G600" s="34"/>
      <c r="H600" s="24"/>
    </row>
    <row r="601" spans="1:8" s="20" customFormat="1" x14ac:dyDescent="0.2">
      <c r="A601" s="21"/>
      <c r="B601" s="16"/>
      <c r="C601" s="54" t="s">
        <v>196</v>
      </c>
      <c r="D601" s="71"/>
      <c r="E601" s="17"/>
      <c r="F601" s="33"/>
      <c r="G601" s="34"/>
      <c r="H601" s="24"/>
    </row>
    <row r="602" spans="1:8" s="20" customFormat="1" x14ac:dyDescent="0.2">
      <c r="A602" s="21">
        <f>IF(E602&lt;&gt;"",COUNTA(E$10:$E602),"")</f>
        <v>379</v>
      </c>
      <c r="B602" s="16"/>
      <c r="C602" s="54" t="s">
        <v>197</v>
      </c>
      <c r="D602" s="71"/>
      <c r="E602" s="17" t="s">
        <v>67</v>
      </c>
      <c r="F602" s="33"/>
      <c r="G602" s="34"/>
      <c r="H602" s="24">
        <f t="shared" si="26"/>
        <v>0</v>
      </c>
    </row>
    <row r="603" spans="1:8" s="20" customFormat="1" x14ac:dyDescent="0.2">
      <c r="A603" s="21">
        <f>IF(E603&lt;&gt;"",COUNTA(E$10:$E603),"")</f>
        <v>380</v>
      </c>
      <c r="B603" s="16"/>
      <c r="C603" s="54" t="s">
        <v>20</v>
      </c>
      <c r="D603" s="71"/>
      <c r="E603" s="17" t="s">
        <v>67</v>
      </c>
      <c r="F603" s="33"/>
      <c r="G603" s="34"/>
      <c r="H603" s="24">
        <f t="shared" si="26"/>
        <v>0</v>
      </c>
    </row>
    <row r="604" spans="1:8" s="20" customFormat="1" ht="25.5" x14ac:dyDescent="0.2">
      <c r="A604" s="21"/>
      <c r="B604" s="16"/>
      <c r="C604" s="54" t="s">
        <v>21</v>
      </c>
      <c r="D604" s="71"/>
      <c r="E604" s="17"/>
      <c r="F604" s="33"/>
      <c r="G604" s="34"/>
      <c r="H604" s="24"/>
    </row>
    <row r="605" spans="1:8" s="20" customFormat="1" x14ac:dyDescent="0.2">
      <c r="A605" s="21"/>
      <c r="B605" s="16"/>
      <c r="C605" s="54" t="s">
        <v>198</v>
      </c>
      <c r="D605" s="71"/>
      <c r="E605" s="17"/>
      <c r="F605" s="33"/>
      <c r="G605" s="34"/>
      <c r="H605" s="24"/>
    </row>
    <row r="606" spans="1:8" s="20" customFormat="1" x14ac:dyDescent="0.2">
      <c r="A606" s="21"/>
      <c r="B606" s="16"/>
      <c r="C606" s="54" t="s">
        <v>199</v>
      </c>
      <c r="D606" s="71"/>
      <c r="E606" s="17"/>
      <c r="F606" s="33"/>
      <c r="G606" s="34"/>
      <c r="H606" s="24"/>
    </row>
    <row r="607" spans="1:8" s="20" customFormat="1" ht="25.5" x14ac:dyDescent="0.2">
      <c r="A607" s="21"/>
      <c r="B607" s="16"/>
      <c r="C607" s="54" t="s">
        <v>200</v>
      </c>
      <c r="D607" s="71"/>
      <c r="E607" s="17"/>
      <c r="F607" s="33"/>
      <c r="G607" s="34"/>
      <c r="H607" s="24"/>
    </row>
    <row r="608" spans="1:8" s="20" customFormat="1" x14ac:dyDescent="0.2">
      <c r="A608" s="21"/>
      <c r="B608" s="16"/>
      <c r="C608" s="54" t="s">
        <v>201</v>
      </c>
      <c r="D608" s="71"/>
      <c r="E608" s="17"/>
      <c r="F608" s="33"/>
      <c r="G608" s="34"/>
      <c r="H608" s="24"/>
    </row>
    <row r="609" spans="1:8" s="20" customFormat="1" x14ac:dyDescent="0.2">
      <c r="A609" s="21">
        <f>IF(E609&lt;&gt;"",COUNTA(E$10:$E609),"")</f>
        <v>381</v>
      </c>
      <c r="B609" s="16"/>
      <c r="C609" s="54" t="s">
        <v>202</v>
      </c>
      <c r="D609" s="71"/>
      <c r="E609" s="17" t="s">
        <v>67</v>
      </c>
      <c r="F609" s="33"/>
      <c r="G609" s="34"/>
      <c r="H609" s="24">
        <f t="shared" si="26"/>
        <v>0</v>
      </c>
    </row>
    <row r="610" spans="1:8" s="20" customFormat="1" x14ac:dyDescent="0.2">
      <c r="A610" s="21">
        <f>IF(E610&lt;&gt;"",COUNTA(E$10:$E610),"")</f>
        <v>382</v>
      </c>
      <c r="B610" s="16"/>
      <c r="C610" s="54" t="s">
        <v>203</v>
      </c>
      <c r="D610" s="71"/>
      <c r="E610" s="17" t="s">
        <v>67</v>
      </c>
      <c r="F610" s="33"/>
      <c r="G610" s="34"/>
      <c r="H610" s="24">
        <f t="shared" si="26"/>
        <v>0</v>
      </c>
    </row>
    <row r="611" spans="1:8" s="20" customFormat="1" x14ac:dyDescent="0.2">
      <c r="A611" s="21">
        <f>IF(E611&lt;&gt;"",COUNTA(E$10:$E611),"")</f>
        <v>383</v>
      </c>
      <c r="B611" s="16"/>
      <c r="C611" s="54" t="s">
        <v>204</v>
      </c>
      <c r="D611" s="71"/>
      <c r="E611" s="17" t="s">
        <v>67</v>
      </c>
      <c r="F611" s="33"/>
      <c r="G611" s="34"/>
      <c r="H611" s="24">
        <f t="shared" si="26"/>
        <v>0</v>
      </c>
    </row>
    <row r="612" spans="1:8" s="20" customFormat="1" ht="18.600000000000001" customHeight="1" x14ac:dyDescent="0.2">
      <c r="A612" s="21">
        <f>IF(E612&lt;&gt;"",COUNTA(E$8:$E612),"")</f>
        <v>386</v>
      </c>
      <c r="B612" s="16"/>
      <c r="C612" s="53" t="s">
        <v>26</v>
      </c>
      <c r="D612" s="68"/>
      <c r="E612" s="17" t="s">
        <v>67</v>
      </c>
      <c r="F612" s="22"/>
      <c r="G612" s="23"/>
      <c r="H612" s="24">
        <f>IF(ISBLANK(E612)," ",F612*G612)</f>
        <v>0</v>
      </c>
    </row>
    <row r="613" spans="1:8" s="20" customFormat="1" x14ac:dyDescent="0.2">
      <c r="A613" s="21">
        <f>IF(E613&lt;&gt;"",COUNTA(E$8:$E613),"")</f>
        <v>387</v>
      </c>
      <c r="B613" s="16"/>
      <c r="C613" s="61" t="s">
        <v>25</v>
      </c>
      <c r="D613" s="68"/>
      <c r="E613" s="17" t="s">
        <v>67</v>
      </c>
      <c r="F613" s="22"/>
      <c r="G613" s="23"/>
      <c r="H613" s="24">
        <f t="shared" ref="H613:H641" si="34">IF(ISBLANK(E613)," ",F613*G613)</f>
        <v>0</v>
      </c>
    </row>
    <row r="614" spans="1:8" s="20" customFormat="1" x14ac:dyDescent="0.2">
      <c r="A614" s="21" t="str">
        <f>IF(E614&lt;&gt;"",COUNTA(E$10:$E614),"")</f>
        <v/>
      </c>
      <c r="B614" s="16"/>
      <c r="C614" s="66"/>
      <c r="D614" s="71"/>
      <c r="E614" s="17"/>
      <c r="F614" s="33"/>
      <c r="G614" s="34"/>
      <c r="H614" s="24" t="str">
        <f t="shared" si="34"/>
        <v xml:space="preserve"> </v>
      </c>
    </row>
    <row r="615" spans="1:8" s="20" customFormat="1" x14ac:dyDescent="0.2">
      <c r="A615" s="21" t="str">
        <f>IF(E615&lt;&gt;"",COUNTA(E$10:$E615),"")</f>
        <v/>
      </c>
      <c r="B615" s="16"/>
      <c r="C615" s="124" t="s">
        <v>27</v>
      </c>
      <c r="D615" s="71"/>
      <c r="E615" s="17"/>
      <c r="F615" s="33"/>
      <c r="G615" s="34"/>
      <c r="H615" s="24" t="str">
        <f t="shared" si="34"/>
        <v xml:space="preserve"> </v>
      </c>
    </row>
    <row r="616" spans="1:8" s="20" customFormat="1" x14ac:dyDescent="0.2">
      <c r="A616" s="21" t="str">
        <f>IF(E616&lt;&gt;"",COUNTA(E$10:$E616),"")</f>
        <v/>
      </c>
      <c r="B616" s="16"/>
      <c r="C616" s="124" t="s">
        <v>28</v>
      </c>
      <c r="D616" s="71"/>
      <c r="E616" s="17"/>
      <c r="F616" s="33"/>
      <c r="G616" s="34"/>
      <c r="H616" s="24" t="str">
        <f t="shared" si="34"/>
        <v xml:space="preserve"> </v>
      </c>
    </row>
    <row r="617" spans="1:8" s="20" customFormat="1" x14ac:dyDescent="0.2">
      <c r="A617" s="21">
        <f>IF(E617&lt;&gt;"",COUNTA(E$10:$E617),"")</f>
        <v>386</v>
      </c>
      <c r="B617" s="16"/>
      <c r="C617" s="66" t="s">
        <v>29</v>
      </c>
      <c r="D617" s="71"/>
      <c r="E617" s="17" t="s">
        <v>82</v>
      </c>
      <c r="F617" s="33"/>
      <c r="G617" s="34"/>
      <c r="H617" s="24">
        <f t="shared" si="34"/>
        <v>0</v>
      </c>
    </row>
    <row r="618" spans="1:8" s="20" customFormat="1" x14ac:dyDescent="0.2">
      <c r="A618" s="21">
        <f>IF(E618&lt;&gt;"",COUNTA(E$10:$E618),"")</f>
        <v>387</v>
      </c>
      <c r="B618" s="16"/>
      <c r="C618" s="66" t="s">
        <v>30</v>
      </c>
      <c r="D618" s="71"/>
      <c r="E618" s="17" t="s">
        <v>82</v>
      </c>
      <c r="F618" s="33"/>
      <c r="G618" s="34"/>
      <c r="H618" s="24">
        <f t="shared" si="34"/>
        <v>0</v>
      </c>
    </row>
    <row r="619" spans="1:8" s="20" customFormat="1" ht="25.5" x14ac:dyDescent="0.2">
      <c r="A619" s="21">
        <f>IF(E619&lt;&gt;"",COUNTA(E$10:$E619),"")</f>
        <v>388</v>
      </c>
      <c r="B619" s="16"/>
      <c r="C619" s="66" t="s">
        <v>31</v>
      </c>
      <c r="D619" s="71"/>
      <c r="E619" s="17" t="s">
        <v>82</v>
      </c>
      <c r="F619" s="33"/>
      <c r="G619" s="34"/>
      <c r="H619" s="24">
        <f t="shared" si="34"/>
        <v>0</v>
      </c>
    </row>
    <row r="620" spans="1:8" s="20" customFormat="1" ht="25.5" x14ac:dyDescent="0.2">
      <c r="A620" s="21">
        <f>IF(E620&lt;&gt;"",COUNTA(E$10:$E620),"")</f>
        <v>389</v>
      </c>
      <c r="B620" s="16"/>
      <c r="C620" s="66" t="s">
        <v>116</v>
      </c>
      <c r="D620" s="71"/>
      <c r="E620" s="17" t="s">
        <v>82</v>
      </c>
      <c r="F620" s="33"/>
      <c r="G620" s="34"/>
      <c r="H620" s="24">
        <f t="shared" si="34"/>
        <v>0</v>
      </c>
    </row>
    <row r="621" spans="1:8" s="20" customFormat="1" x14ac:dyDescent="0.2">
      <c r="A621" s="21">
        <f>IF(E621&lt;&gt;"",COUNTA(E$10:$E621),"")</f>
        <v>390</v>
      </c>
      <c r="B621" s="16"/>
      <c r="C621" s="66" t="s">
        <v>32</v>
      </c>
      <c r="D621" s="71"/>
      <c r="E621" s="17" t="s">
        <v>82</v>
      </c>
      <c r="F621" s="33"/>
      <c r="G621" s="34"/>
      <c r="H621" s="24">
        <f t="shared" si="34"/>
        <v>0</v>
      </c>
    </row>
    <row r="622" spans="1:8" s="20" customFormat="1" x14ac:dyDescent="0.2">
      <c r="A622" s="21">
        <f>IF(E622&lt;&gt;"",COUNTA(E$10:$E622),"")</f>
        <v>391</v>
      </c>
      <c r="B622" s="16"/>
      <c r="C622" s="66" t="s">
        <v>33</v>
      </c>
      <c r="D622" s="71"/>
      <c r="E622" s="17" t="s">
        <v>82</v>
      </c>
      <c r="F622" s="33"/>
      <c r="G622" s="34"/>
      <c r="H622" s="24">
        <f t="shared" si="34"/>
        <v>0</v>
      </c>
    </row>
    <row r="623" spans="1:8" s="20" customFormat="1" x14ac:dyDescent="0.2">
      <c r="A623" s="21" t="str">
        <f>IF(E623&lt;&gt;"",COUNTA(E$10:$E623),"")</f>
        <v/>
      </c>
      <c r="B623" s="16"/>
      <c r="C623" s="66"/>
      <c r="D623" s="71"/>
      <c r="E623" s="17"/>
      <c r="F623" s="33"/>
      <c r="G623" s="34"/>
      <c r="H623" s="24" t="str">
        <f t="shared" si="34"/>
        <v xml:space="preserve"> </v>
      </c>
    </row>
    <row r="624" spans="1:8" s="20" customFormat="1" x14ac:dyDescent="0.2">
      <c r="A624" s="21" t="str">
        <f>IF(E624&lt;&gt;"",COUNTA(E$10:$E624),"")</f>
        <v/>
      </c>
      <c r="B624" s="16"/>
      <c r="C624" s="124" t="s">
        <v>117</v>
      </c>
      <c r="D624" s="71"/>
      <c r="E624" s="17"/>
      <c r="F624" s="33"/>
      <c r="G624" s="34"/>
      <c r="H624" s="24" t="str">
        <f t="shared" si="34"/>
        <v xml:space="preserve"> </v>
      </c>
    </row>
    <row r="625" spans="1:8" s="20" customFormat="1" x14ac:dyDescent="0.2">
      <c r="A625" s="21">
        <f>IF(E625&lt;&gt;"",COUNTA(E$10:$E625),"")</f>
        <v>392</v>
      </c>
      <c r="B625" s="16"/>
      <c r="C625" s="66" t="s">
        <v>118</v>
      </c>
      <c r="D625" s="71"/>
      <c r="E625" s="17" t="s">
        <v>67</v>
      </c>
      <c r="F625" s="33"/>
      <c r="G625" s="34"/>
      <c r="H625" s="24">
        <f t="shared" si="34"/>
        <v>0</v>
      </c>
    </row>
    <row r="626" spans="1:8" s="20" customFormat="1" ht="25.5" x14ac:dyDescent="0.2">
      <c r="A626" s="21">
        <f>IF(E626&lt;&gt;"",COUNTA(E$10:$E626),"")</f>
        <v>393</v>
      </c>
      <c r="B626" s="16"/>
      <c r="C626" s="66" t="s">
        <v>119</v>
      </c>
      <c r="D626" s="71"/>
      <c r="E626" s="17" t="s">
        <v>67</v>
      </c>
      <c r="F626" s="33"/>
      <c r="G626" s="34"/>
      <c r="H626" s="24">
        <f t="shared" si="34"/>
        <v>0</v>
      </c>
    </row>
    <row r="627" spans="1:8" s="20" customFormat="1" x14ac:dyDescent="0.2">
      <c r="A627" s="21">
        <f>IF(E627&lt;&gt;"",COUNTA(E$10:$E627),"")</f>
        <v>394</v>
      </c>
      <c r="B627" s="16"/>
      <c r="C627" s="66" t="s">
        <v>120</v>
      </c>
      <c r="D627" s="71"/>
      <c r="E627" s="17" t="s">
        <v>67</v>
      </c>
      <c r="F627" s="33"/>
      <c r="G627" s="34"/>
      <c r="H627" s="24">
        <f t="shared" si="34"/>
        <v>0</v>
      </c>
    </row>
    <row r="628" spans="1:8" s="20" customFormat="1" x14ac:dyDescent="0.2">
      <c r="A628" s="21">
        <f>IF(E628&lt;&gt;"",COUNTA(E$10:$E628),"")</f>
        <v>395</v>
      </c>
      <c r="B628" s="16"/>
      <c r="C628" s="66" t="s">
        <v>121</v>
      </c>
      <c r="D628" s="71"/>
      <c r="E628" s="17" t="s">
        <v>67</v>
      </c>
      <c r="F628" s="33"/>
      <c r="G628" s="34"/>
      <c r="H628" s="24">
        <f t="shared" si="34"/>
        <v>0</v>
      </c>
    </row>
    <row r="629" spans="1:8" s="20" customFormat="1" x14ac:dyDescent="0.2">
      <c r="A629" s="21">
        <f>IF(E629&lt;&gt;"",COUNTA(E$10:$E629),"")</f>
        <v>396</v>
      </c>
      <c r="B629" s="16"/>
      <c r="C629" s="66" t="s">
        <v>122</v>
      </c>
      <c r="D629" s="71"/>
      <c r="E629" s="17" t="s">
        <v>67</v>
      </c>
      <c r="F629" s="33"/>
      <c r="G629" s="34"/>
      <c r="H629" s="24">
        <f t="shared" si="34"/>
        <v>0</v>
      </c>
    </row>
    <row r="630" spans="1:8" s="20" customFormat="1" x14ac:dyDescent="0.2">
      <c r="A630" s="21">
        <f>IF(E630&lt;&gt;"",COUNTA(E$10:$E630),"")</f>
        <v>397</v>
      </c>
      <c r="B630" s="16"/>
      <c r="C630" s="66" t="s">
        <v>123</v>
      </c>
      <c r="D630" s="71"/>
      <c r="E630" s="17" t="s">
        <v>67</v>
      </c>
      <c r="F630" s="33"/>
      <c r="G630" s="34"/>
      <c r="H630" s="24">
        <f t="shared" si="34"/>
        <v>0</v>
      </c>
    </row>
    <row r="631" spans="1:8" s="20" customFormat="1" x14ac:dyDescent="0.2">
      <c r="A631" s="21">
        <f>IF(E631&lt;&gt;"",COUNTA(E$10:$E631),"")</f>
        <v>398</v>
      </c>
      <c r="B631" s="16"/>
      <c r="C631" s="66" t="s">
        <v>124</v>
      </c>
      <c r="D631" s="71"/>
      <c r="E631" s="17" t="s">
        <v>67</v>
      </c>
      <c r="F631" s="33"/>
      <c r="G631" s="34"/>
      <c r="H631" s="24">
        <f t="shared" si="34"/>
        <v>0</v>
      </c>
    </row>
    <row r="632" spans="1:8" s="20" customFormat="1" x14ac:dyDescent="0.2">
      <c r="A632" s="21" t="str">
        <f>IF(E632&lt;&gt;"",COUNTA(E$10:$E632),"")</f>
        <v/>
      </c>
      <c r="B632" s="16"/>
      <c r="C632" s="66"/>
      <c r="D632" s="71"/>
      <c r="E632" s="17"/>
      <c r="F632" s="33"/>
      <c r="G632" s="34"/>
      <c r="H632" s="24" t="str">
        <f t="shared" si="34"/>
        <v xml:space="preserve"> </v>
      </c>
    </row>
    <row r="633" spans="1:8" s="20" customFormat="1" x14ac:dyDescent="0.2">
      <c r="A633" s="21" t="str">
        <f>IF(E633&lt;&gt;"",COUNTA(E$10:$E633),"")</f>
        <v/>
      </c>
      <c r="B633" s="16"/>
      <c r="C633" s="124" t="s">
        <v>125</v>
      </c>
      <c r="D633" s="71"/>
      <c r="E633" s="17"/>
      <c r="F633" s="33"/>
      <c r="G633" s="34"/>
      <c r="H633" s="24" t="str">
        <f t="shared" si="34"/>
        <v xml:space="preserve"> </v>
      </c>
    </row>
    <row r="634" spans="1:8" s="20" customFormat="1" x14ac:dyDescent="0.2">
      <c r="A634" s="21">
        <f>IF(E634&lt;&gt;"",COUNTA(E$10:$E634),"")</f>
        <v>399</v>
      </c>
      <c r="B634" s="16"/>
      <c r="C634" s="66" t="s">
        <v>126</v>
      </c>
      <c r="D634" s="71"/>
      <c r="E634" s="17" t="s">
        <v>132</v>
      </c>
      <c r="F634" s="33"/>
      <c r="G634" s="34"/>
      <c r="H634" s="24">
        <f t="shared" si="34"/>
        <v>0</v>
      </c>
    </row>
    <row r="635" spans="1:8" s="20" customFormat="1" x14ac:dyDescent="0.2">
      <c r="A635" s="21">
        <f>IF(E635&lt;&gt;"",COUNTA(E$10:$E635),"")</f>
        <v>400</v>
      </c>
      <c r="B635" s="16"/>
      <c r="C635" s="66" t="s">
        <v>127</v>
      </c>
      <c r="D635" s="71"/>
      <c r="E635" s="17" t="s">
        <v>132</v>
      </c>
      <c r="F635" s="33"/>
      <c r="G635" s="34"/>
      <c r="H635" s="24">
        <f t="shared" si="34"/>
        <v>0</v>
      </c>
    </row>
    <row r="636" spans="1:8" s="20" customFormat="1" x14ac:dyDescent="0.2">
      <c r="A636" s="21">
        <f>IF(E636&lt;&gt;"",COUNTA(E$10:$E636),"")</f>
        <v>401</v>
      </c>
      <c r="B636" s="16"/>
      <c r="C636" s="66" t="s">
        <v>128</v>
      </c>
      <c r="D636" s="71"/>
      <c r="E636" s="17" t="s">
        <v>132</v>
      </c>
      <c r="F636" s="33"/>
      <c r="G636" s="34"/>
      <c r="H636" s="24">
        <f t="shared" si="34"/>
        <v>0</v>
      </c>
    </row>
    <row r="637" spans="1:8" s="20" customFormat="1" x14ac:dyDescent="0.2">
      <c r="A637" s="21" t="str">
        <f>IF(E637&lt;&gt;"",COUNTA(E$10:$E637),"")</f>
        <v/>
      </c>
      <c r="B637" s="16"/>
      <c r="C637" s="66"/>
      <c r="D637" s="71"/>
      <c r="E637" s="17"/>
      <c r="F637" s="33"/>
      <c r="G637" s="34"/>
      <c r="H637" s="24" t="str">
        <f t="shared" si="34"/>
        <v xml:space="preserve"> </v>
      </c>
    </row>
    <row r="638" spans="1:8" s="20" customFormat="1" x14ac:dyDescent="0.2">
      <c r="A638" s="21" t="str">
        <f>IF(E638&lt;&gt;"",COUNTA(E$10:$E638),"")</f>
        <v/>
      </c>
      <c r="B638" s="16"/>
      <c r="C638" s="124" t="s">
        <v>129</v>
      </c>
      <c r="D638" s="71"/>
      <c r="E638" s="17"/>
      <c r="F638" s="33"/>
      <c r="G638" s="34"/>
      <c r="H638" s="24" t="str">
        <f t="shared" si="34"/>
        <v xml:space="preserve"> </v>
      </c>
    </row>
    <row r="639" spans="1:8" s="20" customFormat="1" x14ac:dyDescent="0.2">
      <c r="A639" s="21">
        <f>IF(E639&lt;&gt;"",COUNTA(E$10:$E639),"")</f>
        <v>402</v>
      </c>
      <c r="B639" s="16"/>
      <c r="C639" s="66" t="s">
        <v>130</v>
      </c>
      <c r="D639" s="71"/>
      <c r="E639" s="17" t="s">
        <v>132</v>
      </c>
      <c r="F639" s="33"/>
      <c r="G639" s="34"/>
      <c r="H639" s="24">
        <f t="shared" si="34"/>
        <v>0</v>
      </c>
    </row>
    <row r="640" spans="1:8" s="20" customFormat="1" x14ac:dyDescent="0.2">
      <c r="A640" s="21">
        <f>IF(E640&lt;&gt;"",COUNTA(E$10:$E640),"")</f>
        <v>403</v>
      </c>
      <c r="B640" s="16"/>
      <c r="C640" s="66" t="s">
        <v>131</v>
      </c>
      <c r="D640" s="71"/>
      <c r="E640" s="17" t="s">
        <v>132</v>
      </c>
      <c r="F640" s="33"/>
      <c r="G640" s="34"/>
      <c r="H640" s="24">
        <f t="shared" si="34"/>
        <v>0</v>
      </c>
    </row>
    <row r="641" spans="1:8" s="20" customFormat="1" x14ac:dyDescent="0.2">
      <c r="A641" s="21" t="str">
        <f>IF(E641&lt;&gt;"",COUNTA(E$10:$E641),"")</f>
        <v/>
      </c>
      <c r="B641" s="16"/>
      <c r="C641" s="66"/>
      <c r="D641" s="71"/>
      <c r="E641" s="17"/>
      <c r="F641" s="33"/>
      <c r="G641" s="34"/>
      <c r="H641" s="24" t="str">
        <f t="shared" si="34"/>
        <v xml:space="preserve"> </v>
      </c>
    </row>
    <row r="642" spans="1:8" s="172" customFormat="1" ht="13.5" thickBot="1" x14ac:dyDescent="0.25">
      <c r="A642" s="169"/>
      <c r="B642" s="170"/>
      <c r="C642" s="124" t="s">
        <v>134</v>
      </c>
      <c r="D642" s="70"/>
      <c r="E642" s="171"/>
      <c r="F642" s="42"/>
      <c r="G642" s="43"/>
      <c r="H642" s="173">
        <f>SUM(H591:H641)</f>
        <v>0</v>
      </c>
    </row>
    <row r="643" spans="1:8" s="20" customFormat="1" ht="13.5" thickTop="1" x14ac:dyDescent="0.2">
      <c r="A643" s="21" t="str">
        <f>IF(E643&lt;&gt;"",COUNTA(E$10:$E643),"")</f>
        <v/>
      </c>
      <c r="B643" s="16"/>
      <c r="C643" s="66"/>
      <c r="D643" s="71"/>
      <c r="E643" s="17"/>
      <c r="F643" s="33"/>
      <c r="G643" s="34"/>
      <c r="H643" s="24" t="str">
        <f t="shared" si="26"/>
        <v xml:space="preserve"> </v>
      </c>
    </row>
    <row r="644" spans="1:8" s="39" customFormat="1" x14ac:dyDescent="0.2">
      <c r="A644" s="35"/>
      <c r="B644" s="36"/>
      <c r="C644" s="47" t="s">
        <v>7</v>
      </c>
      <c r="D644" s="47"/>
      <c r="E644" s="37"/>
      <c r="F644" s="37"/>
      <c r="G644" s="37"/>
      <c r="H644" s="38" t="e">
        <f>H44+H85+H128+H167+H205+H242+H281+H320+#REF!+H360+H396+H434+H475+H514+H550+H587+H642</f>
        <v>#REF!</v>
      </c>
    </row>
  </sheetData>
  <pageMargins left="0.7" right="0.7" top="0.75" bottom="0.75" header="0.3" footer="0.3"/>
  <pageSetup scale="65"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5"/>
  <sheetViews>
    <sheetView workbookViewId="0">
      <pane xSplit="10" ySplit="3" topLeftCell="K4" activePane="bottomRight" state="frozenSplit"/>
      <selection pane="topRight" activeCell="H1" sqref="H1"/>
      <selection pane="bottomLeft" activeCell="A7" sqref="A7"/>
      <selection pane="bottomRight" activeCell="D12" sqref="D12"/>
    </sheetView>
  </sheetViews>
  <sheetFormatPr defaultColWidth="8.85546875" defaultRowHeight="12.75" x14ac:dyDescent="0.25"/>
  <cols>
    <col min="1" max="1" width="15.42578125" style="81" customWidth="1"/>
    <col min="2" max="2" width="8.85546875" style="116"/>
    <col min="3" max="3" width="10.7109375" style="116" customWidth="1"/>
    <col min="4" max="4" width="10.7109375" style="81" customWidth="1"/>
    <col min="5" max="5" width="14" style="81" customWidth="1"/>
    <col min="6" max="6" width="12.7109375" style="81" customWidth="1"/>
    <col min="7" max="7" width="19.28515625" style="81" customWidth="1"/>
    <col min="8" max="8" width="13.140625" style="81" customWidth="1"/>
    <col min="9" max="9" width="16.7109375" style="81" customWidth="1"/>
    <col min="10" max="10" width="20" style="81" customWidth="1"/>
    <col min="11" max="16384" width="8.85546875" style="81"/>
  </cols>
  <sheetData>
    <row r="1" spans="1:12" s="6" customFormat="1" x14ac:dyDescent="0.25">
      <c r="A1" s="103" t="s">
        <v>0</v>
      </c>
      <c r="B1" s="60"/>
      <c r="C1" s="104"/>
      <c r="D1" s="104"/>
      <c r="E1" s="105"/>
      <c r="F1" s="106"/>
      <c r="G1" s="107"/>
      <c r="H1" s="103"/>
      <c r="I1" s="60"/>
    </row>
    <row r="2" spans="1:12" s="6" customFormat="1" x14ac:dyDescent="0.25">
      <c r="A2" s="59" t="s">
        <v>8</v>
      </c>
      <c r="B2" s="60"/>
      <c r="C2" s="57"/>
      <c r="D2" s="57"/>
      <c r="E2" s="108"/>
      <c r="F2" s="108"/>
      <c r="G2" s="109"/>
      <c r="H2" s="60"/>
      <c r="I2" s="60"/>
    </row>
    <row r="3" spans="1:12" ht="17.25" customHeight="1" x14ac:dyDescent="0.25">
      <c r="A3" s="117" t="s">
        <v>81</v>
      </c>
      <c r="B3" s="118"/>
      <c r="C3" s="118"/>
      <c r="D3" s="119"/>
      <c r="E3" s="119"/>
      <c r="F3" s="119"/>
      <c r="G3" s="119"/>
      <c r="H3" s="119"/>
      <c r="I3" s="119"/>
      <c r="J3" s="119"/>
    </row>
    <row r="4" spans="1:12" ht="32.1" customHeight="1" x14ac:dyDescent="0.25">
      <c r="A4" s="120" t="s">
        <v>68</v>
      </c>
      <c r="B4" s="121"/>
      <c r="C4" s="121"/>
      <c r="D4" s="122">
        <v>1</v>
      </c>
      <c r="E4" s="122">
        <v>2</v>
      </c>
      <c r="F4" s="122">
        <v>3</v>
      </c>
      <c r="G4" s="178">
        <v>4</v>
      </c>
      <c r="H4" s="178"/>
      <c r="I4" s="178"/>
      <c r="J4" s="88" t="s">
        <v>34</v>
      </c>
    </row>
    <row r="5" spans="1:12" ht="24.95" customHeight="1" x14ac:dyDescent="0.25">
      <c r="A5" s="179" t="s">
        <v>69</v>
      </c>
      <c r="B5" s="179" t="s">
        <v>70</v>
      </c>
      <c r="C5" s="179" t="s">
        <v>71</v>
      </c>
      <c r="D5" s="179" t="s">
        <v>72</v>
      </c>
      <c r="E5" s="181" t="s">
        <v>73</v>
      </c>
      <c r="F5" s="181"/>
      <c r="G5" s="181" t="s">
        <v>74</v>
      </c>
      <c r="H5" s="181"/>
      <c r="I5" s="181"/>
      <c r="J5" s="82"/>
    </row>
    <row r="6" spans="1:12" ht="51.75" customHeight="1" x14ac:dyDescent="0.25">
      <c r="A6" s="180"/>
      <c r="B6" s="180"/>
      <c r="C6" s="180"/>
      <c r="D6" s="180"/>
      <c r="E6" s="110" t="s">
        <v>75</v>
      </c>
      <c r="F6" s="110" t="s">
        <v>76</v>
      </c>
      <c r="G6" s="82" t="s">
        <v>77</v>
      </c>
      <c r="H6" s="82" t="s">
        <v>35</v>
      </c>
      <c r="I6" s="82" t="s">
        <v>36</v>
      </c>
      <c r="J6" s="82" t="s">
        <v>37</v>
      </c>
    </row>
    <row r="7" spans="1:12" ht="36" customHeight="1" x14ac:dyDescent="0.25">
      <c r="A7" s="89"/>
      <c r="B7" s="90"/>
      <c r="C7" s="90"/>
      <c r="D7" s="123"/>
      <c r="E7" s="123"/>
      <c r="F7" s="123"/>
      <c r="G7" s="123"/>
      <c r="H7" s="111"/>
      <c r="I7" s="123"/>
      <c r="J7" s="112">
        <f>B7*C7*D7</f>
        <v>0</v>
      </c>
      <c r="L7" s="113"/>
    </row>
    <row r="8" spans="1:12" ht="35.1" customHeight="1" x14ac:dyDescent="0.25">
      <c r="A8" s="89"/>
      <c r="B8" s="90"/>
      <c r="C8" s="90"/>
      <c r="D8" s="123"/>
      <c r="E8" s="123"/>
      <c r="F8" s="123"/>
      <c r="G8" s="123"/>
      <c r="H8" s="111"/>
      <c r="I8" s="123"/>
      <c r="J8" s="112">
        <f t="shared" ref="J8:J12" si="0">B8*C8*D8</f>
        <v>0</v>
      </c>
    </row>
    <row r="9" spans="1:12" ht="35.1" customHeight="1" x14ac:dyDescent="0.25">
      <c r="A9" s="89"/>
      <c r="B9" s="90"/>
      <c r="C9" s="90"/>
      <c r="D9" s="123"/>
      <c r="E9" s="123"/>
      <c r="F9" s="123"/>
      <c r="G9" s="123"/>
      <c r="H9" s="111"/>
      <c r="I9" s="123"/>
      <c r="J9" s="112">
        <f t="shared" si="0"/>
        <v>0</v>
      </c>
    </row>
    <row r="10" spans="1:12" ht="35.1" customHeight="1" x14ac:dyDescent="0.25">
      <c r="A10" s="89"/>
      <c r="B10" s="90"/>
      <c r="C10" s="90"/>
      <c r="D10" s="123"/>
      <c r="E10" s="123"/>
      <c r="F10" s="123"/>
      <c r="G10" s="123"/>
      <c r="H10" s="111"/>
      <c r="I10" s="123"/>
      <c r="J10" s="112">
        <f t="shared" si="0"/>
        <v>0</v>
      </c>
    </row>
    <row r="11" spans="1:12" ht="35.1" customHeight="1" x14ac:dyDescent="0.25">
      <c r="A11" s="89"/>
      <c r="B11" s="90"/>
      <c r="C11" s="90"/>
      <c r="D11" s="123"/>
      <c r="E11" s="123"/>
      <c r="F11" s="123"/>
      <c r="G11" s="123"/>
      <c r="H11" s="111"/>
      <c r="I11" s="123"/>
      <c r="J11" s="112">
        <f t="shared" si="0"/>
        <v>0</v>
      </c>
    </row>
    <row r="12" spans="1:12" ht="35.1" customHeight="1" x14ac:dyDescent="0.25">
      <c r="A12" s="89"/>
      <c r="B12" s="90"/>
      <c r="C12" s="90"/>
      <c r="D12" s="123"/>
      <c r="E12" s="123"/>
      <c r="F12" s="123"/>
      <c r="G12" s="123"/>
      <c r="H12" s="111"/>
      <c r="I12" s="123"/>
      <c r="J12" s="112">
        <f t="shared" si="0"/>
        <v>0</v>
      </c>
    </row>
    <row r="13" spans="1:12" ht="27" customHeight="1" x14ac:dyDescent="0.25">
      <c r="A13" s="110" t="s">
        <v>78</v>
      </c>
      <c r="B13" s="114"/>
      <c r="C13" s="114"/>
      <c r="D13" s="111"/>
      <c r="E13" s="111"/>
      <c r="F13" s="111"/>
      <c r="G13" s="111"/>
      <c r="H13" s="111"/>
      <c r="I13" s="111"/>
      <c r="J13" s="115">
        <f>SUM(J7:J12)</f>
        <v>0</v>
      </c>
    </row>
    <row r="14" spans="1:12" ht="27" customHeight="1" x14ac:dyDescent="0.25">
      <c r="A14" s="110" t="s">
        <v>79</v>
      </c>
      <c r="B14" s="114"/>
      <c r="C14" s="114"/>
      <c r="D14" s="111"/>
      <c r="E14" s="111"/>
      <c r="F14" s="111"/>
      <c r="G14" s="111"/>
      <c r="H14" s="111"/>
      <c r="I14" s="111"/>
      <c r="J14" s="115">
        <f>J13*1.15</f>
        <v>0</v>
      </c>
    </row>
    <row r="15" spans="1:12" ht="72" customHeight="1" x14ac:dyDescent="0.25">
      <c r="A15" s="177" t="s">
        <v>80</v>
      </c>
      <c r="B15" s="177"/>
      <c r="C15" s="177"/>
      <c r="D15" s="177"/>
      <c r="E15" s="177"/>
      <c r="F15" s="177"/>
      <c r="G15" s="177"/>
      <c r="H15" s="177"/>
      <c r="I15" s="177"/>
      <c r="J15" s="177"/>
    </row>
  </sheetData>
  <mergeCells count="8">
    <mergeCell ref="A15:J15"/>
    <mergeCell ref="G4:I4"/>
    <mergeCell ref="A5:A6"/>
    <mergeCell ref="B5:B6"/>
    <mergeCell ref="C5:C6"/>
    <mergeCell ref="D5:D6"/>
    <mergeCell ref="E5:F5"/>
    <mergeCell ref="G5:I5"/>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5"/>
  <sheetViews>
    <sheetView view="pageBreakPreview" zoomScaleNormal="100" zoomScaleSheetLayoutView="100" workbookViewId="0">
      <pane xSplit="6" ySplit="3" topLeftCell="G4" activePane="bottomRight" state="frozenSplit"/>
      <selection pane="topRight" activeCell="D1" sqref="D1"/>
      <selection pane="bottomLeft" activeCell="A13" sqref="A13"/>
      <selection pane="bottomRight" activeCell="C10" sqref="C10"/>
    </sheetView>
  </sheetViews>
  <sheetFormatPr defaultColWidth="9.28515625" defaultRowHeight="20.100000000000001" customHeight="1" x14ac:dyDescent="0.2"/>
  <cols>
    <col min="1" max="1" width="37.7109375" style="80" customWidth="1"/>
    <col min="2" max="2" width="16.42578125" style="80" customWidth="1"/>
    <col min="3" max="3" width="16.7109375" style="80" customWidth="1"/>
    <col min="4" max="4" width="20.7109375" style="80" customWidth="1"/>
    <col min="5" max="5" width="17.7109375" style="80" customWidth="1"/>
    <col min="6" max="6" width="24" style="80" customWidth="1"/>
    <col min="7" max="16384" width="9.28515625" style="80"/>
  </cols>
  <sheetData>
    <row r="1" spans="1:9" s="6" customFormat="1" ht="12.75" x14ac:dyDescent="0.25">
      <c r="A1" s="103" t="s">
        <v>0</v>
      </c>
      <c r="B1" s="60"/>
      <c r="C1" s="104"/>
      <c r="D1" s="104"/>
      <c r="E1" s="105"/>
      <c r="F1" s="106"/>
      <c r="G1" s="107"/>
      <c r="H1" s="103"/>
      <c r="I1" s="60"/>
    </row>
    <row r="2" spans="1:9" s="6" customFormat="1" ht="12.75" x14ac:dyDescent="0.25">
      <c r="A2" s="59" t="s">
        <v>8</v>
      </c>
      <c r="B2" s="60"/>
      <c r="C2" s="57"/>
      <c r="D2" s="57"/>
      <c r="E2" s="108"/>
      <c r="F2" s="108"/>
      <c r="G2" s="109"/>
      <c r="H2" s="60"/>
      <c r="I2" s="60"/>
    </row>
    <row r="3" spans="1:9" ht="12.75" x14ac:dyDescent="0.2">
      <c r="A3" s="79" t="s">
        <v>141</v>
      </c>
    </row>
    <row r="4" spans="1:9" ht="26.25" customHeight="1" x14ac:dyDescent="0.2">
      <c r="A4" s="80" t="s">
        <v>38</v>
      </c>
    </row>
    <row r="6" spans="1:9" s="78" customFormat="1" ht="25.5" x14ac:dyDescent="0.2">
      <c r="A6" s="85" t="s">
        <v>39</v>
      </c>
      <c r="B6" s="85" t="s">
        <v>40</v>
      </c>
      <c r="C6" s="85" t="s">
        <v>41</v>
      </c>
      <c r="D6" s="85" t="s">
        <v>42</v>
      </c>
      <c r="E6" s="85" t="s">
        <v>43</v>
      </c>
      <c r="F6" s="85" t="s">
        <v>44</v>
      </c>
    </row>
    <row r="7" spans="1:9" ht="20.100000000000001" customHeight="1" x14ac:dyDescent="0.2">
      <c r="A7" s="84" t="s">
        <v>45</v>
      </c>
      <c r="B7" s="86"/>
      <c r="C7" s="91">
        <f>B7*1.5</f>
        <v>0</v>
      </c>
      <c r="D7" s="91">
        <f>70%*B7</f>
        <v>0</v>
      </c>
      <c r="E7" s="91">
        <f>B7</f>
        <v>0</v>
      </c>
      <c r="F7" s="84"/>
    </row>
    <row r="8" spans="1:9" ht="20.100000000000001" customHeight="1" x14ac:dyDescent="0.2">
      <c r="A8" s="84" t="s">
        <v>46</v>
      </c>
      <c r="B8" s="86"/>
      <c r="C8" s="91">
        <f t="shared" ref="C8:C15" si="0">B8*1.5</f>
        <v>0</v>
      </c>
      <c r="D8" s="91">
        <f t="shared" ref="D8:D15" si="1">70%*B8</f>
        <v>0</v>
      </c>
      <c r="E8" s="91">
        <f t="shared" ref="E8:E15" si="2">B8</f>
        <v>0</v>
      </c>
      <c r="F8" s="84"/>
    </row>
    <row r="9" spans="1:9" ht="20.100000000000001" customHeight="1" x14ac:dyDescent="0.2">
      <c r="A9" s="84" t="s">
        <v>47</v>
      </c>
      <c r="B9" s="86"/>
      <c r="C9" s="91">
        <f t="shared" si="0"/>
        <v>0</v>
      </c>
      <c r="D9" s="91">
        <f t="shared" si="1"/>
        <v>0</v>
      </c>
      <c r="E9" s="91">
        <f t="shared" si="2"/>
        <v>0</v>
      </c>
      <c r="F9" s="84"/>
    </row>
    <row r="10" spans="1:9" ht="20.100000000000001" customHeight="1" x14ac:dyDescent="0.2">
      <c r="A10" s="84" t="s">
        <v>48</v>
      </c>
      <c r="B10" s="86"/>
      <c r="C10" s="91">
        <f t="shared" si="0"/>
        <v>0</v>
      </c>
      <c r="D10" s="91">
        <f t="shared" si="1"/>
        <v>0</v>
      </c>
      <c r="E10" s="91">
        <f t="shared" si="2"/>
        <v>0</v>
      </c>
      <c r="F10" s="84"/>
    </row>
    <row r="11" spans="1:9" ht="20.100000000000001" customHeight="1" x14ac:dyDescent="0.2">
      <c r="A11" s="84" t="s">
        <v>49</v>
      </c>
      <c r="B11" s="86"/>
      <c r="C11" s="91">
        <f t="shared" si="0"/>
        <v>0</v>
      </c>
      <c r="D11" s="92">
        <f t="shared" si="1"/>
        <v>0</v>
      </c>
      <c r="E11" s="91">
        <f t="shared" si="2"/>
        <v>0</v>
      </c>
      <c r="F11" s="84"/>
    </row>
    <row r="12" spans="1:9" ht="20.100000000000001" customHeight="1" x14ac:dyDescent="0.2">
      <c r="A12" s="84" t="s">
        <v>50</v>
      </c>
      <c r="B12" s="86"/>
      <c r="C12" s="91">
        <f t="shared" si="0"/>
        <v>0</v>
      </c>
      <c r="D12" s="91">
        <f t="shared" si="1"/>
        <v>0</v>
      </c>
      <c r="E12" s="91">
        <f t="shared" si="2"/>
        <v>0</v>
      </c>
      <c r="F12" s="84"/>
    </row>
    <row r="13" spans="1:9" ht="20.100000000000001" customHeight="1" x14ac:dyDescent="0.2">
      <c r="A13" s="84" t="s">
        <v>51</v>
      </c>
      <c r="B13" s="86"/>
      <c r="C13" s="91">
        <f t="shared" si="0"/>
        <v>0</v>
      </c>
      <c r="D13" s="91">
        <f t="shared" si="1"/>
        <v>0</v>
      </c>
      <c r="E13" s="91">
        <f t="shared" si="2"/>
        <v>0</v>
      </c>
      <c r="F13" s="84"/>
    </row>
    <row r="14" spans="1:9" ht="20.100000000000001" customHeight="1" x14ac:dyDescent="0.2">
      <c r="A14" s="84" t="s">
        <v>52</v>
      </c>
      <c r="B14" s="86"/>
      <c r="C14" s="91">
        <f t="shared" si="0"/>
        <v>0</v>
      </c>
      <c r="D14" s="91">
        <f t="shared" si="1"/>
        <v>0</v>
      </c>
      <c r="E14" s="91">
        <f t="shared" si="2"/>
        <v>0</v>
      </c>
      <c r="F14" s="84"/>
    </row>
    <row r="15" spans="1:9" ht="20.100000000000001" customHeight="1" x14ac:dyDescent="0.2">
      <c r="A15" s="84" t="s">
        <v>53</v>
      </c>
      <c r="B15" s="86"/>
      <c r="C15" s="91">
        <f t="shared" si="0"/>
        <v>0</v>
      </c>
      <c r="D15" s="91">
        <f t="shared" si="1"/>
        <v>0</v>
      </c>
      <c r="E15" s="91">
        <f t="shared" si="2"/>
        <v>0</v>
      </c>
      <c r="F15" s="84"/>
    </row>
  </sheetData>
  <pageMargins left="0.7" right="0.7" top="0.75" bottom="0.75" header="0.3" footer="0.3"/>
  <pageSetup paperSize="9" scale="6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Z13"/>
  <sheetViews>
    <sheetView workbookViewId="0">
      <pane xSplit="4" ySplit="3" topLeftCell="E4" activePane="bottomRight" state="frozenSplit"/>
      <selection pane="topRight" activeCell="E1" sqref="E1"/>
      <selection pane="bottomLeft" activeCell="A12" sqref="A12"/>
      <selection pane="bottomRight" activeCell="B20" sqref="B20"/>
    </sheetView>
  </sheetViews>
  <sheetFormatPr defaultColWidth="9.28515625" defaultRowHeight="12.75" x14ac:dyDescent="0.25"/>
  <cols>
    <col min="1" max="1" width="73.42578125" style="94" bestFit="1" customWidth="1"/>
    <col min="2" max="2" width="15.7109375" style="94" customWidth="1"/>
    <col min="3" max="16384" width="9.28515625" style="94"/>
  </cols>
  <sheetData>
    <row r="1" spans="1:52" s="6" customFormat="1" x14ac:dyDescent="0.25">
      <c r="A1" s="103" t="s">
        <v>0</v>
      </c>
      <c r="B1" s="60"/>
      <c r="C1" s="104"/>
      <c r="D1" s="104"/>
      <c r="E1" s="105"/>
      <c r="F1" s="106"/>
      <c r="G1" s="107"/>
      <c r="H1" s="103"/>
      <c r="I1" s="60"/>
    </row>
    <row r="2" spans="1:52" s="6" customFormat="1" x14ac:dyDescent="0.25">
      <c r="A2" s="59" t="s">
        <v>8</v>
      </c>
      <c r="B2" s="60"/>
      <c r="C2" s="57"/>
      <c r="D2" s="57"/>
      <c r="E2" s="108"/>
      <c r="F2" s="108"/>
      <c r="G2" s="109"/>
      <c r="H2" s="60"/>
      <c r="I2" s="60"/>
    </row>
    <row r="3" spans="1:52" x14ac:dyDescent="0.25">
      <c r="A3" s="93" t="s">
        <v>54</v>
      </c>
      <c r="B3" s="93"/>
      <c r="C3" s="93"/>
      <c r="D3" s="93"/>
      <c r="E3" s="93"/>
      <c r="F3" s="93"/>
      <c r="G3" s="93"/>
      <c r="H3" s="93"/>
      <c r="I3" s="93"/>
      <c r="J3" s="93"/>
      <c r="K3" s="93"/>
      <c r="L3" s="93"/>
      <c r="M3" s="93"/>
      <c r="N3" s="93"/>
      <c r="O3" s="93"/>
      <c r="P3" s="93"/>
      <c r="Q3" s="93"/>
      <c r="R3" s="93"/>
      <c r="S3" s="93"/>
      <c r="T3" s="93"/>
      <c r="U3" s="93"/>
      <c r="V3" s="93"/>
      <c r="W3" s="93"/>
      <c r="X3" s="93"/>
      <c r="Y3" s="93"/>
      <c r="Z3" s="93"/>
    </row>
    <row r="4" spans="1:52" s="97" customFormat="1" ht="50.1" customHeight="1" x14ac:dyDescent="0.25">
      <c r="A4" s="95" t="s">
        <v>55</v>
      </c>
      <c r="B4" s="82" t="s">
        <v>56</v>
      </c>
      <c r="C4" s="96"/>
      <c r="E4" s="96"/>
      <c r="F4" s="96"/>
      <c r="G4" s="96"/>
      <c r="H4" s="96"/>
      <c r="I4" s="96"/>
      <c r="J4" s="96"/>
      <c r="K4" s="96"/>
      <c r="L4" s="96"/>
      <c r="M4" s="96"/>
      <c r="N4" s="96"/>
      <c r="O4" s="96"/>
      <c r="P4" s="96"/>
      <c r="Q4" s="96"/>
      <c r="R4" s="96"/>
      <c r="S4" s="96"/>
      <c r="T4" s="96"/>
      <c r="U4" s="96"/>
      <c r="V4" s="96"/>
      <c r="W4" s="96"/>
      <c r="X4" s="96"/>
      <c r="Y4" s="96"/>
      <c r="Z4" s="96"/>
      <c r="AZ4" s="96"/>
    </row>
    <row r="5" spans="1:52" ht="15.75" customHeight="1" x14ac:dyDescent="0.2">
      <c r="A5" s="98" t="s">
        <v>57</v>
      </c>
      <c r="B5" s="99"/>
      <c r="C5" s="100"/>
      <c r="D5" s="100"/>
      <c r="E5" s="100"/>
      <c r="F5" s="100"/>
      <c r="G5" s="100"/>
      <c r="H5" s="100"/>
      <c r="I5" s="100"/>
      <c r="J5" s="100"/>
      <c r="K5" s="100"/>
      <c r="L5" s="100"/>
      <c r="M5" s="100"/>
      <c r="N5" s="100"/>
      <c r="O5" s="100"/>
      <c r="P5" s="100"/>
      <c r="Q5" s="100"/>
      <c r="R5" s="100"/>
      <c r="S5" s="100"/>
      <c r="T5" s="100"/>
      <c r="U5" s="100"/>
      <c r="V5" s="100"/>
      <c r="W5" s="100"/>
      <c r="X5" s="100"/>
      <c r="Y5" s="100"/>
      <c r="Z5" s="100"/>
    </row>
    <row r="6" spans="1:52" ht="15.75" customHeight="1" x14ac:dyDescent="0.2">
      <c r="A6" s="98" t="s">
        <v>58</v>
      </c>
      <c r="B6" s="99"/>
      <c r="C6" s="100"/>
      <c r="D6" s="100"/>
      <c r="E6" s="100"/>
      <c r="F6" s="100"/>
      <c r="G6" s="100"/>
      <c r="H6" s="100"/>
      <c r="I6" s="100"/>
      <c r="J6" s="100"/>
      <c r="K6" s="100"/>
      <c r="L6" s="100"/>
      <c r="M6" s="100"/>
      <c r="N6" s="100"/>
      <c r="O6" s="100"/>
      <c r="P6" s="100"/>
      <c r="Q6" s="100"/>
      <c r="R6" s="100"/>
      <c r="S6" s="100"/>
      <c r="T6" s="100"/>
      <c r="U6" s="100"/>
      <c r="V6" s="100"/>
      <c r="W6" s="100"/>
      <c r="X6" s="100"/>
      <c r="Y6" s="100"/>
      <c r="Z6" s="100"/>
    </row>
    <row r="7" spans="1:52" ht="15.75" customHeight="1" x14ac:dyDescent="0.2">
      <c r="A7" s="98" t="s">
        <v>59</v>
      </c>
      <c r="B7" s="99"/>
      <c r="C7" s="100"/>
      <c r="D7" s="100"/>
      <c r="E7" s="100"/>
      <c r="F7" s="100"/>
      <c r="G7" s="100"/>
      <c r="H7" s="100"/>
      <c r="I7" s="100"/>
      <c r="J7" s="100"/>
      <c r="K7" s="100"/>
      <c r="L7" s="100"/>
      <c r="M7" s="100"/>
      <c r="N7" s="100"/>
      <c r="O7" s="100"/>
      <c r="P7" s="100"/>
      <c r="Q7" s="100"/>
      <c r="R7" s="100"/>
      <c r="S7" s="100"/>
      <c r="T7" s="100"/>
      <c r="U7" s="100"/>
      <c r="V7" s="100"/>
      <c r="W7" s="100"/>
      <c r="X7" s="100"/>
      <c r="Y7" s="100"/>
      <c r="Z7" s="100"/>
    </row>
    <row r="8" spans="1:52" ht="15.75" customHeight="1" x14ac:dyDescent="0.2">
      <c r="A8" s="98" t="s">
        <v>60</v>
      </c>
      <c r="B8" s="99"/>
      <c r="C8" s="100"/>
      <c r="D8" s="100"/>
      <c r="E8" s="100"/>
      <c r="F8" s="100"/>
      <c r="G8" s="100"/>
      <c r="H8" s="100"/>
      <c r="I8" s="100"/>
      <c r="J8" s="100"/>
      <c r="K8" s="100"/>
      <c r="L8" s="100"/>
      <c r="M8" s="100"/>
      <c r="N8" s="100"/>
      <c r="O8" s="100"/>
      <c r="P8" s="100"/>
      <c r="Q8" s="100"/>
      <c r="R8" s="100"/>
      <c r="S8" s="100"/>
      <c r="T8" s="100"/>
      <c r="U8" s="100"/>
      <c r="V8" s="100"/>
      <c r="W8" s="100"/>
      <c r="X8" s="100"/>
      <c r="Y8" s="100"/>
      <c r="Z8" s="100"/>
    </row>
    <row r="9" spans="1:52" ht="15.75" customHeight="1" x14ac:dyDescent="0.2">
      <c r="A9" s="98" t="s">
        <v>61</v>
      </c>
      <c r="B9" s="99"/>
      <c r="C9" s="100"/>
      <c r="D9" s="100"/>
      <c r="E9" s="100"/>
      <c r="F9" s="100"/>
      <c r="G9" s="100"/>
      <c r="H9" s="100"/>
      <c r="I9" s="100"/>
      <c r="J9" s="100"/>
      <c r="K9" s="100"/>
      <c r="L9" s="100"/>
      <c r="M9" s="100"/>
      <c r="N9" s="100"/>
      <c r="O9" s="100"/>
      <c r="P9" s="100"/>
      <c r="Q9" s="100"/>
      <c r="R9" s="100"/>
      <c r="S9" s="100"/>
      <c r="T9" s="100"/>
      <c r="U9" s="100"/>
      <c r="V9" s="100"/>
      <c r="W9" s="100"/>
      <c r="X9" s="100"/>
      <c r="Y9" s="100"/>
      <c r="Z9" s="100"/>
    </row>
    <row r="10" spans="1:52" x14ac:dyDescent="0.25">
      <c r="A10" s="101" t="s">
        <v>62</v>
      </c>
      <c r="B10" s="102"/>
      <c r="C10" s="102"/>
      <c r="D10" s="102"/>
      <c r="E10" s="102"/>
      <c r="F10" s="102"/>
      <c r="G10" s="102"/>
      <c r="H10" s="102"/>
      <c r="I10" s="102"/>
      <c r="J10" s="102"/>
      <c r="K10" s="102"/>
      <c r="L10" s="102"/>
      <c r="M10" s="102"/>
      <c r="N10" s="102"/>
      <c r="O10" s="102"/>
      <c r="P10" s="102"/>
      <c r="Q10" s="102"/>
      <c r="R10" s="102"/>
      <c r="S10" s="102"/>
      <c r="T10" s="102"/>
      <c r="U10" s="102"/>
      <c r="V10" s="102"/>
      <c r="W10" s="102"/>
      <c r="X10" s="102"/>
      <c r="Y10" s="102"/>
      <c r="Z10" s="102"/>
    </row>
    <row r="11" spans="1:52" x14ac:dyDescent="0.25">
      <c r="A11" s="101" t="s">
        <v>63</v>
      </c>
      <c r="B11" s="102"/>
      <c r="C11" s="102"/>
      <c r="D11" s="102"/>
      <c r="E11" s="102"/>
      <c r="F11" s="102"/>
      <c r="G11" s="102"/>
      <c r="H11" s="102"/>
      <c r="I11" s="102"/>
      <c r="J11" s="102"/>
      <c r="K11" s="102"/>
      <c r="L11" s="102"/>
      <c r="M11" s="102"/>
      <c r="N11" s="102"/>
      <c r="O11" s="102"/>
      <c r="P11" s="102"/>
      <c r="Q11" s="102"/>
      <c r="R11" s="102"/>
      <c r="S11" s="102"/>
      <c r="T11" s="102"/>
      <c r="U11" s="102"/>
      <c r="V11" s="102"/>
      <c r="W11" s="102"/>
      <c r="X11" s="102"/>
      <c r="Y11" s="102"/>
      <c r="Z11" s="102"/>
    </row>
    <row r="12" spans="1:52" x14ac:dyDescent="0.25">
      <c r="A12" s="101" t="s">
        <v>64</v>
      </c>
      <c r="B12" s="102"/>
      <c r="C12" s="102"/>
      <c r="D12" s="102"/>
      <c r="E12" s="102"/>
      <c r="F12" s="102"/>
      <c r="G12" s="102"/>
      <c r="H12" s="102"/>
      <c r="I12" s="102"/>
      <c r="J12" s="102"/>
      <c r="K12" s="102"/>
      <c r="L12" s="102"/>
      <c r="M12" s="102"/>
      <c r="N12" s="102"/>
      <c r="O12" s="102"/>
      <c r="P12" s="102"/>
      <c r="Q12" s="102"/>
      <c r="R12" s="102"/>
      <c r="S12" s="102"/>
      <c r="T12" s="102"/>
      <c r="U12" s="102"/>
      <c r="V12" s="102"/>
      <c r="W12" s="102"/>
      <c r="X12" s="102"/>
      <c r="Y12" s="102"/>
      <c r="Z12" s="102"/>
    </row>
    <row r="13" spans="1:52" x14ac:dyDescent="0.25">
      <c r="A13" s="101" t="s">
        <v>65</v>
      </c>
      <c r="B13" s="102"/>
      <c r="C13" s="102"/>
      <c r="D13" s="102"/>
      <c r="E13" s="102"/>
      <c r="F13" s="102"/>
      <c r="G13" s="102"/>
      <c r="H13" s="102"/>
      <c r="I13" s="102"/>
      <c r="J13" s="102"/>
      <c r="K13" s="102"/>
      <c r="L13" s="102"/>
      <c r="M13" s="102"/>
      <c r="N13" s="102"/>
      <c r="O13" s="102"/>
      <c r="P13" s="102"/>
      <c r="Q13" s="102"/>
      <c r="R13" s="102"/>
      <c r="S13" s="102"/>
      <c r="T13" s="102"/>
      <c r="U13" s="102"/>
      <c r="V13" s="102"/>
      <c r="W13" s="102"/>
      <c r="X13" s="102"/>
      <c r="Y13" s="102"/>
      <c r="Z13" s="102"/>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Z28"/>
  <sheetViews>
    <sheetView workbookViewId="0">
      <pane xSplit="6" ySplit="3" topLeftCell="G4" activePane="bottomRight" state="frozenSplit"/>
      <selection pane="topRight" activeCell="E1" sqref="E1"/>
      <selection pane="bottomLeft" activeCell="A24" sqref="A24"/>
      <selection pane="bottomRight" activeCell="B14" sqref="B14"/>
    </sheetView>
  </sheetViews>
  <sheetFormatPr defaultColWidth="8.85546875" defaultRowHeight="12.75" x14ac:dyDescent="0.2"/>
  <cols>
    <col min="1" max="1" width="8.85546875" style="27"/>
    <col min="2" max="2" width="25.85546875" style="27" customWidth="1"/>
    <col min="3" max="3" width="22.28515625" style="27" customWidth="1"/>
    <col min="4" max="4" width="25.7109375" style="27" customWidth="1"/>
    <col min="5" max="5" width="24.7109375" style="27" customWidth="1"/>
    <col min="6" max="6" width="17.85546875" style="27" customWidth="1"/>
    <col min="7" max="16384" width="8.85546875" style="27"/>
  </cols>
  <sheetData>
    <row r="1" spans="1:26" s="6" customFormat="1" x14ac:dyDescent="0.25">
      <c r="A1" s="103" t="s">
        <v>0</v>
      </c>
      <c r="B1" s="60"/>
      <c r="C1" s="104"/>
      <c r="D1" s="104"/>
      <c r="E1" s="105"/>
      <c r="F1" s="106"/>
      <c r="G1" s="107"/>
      <c r="H1" s="103"/>
      <c r="I1" s="60"/>
    </row>
    <row r="2" spans="1:26" s="6" customFormat="1" x14ac:dyDescent="0.25">
      <c r="A2" s="59" t="s">
        <v>8</v>
      </c>
      <c r="B2" s="60"/>
      <c r="C2" s="57"/>
      <c r="D2" s="57"/>
      <c r="E2" s="108"/>
      <c r="F2" s="108"/>
      <c r="G2" s="109"/>
      <c r="H2" s="60"/>
      <c r="I2" s="60"/>
    </row>
    <row r="3" spans="1:26" s="94" customFormat="1" x14ac:dyDescent="0.25">
      <c r="A3" s="131" t="s">
        <v>98</v>
      </c>
      <c r="B3" s="93"/>
      <c r="C3" s="93"/>
      <c r="D3" s="93"/>
      <c r="E3" s="93"/>
      <c r="F3" s="93"/>
      <c r="G3" s="93"/>
      <c r="H3" s="93"/>
      <c r="I3" s="93"/>
      <c r="J3" s="93"/>
      <c r="K3" s="93"/>
      <c r="L3" s="93"/>
      <c r="M3" s="93"/>
      <c r="N3" s="93"/>
      <c r="O3" s="93"/>
      <c r="P3" s="93"/>
      <c r="Q3" s="93"/>
      <c r="R3" s="93"/>
      <c r="S3" s="93"/>
      <c r="T3" s="93"/>
      <c r="U3" s="93"/>
      <c r="V3" s="93"/>
      <c r="W3" s="93"/>
      <c r="X3" s="93"/>
      <c r="Y3" s="93"/>
      <c r="Z3" s="93"/>
    </row>
    <row r="4" spans="1:26" ht="14.45" customHeight="1" x14ac:dyDescent="0.2">
      <c r="B4" s="133" t="s">
        <v>99</v>
      </c>
      <c r="C4" s="134" t="s">
        <v>100</v>
      </c>
      <c r="D4" s="135" t="s">
        <v>114</v>
      </c>
      <c r="E4" s="135" t="s">
        <v>115</v>
      </c>
      <c r="F4" s="136" t="s">
        <v>101</v>
      </c>
      <c r="G4" s="48"/>
      <c r="H4" s="48"/>
      <c r="I4" s="48"/>
      <c r="J4" s="48"/>
      <c r="K4" s="48"/>
      <c r="L4" s="48"/>
      <c r="M4" s="48"/>
      <c r="N4" s="48"/>
      <c r="O4" s="48"/>
      <c r="P4" s="48"/>
    </row>
    <row r="5" spans="1:26" x14ac:dyDescent="0.2">
      <c r="B5" s="137"/>
      <c r="C5" s="138" t="s">
        <v>23</v>
      </c>
      <c r="D5" s="138" t="s">
        <v>102</v>
      </c>
      <c r="E5" s="138" t="s">
        <v>103</v>
      </c>
      <c r="F5" s="139" t="s">
        <v>24</v>
      </c>
      <c r="G5" s="132"/>
      <c r="H5" s="132"/>
      <c r="I5" s="132"/>
      <c r="J5" s="132"/>
      <c r="K5" s="132"/>
      <c r="L5" s="132"/>
      <c r="M5" s="132"/>
      <c r="N5" s="132"/>
      <c r="O5" s="132"/>
      <c r="P5" s="132"/>
    </row>
    <row r="6" spans="1:26" ht="14.45" customHeight="1" x14ac:dyDescent="0.2">
      <c r="B6" s="140"/>
      <c r="C6" s="138" t="s">
        <v>104</v>
      </c>
      <c r="D6" s="138" t="s">
        <v>104</v>
      </c>
      <c r="E6" s="138" t="s">
        <v>104</v>
      </c>
      <c r="F6" s="139" t="s">
        <v>104</v>
      </c>
      <c r="G6" s="132"/>
      <c r="H6" s="132"/>
      <c r="I6" s="132"/>
      <c r="J6" s="132"/>
      <c r="K6" s="132"/>
      <c r="L6" s="132"/>
      <c r="M6" s="132"/>
      <c r="N6" s="132"/>
      <c r="O6" s="132"/>
      <c r="P6" s="132"/>
    </row>
    <row r="7" spans="1:26" ht="14.45" customHeight="1" x14ac:dyDescent="0.2">
      <c r="B7" s="141" t="s">
        <v>105</v>
      </c>
      <c r="C7" s="142">
        <v>270.3</v>
      </c>
      <c r="D7" s="142">
        <v>230.3</v>
      </c>
      <c r="E7" s="143">
        <v>374.9</v>
      </c>
      <c r="F7" s="144">
        <v>352.5</v>
      </c>
      <c r="G7" s="132"/>
      <c r="H7" s="132"/>
      <c r="I7" s="132"/>
      <c r="J7" s="132"/>
      <c r="K7" s="132"/>
      <c r="L7" s="132"/>
      <c r="M7" s="132"/>
      <c r="N7" s="132"/>
      <c r="O7" s="132"/>
      <c r="P7" s="132"/>
    </row>
    <row r="8" spans="1:26" ht="14.45" customHeight="1" x14ac:dyDescent="0.2">
      <c r="B8" s="141" t="s">
        <v>106</v>
      </c>
      <c r="C8" s="142">
        <v>340.4</v>
      </c>
      <c r="D8" s="142">
        <v>302.8</v>
      </c>
      <c r="E8" s="145"/>
      <c r="F8" s="146"/>
      <c r="G8" s="132"/>
      <c r="H8" s="132"/>
      <c r="I8" s="132"/>
      <c r="J8" s="132"/>
      <c r="K8" s="132"/>
      <c r="L8" s="132"/>
      <c r="M8" s="132"/>
      <c r="N8" s="132"/>
      <c r="O8" s="132"/>
      <c r="P8" s="132"/>
    </row>
    <row r="9" spans="1:26" ht="14.45" customHeight="1" x14ac:dyDescent="0.2">
      <c r="B9" s="141" t="s">
        <v>107</v>
      </c>
      <c r="C9" s="147">
        <v>367.4</v>
      </c>
      <c r="D9" s="142">
        <v>335.8</v>
      </c>
      <c r="E9" s="145"/>
      <c r="F9" s="148">
        <v>378.1</v>
      </c>
      <c r="G9" s="132"/>
      <c r="H9" s="132"/>
      <c r="I9" s="132"/>
      <c r="J9" s="132"/>
      <c r="K9" s="132"/>
      <c r="L9" s="132"/>
      <c r="M9" s="132"/>
      <c r="N9" s="132"/>
      <c r="O9" s="132"/>
      <c r="P9" s="132"/>
    </row>
    <row r="10" spans="1:26" ht="14.45" customHeight="1" x14ac:dyDescent="0.2">
      <c r="B10" s="141" t="s">
        <v>108</v>
      </c>
      <c r="C10" s="142">
        <v>420.4</v>
      </c>
      <c r="D10" s="142">
        <v>388.9</v>
      </c>
      <c r="E10" s="149"/>
      <c r="F10" s="150"/>
      <c r="G10" s="132"/>
      <c r="H10" s="132"/>
      <c r="I10" s="132"/>
      <c r="J10" s="132"/>
      <c r="K10" s="132"/>
      <c r="L10" s="132"/>
      <c r="M10" s="132"/>
      <c r="N10" s="132"/>
      <c r="O10" s="132"/>
      <c r="P10" s="132"/>
    </row>
    <row r="11" spans="1:26" ht="14.45" customHeight="1" x14ac:dyDescent="0.2">
      <c r="B11" s="141" t="s">
        <v>109</v>
      </c>
      <c r="C11" s="142">
        <v>454</v>
      </c>
      <c r="D11" s="142">
        <v>399.4</v>
      </c>
      <c r="E11" s="151">
        <v>459.8</v>
      </c>
      <c r="F11" s="152">
        <v>441.2</v>
      </c>
      <c r="G11" s="132"/>
      <c r="H11" s="132"/>
      <c r="I11" s="132"/>
      <c r="J11" s="132"/>
      <c r="K11" s="132"/>
      <c r="L11" s="132"/>
      <c r="M11" s="132"/>
      <c r="N11" s="132"/>
      <c r="O11" s="132"/>
      <c r="P11" s="132"/>
    </row>
    <row r="12" spans="1:26" ht="14.45" customHeight="1" x14ac:dyDescent="0.2">
      <c r="B12" s="141" t="s">
        <v>110</v>
      </c>
      <c r="C12" s="142">
        <v>514.20000000000005</v>
      </c>
      <c r="D12" s="147">
        <v>425.7</v>
      </c>
      <c r="E12" s="153"/>
      <c r="F12" s="152">
        <v>501.5</v>
      </c>
      <c r="G12" s="132"/>
      <c r="H12" s="132"/>
      <c r="I12" s="132"/>
      <c r="J12" s="132"/>
      <c r="K12" s="132"/>
      <c r="L12" s="132"/>
      <c r="M12" s="132"/>
      <c r="N12" s="132"/>
      <c r="O12" s="132"/>
      <c r="P12" s="132"/>
    </row>
    <row r="13" spans="1:26" ht="14.45" customHeight="1" x14ac:dyDescent="0.2">
      <c r="B13" s="141" t="s">
        <v>111</v>
      </c>
      <c r="C13" s="142">
        <v>643.70000000000005</v>
      </c>
      <c r="D13" s="142">
        <v>456.8</v>
      </c>
      <c r="E13" s="142">
        <v>543.5</v>
      </c>
      <c r="F13" s="152">
        <v>647.4</v>
      </c>
      <c r="G13" s="132"/>
      <c r="H13" s="132"/>
      <c r="I13" s="132"/>
      <c r="J13" s="132"/>
      <c r="K13" s="132"/>
      <c r="L13" s="132"/>
      <c r="M13" s="132"/>
      <c r="N13" s="132"/>
      <c r="O13" s="132"/>
      <c r="P13" s="132"/>
    </row>
    <row r="14" spans="1:26" ht="14.45" customHeight="1" x14ac:dyDescent="0.2">
      <c r="B14" s="141" t="s">
        <v>112</v>
      </c>
      <c r="C14" s="142">
        <v>753.5</v>
      </c>
      <c r="D14" s="142">
        <v>515.6</v>
      </c>
      <c r="E14" s="142">
        <v>608.9</v>
      </c>
      <c r="F14" s="152">
        <v>740.8</v>
      </c>
      <c r="G14" s="132"/>
      <c r="H14" s="132"/>
      <c r="I14" s="132"/>
      <c r="J14" s="132"/>
      <c r="K14" s="132"/>
      <c r="L14" s="132"/>
      <c r="M14" s="132"/>
      <c r="N14" s="132"/>
      <c r="O14" s="132"/>
      <c r="P14" s="132"/>
    </row>
    <row r="15" spans="1:26" x14ac:dyDescent="0.2">
      <c r="B15" s="154" t="s">
        <v>113</v>
      </c>
      <c r="C15" s="155"/>
      <c r="D15" s="155"/>
      <c r="E15" s="155"/>
      <c r="F15" s="156"/>
      <c r="G15" s="129"/>
      <c r="H15" s="129"/>
      <c r="I15" s="129"/>
      <c r="J15" s="129"/>
      <c r="K15" s="129"/>
      <c r="L15" s="129"/>
      <c r="M15" s="129"/>
      <c r="N15" s="129"/>
      <c r="O15" s="129"/>
      <c r="P15" s="129"/>
    </row>
    <row r="16" spans="1:26" ht="14.45" customHeight="1" x14ac:dyDescent="0.2">
      <c r="B16" s="157" t="s">
        <v>99</v>
      </c>
      <c r="C16" s="138" t="s">
        <v>100</v>
      </c>
      <c r="D16" s="158" t="s">
        <v>114</v>
      </c>
      <c r="E16" s="158" t="s">
        <v>115</v>
      </c>
      <c r="F16" s="139" t="s">
        <v>101</v>
      </c>
      <c r="G16" s="48"/>
      <c r="H16" s="48"/>
      <c r="I16" s="48"/>
      <c r="J16" s="48"/>
      <c r="K16" s="48"/>
      <c r="L16" s="48"/>
      <c r="M16" s="48"/>
      <c r="N16" s="48"/>
      <c r="O16" s="48"/>
      <c r="P16" s="48"/>
    </row>
    <row r="17" spans="2:16" x14ac:dyDescent="0.2">
      <c r="B17" s="137"/>
      <c r="C17" s="138" t="s">
        <v>23</v>
      </c>
      <c r="D17" s="138" t="s">
        <v>102</v>
      </c>
      <c r="E17" s="138" t="s">
        <v>103</v>
      </c>
      <c r="F17" s="139" t="s">
        <v>24</v>
      </c>
      <c r="G17" s="132"/>
      <c r="H17" s="132"/>
      <c r="I17" s="132"/>
      <c r="J17" s="132"/>
      <c r="K17" s="132"/>
      <c r="L17" s="132"/>
      <c r="M17" s="132"/>
      <c r="N17" s="132"/>
      <c r="O17" s="132"/>
      <c r="P17" s="132"/>
    </row>
    <row r="18" spans="2:16" ht="14.45" customHeight="1" x14ac:dyDescent="0.2">
      <c r="B18" s="140"/>
      <c r="C18" s="138" t="s">
        <v>104</v>
      </c>
      <c r="D18" s="138" t="s">
        <v>104</v>
      </c>
      <c r="E18" s="138" t="s">
        <v>104</v>
      </c>
      <c r="F18" s="139" t="s">
        <v>104</v>
      </c>
      <c r="G18" s="132"/>
      <c r="H18" s="132"/>
      <c r="I18" s="132"/>
      <c r="J18" s="132"/>
      <c r="K18" s="132"/>
      <c r="L18" s="132"/>
      <c r="M18" s="132"/>
      <c r="N18" s="132"/>
      <c r="O18" s="132"/>
      <c r="P18" s="132"/>
    </row>
    <row r="19" spans="2:16" ht="14.45" customHeight="1" x14ac:dyDescent="0.2">
      <c r="B19" s="141" t="s">
        <v>105</v>
      </c>
      <c r="C19" s="142">
        <v>255.8</v>
      </c>
      <c r="D19" s="142">
        <v>270.2</v>
      </c>
      <c r="E19" s="159">
        <v>408.5</v>
      </c>
      <c r="F19" s="160">
        <v>471.9</v>
      </c>
      <c r="G19" s="132"/>
      <c r="H19" s="132"/>
      <c r="I19" s="132"/>
      <c r="J19" s="132"/>
      <c r="K19" s="132"/>
      <c r="L19" s="132"/>
      <c r="M19" s="132"/>
      <c r="N19" s="132"/>
      <c r="O19" s="132"/>
      <c r="P19" s="132"/>
    </row>
    <row r="20" spans="2:16" ht="14.45" customHeight="1" x14ac:dyDescent="0.2">
      <c r="B20" s="141" t="s">
        <v>106</v>
      </c>
      <c r="C20" s="142">
        <v>312.3</v>
      </c>
      <c r="D20" s="142">
        <v>364.2</v>
      </c>
      <c r="E20" s="161"/>
      <c r="F20" s="162"/>
      <c r="G20" s="132"/>
      <c r="H20" s="132"/>
      <c r="I20" s="132"/>
      <c r="J20" s="132"/>
      <c r="K20" s="132"/>
      <c r="L20" s="132"/>
      <c r="M20" s="132"/>
      <c r="N20" s="132"/>
      <c r="O20" s="132"/>
      <c r="P20" s="132"/>
    </row>
    <row r="21" spans="2:16" ht="14.45" customHeight="1" x14ac:dyDescent="0.2">
      <c r="B21" s="141" t="s">
        <v>107</v>
      </c>
      <c r="C21" s="147">
        <v>341.3</v>
      </c>
      <c r="D21" s="142">
        <v>371.8</v>
      </c>
      <c r="E21" s="161"/>
      <c r="F21" s="162"/>
      <c r="G21" s="132"/>
      <c r="H21" s="132"/>
      <c r="I21" s="132"/>
      <c r="J21" s="132"/>
      <c r="K21" s="132"/>
      <c r="L21" s="132"/>
      <c r="M21" s="132"/>
      <c r="N21" s="132"/>
      <c r="O21" s="132"/>
      <c r="P21" s="132"/>
    </row>
    <row r="22" spans="2:16" ht="14.45" customHeight="1" x14ac:dyDescent="0.2">
      <c r="B22" s="141" t="s">
        <v>108</v>
      </c>
      <c r="C22" s="142">
        <v>353.1</v>
      </c>
      <c r="D22" s="142">
        <v>391.9</v>
      </c>
      <c r="E22" s="163"/>
      <c r="F22" s="162"/>
      <c r="G22" s="132"/>
      <c r="H22" s="132"/>
      <c r="I22" s="132"/>
      <c r="J22" s="132"/>
      <c r="K22" s="132"/>
      <c r="L22" s="132"/>
      <c r="M22" s="132"/>
      <c r="N22" s="132"/>
      <c r="O22" s="132"/>
      <c r="P22" s="132"/>
    </row>
    <row r="23" spans="2:16" ht="14.45" customHeight="1" x14ac:dyDescent="0.2">
      <c r="B23" s="141" t="s">
        <v>109</v>
      </c>
      <c r="C23" s="142">
        <v>417.9</v>
      </c>
      <c r="D23" s="142">
        <v>394.3</v>
      </c>
      <c r="E23" s="151">
        <v>479.2</v>
      </c>
      <c r="F23" s="164"/>
      <c r="G23" s="132"/>
      <c r="H23" s="132"/>
      <c r="I23" s="132"/>
      <c r="J23" s="132"/>
      <c r="K23" s="132"/>
      <c r="L23" s="132"/>
      <c r="M23" s="132"/>
      <c r="N23" s="132"/>
      <c r="O23" s="132"/>
      <c r="P23" s="132"/>
    </row>
    <row r="24" spans="2:16" ht="14.45" customHeight="1" x14ac:dyDescent="0.2">
      <c r="B24" s="141" t="s">
        <v>110</v>
      </c>
      <c r="C24" s="142">
        <v>482.8</v>
      </c>
      <c r="D24" s="147">
        <v>412.6</v>
      </c>
      <c r="E24" s="153"/>
      <c r="F24" s="152">
        <v>585.1</v>
      </c>
      <c r="G24" s="132"/>
      <c r="H24" s="132"/>
      <c r="I24" s="132"/>
      <c r="J24" s="132"/>
      <c r="K24" s="132"/>
      <c r="L24" s="132"/>
      <c r="M24" s="132"/>
      <c r="N24" s="132"/>
      <c r="O24" s="132"/>
      <c r="P24" s="132"/>
    </row>
    <row r="25" spans="2:16" ht="14.45" customHeight="1" x14ac:dyDescent="0.2">
      <c r="B25" s="141" t="s">
        <v>111</v>
      </c>
      <c r="C25" s="143">
        <v>611.20000000000005</v>
      </c>
      <c r="D25" s="142">
        <v>428.7</v>
      </c>
      <c r="E25" s="142">
        <v>532.4</v>
      </c>
      <c r="F25" s="152">
        <v>617.6</v>
      </c>
      <c r="G25" s="132"/>
      <c r="H25" s="132"/>
      <c r="I25" s="132"/>
      <c r="J25" s="132"/>
      <c r="K25" s="132"/>
      <c r="L25" s="132"/>
      <c r="M25" s="132"/>
      <c r="N25" s="132"/>
      <c r="O25" s="132"/>
      <c r="P25" s="132"/>
    </row>
    <row r="26" spans="2:16" ht="14.45" customHeight="1" x14ac:dyDescent="0.2">
      <c r="B26" s="165" t="s">
        <v>112</v>
      </c>
      <c r="C26" s="166"/>
      <c r="D26" s="167">
        <v>561.9</v>
      </c>
      <c r="E26" s="167">
        <v>639.20000000000005</v>
      </c>
      <c r="F26" s="168">
        <v>721.3</v>
      </c>
      <c r="G26" s="132"/>
      <c r="H26" s="132"/>
      <c r="I26" s="132"/>
      <c r="J26" s="132"/>
      <c r="K26" s="132"/>
      <c r="L26" s="132"/>
      <c r="M26" s="132"/>
      <c r="N26" s="132"/>
      <c r="O26" s="132"/>
      <c r="P26" s="132"/>
    </row>
    <row r="27" spans="2:16" x14ac:dyDescent="0.2">
      <c r="B27" s="27" t="s">
        <v>32</v>
      </c>
    </row>
    <row r="28" spans="2:16" x14ac:dyDescent="0.2">
      <c r="B28" s="27" t="s">
        <v>33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H21"/>
  <sheetViews>
    <sheetView workbookViewId="0">
      <selection activeCell="A23" sqref="A23"/>
    </sheetView>
  </sheetViews>
  <sheetFormatPr defaultColWidth="8.85546875" defaultRowHeight="12.75" x14ac:dyDescent="0.2"/>
  <cols>
    <col min="1" max="1" width="124.7109375" style="125" customWidth="1"/>
    <col min="2" max="16384" width="8.85546875" style="27"/>
  </cols>
  <sheetData>
    <row r="1" spans="1:86" s="6" customFormat="1" x14ac:dyDescent="0.25">
      <c r="A1" s="103" t="s">
        <v>0</v>
      </c>
      <c r="B1" s="60"/>
      <c r="C1" s="104"/>
      <c r="D1" s="104"/>
      <c r="E1" s="105"/>
      <c r="F1" s="106"/>
      <c r="G1" s="107"/>
      <c r="H1" s="103"/>
      <c r="I1" s="60"/>
    </row>
    <row r="2" spans="1:86" s="6" customFormat="1" x14ac:dyDescent="0.25">
      <c r="A2" s="59" t="s">
        <v>8</v>
      </c>
      <c r="B2" s="60"/>
      <c r="C2" s="57"/>
      <c r="D2" s="57"/>
      <c r="E2" s="108"/>
      <c r="F2" s="108"/>
      <c r="G2" s="109"/>
      <c r="H2" s="60"/>
      <c r="I2" s="60"/>
    </row>
    <row r="3" spans="1:86" s="94" customFormat="1" x14ac:dyDescent="0.25">
      <c r="A3" s="93" t="s">
        <v>94</v>
      </c>
      <c r="B3" s="93"/>
      <c r="C3" s="93"/>
      <c r="D3" s="93"/>
      <c r="E3" s="93"/>
      <c r="F3" s="93"/>
      <c r="G3" s="93"/>
      <c r="H3" s="93"/>
      <c r="I3" s="93"/>
      <c r="J3" s="93"/>
      <c r="K3" s="93"/>
      <c r="L3" s="93"/>
      <c r="M3" s="93"/>
      <c r="N3" s="93"/>
      <c r="O3" s="93"/>
      <c r="P3" s="93"/>
      <c r="Q3" s="93"/>
      <c r="R3" s="93"/>
      <c r="S3" s="93"/>
      <c r="T3" s="93"/>
      <c r="U3" s="93"/>
      <c r="V3" s="93"/>
      <c r="W3" s="93"/>
      <c r="X3" s="93"/>
      <c r="Y3" s="93"/>
      <c r="Z3" s="93"/>
    </row>
    <row r="5" spans="1:86" ht="14.45" customHeight="1" x14ac:dyDescent="0.2">
      <c r="A5" s="128" t="s">
        <v>84</v>
      </c>
      <c r="B5" s="126"/>
      <c r="C5" s="126"/>
      <c r="D5" s="126"/>
      <c r="E5" s="126"/>
      <c r="F5" s="126"/>
      <c r="G5" s="126"/>
      <c r="H5" s="126"/>
      <c r="I5" s="126"/>
      <c r="J5" s="126"/>
      <c r="K5" s="126"/>
      <c r="L5" s="126"/>
      <c r="M5" s="126"/>
      <c r="N5" s="126"/>
      <c r="O5" s="126"/>
      <c r="P5" s="126"/>
      <c r="Q5" s="126"/>
      <c r="R5" s="126"/>
      <c r="S5" s="126"/>
      <c r="T5" s="126"/>
      <c r="U5" s="126"/>
      <c r="V5" s="126"/>
      <c r="W5" s="126"/>
      <c r="X5" s="126"/>
      <c r="Y5" s="126"/>
      <c r="Z5" s="126"/>
      <c r="AA5" s="126"/>
      <c r="AB5" s="126"/>
      <c r="AC5" s="126"/>
      <c r="AD5" s="126"/>
      <c r="AE5" s="126"/>
      <c r="AF5" s="126"/>
      <c r="AG5" s="126"/>
      <c r="AH5" s="126"/>
      <c r="AI5" s="126"/>
      <c r="AJ5" s="126"/>
      <c r="AK5" s="126"/>
      <c r="AL5" s="126"/>
      <c r="AM5" s="126"/>
      <c r="AN5" s="126"/>
      <c r="AO5" s="126"/>
      <c r="AP5" s="126"/>
      <c r="AQ5" s="126"/>
      <c r="AR5" s="126"/>
      <c r="AS5" s="126"/>
      <c r="AT5" s="126"/>
      <c r="AU5" s="126"/>
      <c r="AV5" s="126"/>
      <c r="AW5" s="126"/>
      <c r="AX5" s="126"/>
      <c r="AY5" s="126"/>
      <c r="AZ5" s="126"/>
      <c r="BA5" s="126"/>
      <c r="BB5" s="126"/>
      <c r="BC5" s="126"/>
      <c r="BD5" s="126"/>
      <c r="BE5" s="126"/>
      <c r="BF5" s="126"/>
      <c r="BG5" s="126"/>
      <c r="BH5" s="126"/>
      <c r="BI5" s="126"/>
      <c r="BJ5" s="126"/>
      <c r="BK5" s="126"/>
      <c r="BL5" s="126"/>
      <c r="BM5" s="126"/>
      <c r="BN5" s="126"/>
      <c r="BO5" s="126"/>
      <c r="BP5" s="126"/>
      <c r="BQ5" s="126"/>
      <c r="BR5" s="126"/>
      <c r="BS5" s="126"/>
      <c r="BT5" s="126"/>
      <c r="BU5" s="126"/>
      <c r="BV5" s="126"/>
      <c r="BW5" s="126"/>
      <c r="BX5" s="126"/>
      <c r="BY5" s="126"/>
      <c r="BZ5" s="126"/>
      <c r="CA5" s="126"/>
      <c r="CB5" s="126"/>
      <c r="CC5" s="126"/>
      <c r="CD5" s="126"/>
      <c r="CE5" s="126"/>
      <c r="CF5" s="126"/>
      <c r="CG5" s="126"/>
      <c r="CH5" s="126"/>
    </row>
    <row r="6" spans="1:86" ht="14.45" customHeight="1" x14ac:dyDescent="0.2">
      <c r="A6" s="127" t="s">
        <v>87</v>
      </c>
      <c r="B6" s="126"/>
      <c r="C6" s="126"/>
      <c r="D6" s="126"/>
      <c r="E6" s="126"/>
      <c r="F6" s="126"/>
      <c r="G6" s="126"/>
      <c r="H6" s="126"/>
      <c r="I6" s="126"/>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26"/>
      <c r="AT6" s="126"/>
      <c r="AU6" s="126"/>
      <c r="AV6" s="126"/>
      <c r="AW6" s="126"/>
      <c r="AX6" s="126"/>
      <c r="AY6" s="126"/>
      <c r="AZ6" s="126"/>
      <c r="BA6" s="126"/>
      <c r="BB6" s="126"/>
      <c r="BC6" s="126"/>
      <c r="BD6" s="126"/>
      <c r="BE6" s="126"/>
      <c r="BF6" s="126"/>
      <c r="BG6" s="126"/>
      <c r="BH6" s="126"/>
      <c r="BI6" s="126"/>
      <c r="BJ6" s="126"/>
      <c r="BK6" s="126"/>
      <c r="BL6" s="126"/>
      <c r="BM6" s="126"/>
      <c r="BN6" s="126"/>
      <c r="BO6" s="126"/>
      <c r="BP6" s="126"/>
      <c r="BQ6" s="126"/>
      <c r="BR6" s="126"/>
      <c r="BS6" s="126"/>
      <c r="BT6" s="126"/>
      <c r="BU6" s="126"/>
      <c r="BV6" s="126"/>
      <c r="BW6" s="126"/>
      <c r="BX6" s="126"/>
      <c r="BY6" s="126"/>
      <c r="BZ6" s="126"/>
      <c r="CA6" s="126"/>
      <c r="CB6" s="126"/>
      <c r="CC6" s="126"/>
      <c r="CD6" s="126"/>
      <c r="CE6" s="126"/>
      <c r="CF6" s="126"/>
      <c r="CG6" s="126"/>
      <c r="CH6" s="126"/>
    </row>
    <row r="7" spans="1:86" ht="14.45" customHeight="1" x14ac:dyDescent="0.2">
      <c r="A7" s="127"/>
      <c r="B7" s="126"/>
      <c r="C7" s="126"/>
      <c r="D7" s="126"/>
      <c r="E7" s="126"/>
      <c r="F7" s="126"/>
      <c r="G7" s="126"/>
      <c r="H7" s="126"/>
      <c r="I7" s="126"/>
      <c r="J7" s="126"/>
      <c r="K7" s="126"/>
      <c r="L7" s="126"/>
      <c r="M7" s="126"/>
      <c r="N7" s="126"/>
      <c r="O7" s="126"/>
      <c r="P7" s="126"/>
      <c r="Q7" s="126"/>
      <c r="R7" s="126"/>
      <c r="S7" s="126"/>
      <c r="T7" s="126"/>
      <c r="U7" s="126"/>
      <c r="V7" s="126"/>
      <c r="W7" s="126"/>
      <c r="X7" s="126"/>
      <c r="Y7" s="126"/>
      <c r="Z7" s="126"/>
      <c r="AA7" s="126"/>
      <c r="AB7" s="126"/>
      <c r="AC7" s="126"/>
      <c r="AD7" s="126"/>
      <c r="AE7" s="126"/>
      <c r="AF7" s="126"/>
      <c r="AG7" s="126"/>
      <c r="AH7" s="126"/>
      <c r="AI7" s="126"/>
      <c r="AJ7" s="126"/>
      <c r="AK7" s="126"/>
      <c r="AL7" s="126"/>
      <c r="AM7" s="126"/>
      <c r="AN7" s="126"/>
      <c r="AO7" s="126"/>
      <c r="AP7" s="126"/>
      <c r="AQ7" s="126"/>
      <c r="AR7" s="126"/>
      <c r="AS7" s="126"/>
      <c r="AT7" s="126"/>
      <c r="AU7" s="126"/>
      <c r="AV7" s="126"/>
      <c r="AW7" s="126"/>
      <c r="AX7" s="126"/>
      <c r="AY7" s="126"/>
      <c r="AZ7" s="126"/>
      <c r="BA7" s="126"/>
      <c r="BB7" s="126"/>
      <c r="BC7" s="126"/>
      <c r="BD7" s="126"/>
      <c r="BE7" s="126"/>
      <c r="BF7" s="126"/>
      <c r="BG7" s="126"/>
      <c r="BH7" s="126"/>
      <c r="BI7" s="126"/>
      <c r="BJ7" s="126"/>
      <c r="BK7" s="126"/>
      <c r="BL7" s="126"/>
      <c r="BM7" s="126"/>
      <c r="BN7" s="126"/>
      <c r="BO7" s="126"/>
      <c r="BP7" s="126"/>
      <c r="BQ7" s="126"/>
      <c r="BR7" s="126"/>
      <c r="BS7" s="126"/>
      <c r="BT7" s="126"/>
      <c r="BU7" s="126"/>
      <c r="BV7" s="126"/>
      <c r="BW7" s="126"/>
      <c r="BX7" s="126"/>
      <c r="BY7" s="126"/>
      <c r="BZ7" s="126"/>
      <c r="CA7" s="126"/>
      <c r="CB7" s="126"/>
      <c r="CC7" s="126"/>
      <c r="CD7" s="126"/>
      <c r="CE7" s="126"/>
      <c r="CF7" s="126"/>
      <c r="CG7" s="126"/>
      <c r="CH7" s="126"/>
    </row>
    <row r="8" spans="1:86" ht="14.45" customHeight="1" x14ac:dyDescent="0.2">
      <c r="A8" s="129" t="s">
        <v>95</v>
      </c>
      <c r="B8" s="126"/>
      <c r="C8" s="126"/>
      <c r="D8" s="126"/>
      <c r="E8" s="126"/>
      <c r="F8" s="126"/>
      <c r="G8" s="126"/>
      <c r="H8" s="126"/>
      <c r="I8" s="126"/>
      <c r="J8" s="126"/>
      <c r="K8" s="126"/>
      <c r="L8" s="126"/>
      <c r="M8" s="126"/>
      <c r="N8" s="126"/>
      <c r="O8" s="126"/>
      <c r="P8" s="126"/>
      <c r="Q8" s="126"/>
      <c r="R8" s="126"/>
      <c r="S8" s="126"/>
      <c r="T8" s="126"/>
      <c r="U8" s="126"/>
      <c r="V8" s="126"/>
      <c r="W8" s="126"/>
      <c r="X8" s="126"/>
      <c r="Y8" s="126"/>
      <c r="Z8" s="126"/>
      <c r="AA8" s="126"/>
      <c r="AB8" s="126"/>
      <c r="AC8" s="126"/>
      <c r="AD8" s="126"/>
      <c r="AE8" s="126"/>
      <c r="AF8" s="126"/>
      <c r="AG8" s="126"/>
      <c r="AH8" s="126"/>
      <c r="AI8" s="126"/>
      <c r="AJ8" s="126"/>
      <c r="AK8" s="126"/>
      <c r="AL8" s="126"/>
      <c r="AM8" s="126"/>
      <c r="AN8" s="126"/>
      <c r="AO8" s="126"/>
      <c r="AP8" s="126"/>
      <c r="AQ8" s="126"/>
      <c r="AR8" s="126"/>
      <c r="AS8" s="126"/>
      <c r="AT8" s="126"/>
      <c r="AU8" s="126"/>
      <c r="AV8" s="126"/>
      <c r="AW8" s="126"/>
      <c r="AX8" s="126"/>
      <c r="AY8" s="126"/>
      <c r="AZ8" s="126"/>
      <c r="BA8" s="126"/>
      <c r="BB8" s="126"/>
      <c r="BC8" s="126"/>
      <c r="BD8" s="126"/>
      <c r="BE8" s="126"/>
      <c r="BF8" s="126"/>
      <c r="BG8" s="126"/>
      <c r="BH8" s="126"/>
      <c r="BI8" s="126"/>
      <c r="BJ8" s="126"/>
      <c r="BK8" s="126"/>
      <c r="BL8" s="126"/>
      <c r="BM8" s="126"/>
      <c r="BN8" s="126"/>
      <c r="BO8" s="126"/>
      <c r="BP8" s="126"/>
      <c r="BQ8" s="126"/>
      <c r="BR8" s="126"/>
      <c r="BS8" s="126"/>
      <c r="BT8" s="126"/>
      <c r="BU8" s="126"/>
      <c r="BV8" s="126"/>
      <c r="BW8" s="126"/>
      <c r="BX8" s="126"/>
      <c r="BY8" s="126"/>
      <c r="BZ8" s="126"/>
      <c r="CA8" s="126"/>
      <c r="CB8" s="126"/>
      <c r="CC8" s="126"/>
      <c r="CD8" s="126"/>
      <c r="CE8" s="126"/>
      <c r="CF8" s="126"/>
      <c r="CG8" s="126"/>
      <c r="CH8" s="126"/>
    </row>
    <row r="9" spans="1:86" ht="14.45" customHeight="1" x14ac:dyDescent="0.2">
      <c r="A9" s="127" t="s">
        <v>85</v>
      </c>
      <c r="B9" s="126"/>
      <c r="C9" s="126"/>
      <c r="D9" s="126"/>
      <c r="E9" s="126"/>
      <c r="F9" s="126"/>
      <c r="G9" s="126"/>
      <c r="H9" s="126"/>
      <c r="I9" s="126"/>
      <c r="J9" s="126"/>
      <c r="K9" s="126"/>
      <c r="L9" s="126"/>
      <c r="M9" s="126"/>
      <c r="N9" s="126"/>
      <c r="O9" s="126"/>
      <c r="P9" s="126"/>
      <c r="Q9" s="126"/>
      <c r="R9" s="126"/>
      <c r="S9" s="126"/>
      <c r="T9" s="126"/>
      <c r="U9" s="126"/>
      <c r="V9" s="126"/>
      <c r="W9" s="126"/>
      <c r="X9" s="126"/>
      <c r="Y9" s="126"/>
      <c r="Z9" s="126"/>
      <c r="AA9" s="126"/>
      <c r="AB9" s="126"/>
      <c r="AC9" s="126"/>
      <c r="AD9" s="126"/>
      <c r="AE9" s="126"/>
      <c r="AF9" s="126"/>
      <c r="AG9" s="126"/>
      <c r="AH9" s="126"/>
      <c r="AI9" s="126"/>
      <c r="AJ9" s="126"/>
      <c r="AK9" s="126"/>
      <c r="AL9" s="126"/>
      <c r="AM9" s="126"/>
      <c r="AN9" s="126"/>
      <c r="AO9" s="126"/>
      <c r="AP9" s="126"/>
      <c r="AQ9" s="126"/>
      <c r="AR9" s="126"/>
      <c r="AS9" s="126"/>
      <c r="AT9" s="126"/>
      <c r="AU9" s="126"/>
      <c r="AV9" s="126"/>
      <c r="AW9" s="126"/>
      <c r="AX9" s="126"/>
      <c r="AY9" s="126"/>
      <c r="AZ9" s="126"/>
      <c r="BA9" s="126"/>
      <c r="BB9" s="126"/>
      <c r="BC9" s="126"/>
      <c r="BD9" s="126"/>
      <c r="BE9" s="126"/>
      <c r="BF9" s="126"/>
      <c r="BG9" s="126"/>
      <c r="BH9" s="126"/>
      <c r="BI9" s="126"/>
      <c r="BJ9" s="126"/>
      <c r="BK9" s="126"/>
      <c r="BL9" s="126"/>
      <c r="BM9" s="126"/>
      <c r="BN9" s="126"/>
      <c r="BO9" s="126"/>
      <c r="BP9" s="126"/>
      <c r="BQ9" s="126"/>
      <c r="BR9" s="126"/>
      <c r="BS9" s="126"/>
      <c r="BT9" s="126"/>
      <c r="BU9" s="126"/>
      <c r="BV9" s="126"/>
      <c r="BW9" s="126"/>
      <c r="BX9" s="126"/>
      <c r="BY9" s="126"/>
      <c r="BZ9" s="126"/>
      <c r="CA9" s="126"/>
      <c r="CB9" s="126"/>
      <c r="CC9" s="126"/>
      <c r="CD9" s="126"/>
      <c r="CE9" s="126"/>
      <c r="CF9" s="126"/>
      <c r="CG9" s="126"/>
      <c r="CH9" s="126"/>
    </row>
    <row r="10" spans="1:86" ht="14.45" customHeight="1" x14ac:dyDescent="0.2">
      <c r="A10" s="127" t="s">
        <v>86</v>
      </c>
      <c r="B10" s="126"/>
      <c r="C10" s="126"/>
      <c r="D10" s="126"/>
      <c r="E10" s="126"/>
      <c r="F10" s="126"/>
      <c r="G10" s="126"/>
      <c r="H10" s="126"/>
      <c r="I10" s="126"/>
      <c r="J10" s="126"/>
      <c r="K10" s="126"/>
      <c r="L10" s="126"/>
      <c r="M10" s="126"/>
      <c r="N10" s="126"/>
      <c r="O10" s="126"/>
      <c r="P10" s="126"/>
      <c r="Q10" s="126"/>
      <c r="R10" s="126"/>
      <c r="S10" s="126"/>
      <c r="T10" s="126"/>
      <c r="U10" s="126"/>
      <c r="V10" s="126"/>
      <c r="W10" s="126"/>
      <c r="X10" s="126"/>
      <c r="Y10" s="126"/>
      <c r="Z10" s="126"/>
      <c r="AA10" s="126"/>
      <c r="AB10" s="126"/>
      <c r="AC10" s="126"/>
      <c r="AD10" s="126"/>
      <c r="AE10" s="126"/>
      <c r="AF10" s="126"/>
      <c r="AG10" s="126"/>
      <c r="AH10" s="126"/>
      <c r="AI10" s="126"/>
      <c r="AJ10" s="126"/>
      <c r="AK10" s="126"/>
      <c r="AL10" s="126"/>
      <c r="AM10" s="126"/>
      <c r="AN10" s="126"/>
      <c r="AO10" s="126"/>
      <c r="AP10" s="126"/>
      <c r="AQ10" s="126"/>
      <c r="AR10" s="126"/>
      <c r="AS10" s="126"/>
      <c r="AT10" s="126"/>
      <c r="AU10" s="126"/>
      <c r="AV10" s="126"/>
      <c r="AW10" s="126"/>
      <c r="AX10" s="126"/>
      <c r="AY10" s="126"/>
      <c r="AZ10" s="126"/>
      <c r="BA10" s="126"/>
      <c r="BB10" s="126"/>
      <c r="BC10" s="126"/>
      <c r="BD10" s="126"/>
      <c r="BE10" s="126"/>
      <c r="BF10" s="126"/>
      <c r="BG10" s="126"/>
      <c r="BH10" s="126"/>
      <c r="BI10" s="126"/>
      <c r="BJ10" s="126"/>
      <c r="BK10" s="126"/>
      <c r="BL10" s="126"/>
      <c r="BM10" s="126"/>
      <c r="BN10" s="126"/>
      <c r="BO10" s="126"/>
      <c r="BP10" s="126"/>
      <c r="BQ10" s="126"/>
      <c r="BR10" s="126"/>
      <c r="BS10" s="126"/>
      <c r="BT10" s="126"/>
      <c r="BU10" s="126"/>
      <c r="BV10" s="126"/>
      <c r="BW10" s="126"/>
      <c r="BX10" s="126"/>
      <c r="BY10" s="126"/>
      <c r="BZ10" s="126"/>
      <c r="CA10" s="126"/>
      <c r="CB10" s="126"/>
      <c r="CC10" s="126"/>
      <c r="CD10" s="126"/>
      <c r="CE10" s="126"/>
      <c r="CF10" s="126"/>
      <c r="CG10" s="126"/>
      <c r="CH10" s="126"/>
    </row>
    <row r="11" spans="1:86" ht="14.45" customHeight="1" x14ac:dyDescent="0.2">
      <c r="A11" s="127" t="s">
        <v>88</v>
      </c>
      <c r="B11" s="126"/>
      <c r="C11" s="126"/>
      <c r="D11" s="126"/>
      <c r="E11" s="126"/>
      <c r="F11" s="126"/>
      <c r="G11" s="126"/>
      <c r="H11" s="126"/>
      <c r="I11" s="126"/>
      <c r="J11" s="126"/>
      <c r="K11" s="126"/>
      <c r="L11" s="126"/>
      <c r="M11" s="126"/>
      <c r="N11" s="126"/>
      <c r="O11" s="126"/>
      <c r="P11" s="126"/>
      <c r="Q11" s="126"/>
      <c r="R11" s="126"/>
      <c r="S11" s="126"/>
      <c r="T11" s="126"/>
      <c r="U11" s="126"/>
      <c r="V11" s="126"/>
      <c r="W11" s="126"/>
      <c r="X11" s="126"/>
      <c r="Y11" s="126"/>
      <c r="Z11" s="126"/>
      <c r="AA11" s="126"/>
      <c r="AB11" s="126"/>
      <c r="AC11" s="126"/>
      <c r="AD11" s="126"/>
      <c r="AE11" s="126"/>
      <c r="AF11" s="126"/>
      <c r="AG11" s="126"/>
      <c r="AH11" s="126"/>
      <c r="AI11" s="126"/>
      <c r="AJ11" s="126"/>
      <c r="AK11" s="126"/>
      <c r="AL11" s="126"/>
      <c r="AM11" s="126"/>
      <c r="AN11" s="126"/>
      <c r="AO11" s="126"/>
      <c r="AP11" s="126"/>
      <c r="AQ11" s="126"/>
      <c r="AR11" s="126"/>
      <c r="AS11" s="126"/>
      <c r="AT11" s="126"/>
      <c r="AU11" s="126"/>
      <c r="AV11" s="126"/>
      <c r="AW11" s="126"/>
      <c r="AX11" s="126"/>
      <c r="AY11" s="126"/>
      <c r="AZ11" s="126"/>
      <c r="BA11" s="126"/>
      <c r="BB11" s="126"/>
      <c r="BC11" s="126"/>
      <c r="BD11" s="126"/>
      <c r="BE11" s="126"/>
      <c r="BF11" s="126"/>
      <c r="BG11" s="126"/>
      <c r="BH11" s="126"/>
      <c r="BI11" s="126"/>
      <c r="BJ11" s="126"/>
      <c r="BK11" s="126"/>
      <c r="BL11" s="126"/>
      <c r="BM11" s="126"/>
      <c r="BN11" s="126"/>
      <c r="BO11" s="126"/>
      <c r="BP11" s="126"/>
      <c r="BQ11" s="126"/>
      <c r="BR11" s="126"/>
      <c r="BS11" s="126"/>
      <c r="BT11" s="126"/>
      <c r="BU11" s="126"/>
      <c r="BV11" s="126"/>
      <c r="BW11" s="126"/>
      <c r="BX11" s="126"/>
      <c r="BY11" s="126"/>
      <c r="BZ11" s="126"/>
      <c r="CA11" s="126"/>
      <c r="CB11" s="126"/>
      <c r="CC11" s="126"/>
      <c r="CD11" s="126"/>
      <c r="CE11" s="126"/>
      <c r="CF11" s="126"/>
      <c r="CG11" s="126"/>
      <c r="CH11" s="126"/>
    </row>
    <row r="12" spans="1:86" ht="14.45" customHeight="1" x14ac:dyDescent="0.2">
      <c r="A12" s="127" t="s">
        <v>89</v>
      </c>
      <c r="B12" s="126"/>
      <c r="C12" s="126"/>
      <c r="D12" s="126"/>
      <c r="E12" s="126"/>
      <c r="F12" s="126"/>
      <c r="G12" s="126"/>
      <c r="H12" s="126"/>
      <c r="I12" s="126"/>
      <c r="J12" s="126"/>
      <c r="K12" s="126"/>
      <c r="L12" s="126"/>
      <c r="M12" s="126"/>
      <c r="N12" s="126"/>
      <c r="O12" s="126"/>
      <c r="P12" s="126"/>
      <c r="Q12" s="126"/>
      <c r="R12" s="126"/>
      <c r="S12" s="126"/>
      <c r="T12" s="126"/>
      <c r="U12" s="126"/>
      <c r="V12" s="126"/>
      <c r="W12" s="126"/>
      <c r="X12" s="126"/>
      <c r="Y12" s="126"/>
      <c r="Z12" s="126"/>
      <c r="AA12" s="126"/>
      <c r="AB12" s="126"/>
      <c r="AC12" s="126"/>
      <c r="AD12" s="126"/>
      <c r="AE12" s="126"/>
      <c r="AF12" s="126"/>
      <c r="AG12" s="126"/>
      <c r="AH12" s="126"/>
      <c r="AI12" s="126"/>
      <c r="AJ12" s="126"/>
      <c r="AK12" s="126"/>
      <c r="AL12" s="126"/>
      <c r="AM12" s="126"/>
      <c r="AN12" s="126"/>
      <c r="AO12" s="126"/>
      <c r="AP12" s="126"/>
      <c r="AQ12" s="126"/>
      <c r="AR12" s="126"/>
      <c r="AS12" s="126"/>
      <c r="AT12" s="126"/>
      <c r="AU12" s="126"/>
      <c r="AV12" s="126"/>
      <c r="AW12" s="126"/>
      <c r="AX12" s="126"/>
      <c r="AY12" s="126"/>
      <c r="AZ12" s="126"/>
      <c r="BA12" s="126"/>
      <c r="BB12" s="126"/>
      <c r="BC12" s="126"/>
      <c r="BD12" s="126"/>
      <c r="BE12" s="126"/>
      <c r="BF12" s="126"/>
      <c r="BG12" s="126"/>
      <c r="BH12" s="126"/>
      <c r="BI12" s="126"/>
      <c r="BJ12" s="126"/>
      <c r="BK12" s="126"/>
      <c r="BL12" s="126"/>
      <c r="BM12" s="126"/>
      <c r="BN12" s="126"/>
      <c r="BO12" s="126"/>
      <c r="BP12" s="126"/>
      <c r="BQ12" s="126"/>
      <c r="BR12" s="126"/>
      <c r="BS12" s="126"/>
      <c r="BT12" s="126"/>
      <c r="BU12" s="126"/>
      <c r="BV12" s="126"/>
      <c r="BW12" s="126"/>
      <c r="BX12" s="126"/>
      <c r="BY12" s="126"/>
      <c r="BZ12" s="126"/>
      <c r="CA12" s="126"/>
      <c r="CB12" s="126"/>
      <c r="CC12" s="126"/>
      <c r="CD12" s="126"/>
      <c r="CE12" s="126"/>
      <c r="CF12" s="126"/>
      <c r="CG12" s="126"/>
      <c r="CH12" s="126"/>
    </row>
    <row r="13" spans="1:86" ht="14.45" customHeight="1" x14ac:dyDescent="0.2">
      <c r="A13" s="127"/>
      <c r="B13" s="126"/>
      <c r="C13" s="126"/>
      <c r="D13" s="126"/>
      <c r="E13" s="126"/>
      <c r="F13" s="126"/>
      <c r="G13" s="126"/>
      <c r="H13" s="126"/>
      <c r="I13" s="126"/>
      <c r="J13" s="126"/>
      <c r="K13" s="126"/>
      <c r="L13" s="126"/>
      <c r="M13" s="126"/>
      <c r="N13" s="126"/>
      <c r="O13" s="126"/>
      <c r="P13" s="126"/>
      <c r="Q13" s="126"/>
      <c r="R13" s="126"/>
      <c r="S13" s="126"/>
      <c r="T13" s="126"/>
      <c r="U13" s="126"/>
      <c r="V13" s="126"/>
      <c r="W13" s="126"/>
      <c r="X13" s="126"/>
      <c r="Y13" s="126"/>
      <c r="Z13" s="126"/>
      <c r="AA13" s="126"/>
      <c r="AB13" s="126"/>
      <c r="AC13" s="126"/>
      <c r="AD13" s="126"/>
      <c r="AE13" s="126"/>
      <c r="AF13" s="126"/>
      <c r="AG13" s="126"/>
      <c r="AH13" s="126"/>
      <c r="AI13" s="126"/>
      <c r="AJ13" s="126"/>
      <c r="AK13" s="126"/>
      <c r="AL13" s="126"/>
      <c r="AM13" s="126"/>
      <c r="AN13" s="126"/>
      <c r="AO13" s="126"/>
      <c r="AP13" s="126"/>
      <c r="AQ13" s="126"/>
      <c r="AR13" s="126"/>
      <c r="AS13" s="126"/>
      <c r="AT13" s="126"/>
      <c r="AU13" s="126"/>
      <c r="AV13" s="126"/>
      <c r="AW13" s="126"/>
      <c r="AX13" s="126"/>
      <c r="AY13" s="126"/>
      <c r="AZ13" s="126"/>
      <c r="BA13" s="126"/>
      <c r="BB13" s="126"/>
      <c r="BC13" s="126"/>
      <c r="BD13" s="126"/>
      <c r="BE13" s="126"/>
      <c r="BF13" s="126"/>
      <c r="BG13" s="126"/>
      <c r="BH13" s="126"/>
      <c r="BI13" s="126"/>
      <c r="BJ13" s="126"/>
      <c r="BK13" s="126"/>
      <c r="BL13" s="126"/>
      <c r="BM13" s="126"/>
      <c r="BN13" s="126"/>
      <c r="BO13" s="126"/>
      <c r="BP13" s="126"/>
      <c r="BQ13" s="126"/>
      <c r="BR13" s="126"/>
      <c r="BS13" s="126"/>
      <c r="BT13" s="126"/>
      <c r="BU13" s="126"/>
      <c r="BV13" s="126"/>
      <c r="BW13" s="126"/>
      <c r="BX13" s="126"/>
      <c r="BY13" s="126"/>
      <c r="BZ13" s="126"/>
      <c r="CA13" s="126"/>
      <c r="CB13" s="126"/>
      <c r="CC13" s="126"/>
      <c r="CD13" s="126"/>
      <c r="CE13" s="126"/>
      <c r="CF13" s="126"/>
      <c r="CG13" s="126"/>
      <c r="CH13" s="126"/>
    </row>
    <row r="14" spans="1:86" ht="14.45" customHeight="1" x14ac:dyDescent="0.2">
      <c r="A14" s="130" t="s">
        <v>90</v>
      </c>
      <c r="B14" s="126"/>
      <c r="C14" s="126"/>
      <c r="D14" s="126"/>
      <c r="E14" s="126"/>
      <c r="F14" s="126"/>
      <c r="G14" s="126"/>
      <c r="H14" s="126"/>
      <c r="I14" s="126"/>
      <c r="J14" s="126"/>
      <c r="K14" s="126"/>
      <c r="L14" s="126"/>
      <c r="M14" s="126"/>
      <c r="N14" s="126"/>
      <c r="O14" s="126"/>
      <c r="P14" s="126"/>
      <c r="Q14" s="126"/>
      <c r="R14" s="126"/>
      <c r="S14" s="126"/>
      <c r="T14" s="126"/>
      <c r="U14" s="126"/>
      <c r="V14" s="126"/>
      <c r="W14" s="126"/>
      <c r="X14" s="126"/>
      <c r="Y14" s="126"/>
      <c r="Z14" s="126"/>
      <c r="AA14" s="126"/>
      <c r="AB14" s="126"/>
      <c r="AC14" s="126"/>
      <c r="AD14" s="126"/>
      <c r="AE14" s="126"/>
      <c r="AF14" s="126"/>
      <c r="AG14" s="126"/>
      <c r="AH14" s="126"/>
      <c r="AI14" s="126"/>
      <c r="AJ14" s="126"/>
      <c r="AK14" s="126"/>
      <c r="AL14" s="126"/>
      <c r="AM14" s="126"/>
      <c r="AN14" s="126"/>
      <c r="AO14" s="126"/>
      <c r="AP14" s="126"/>
      <c r="AQ14" s="126"/>
      <c r="AR14" s="126"/>
      <c r="AS14" s="126"/>
      <c r="AT14" s="126"/>
      <c r="AU14" s="126"/>
      <c r="AV14" s="126"/>
      <c r="AW14" s="126"/>
      <c r="AX14" s="126"/>
      <c r="AY14" s="126"/>
      <c r="AZ14" s="126"/>
      <c r="BA14" s="126"/>
      <c r="BB14" s="126"/>
      <c r="BC14" s="126"/>
      <c r="BD14" s="126"/>
      <c r="BE14" s="126"/>
      <c r="BF14" s="126"/>
      <c r="BG14" s="126"/>
      <c r="BH14" s="126"/>
      <c r="BI14" s="126"/>
      <c r="BJ14" s="126"/>
      <c r="BK14" s="126"/>
      <c r="BL14" s="126"/>
      <c r="BM14" s="126"/>
      <c r="BN14" s="126"/>
      <c r="BO14" s="126"/>
      <c r="BP14" s="126"/>
      <c r="BQ14" s="126"/>
      <c r="BR14" s="126"/>
      <c r="BS14" s="126"/>
      <c r="BT14" s="126"/>
      <c r="BU14" s="126"/>
      <c r="BV14" s="126"/>
      <c r="BW14" s="126"/>
      <c r="BX14" s="126"/>
      <c r="BY14" s="126"/>
      <c r="BZ14" s="126"/>
      <c r="CA14" s="126"/>
      <c r="CB14" s="126"/>
      <c r="CC14" s="126"/>
      <c r="CD14" s="126"/>
      <c r="CE14" s="126"/>
      <c r="CF14" s="126"/>
      <c r="CG14" s="126"/>
      <c r="CH14" s="126"/>
    </row>
    <row r="15" spans="1:86" ht="14.45" customHeight="1" x14ac:dyDescent="0.2">
      <c r="A15" s="127" t="s">
        <v>91</v>
      </c>
      <c r="B15" s="126"/>
      <c r="C15" s="126"/>
      <c r="D15" s="126"/>
      <c r="E15" s="126"/>
      <c r="F15" s="126"/>
      <c r="G15" s="126"/>
      <c r="H15" s="126"/>
      <c r="I15" s="126"/>
      <c r="J15" s="126"/>
      <c r="K15" s="126"/>
      <c r="L15" s="126"/>
      <c r="M15" s="126"/>
      <c r="N15" s="126"/>
      <c r="O15" s="126"/>
      <c r="P15" s="126"/>
      <c r="Q15" s="126"/>
      <c r="R15" s="126"/>
      <c r="S15" s="126"/>
      <c r="T15" s="126"/>
      <c r="U15" s="126"/>
      <c r="V15" s="126"/>
      <c r="W15" s="126"/>
      <c r="X15" s="126"/>
      <c r="Y15" s="126"/>
      <c r="Z15" s="126"/>
      <c r="AA15" s="126"/>
      <c r="AB15" s="126"/>
      <c r="AC15" s="126"/>
      <c r="AD15" s="126"/>
      <c r="AE15" s="126"/>
      <c r="AF15" s="126"/>
      <c r="AG15" s="126"/>
      <c r="AH15" s="126"/>
      <c r="AI15" s="126"/>
      <c r="AJ15" s="126"/>
      <c r="AK15" s="126"/>
      <c r="AL15" s="126"/>
      <c r="AM15" s="126"/>
      <c r="AN15" s="126"/>
      <c r="AO15" s="126"/>
      <c r="AP15" s="126"/>
      <c r="AQ15" s="126"/>
      <c r="AR15" s="126"/>
      <c r="AS15" s="126"/>
      <c r="AT15" s="126"/>
      <c r="AU15" s="126"/>
      <c r="AV15" s="126"/>
      <c r="AW15" s="126"/>
      <c r="AX15" s="126"/>
      <c r="AY15" s="126"/>
      <c r="AZ15" s="126"/>
      <c r="BA15" s="126"/>
      <c r="BB15" s="126"/>
      <c r="BC15" s="126"/>
      <c r="BD15" s="126"/>
      <c r="BE15" s="126"/>
      <c r="BF15" s="126"/>
      <c r="BG15" s="126"/>
      <c r="BH15" s="126"/>
      <c r="BI15" s="126"/>
      <c r="BJ15" s="126"/>
      <c r="BK15" s="126"/>
      <c r="BL15" s="126"/>
      <c r="BM15" s="126"/>
      <c r="BN15" s="126"/>
      <c r="BO15" s="126"/>
      <c r="BP15" s="126"/>
      <c r="BQ15" s="126"/>
      <c r="BR15" s="126"/>
      <c r="BS15" s="126"/>
      <c r="BT15" s="126"/>
      <c r="BU15" s="126"/>
      <c r="BV15" s="126"/>
      <c r="BW15" s="126"/>
      <c r="BX15" s="126"/>
      <c r="BY15" s="126"/>
      <c r="BZ15" s="126"/>
      <c r="CA15" s="126"/>
      <c r="CB15" s="126"/>
      <c r="CC15" s="126"/>
      <c r="CD15" s="126"/>
      <c r="CE15" s="126"/>
      <c r="CF15" s="126"/>
      <c r="CG15" s="126"/>
      <c r="CH15" s="126"/>
    </row>
    <row r="16" spans="1:86" ht="14.45" customHeight="1" x14ac:dyDescent="0.2">
      <c r="A16" s="127"/>
      <c r="B16" s="126"/>
      <c r="C16" s="126"/>
      <c r="D16" s="126"/>
      <c r="E16" s="126"/>
      <c r="F16" s="126"/>
      <c r="G16" s="126"/>
      <c r="H16" s="126"/>
      <c r="I16" s="126"/>
      <c r="J16" s="126"/>
      <c r="K16" s="126"/>
      <c r="L16" s="126"/>
      <c r="M16" s="126"/>
      <c r="N16" s="126"/>
      <c r="O16" s="126"/>
      <c r="P16" s="126"/>
      <c r="Q16" s="126"/>
      <c r="R16" s="126"/>
      <c r="S16" s="126"/>
      <c r="T16" s="126"/>
      <c r="U16" s="126"/>
      <c r="V16" s="126"/>
      <c r="W16" s="126"/>
      <c r="X16" s="126"/>
      <c r="Y16" s="126"/>
      <c r="Z16" s="126"/>
      <c r="AA16" s="126"/>
      <c r="AB16" s="126"/>
      <c r="AC16" s="126"/>
      <c r="AD16" s="126"/>
      <c r="AE16" s="126"/>
      <c r="AF16" s="126"/>
      <c r="AG16" s="126"/>
      <c r="AH16" s="126"/>
      <c r="AI16" s="126"/>
      <c r="AJ16" s="126"/>
      <c r="AK16" s="126"/>
      <c r="AL16" s="126"/>
      <c r="AM16" s="126"/>
      <c r="AN16" s="126"/>
      <c r="AO16" s="126"/>
      <c r="AP16" s="126"/>
      <c r="AQ16" s="126"/>
      <c r="AR16" s="126"/>
      <c r="AS16" s="126"/>
      <c r="AT16" s="126"/>
      <c r="AU16" s="126"/>
      <c r="AV16" s="126"/>
      <c r="AW16" s="126"/>
      <c r="AX16" s="126"/>
      <c r="AY16" s="126"/>
      <c r="AZ16" s="126"/>
      <c r="BA16" s="126"/>
      <c r="BB16" s="126"/>
      <c r="BC16" s="126"/>
      <c r="BD16" s="126"/>
      <c r="BE16" s="126"/>
      <c r="BF16" s="126"/>
      <c r="BG16" s="126"/>
      <c r="BH16" s="126"/>
      <c r="BI16" s="126"/>
      <c r="BJ16" s="126"/>
      <c r="BK16" s="126"/>
      <c r="BL16" s="126"/>
      <c r="BM16" s="126"/>
      <c r="BN16" s="126"/>
      <c r="BO16" s="126"/>
      <c r="BP16" s="126"/>
      <c r="BQ16" s="126"/>
      <c r="BR16" s="126"/>
      <c r="BS16" s="126"/>
      <c r="BT16" s="126"/>
      <c r="BU16" s="126"/>
      <c r="BV16" s="126"/>
      <c r="BW16" s="126"/>
      <c r="BX16" s="126"/>
      <c r="BY16" s="126"/>
      <c r="BZ16" s="126"/>
      <c r="CA16" s="126"/>
      <c r="CB16" s="126"/>
      <c r="CC16" s="126"/>
      <c r="CD16" s="126"/>
      <c r="CE16" s="126"/>
      <c r="CF16" s="126"/>
      <c r="CG16" s="126"/>
      <c r="CH16" s="126"/>
    </row>
    <row r="17" spans="1:86" ht="14.45" customHeight="1" x14ac:dyDescent="0.2">
      <c r="A17" s="130" t="s">
        <v>92</v>
      </c>
      <c r="B17" s="126"/>
      <c r="C17" s="126"/>
      <c r="D17" s="126"/>
      <c r="E17" s="126"/>
      <c r="F17" s="126"/>
      <c r="G17" s="126"/>
      <c r="H17" s="126"/>
      <c r="I17" s="126"/>
      <c r="J17" s="126"/>
      <c r="K17" s="126"/>
      <c r="L17" s="126"/>
      <c r="M17" s="126"/>
      <c r="N17" s="126"/>
      <c r="O17" s="126"/>
      <c r="P17" s="126"/>
      <c r="Q17" s="126"/>
      <c r="R17" s="126"/>
      <c r="S17" s="126"/>
      <c r="T17" s="126"/>
      <c r="U17" s="126"/>
      <c r="V17" s="126"/>
      <c r="W17" s="126"/>
      <c r="X17" s="126"/>
      <c r="Y17" s="126"/>
      <c r="Z17" s="126"/>
      <c r="AA17" s="126"/>
      <c r="AB17" s="126"/>
      <c r="AC17" s="126"/>
      <c r="AD17" s="126"/>
      <c r="AE17" s="126"/>
      <c r="AF17" s="126"/>
      <c r="AG17" s="126"/>
      <c r="AH17" s="126"/>
      <c r="AI17" s="126"/>
      <c r="AJ17" s="126"/>
      <c r="AK17" s="126"/>
      <c r="AL17" s="126"/>
      <c r="AM17" s="126"/>
      <c r="AN17" s="126"/>
      <c r="AO17" s="126"/>
      <c r="AP17" s="126"/>
      <c r="AQ17" s="126"/>
      <c r="AR17" s="126"/>
      <c r="AS17" s="126"/>
      <c r="AT17" s="126"/>
      <c r="AU17" s="126"/>
      <c r="AV17" s="126"/>
      <c r="AW17" s="126"/>
      <c r="AX17" s="126"/>
      <c r="AY17" s="126"/>
      <c r="AZ17" s="126"/>
      <c r="BA17" s="126"/>
      <c r="BB17" s="126"/>
      <c r="BC17" s="126"/>
      <c r="BD17" s="126"/>
      <c r="BE17" s="126"/>
      <c r="BF17" s="126"/>
      <c r="BG17" s="126"/>
      <c r="BH17" s="126"/>
      <c r="BI17" s="126"/>
      <c r="BJ17" s="126"/>
      <c r="BK17" s="126"/>
      <c r="BL17" s="126"/>
      <c r="BM17" s="126"/>
      <c r="BN17" s="126"/>
      <c r="BO17" s="126"/>
      <c r="BP17" s="126"/>
      <c r="BQ17" s="126"/>
      <c r="BR17" s="126"/>
      <c r="BS17" s="126"/>
      <c r="BT17" s="126"/>
      <c r="BU17" s="126"/>
      <c r="BV17" s="126"/>
      <c r="BW17" s="126"/>
      <c r="BX17" s="126"/>
      <c r="BY17" s="126"/>
      <c r="BZ17" s="126"/>
      <c r="CA17" s="126"/>
      <c r="CB17" s="126"/>
      <c r="CC17" s="126"/>
      <c r="CD17" s="126"/>
      <c r="CE17" s="126"/>
      <c r="CF17" s="126"/>
      <c r="CG17" s="126"/>
      <c r="CH17" s="126"/>
    </row>
    <row r="18" spans="1:86" ht="14.45" customHeight="1" x14ac:dyDescent="0.2">
      <c r="A18" s="127" t="s">
        <v>93</v>
      </c>
      <c r="B18" s="126"/>
      <c r="C18" s="126"/>
      <c r="D18" s="126"/>
      <c r="E18" s="126"/>
      <c r="F18" s="126"/>
      <c r="G18" s="126"/>
      <c r="H18" s="126"/>
      <c r="I18" s="126"/>
      <c r="J18" s="126"/>
      <c r="K18" s="126"/>
      <c r="L18" s="126"/>
      <c r="M18" s="126"/>
      <c r="N18" s="126"/>
      <c r="O18" s="126"/>
      <c r="P18" s="126"/>
      <c r="Q18" s="126"/>
      <c r="R18" s="126"/>
      <c r="S18" s="126"/>
      <c r="T18" s="126"/>
      <c r="U18" s="126"/>
      <c r="V18" s="126"/>
      <c r="W18" s="126"/>
      <c r="X18" s="126"/>
      <c r="Y18" s="126"/>
      <c r="Z18" s="126"/>
      <c r="AA18" s="126"/>
      <c r="AB18" s="126"/>
      <c r="AC18" s="126"/>
      <c r="AD18" s="126"/>
      <c r="AE18" s="126"/>
      <c r="AF18" s="126"/>
      <c r="AG18" s="126"/>
      <c r="AH18" s="126"/>
      <c r="AI18" s="126"/>
      <c r="AJ18" s="126"/>
      <c r="AK18" s="126"/>
      <c r="AL18" s="126"/>
      <c r="AM18" s="126"/>
      <c r="AN18" s="126"/>
      <c r="AO18" s="126"/>
      <c r="AP18" s="126"/>
      <c r="AQ18" s="126"/>
      <c r="AR18" s="126"/>
      <c r="AS18" s="126"/>
      <c r="AT18" s="126"/>
      <c r="AU18" s="126"/>
      <c r="AV18" s="126"/>
      <c r="AW18" s="126"/>
      <c r="AX18" s="126"/>
      <c r="AY18" s="126"/>
      <c r="AZ18" s="126"/>
      <c r="BA18" s="126"/>
      <c r="BB18" s="126"/>
      <c r="BC18" s="126"/>
      <c r="BD18" s="126"/>
      <c r="BE18" s="126"/>
      <c r="BF18" s="126"/>
      <c r="BG18" s="126"/>
      <c r="BH18" s="126"/>
      <c r="BI18" s="126"/>
      <c r="BJ18" s="126"/>
      <c r="BK18" s="126"/>
      <c r="BL18" s="126"/>
      <c r="BM18" s="126"/>
      <c r="BN18" s="126"/>
      <c r="BO18" s="126"/>
      <c r="BP18" s="126"/>
      <c r="BQ18" s="126"/>
      <c r="BR18" s="126"/>
      <c r="BS18" s="126"/>
      <c r="BT18" s="126"/>
      <c r="BU18" s="126"/>
      <c r="BV18" s="126"/>
      <c r="BW18" s="126"/>
      <c r="BX18" s="126"/>
      <c r="BY18" s="126"/>
      <c r="BZ18" s="126"/>
      <c r="CA18" s="126"/>
      <c r="CB18" s="126"/>
      <c r="CC18" s="126"/>
      <c r="CD18" s="126"/>
      <c r="CE18" s="126"/>
      <c r="CF18" s="126"/>
      <c r="CG18" s="126"/>
      <c r="CH18" s="126"/>
    </row>
    <row r="19" spans="1:86" ht="14.45" customHeight="1" x14ac:dyDescent="0.2">
      <c r="A19" s="127"/>
      <c r="B19" s="126"/>
      <c r="C19" s="126"/>
      <c r="D19" s="126"/>
      <c r="E19" s="126"/>
      <c r="F19" s="126"/>
      <c r="G19" s="126"/>
      <c r="H19" s="126"/>
      <c r="I19" s="126"/>
      <c r="J19" s="126"/>
      <c r="K19" s="126"/>
      <c r="L19" s="126"/>
      <c r="M19" s="126"/>
      <c r="N19" s="126"/>
      <c r="O19" s="126"/>
      <c r="P19" s="126"/>
      <c r="Q19" s="126"/>
      <c r="R19" s="126"/>
      <c r="S19" s="126"/>
      <c r="T19" s="126"/>
      <c r="U19" s="126"/>
      <c r="V19" s="126"/>
      <c r="W19" s="126"/>
      <c r="X19" s="126"/>
      <c r="Y19" s="126"/>
      <c r="Z19" s="126"/>
      <c r="AA19" s="126"/>
      <c r="AB19" s="126"/>
      <c r="AC19" s="126"/>
      <c r="AD19" s="126"/>
      <c r="AE19" s="126"/>
      <c r="AF19" s="126"/>
      <c r="AG19" s="126"/>
      <c r="AH19" s="126"/>
      <c r="AI19" s="126"/>
      <c r="AJ19" s="126"/>
      <c r="AK19" s="126"/>
      <c r="AL19" s="126"/>
      <c r="AM19" s="126"/>
      <c r="AN19" s="126"/>
      <c r="AO19" s="126"/>
      <c r="AP19" s="126"/>
      <c r="AQ19" s="126"/>
      <c r="AR19" s="126"/>
      <c r="AS19" s="126"/>
      <c r="AT19" s="126"/>
      <c r="AU19" s="126"/>
      <c r="AV19" s="126"/>
      <c r="AW19" s="126"/>
      <c r="AX19" s="126"/>
      <c r="AY19" s="126"/>
      <c r="AZ19" s="126"/>
      <c r="BA19" s="126"/>
      <c r="BB19" s="126"/>
      <c r="BC19" s="126"/>
      <c r="BD19" s="126"/>
      <c r="BE19" s="126"/>
      <c r="BF19" s="126"/>
      <c r="BG19" s="126"/>
      <c r="BH19" s="126"/>
      <c r="BI19" s="126"/>
      <c r="BJ19" s="126"/>
      <c r="BK19" s="126"/>
      <c r="BL19" s="126"/>
      <c r="BM19" s="126"/>
      <c r="BN19" s="126"/>
      <c r="BO19" s="126"/>
      <c r="BP19" s="126"/>
      <c r="BQ19" s="126"/>
      <c r="BR19" s="126"/>
      <c r="BS19" s="126"/>
      <c r="BT19" s="126"/>
      <c r="BU19" s="126"/>
      <c r="BV19" s="126"/>
      <c r="BW19" s="126"/>
      <c r="BX19" s="126"/>
      <c r="BY19" s="126"/>
      <c r="BZ19" s="126"/>
      <c r="CA19" s="126"/>
      <c r="CB19" s="126"/>
      <c r="CC19" s="126"/>
      <c r="CD19" s="126"/>
      <c r="CE19" s="126"/>
      <c r="CF19" s="126"/>
      <c r="CG19" s="126"/>
      <c r="CH19" s="126"/>
    </row>
    <row r="20" spans="1:86" ht="14.45" customHeight="1" x14ac:dyDescent="0.2">
      <c r="A20" s="129" t="s">
        <v>96</v>
      </c>
      <c r="B20" s="126"/>
      <c r="C20" s="126"/>
      <c r="D20" s="126"/>
      <c r="E20" s="126"/>
      <c r="F20" s="126"/>
      <c r="G20" s="126"/>
      <c r="H20" s="126"/>
      <c r="I20" s="126"/>
      <c r="J20" s="126"/>
      <c r="K20" s="126"/>
      <c r="L20" s="126"/>
      <c r="M20" s="126"/>
      <c r="N20" s="126"/>
      <c r="O20" s="126"/>
      <c r="P20" s="126"/>
      <c r="Q20" s="126"/>
      <c r="R20" s="126"/>
      <c r="S20" s="126"/>
      <c r="T20" s="126"/>
      <c r="U20" s="126"/>
      <c r="V20" s="126"/>
      <c r="W20" s="126"/>
      <c r="X20" s="126"/>
      <c r="Y20" s="126"/>
      <c r="Z20" s="126"/>
      <c r="AA20" s="126"/>
      <c r="AB20" s="126"/>
      <c r="AC20" s="126"/>
      <c r="AD20" s="126"/>
      <c r="AE20" s="126"/>
      <c r="AF20" s="126"/>
      <c r="AG20" s="126"/>
      <c r="AH20" s="126"/>
      <c r="AI20" s="126"/>
      <c r="AJ20" s="126"/>
      <c r="AK20" s="126"/>
      <c r="AL20" s="126"/>
      <c r="AM20" s="126"/>
      <c r="AN20" s="126"/>
      <c r="AO20" s="126"/>
      <c r="AP20" s="126"/>
      <c r="AQ20" s="126"/>
      <c r="AR20" s="126"/>
      <c r="AS20" s="126"/>
      <c r="AT20" s="126"/>
      <c r="AU20" s="126"/>
      <c r="AV20" s="126"/>
      <c r="AW20" s="126"/>
      <c r="AX20" s="126"/>
      <c r="AY20" s="126"/>
      <c r="AZ20" s="126"/>
      <c r="BA20" s="126"/>
      <c r="BB20" s="126"/>
      <c r="BC20" s="126"/>
      <c r="BD20" s="126"/>
      <c r="BE20" s="126"/>
      <c r="BF20" s="126"/>
      <c r="BG20" s="126"/>
      <c r="BH20" s="126"/>
      <c r="BI20" s="126"/>
      <c r="BJ20" s="126"/>
      <c r="BK20" s="126"/>
      <c r="BL20" s="126"/>
      <c r="BM20" s="126"/>
      <c r="BN20" s="126"/>
      <c r="BO20" s="126"/>
      <c r="BP20" s="126"/>
      <c r="BQ20" s="126"/>
      <c r="BR20" s="126"/>
      <c r="BS20" s="126"/>
      <c r="BT20" s="126"/>
      <c r="BU20" s="126"/>
      <c r="BV20" s="126"/>
      <c r="BW20" s="126"/>
      <c r="BX20" s="126"/>
      <c r="BY20" s="126"/>
      <c r="BZ20" s="126"/>
      <c r="CA20" s="126"/>
      <c r="CB20" s="126"/>
      <c r="CC20" s="126"/>
      <c r="CD20" s="126"/>
      <c r="CE20" s="126"/>
      <c r="CF20" s="126"/>
      <c r="CG20" s="126"/>
      <c r="CH20" s="126"/>
    </row>
    <row r="21" spans="1:86" x14ac:dyDescent="0.2">
      <c r="A21" s="127" t="s">
        <v>97</v>
      </c>
      <c r="B21" s="126"/>
      <c r="C21" s="126"/>
      <c r="D21" s="126"/>
      <c r="E21" s="126"/>
      <c r="F21" s="126"/>
      <c r="G21" s="126"/>
      <c r="H21" s="126"/>
      <c r="I21" s="126"/>
      <c r="J21" s="126"/>
      <c r="K21" s="126"/>
      <c r="L21" s="126"/>
      <c r="M21" s="126"/>
      <c r="N21" s="126"/>
      <c r="O21" s="126"/>
      <c r="P21" s="126"/>
      <c r="Q21" s="126"/>
      <c r="R21" s="126"/>
      <c r="S21" s="126"/>
      <c r="T21" s="126"/>
      <c r="U21" s="126"/>
      <c r="V21" s="126"/>
      <c r="W21" s="126"/>
      <c r="X21" s="126"/>
      <c r="Y21" s="126"/>
      <c r="Z21" s="126"/>
      <c r="AA21" s="126"/>
      <c r="AB21" s="126"/>
      <c r="AC21" s="126"/>
      <c r="AD21" s="126"/>
      <c r="AE21" s="126"/>
      <c r="AF21" s="126"/>
      <c r="AG21" s="126"/>
      <c r="AH21" s="126"/>
      <c r="AI21" s="126"/>
      <c r="AJ21" s="126"/>
      <c r="AK21" s="126"/>
      <c r="AL21" s="126"/>
      <c r="AM21" s="126"/>
      <c r="AN21" s="126"/>
      <c r="AO21" s="126"/>
      <c r="AP21" s="126"/>
      <c r="AQ21" s="126"/>
      <c r="AR21" s="126"/>
      <c r="AS21" s="126"/>
      <c r="AT21" s="126"/>
      <c r="AU21" s="126"/>
      <c r="AV21" s="126"/>
      <c r="AW21" s="126"/>
      <c r="AX21" s="126"/>
      <c r="AY21" s="126"/>
      <c r="AZ21" s="126"/>
      <c r="BA21" s="126"/>
      <c r="BB21" s="126"/>
      <c r="BC21" s="126"/>
      <c r="BD21" s="126"/>
      <c r="BE21" s="126"/>
      <c r="BF21" s="126"/>
      <c r="BG21" s="126"/>
      <c r="BH21" s="126"/>
      <c r="BI21" s="126"/>
      <c r="BJ21" s="126"/>
      <c r="BK21" s="126"/>
      <c r="BL21" s="126"/>
      <c r="BM21" s="126"/>
      <c r="BN21" s="126"/>
      <c r="BO21" s="126"/>
      <c r="BP21" s="126"/>
      <c r="BQ21" s="126"/>
      <c r="BR21" s="126"/>
      <c r="BS21" s="126"/>
      <c r="BT21" s="126"/>
      <c r="BU21" s="126"/>
      <c r="BV21" s="126"/>
      <c r="BW21" s="126"/>
      <c r="BX21" s="126"/>
      <c r="BY21" s="126"/>
      <c r="BZ21" s="126"/>
      <c r="CA21" s="126"/>
      <c r="CB21" s="126"/>
      <c r="CC21" s="126"/>
      <c r="CD21" s="126"/>
      <c r="CE21" s="126"/>
      <c r="CF21" s="126"/>
      <c r="CG21" s="126"/>
      <c r="CH21" s="12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Summary</vt:lpstr>
      <vt:lpstr>Pricing Schedule</vt:lpstr>
      <vt:lpstr>Accommodation</vt:lpstr>
      <vt:lpstr>Labour Costs</vt:lpstr>
      <vt:lpstr>Heavy Vehicles</vt:lpstr>
      <vt:lpstr>Transport Costs</vt:lpstr>
      <vt:lpstr>Notes</vt:lpstr>
      <vt:lpstr>Summary!Print_Area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Grace Mhlolo</dc:creator>
  <cp:lastModifiedBy>Busi Rozani</cp:lastModifiedBy>
  <cp:lastPrinted>2022-06-24T07:51:28Z</cp:lastPrinted>
  <dcterms:created xsi:type="dcterms:W3CDTF">2021-11-09T10:37:47Z</dcterms:created>
  <dcterms:modified xsi:type="dcterms:W3CDTF">2022-06-24T07:52:14Z</dcterms:modified>
</cp:coreProperties>
</file>