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Zamangothando HS/Zamangothando USB/Cluster 71/DPW PHASE 14_ CLUSTER 71_ EXCEL BILL OF QUANTITIES/"/>
    </mc:Choice>
  </mc:AlternateContent>
  <xr:revisionPtr revIDLastSave="12" documentId="8_{35F45C15-694C-4272-8912-BE6E0CACE315}" xr6:coauthVersionLast="47" xr6:coauthVersionMax="47" xr10:uidLastSave="{527BF9B1-6699-4ED9-9935-770A37892650}"/>
  <bookViews>
    <workbookView xWindow="-108" yWindow="-108" windowWidth="23256" windowHeight="12576" xr2:uid="{00000000-000D-0000-FFFF-FFFF00000000}"/>
  </bookViews>
  <sheets>
    <sheet name="Cover Page-Section 2 of 2" sheetId="2" r:id="rId1"/>
    <sheet name="14B-ZAMANG-REV3" sheetId="1"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1" hidden="1">'14B-ZAMANG-REV3'!$C$1:$C$744</definedName>
    <definedName name="_TOT1">[2]ENTRY!$A$13</definedName>
    <definedName name="CashFlow">#REF!</definedName>
    <definedName name="CIDB">#REF!</definedName>
    <definedName name="CIDB2">#REF!</definedName>
    <definedName name="Contract_Period">#REF!</definedName>
    <definedName name="equity">[2]ENTRY!$A$13</definedName>
    <definedName name="gh">[4]ENTRY!$A$13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[5]ENTRY!$A$13</definedName>
    <definedName name="TOTT">[6]ENTRY!$A$13</definedName>
    <definedName name="ttt">#REF!</definedName>
    <definedName name="ww">#REF!</definedName>
    <definedName name="www">#REF!</definedName>
    <definedName name="x">#REF!</definedName>
    <definedName name="xx">#REF!</definedName>
    <definedName name="xxx">[6]ENTRY!$A$13</definedName>
    <definedName name="ZNT30">[7]ENTRY!$A$13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2" l="1"/>
  <c r="A42" i="2"/>
  <c r="D41" i="2"/>
  <c r="A41" i="2"/>
  <c r="D40" i="2"/>
  <c r="A40" i="2"/>
  <c r="D38" i="2"/>
  <c r="A38" i="2"/>
  <c r="D37" i="2"/>
  <c r="A37" i="2"/>
  <c r="C36" i="2"/>
  <c r="A36" i="2"/>
  <c r="C35" i="2"/>
  <c r="A35" i="2"/>
  <c r="C34" i="2"/>
  <c r="A34" i="2"/>
  <c r="C33" i="2"/>
  <c r="A33" i="2"/>
  <c r="C32" i="2"/>
  <c r="C29" i="2"/>
  <c r="A29" i="2"/>
  <c r="C28" i="2"/>
  <c r="A28" i="2"/>
  <c r="C27" i="2"/>
  <c r="A27" i="2"/>
  <c r="C26" i="2"/>
  <c r="A26" i="2"/>
  <c r="C25" i="2"/>
  <c r="A25" i="2"/>
  <c r="C24" i="2"/>
  <c r="A24" i="2"/>
  <c r="C23" i="2"/>
  <c r="A23" i="2"/>
  <c r="C22" i="2"/>
  <c r="A22" i="2"/>
  <c r="C21" i="2"/>
  <c r="A21" i="2"/>
  <c r="A18" i="2"/>
  <c r="A2" i="2"/>
  <c r="F730" i="1"/>
  <c r="F731" i="1" s="1"/>
  <c r="F729" i="1"/>
  <c r="F728" i="1"/>
  <c r="F727" i="1"/>
  <c r="F726" i="1"/>
  <c r="F724" i="1"/>
  <c r="F723" i="1"/>
  <c r="F721" i="1"/>
  <c r="F720" i="1"/>
  <c r="F719" i="1"/>
  <c r="F717" i="1"/>
  <c r="F716" i="1"/>
  <c r="F715" i="1"/>
  <c r="F711" i="1"/>
  <c r="F710" i="1"/>
  <c r="F708" i="1"/>
  <c r="F707" i="1"/>
  <c r="F705" i="1"/>
  <c r="F704" i="1"/>
  <c r="F702" i="1"/>
  <c r="F701" i="1"/>
  <c r="F699" i="1"/>
  <c r="F698" i="1"/>
  <c r="F694" i="1"/>
  <c r="F693" i="1"/>
  <c r="F690" i="1"/>
  <c r="F689" i="1"/>
  <c r="F687" i="1"/>
  <c r="F686" i="1"/>
  <c r="F682" i="1"/>
  <c r="F681" i="1"/>
  <c r="F679" i="1"/>
  <c r="F678" i="1"/>
  <c r="F674" i="1"/>
  <c r="F673" i="1"/>
  <c r="F671" i="1"/>
  <c r="F670" i="1"/>
  <c r="F668" i="1"/>
  <c r="F667" i="1"/>
  <c r="F665" i="1"/>
  <c r="F664" i="1"/>
  <c r="F661" i="1"/>
  <c r="F660" i="1"/>
  <c r="F658" i="1"/>
  <c r="F657" i="1"/>
  <c r="F655" i="1"/>
  <c r="F654" i="1"/>
  <c r="F652" i="1"/>
  <c r="F651" i="1"/>
  <c r="F649" i="1"/>
  <c r="F648" i="1"/>
  <c r="F646" i="1"/>
  <c r="F645" i="1"/>
  <c r="F642" i="1"/>
  <c r="F641" i="1"/>
  <c r="F637" i="1"/>
  <c r="F636" i="1"/>
  <c r="F634" i="1"/>
  <c r="F633" i="1"/>
  <c r="F631" i="1"/>
  <c r="F630" i="1"/>
  <c r="F628" i="1"/>
  <c r="F627" i="1"/>
  <c r="F624" i="1"/>
  <c r="F623" i="1"/>
  <c r="F621" i="1"/>
  <c r="F620" i="1"/>
  <c r="F617" i="1"/>
  <c r="F616" i="1"/>
  <c r="F613" i="1"/>
  <c r="F612" i="1"/>
  <c r="F609" i="1"/>
  <c r="F608" i="1"/>
  <c r="F605" i="1"/>
  <c r="F604" i="1"/>
  <c r="F601" i="1"/>
  <c r="F600" i="1"/>
  <c r="F593" i="1"/>
  <c r="F592" i="1"/>
  <c r="F590" i="1"/>
  <c r="F589" i="1"/>
  <c r="F587" i="1"/>
  <c r="F586" i="1"/>
  <c r="F582" i="1"/>
  <c r="F581" i="1"/>
  <c r="F579" i="1"/>
  <c r="F578" i="1"/>
  <c r="F576" i="1"/>
  <c r="F575" i="1"/>
  <c r="F573" i="1"/>
  <c r="F572" i="1"/>
  <c r="F570" i="1"/>
  <c r="F569" i="1"/>
  <c r="F564" i="1"/>
  <c r="F563" i="1"/>
  <c r="F561" i="1"/>
  <c r="F560" i="1"/>
  <c r="F558" i="1"/>
  <c r="F557" i="1"/>
  <c r="F555" i="1"/>
  <c r="F554" i="1"/>
  <c r="F552" i="1"/>
  <c r="F551" i="1"/>
  <c r="F531" i="1"/>
  <c r="F533" i="1" s="1"/>
  <c r="F537" i="1" s="1"/>
  <c r="F521" i="1"/>
  <c r="F520" i="1"/>
  <c r="F517" i="1"/>
  <c r="F513" i="1"/>
  <c r="F512" i="1"/>
  <c r="F509" i="1"/>
  <c r="F507" i="1"/>
  <c r="F504" i="1"/>
  <c r="F501" i="1"/>
  <c r="F498" i="1"/>
  <c r="F497" i="1"/>
  <c r="F493" i="1"/>
  <c r="F492" i="1"/>
  <c r="F489" i="1"/>
  <c r="F487" i="1"/>
  <c r="F484" i="1"/>
  <c r="F483" i="1"/>
  <c r="F480" i="1"/>
  <c r="F476" i="1"/>
  <c r="F473" i="1"/>
  <c r="F472" i="1"/>
  <c r="F469" i="1"/>
  <c r="F466" i="1"/>
  <c r="F463" i="1"/>
  <c r="F459" i="1"/>
  <c r="F456" i="1"/>
  <c r="F454" i="1"/>
  <c r="F443" i="1"/>
  <c r="F439" i="1"/>
  <c r="F436" i="1"/>
  <c r="F433" i="1"/>
  <c r="F430" i="1"/>
  <c r="F427" i="1"/>
  <c r="F423" i="1"/>
  <c r="F420" i="1"/>
  <c r="F417" i="1"/>
  <c r="F414" i="1"/>
  <c r="F411" i="1"/>
  <c r="F395" i="1"/>
  <c r="F393" i="1"/>
  <c r="F390" i="1"/>
  <c r="F387" i="1"/>
  <c r="F384" i="1"/>
  <c r="F382" i="1"/>
  <c r="F378" i="1"/>
  <c r="F376" i="1"/>
  <c r="F373" i="1"/>
  <c r="F371" i="1"/>
  <c r="F366" i="1"/>
  <c r="F362" i="1"/>
  <c r="F361" i="1"/>
  <c r="F360" i="1"/>
  <c r="F359" i="1"/>
  <c r="F358" i="1"/>
  <c r="F357" i="1"/>
  <c r="F353" i="1"/>
  <c r="F350" i="1"/>
  <c r="F347" i="1"/>
  <c r="F342" i="1"/>
  <c r="F343" i="1" s="1"/>
  <c r="F340" i="1"/>
  <c r="F341" i="1" s="1"/>
  <c r="F338" i="1"/>
  <c r="F335" i="1"/>
  <c r="F330" i="1"/>
  <c r="F327" i="1"/>
  <c r="F324" i="1"/>
  <c r="F320" i="1"/>
  <c r="F319" i="1"/>
  <c r="F316" i="1"/>
  <c r="F315" i="1"/>
  <c r="F312" i="1"/>
  <c r="F309" i="1"/>
  <c r="F306" i="1"/>
  <c r="F302" i="1"/>
  <c r="F300" i="1"/>
  <c r="F299" i="1"/>
  <c r="F298" i="1"/>
  <c r="F294" i="1"/>
  <c r="F291" i="1"/>
  <c r="F288" i="1"/>
  <c r="F285" i="1"/>
  <c r="F284" i="1"/>
  <c r="F283" i="1"/>
  <c r="F279" i="1"/>
  <c r="F277" i="1"/>
  <c r="F274" i="1"/>
  <c r="F273" i="1"/>
  <c r="F272" i="1"/>
  <c r="F271" i="1"/>
  <c r="F270" i="1"/>
  <c r="F266" i="1"/>
  <c r="F265" i="1"/>
  <c r="F262" i="1"/>
  <c r="F258" i="1"/>
  <c r="F255" i="1"/>
  <c r="F253" i="1"/>
  <c r="F250" i="1"/>
  <c r="F247" i="1"/>
  <c r="F244" i="1"/>
  <c r="F240" i="1"/>
  <c r="F237" i="1"/>
  <c r="F236" i="1"/>
  <c r="F234" i="1"/>
  <c r="F232" i="1"/>
  <c r="F229" i="1"/>
  <c r="F227" i="1"/>
  <c r="F225" i="1"/>
  <c r="F214" i="1"/>
  <c r="F213" i="1"/>
  <c r="F212" i="1"/>
  <c r="F209" i="1"/>
  <c r="F208" i="1"/>
  <c r="F206" i="1"/>
  <c r="F203" i="1"/>
  <c r="F202" i="1"/>
  <c r="F200" i="1"/>
  <c r="F198" i="1"/>
  <c r="F197" i="1"/>
  <c r="F196" i="1"/>
  <c r="F194" i="1"/>
  <c r="F192" i="1"/>
  <c r="F191" i="1"/>
  <c r="F190" i="1"/>
  <c r="F189" i="1"/>
  <c r="F188" i="1"/>
  <c r="F187" i="1"/>
  <c r="F185" i="1"/>
  <c r="F184" i="1"/>
  <c r="F181" i="1"/>
  <c r="F151" i="1"/>
  <c r="F150" i="1"/>
  <c r="F149" i="1"/>
  <c r="F148" i="1"/>
  <c r="F147" i="1"/>
  <c r="F146" i="1"/>
  <c r="F145" i="1"/>
  <c r="F144" i="1"/>
  <c r="F143" i="1"/>
  <c r="F142" i="1"/>
  <c r="F141" i="1"/>
  <c r="F140" i="1"/>
  <c r="F139" i="1"/>
  <c r="F138" i="1"/>
  <c r="F137" i="1"/>
  <c r="F135" i="1"/>
  <c r="F134" i="1"/>
  <c r="F133" i="1"/>
  <c r="F132" i="1"/>
  <c r="F131" i="1"/>
  <c r="F92" i="1"/>
  <c r="F91" i="1"/>
  <c r="F90" i="1"/>
  <c r="F89" i="1"/>
  <c r="F88" i="1"/>
  <c r="F87" i="1"/>
  <c r="F85" i="1"/>
  <c r="F84" i="1"/>
  <c r="F83" i="1"/>
  <c r="F82" i="1"/>
  <c r="F81" i="1"/>
  <c r="F78" i="1"/>
  <c r="F77" i="1"/>
  <c r="F76" i="1"/>
  <c r="F75" i="1"/>
  <c r="F74" i="1"/>
  <c r="F73" i="1"/>
  <c r="F72" i="1"/>
  <c r="F71" i="1"/>
  <c r="F70" i="1"/>
  <c r="F69" i="1"/>
  <c r="F68" i="1"/>
  <c r="F67" i="1"/>
  <c r="F66" i="1"/>
  <c r="F65" i="1"/>
  <c r="F64" i="1"/>
  <c r="F62" i="1"/>
  <c r="F61" i="1"/>
  <c r="F60" i="1"/>
  <c r="F59" i="1"/>
  <c r="F58" i="1"/>
  <c r="F57" i="1"/>
  <c r="F56" i="1"/>
  <c r="F54" i="1"/>
  <c r="F51" i="1"/>
  <c r="F50" i="1"/>
  <c r="F49" i="1"/>
  <c r="F48" i="1"/>
  <c r="F47" i="1"/>
  <c r="F46" i="1"/>
  <c r="F45" i="1"/>
  <c r="F44" i="1"/>
  <c r="F43" i="1"/>
  <c r="F42" i="1"/>
  <c r="F41" i="1"/>
  <c r="F40" i="1"/>
  <c r="F39" i="1"/>
  <c r="F38" i="1"/>
  <c r="F37" i="1"/>
  <c r="F36" i="1"/>
  <c r="F35" i="1"/>
  <c r="F34" i="1"/>
  <c r="F33" i="1"/>
  <c r="F32" i="1"/>
  <c r="F31" i="1"/>
  <c r="F30" i="1"/>
  <c r="F29" i="1"/>
  <c r="F28" i="1"/>
  <c r="F27" i="1"/>
  <c r="F26" i="1"/>
  <c r="F23" i="1"/>
  <c r="F22" i="1"/>
  <c r="F21" i="1"/>
  <c r="F20" i="1"/>
  <c r="F19" i="1"/>
  <c r="F18" i="1"/>
  <c r="F17" i="1"/>
  <c r="F16" i="1"/>
  <c r="F15" i="1"/>
  <c r="F14" i="1"/>
  <c r="F216" i="1" l="1"/>
  <c r="F399" i="1" s="1"/>
  <c r="F733" i="1"/>
  <c r="F738" i="1" s="1"/>
  <c r="F397" i="1"/>
  <c r="F400" i="1" s="1"/>
  <c r="F523" i="1"/>
  <c r="F536" i="1" s="1"/>
  <c r="F445" i="1"/>
  <c r="F535" i="1" s="1"/>
  <c r="F155" i="1"/>
  <c r="F735" i="1" s="1"/>
  <c r="F539" i="1" l="1"/>
  <c r="F737" i="1" s="1"/>
  <c r="F402" i="1"/>
  <c r="F736" i="1" s="1"/>
  <c r="F740" i="1" l="1"/>
  <c r="F742" i="1" s="1"/>
  <c r="F744" i="1" s="1"/>
</calcChain>
</file>

<file path=xl/sharedStrings.xml><?xml version="1.0" encoding="utf-8"?>
<sst xmlns="http://schemas.openxmlformats.org/spreadsheetml/2006/main" count="2912" uniqueCount="722">
  <si>
    <t>ITEM NO</t>
  </si>
  <si>
    <t>DESCRIPTION</t>
  </si>
  <si>
    <t>UNIT</t>
  </si>
  <si>
    <t>QUANTITY</t>
  </si>
  <si>
    <t>RATE</t>
  </si>
  <si>
    <t>AMOUNT</t>
  </si>
  <si>
    <t>1</t>
  </si>
  <si>
    <t/>
  </si>
  <si>
    <t xml:space="preserve">SECTION NO. 1 </t>
  </si>
  <si>
    <t>H1</t>
  </si>
  <si>
    <t>BILL NO. 1</t>
  </si>
  <si>
    <t>PRELIMINARY AND GENERAL</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</si>
  <si>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</si>
  <si>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</si>
  <si>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</si>
  <si>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</si>
  <si>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</si>
  <si>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</si>
  <si>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2</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</si>
  <si>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</si>
  <si>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</si>
  <si>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</si>
  <si>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</si>
  <si>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 xml:space="preserve">A1	General	(clause 1)  F:_____________ V:_____________ T:_____________ </t>
  </si>
  <si>
    <t>Item</t>
  </si>
  <si>
    <t xml:space="preserve">A2	Basis of Contract (clause 2)  F:_____________ V:_____________ T:_____________ </t>
  </si>
  <si>
    <t>3</t>
  </si>
  <si>
    <t xml:space="preserve">A3	Engineer (clause 3)  F:_____________ V:_____________ T:_____________ </t>
  </si>
  <si>
    <t>4</t>
  </si>
  <si>
    <t>A4	Contractors general obligations (clause 4) F:_____________ V:_____________ T:_____________</t>
  </si>
  <si>
    <t>5</t>
  </si>
  <si>
    <t>A5	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</si>
  <si>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6</t>
  </si>
  <si>
    <t xml:space="preserve">A6	Payment and related matters (clause 6)  F:_____________ V:_____________ T:_____________ </t>
  </si>
  <si>
    <t>7</t>
  </si>
  <si>
    <t>A7	Quality and related matters (clause 7) F:_____________ V:_____________ T:_____________</t>
  </si>
  <si>
    <t>8</t>
  </si>
  <si>
    <t>A8	Risks and related matters (clause 8) F:_____________ V:_____________ T:_____________</t>
  </si>
  <si>
    <t>9</t>
  </si>
  <si>
    <t>A9	Terminations of Contract (clause 9) F:_____________ V:_____________ T:_____________</t>
  </si>
  <si>
    <t>10</t>
  </si>
  <si>
    <t xml:space="preserve">A10	Claims and disputes (clause 10)  F:_____________ V:_____________ T:_____________ </t>
  </si>
  <si>
    <t>SECTION B: SANS 1921-1:2004 (Edition 1): CONSTRUCTION AND MANAGEMENT REQUIREMENTS FOR WORKS CONTRACTS: PART 1</t>
  </si>
  <si>
    <t>Refer to the SCOPE OF WORK for detail requirements:</t>
  </si>
  <si>
    <t>11</t>
  </si>
  <si>
    <t xml:space="preserve">B1	Scope  F:_____________ V:_____________ T:_____________ </t>
  </si>
  <si>
    <t>12</t>
  </si>
  <si>
    <t xml:space="preserve">B2	Normative references  F:_____________ V:_____________ T:_____________ </t>
  </si>
  <si>
    <t>13</t>
  </si>
  <si>
    <t xml:space="preserve">B3	Definitions  F:_____________ V:_____________ T:_____________ </t>
  </si>
  <si>
    <t>14</t>
  </si>
  <si>
    <t>B4	Requirements for construction and management  F:_____________ V:_____________ T:_____________</t>
  </si>
  <si>
    <t>15</t>
  </si>
  <si>
    <t xml:space="preserve">B4.1	General  F:_____________ V:_____________ T:_____________ </t>
  </si>
  <si>
    <t>16</t>
  </si>
  <si>
    <t>B4.2	Responsibilities for design and construction F:_____________ V:_____________ T:_____________</t>
  </si>
  <si>
    <t>17</t>
  </si>
  <si>
    <t xml:space="preserve">B4.3	Planning, programme and method statements     	  F:_____________ V:_____________ T:_____________ </t>
  </si>
  <si>
    <t>18</t>
  </si>
  <si>
    <t>B4.4	Quality assurance F:_____________ V:_____________ T:_____________</t>
  </si>
  <si>
    <t>19</t>
  </si>
  <si>
    <t>B4.5	Setting out F:_____________ V:_____________ T:_____________</t>
  </si>
  <si>
    <t>20</t>
  </si>
  <si>
    <t xml:space="preserve">B4.6	Management and disposal of water  F:_____________ V:_____________ T:_____________ </t>
  </si>
  <si>
    <t>21</t>
  </si>
  <si>
    <t>B4.7	Blasting F:_____________ V:_____________ T:_____________</t>
  </si>
  <si>
    <t>22</t>
  </si>
  <si>
    <t>B4.8	Works adjacent to services and structures F:_____________ V:_____________ T:_____________</t>
  </si>
  <si>
    <t>23</t>
  </si>
  <si>
    <t>B4.9	Management of the Works and site F:_____________ V:_____________ T:_____________</t>
  </si>
  <si>
    <t>24</t>
  </si>
  <si>
    <t>B4.10	Earthworks F:_____________ V:_____________ T:_____________</t>
  </si>
  <si>
    <t>25</t>
  </si>
  <si>
    <t>B4.11	Testing F:_____________ V:_____________ T:_____________</t>
  </si>
  <si>
    <t>26</t>
  </si>
  <si>
    <t xml:space="preserve">B4.12	Materials, samples and fabrication drawings        	  F:_____________ V:_____________ T:_____________ </t>
  </si>
  <si>
    <t>27</t>
  </si>
  <si>
    <t xml:space="preserve">B4.13	Equipment  F:_____________ V:_____________ T:_____________ </t>
  </si>
  <si>
    <t>28</t>
  </si>
  <si>
    <t>B4.14	Site establishment F:_____________ V:_____________ T:_____________</t>
  </si>
  <si>
    <t>29</t>
  </si>
  <si>
    <t>B4.15	Survey control F:_____________ V:_____________ T:_____________</t>
  </si>
  <si>
    <t>30</t>
  </si>
  <si>
    <t>B4.16	Temporary works F:_____________ V:_____________ T:_____________</t>
  </si>
  <si>
    <t>31</t>
  </si>
  <si>
    <t>B4.17	Existing services F:_____________ V:_____________ T:_____________</t>
  </si>
  <si>
    <t>32</t>
  </si>
  <si>
    <t>B4.18	Health and safety F:_____________ V:_____________ T:_____________</t>
  </si>
  <si>
    <t>33</t>
  </si>
  <si>
    <t>B4.19	Environmental requirements F:_____________ V:_____________ T:_____________</t>
  </si>
  <si>
    <t>34</t>
  </si>
  <si>
    <t>B4.20	Alterations, additions, extensions and modifications to existing works F:_____________ V:_____________ T:_____________</t>
  </si>
  <si>
    <t>35</t>
  </si>
  <si>
    <t>B4.21	Inspection of adjoining structures, services, buildings and property F:_____________ V:_____________ T:_____________</t>
  </si>
  <si>
    <t>36</t>
  </si>
  <si>
    <t xml:space="preserve">B4.22	Attendance on nominated and selected Sub-contractors  F:_____________ V:_____________ T:_____________ </t>
  </si>
  <si>
    <t>SECTION C: SCOPE OF WORK IN ACCORDANCE WITH SANS 10403</t>
  </si>
  <si>
    <t>(The reference to Clauses refer to Table B.1 of SANS 1921-1:2004)</t>
  </si>
  <si>
    <t>37</t>
  </si>
  <si>
    <t>C.1	Certification by recognised bodies (clause 4.4)  F:_____________ V:_____________ T:_____________</t>
  </si>
  <si>
    <t>38</t>
  </si>
  <si>
    <t xml:space="preserve">C.2	Agrément certificates (clause 4.5)  F:_____________ V:_____________ T:_____________  </t>
  </si>
  <si>
    <t>N/A</t>
  </si>
  <si>
    <t>39</t>
  </si>
  <si>
    <t xml:space="preserve">C.3	Other services and facilities (clause 4.8)  F:_____________ V:_____________ T:_____________ </t>
  </si>
  <si>
    <t>40</t>
  </si>
  <si>
    <t>C.4	Recording of weather (clause 5.2)  F:_____________ V:_____________ T:_____________</t>
  </si>
  <si>
    <t>41</t>
  </si>
  <si>
    <t xml:space="preserve">C.5	Management meetings (clause 5.3)  F:_____________ V:_____________ T:_____________  </t>
  </si>
  <si>
    <t>42</t>
  </si>
  <si>
    <t xml:space="preserve">C.6	Daily records (clause 5.6)  F:_____________ V:_____________ T:_____________  </t>
  </si>
  <si>
    <t>43</t>
  </si>
  <si>
    <t xml:space="preserve">C.7	Bond and guarantees (clause 5.7)  F:_____________ V:_____________ T:_____________  </t>
  </si>
  <si>
    <t>44</t>
  </si>
  <si>
    <t xml:space="preserve">C.8	Permits (clause 5.9)  F:_____________ V:_____________ T:_____________  </t>
  </si>
  <si>
    <t>45</t>
  </si>
  <si>
    <t xml:space="preserve">C.9	Proof of compliance with the law (clause 5.10)  F:_____________ V:_____________ T:_____________  </t>
  </si>
  <si>
    <t>SECTION D: SPECIFICATION DATA ASSOCIATED WITH SANS 1921-1:2004 (Table A.1)</t>
  </si>
  <si>
    <t>46</t>
  </si>
  <si>
    <t xml:space="preserve">D.1	Requirements for drawings, information and calculations for which the Contractor is responsible (clause 4.1.7)  F:_____________ V:_____________ T:_____________ </t>
  </si>
  <si>
    <t>47</t>
  </si>
  <si>
    <t>D.2	The responsibility strategy assigned to the Contractor for the works (clause 4.2.1)  F:_____________ V:_____________ T:_____________</t>
  </si>
  <si>
    <t>48</t>
  </si>
  <si>
    <t>D.3	The planning, programme and method statements (clause 4.3)  F:_____________ V:_____________ T:____________</t>
  </si>
  <si>
    <t>49</t>
  </si>
  <si>
    <t xml:space="preserve">D.4	Samples of materials, workmanship and finishes (clause 4.12.1)  F:_____________ V:_____________ T:_____________  </t>
  </si>
  <si>
    <t>50</t>
  </si>
  <si>
    <t xml:space="preserve">D.5	Fabrication drawings that the Contractor is to provide and deliver to the Employer (clause 4.12.2)  F:_____________ V:_____________ T:_____________  </t>
  </si>
  <si>
    <t>51</t>
  </si>
  <si>
    <t xml:space="preserve">D.6	Office for the Foreman (clause 4.14.3)	  F:_____________ V:_____________ T:_____________  </t>
  </si>
  <si>
    <t>52</t>
  </si>
  <si>
    <t xml:space="preserve">D.7	Telephone (clause 4.14.3)  F:_____________ V:_____________ T:_____________  </t>
  </si>
  <si>
    <t>53</t>
  </si>
  <si>
    <t xml:space="preserve">D.8	Office for inspector of works (clause 4.14.3)  F:_____________ V:_____________ T:_____________  </t>
  </si>
  <si>
    <t>54</t>
  </si>
  <si>
    <t xml:space="preserve">D.9	Telephone in office for inspector of works            (clause 4.14.3)  F:_____________ V:_____________ T:_____________  </t>
  </si>
  <si>
    <t>55</t>
  </si>
  <si>
    <t xml:space="preserve">D.10	Sheds (clause 4.14.3)  F:_____________ V:_____________ T:_____________ </t>
  </si>
  <si>
    <t>56</t>
  </si>
  <si>
    <t>D.11	Provision and erection of signboards 	(clause 4.14.6)F:_____________ V:_____________ T:_____________</t>
  </si>
  <si>
    <t>57</t>
  </si>
  <si>
    <t xml:space="preserve">D.12	Termination, diversion or maintenance of existing services (clause 4.17.1)  F:_____________ V:_____________ T:_____________  </t>
  </si>
  <si>
    <t>58</t>
  </si>
  <si>
    <t xml:space="preserve">D.13	Services which are known to exist (clause 4.17.3)  F:_____________ V:_____________ T:_____________  </t>
  </si>
  <si>
    <t>59</t>
  </si>
  <si>
    <t xml:space="preserve">D.14	Detection apparatus (clause 4.17.4)  F:_____________ V:_____________ T:_____________  </t>
  </si>
  <si>
    <t>60</t>
  </si>
  <si>
    <t>D.15	Additional health and safety requirements 	(clause 4.18)F:_____________ V:_____________ T:_____________</t>
  </si>
  <si>
    <t>SECTION  E: SPECIFIC PRELIMINARIES</t>
  </si>
  <si>
    <t xml:space="preserve">	Section E contains Specific Preliminary items which apply to this contract except where "N/A" ( Not Applicable) appears against the item.</t>
  </si>
  <si>
    <t>61</t>
  </si>
  <si>
    <t>E1	PROPRIETARY BRANDED PRODUCTS 	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</si>
  <si>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62</t>
  </si>
  <si>
    <t>E2	OVERTIME 	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</si>
  <si>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63</t>
  </si>
  <si>
    <t>E3	AS BUILT DRAWINGS 	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</si>
  <si>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64</t>
  </si>
  <si>
    <t>E4	SITE INSTRUCTIONS  	Site instructions issued on site are to be recorded in triplicate in a site instruction book which is to be maintained on site by the Contractor.  F:_____________ V:_____________ T:_____________</t>
  </si>
  <si>
    <t>65</t>
  </si>
  <si>
    <t>E5	LABOUR RECORD 	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</si>
  <si>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</si>
  <si>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66</t>
  </si>
  <si>
    <t>E6	PLANT RECORD 	At the end of each week the Contractor shall provide the Engineer/Principal Agent with a written record, in schedule form, reflecting the number, type and capacity of all plant, excluding hand tools,  currently used on the works.F:_____________ V:_____________ T:_____________</t>
  </si>
  <si>
    <t>67</t>
  </si>
  <si>
    <t>E7	NON CESSION OF MONIES 	The Contractor shall not cede nor assign his rights or claims to any monies due or to become due under this contract.F:_____________ V:_____________ T:_____________</t>
  </si>
  <si>
    <t>68</t>
  </si>
  <si>
    <t>E8	SECTIONAL COMPLETION  	When it is required that the contract be executed in sections or portions, the Tenderer shall allow for all costs in this regard as no claim for additional costs will be entertained.F:_____________ V:_____________ T:_____________</t>
  </si>
  <si>
    <t>69</t>
  </si>
  <si>
    <t xml:space="preserve">E9	LOCAL LABOUR 	 	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</si>
  <si>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70</t>
  </si>
  <si>
    <t xml:space="preserve">E10	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F:_____________ V:_____________ T:_____________  </t>
  </si>
  <si>
    <t>71</t>
  </si>
  <si>
    <t xml:space="preserve">E11	CONTRACT PRICE ADJUSTMENT PROVISIONS (CPAP)  	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</si>
  <si>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	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</si>
  <si>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</si>
  <si>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</si>
  <si>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</si>
  <si>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</si>
  <si>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</si>
  <si>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</si>
  <si>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</si>
  <si>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</si>
  <si>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</si>
  <si>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</si>
  <si>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</si>
  <si>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</si>
  <si>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</si>
  <si>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</si>
  <si>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</si>
  <si>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</si>
  <si>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</si>
  <si>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72</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</si>
  <si>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</si>
  <si>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</si>
  <si>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73</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</si>
  <si>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</si>
  <si>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</si>
  <si>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</si>
  <si>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</si>
  <si>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</si>
  <si>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</si>
  <si>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</si>
  <si>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74</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</si>
  <si>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</si>
  <si>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</si>
  <si>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</si>
  <si>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75</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</si>
  <si>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</si>
  <si>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76</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</si>
  <si>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</si>
  <si>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77</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</si>
  <si>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</si>
  <si>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</si>
  <si>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78</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</si>
  <si>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</si>
  <si>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</si>
  <si>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79</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</si>
  <si>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</si>
  <si>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80</t>
  </si>
  <si>
    <t>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</si>
  <si>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81</t>
  </si>
  <si>
    <t xml:space="preserve">E13	HIV/AIDS AWARENESS  	Tenderers are to price against the following items for compliance with the SPECIFICATION FOR HIV/AIDS AWARENESS  bound into this document (The clauses referred to are those of the Specification for HIV/AIDS)  E13.1	Provide and maintain a condom dispenser in terms of Clause 5.1a  F:_____________ V:_____________ T:_____________  </t>
  </si>
  <si>
    <t>82</t>
  </si>
  <si>
    <t xml:space="preserve">E13.2	Provide and maintain HIV/AIDS awareness posters  terms of Clause 5.1b	  F:_____________ V:_____________ T:_____________  </t>
  </si>
  <si>
    <t>83</t>
  </si>
  <si>
    <t>E13.3	HIV /Aids Awareness Programme on Site for not less than 90% of workers inclusive of all direct and indirect costs; 	Engage a qualified service provider as described in the scope of works to conduct an HIV Awareness Programme  in terms of Clause 5.2.1aF:_____________ V:_____________ T:_____________</t>
  </si>
  <si>
    <t>84</t>
  </si>
  <si>
    <t xml:space="preserve">E13.4	Arrange for workers to attend the HIV Awareness Programme in terms of Clause 5.2.1b  F:_____________ V:_____________ T:_____________  </t>
  </si>
  <si>
    <t>85</t>
  </si>
  <si>
    <t xml:space="preserve">E13.5	REPORTING  	Prepare and attach to claims for payment a brief report in terms of Clause 5.3 (see also HIV/STI Compliance Report (included with this document).  F:_____________ V:_____________ T:_____________  </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</si>
  <si>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</si>
  <si>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86</t>
  </si>
  <si>
    <t>E14	OCCUPATIONAL HEALTH AND SAFETY ACT NO. 85 OF 1993	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</si>
  <si>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87</t>
  </si>
  <si>
    <t xml:space="preserve">E15	NOTICE BOARD, SITE OFFICE, ETC.  	Bidders are to allow for the provision and removal of a project notice board and a site office in accordance with the Principal Agent's requirements.  F:_____________ V:_____________ T:_____________  </t>
  </si>
  <si>
    <t>88</t>
  </si>
  <si>
    <t xml:space="preserve">E16	IMPORTED MATERIALS AND EQUIPMENT  	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</si>
  <si>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89</t>
  </si>
  <si>
    <t>E17	CONTRACT DOCUMENTS	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F:_____________ V:_____________ T:_____________</t>
  </si>
  <si>
    <t>90</t>
  </si>
  <si>
    <t xml:space="preserve">E18	GENERAL PREAMBLES  	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</si>
  <si>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91</t>
  </si>
  <si>
    <t xml:space="preserve">E19	TRADE NAMES  	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</si>
  <si>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92</t>
  </si>
  <si>
    <t>E20	EXISTING PREMISES OCCUPIED 		 	Refer to Scope of Works  Part C3 of this Bid Document for information on the occupation of existing buildings	  F:_____________ V:_____________ T:_____________</t>
  </si>
  <si>
    <t>93</t>
  </si>
  <si>
    <t xml:space="preserve">E21	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</si>
  <si>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94</t>
  </si>
  <si>
    <t xml:space="preserve">E22	VIEWING THE SITE IN SECURITY AREAS  	If the site is situated in a security area, the Bidder must arrange with the Authorities to obtain permission to enter the site for Bidding purposes.  F:_____________ V:_____________ T:_____________  </t>
  </si>
  <si>
    <t>95</t>
  </si>
  <si>
    <t xml:space="preserve">E23	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</si>
  <si>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96</t>
  </si>
  <si>
    <t xml:space="preserve">E24	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</si>
  <si>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97</t>
  </si>
  <si>
    <t xml:space="preserve">E25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</si>
  <si>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98</t>
  </si>
  <si>
    <t xml:space="preserve">E26	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F:_____________ V:_____________ T:_____________  </t>
  </si>
  <si>
    <t>99</t>
  </si>
  <si>
    <t>E27	MANAGEMENT OF WATERWater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</si>
  <si>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100</t>
  </si>
  <si>
    <t>E28	MANAGEMENT OF ELECTRICITY 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</si>
  <si>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</si>
  <si>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</si>
  <si>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SECTION NO. 2</t>
  </si>
  <si>
    <t xml:space="preserve">ALTERATIONS AND DEMOLITIONS (CPAP WORK GROUP NO. 102 UNLESS OTHERWISE STATED) </t>
  </si>
  <si>
    <t>The Tenderer is referred to the relevant Clauses in the separate document Model Preambles for Trades (2008 Edition)</t>
  </si>
  <si>
    <t>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follows:A - Block A C - Block C E - Block E H - Block H I - Block I T - Temporary accommodation</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</si>
  <si>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</si>
  <si>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</si>
  <si>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</si>
  <si>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</si>
  <si>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</si>
  <si>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</si>
  <si>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</si>
  <si>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</si>
  <si>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</si>
  <si>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</si>
  <si>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</si>
  <si>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</si>
  <si>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</si>
  <si>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</si>
  <si>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brickwork</t>
  </si>
  <si>
    <t>Making good of finishes shall include making good of the brick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</si>
  <si>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</si>
  <si>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</si>
  <si>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DEMOLITIONS, ETC</t>
  </si>
  <si>
    <t>Breaking up and removing reinforced concrete</t>
  </si>
  <si>
    <t>150mm Thick concrete surface bed</t>
  </si>
  <si>
    <t>m2</t>
  </si>
  <si>
    <t>REMOVAL OF EXISTING WORK</t>
  </si>
  <si>
    <t>Taking out and removing doors, windows, ironmongery etc from blockwork to remain</t>
  </si>
  <si>
    <t>Timber single door 813 x 2032mm high overall from existing door frame</t>
  </si>
  <si>
    <t>No</t>
  </si>
  <si>
    <t xml:space="preserve">Timber single door and steel frame 813 x 2032mm high overall from block wall </t>
  </si>
  <si>
    <t>Taking down and removing roofs, floors, panelling ceilings, partitions, etc completely (new work elsewhere measured) including carting away</t>
  </si>
  <si>
    <t>Corrugated roof sheeting including purlins, etc. complete</t>
  </si>
  <si>
    <t>Gypsum plasterboard ceilings including cornices, timber brandering, etc</t>
  </si>
  <si>
    <t>Fibre cement fascia boards and fixings</t>
  </si>
  <si>
    <t>m</t>
  </si>
  <si>
    <t>Fibre cement barge boards and fixings</t>
  </si>
  <si>
    <t>uPVC rainwater gutters and fixings</t>
  </si>
  <si>
    <t>uPVC rainwater downpipes and fixings</t>
  </si>
  <si>
    <t>Taking out and removing ironmongery</t>
  </si>
  <si>
    <t>Chalkboard 4800 x 1100mm high from wall</t>
  </si>
  <si>
    <t>Hacking up/off and removing granolithic, screeds, plaster, etc from concrete or brickwork and preparing surfaces for new screeds, plaster, etc</t>
  </si>
  <si>
    <t>25mm Screed from floors</t>
  </si>
  <si>
    <t>Internal plaster from walls in patches</t>
  </si>
  <si>
    <t>External plaster from walls in patches</t>
  </si>
  <si>
    <t>Taking out and removing glass, mirror, etc</t>
  </si>
  <si>
    <t>Glass from steel windows including cleaning out rebates and preparing for new glass (new glass elsewhere measured).</t>
  </si>
  <si>
    <t>REPAIRS AND PREPARATORY WORK TO EXISTING SERVICES</t>
  </si>
  <si>
    <t>Make good to damaged parts, knock out dents, etc., to existing steel frames, clean down and prepare by removing all loose flaking paint, dirt, grease, grime, etc,.</t>
  </si>
  <si>
    <t>Clean down and make good to existing metal roof sheeting by sealing overlaps, refix into positiion, new hurricane clips, prepare by pressure cleaning all loose flaking paint, dirt, grime, etc. (new paint elsewhere measured)</t>
  </si>
  <si>
    <t>SERVICE</t>
  </si>
  <si>
    <t>Steel Windows</t>
  </si>
  <si>
    <t>Service window including lubricating ironmongery and leave in workable condition (replacement of damaged/ missing ironmongery measured elsewhere)</t>
  </si>
  <si>
    <t>TEMPORARY ACCOMMODATION</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</si>
  <si>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</si>
  <si>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24m2 (Block E)</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</si>
  <si>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(24m2) and thereafter include a cost of the removal and re-use of the uPVC underlay or tarpaulin protection for the balance of the roof structures which equivalent to 12m2 as a single line item.</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</si>
  <si>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</si>
  <si>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transportation and establishment on site and de-establishment on completion for a period of Seven (7) calendar months (costs associated with establishment and de-establishment on completion measured elsewhere)</t>
  </si>
  <si>
    <t>Allow a sum for transportation and establishment on site of temporary accommodations</t>
  </si>
  <si>
    <t>SUM</t>
  </si>
  <si>
    <t>Allow a sum for de-establishment of temporary accommodations on completion</t>
  </si>
  <si>
    <t>BILL NO. 2</t>
  </si>
  <si>
    <t>NEW WORK TO EXISTING BUILDINGS</t>
  </si>
  <si>
    <t>EARTHWORKS (PROVISIONAL) (CPAP WORK GROUP NO. 104 UNLESS OTHERWISE STATED)</t>
  </si>
  <si>
    <t>EXCAVATION, FILLING, ETC. OTHER THAN BULK</t>
  </si>
  <si>
    <t>Excavation in earth not exceeding 2m deep</t>
  </si>
  <si>
    <t>Reduced levels under floors.</t>
  </si>
  <si>
    <t>m3</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</si>
  <si>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</si>
  <si>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</si>
  <si>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</si>
  <si>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</si>
  <si>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</si>
  <si>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</si>
  <si>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t>
  </si>
  <si>
    <t>Compaction of surfaces</t>
  </si>
  <si>
    <t>Compaction of ground surface under floors, etc. including scarifying for a depth of 150mm, breaking down oversize material, adding suitable material where necessary and compacting to 98% Mod. AASHTO density.</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</si>
  <si>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</si>
  <si>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</si>
  <si>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</si>
  <si>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</si>
  <si>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</si>
  <si>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</si>
  <si>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</si>
  <si>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t>
  </si>
  <si>
    <t>25MPa/19mm Concrete</t>
  </si>
  <si>
    <t>Surface beds cast in panels</t>
  </si>
  <si>
    <t>TEST BLOCKS</t>
  </si>
  <si>
    <t>Test blocks</t>
  </si>
  <si>
    <t>Prepare a set of six concrete cubes each cube size 150 x 150 x 150mm for strength cubes and deliver to an approved laboratory for testing and pay all charges in connection therewith</t>
  </si>
  <si>
    <t>Sets</t>
  </si>
  <si>
    <t>CONCRETE SUNDRIES</t>
  </si>
  <si>
    <t>Finishing top surfaces of concrete smooth with power float</t>
  </si>
  <si>
    <t>Surface beds, slabs, etc.</t>
  </si>
  <si>
    <t>MOVEMENT JOINTS, ETC.</t>
  </si>
  <si>
    <t>Expansion joints with 10mm polystrene between vertical concrete and brick surfaces</t>
  </si>
  <si>
    <t>10mm Joints not exceeding 300mm high</t>
  </si>
  <si>
    <t>Saw-cut joints</t>
  </si>
  <si>
    <t>3 x 40mm Saw-cut joints including reaming out 8 x 35mm in top of concrete.</t>
  </si>
  <si>
    <t xml:space="preserve">REINFORCEMENT (PROVISIONAL) (CPAP WORK GROUP NO. 114 UNLESS OTHERWISE STATED) </t>
  </si>
  <si>
    <t>Fabric reinforcement</t>
  </si>
  <si>
    <t>Type 193 fabric reinforcement in concrete surface beds, slabs, etc</t>
  </si>
  <si>
    <t xml:space="preserve">WATERPROOFING (PROVISIONAL) (CPAP WORK GROUP NO. 120 UNLESS OTHERWISE STATED) </t>
  </si>
  <si>
    <t>DAMP-PROOFING OF WALLS AND FLOORS</t>
  </si>
  <si>
    <t>One layer of 250 micron "Consol Plastic Gunplas USB Green" or other approved waterproof sheeting Type C, sealed at laps with "Gunplas Pressure Sensitive Tape"</t>
  </si>
  <si>
    <t>Under surface beds, slabs, etc.</t>
  </si>
  <si>
    <t>JOINT SEALANTS, ETC.</t>
  </si>
  <si>
    <t>Two-part grey polysulphide sealing compound including backing cord, bond breaker, primer, etc.</t>
  </si>
  <si>
    <t>13 x 13mm In expansion joints in vertical concrete / brick surfaces including raking out expansion joint filler as necessary.</t>
  </si>
  <si>
    <t>3 x 40mm In saw cut joints in concrete surface.</t>
  </si>
  <si>
    <t>ROOF COVERINGS, ETC (PROVISIONAL) (CPAP WORK GROUP NO. 125 UNLESS OTHERWISE STATED)</t>
  </si>
  <si>
    <t>PROFILED METAL SHEETING AND ACCESSORIES</t>
  </si>
  <si>
    <t xml:space="preserve">0,53mm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</si>
  <si>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</si>
  <si>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Ridge covering 500mm girth, screwed through sheet to purlins</t>
  </si>
  <si>
    <t>Sondor corrugated pattern polyclosures under cappings</t>
  </si>
  <si>
    <t>Corrugated pattern metal closures under capping</t>
  </si>
  <si>
    <t xml:space="preserve">Metal angle flashing with inner and outer drip edges, bent at 2.5 degrees fixed through roof sheeting onto purlins to form capping over fascia boards at gable ends (Fascia boards measured elsewhere) </t>
  </si>
  <si>
    <t>ROOF AND WALL INSULATION</t>
  </si>
  <si>
    <t>"Sisalation 420"  or equal approved heavy industrial grade aluminium foil based insulation</t>
  </si>
  <si>
    <t xml:space="preserve">Insulation laid taut over purlins (at approximately 450mm centres) and fixed concurrent with roof covering including galvanised steel straining wires </t>
  </si>
  <si>
    <t>"Duram" or equal and approved sisalation tape</t>
  </si>
  <si>
    <t>Sisalation tape to tapered joints of insulation (measured elsewhere)</t>
  </si>
  <si>
    <t>CARPENTRY AND JOINERY (PROVISIONAL) (CPAP WORK GROUP NO. 126 UNLESS OTHERWISE STATED)</t>
  </si>
  <si>
    <t>ROOFS ETC</t>
  </si>
  <si>
    <t>Sawn softwood</t>
  </si>
  <si>
    <t xml:space="preserve">76 x 50mm Purlins </t>
  </si>
  <si>
    <t>76 x 114mm False timber rafter fixed onto truss for barge boards</t>
  </si>
  <si>
    <t>32 X 220mm Timber beam bolted to steel post</t>
  </si>
  <si>
    <t>SUNDRIES</t>
  </si>
  <si>
    <t>Hurricane clips fixed to timber purlins and trusses</t>
  </si>
  <si>
    <t>Hurricane clips</t>
  </si>
  <si>
    <t>EAVES, VERGES, ETC</t>
  </si>
  <si>
    <t>Pressed Nutec or other approved 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</si>
  <si>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</si>
  <si>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</si>
  <si>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</si>
  <si>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</si>
  <si>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</si>
  <si>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</si>
  <si>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'Rhinoboard' or other approved ceilings including 38 x 50mm sawn softwood brandering at 400mm centres in one direction to trusses</t>
  </si>
  <si>
    <t>Ceilings including 38 x 38mm sawn softwood brandering at 400mm centres in both directions, fixed to 38 x 38mm vertical timber supports bolted to truss, not exceeding 1m below timber trusses</t>
  </si>
  <si>
    <t>19mm Cover strips over joints</t>
  </si>
  <si>
    <t>Extra over ceiling for 600 x 600mm trap door including rebated framing cross branders covered with ceiling board and fitted flush opening</t>
  </si>
  <si>
    <t>Gypsum Plasterboard Cornice</t>
  </si>
  <si>
    <t>75mm Coved cornice</t>
  </si>
  <si>
    <t>IRONMONGERY (PROVISIONAL) (CPAP WORK GROUP NO. 132 UNLESS OTHERWISE STATED)</t>
  </si>
  <si>
    <t>HINGES, BOLTS, ETC</t>
  </si>
  <si>
    <t>"Union" or equal approved</t>
  </si>
  <si>
    <t>'Stainless steel two ball bearing butt hinge, size 100 x 75 x 3mm</t>
  </si>
  <si>
    <t>LOCKS</t>
  </si>
  <si>
    <t xml:space="preserve">"2261-76SS" Four lever lockset </t>
  </si>
  <si>
    <t>HANDLES</t>
  </si>
  <si>
    <t>152 x 41 x 7mm "CZ682-24-52" chromium plated Gower handle</t>
  </si>
  <si>
    <t>"Solid" or equal approved</t>
  </si>
  <si>
    <t>38mm Diameter rubber door stop, plugged and screwed to wall with 50mm long brass screw</t>
  </si>
  <si>
    <t>Striker plates to doors</t>
  </si>
  <si>
    <t>PINNING BOARDS, WRITING BOARDS, PROJECTION SCREENS, ETC</t>
  </si>
  <si>
    <t>"Vitrex" or equal approved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</si>
  <si>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</si>
  <si>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2 400 x 1 200mm high pinning board comprising of belgotex carpet with aluminium surround</t>
  </si>
  <si>
    <t>STRUCTURAL STEELWORK (PROVISIONAL) (CPAP WORK GROUP NO. 134 UNLESS OTHERWISE STATED)</t>
  </si>
  <si>
    <t>GALVANISED STEEL COLUMNS AND BEAMS</t>
  </si>
  <si>
    <t>Welded columns in single lengths with flat section base, top and gusset plates, etc. bolted to timber or concrete</t>
  </si>
  <si>
    <t>CHS 102 x 3mm columns</t>
  </si>
  <si>
    <t>t</t>
  </si>
  <si>
    <t>BOLTS, ETC.</t>
  </si>
  <si>
    <t>Bolts to columns, beams, trusses, etc.</t>
  </si>
  <si>
    <t xml:space="preserve">M12 Grade 8,8 bolts. </t>
  </si>
  <si>
    <t>kg</t>
  </si>
  <si>
    <t>SUNDRY STEELWORK</t>
  </si>
  <si>
    <t>Hot-rolled steel members</t>
  </si>
  <si>
    <t>76mm square tubing to backs of rainwater downpipes, including necessary brackets to secure downpipe, base plates, etc.  (Downpipes Measured elsewhere)</t>
  </si>
  <si>
    <t>METALWORK (PROVISIONAL) (CPAP WORK GROUP NO. 136 UNLESS OTHERWISE STATED)</t>
  </si>
  <si>
    <t>GALVANIZED STEEL WINDOWS, DOORS, ETC</t>
  </si>
  <si>
    <t>HOT DIPPED GALVANISED MILD STEEL DOOR FRAMES</t>
  </si>
  <si>
    <t>1,2mm Rebated frames suitable for block walls</t>
  </si>
  <si>
    <t xml:space="preserve">Steel door frame 813 x 2032mm high </t>
  </si>
  <si>
    <t>GALVANISED MILD STEEL GATES</t>
  </si>
  <si>
    <t>Welded screens and gates to galvanised steel frame</t>
  </si>
  <si>
    <t>Single gate size 843 x 2250mm high of 40 x 60 x 3mm rectangular tubing with 19mm diameter steel rods at 110mm centre and 40 x 6mm horizontal support flatbars fixed with hinges to steel frame of 45 x 45 x 3mm rectangular tubing fixed to walls with bolts and lugs including padlock plate</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</si>
  <si>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</si>
  <si>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</si>
  <si>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</si>
  <si>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</si>
  <si>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PLASTERING (PROVISIONAL) (CPAP WORK GROUP NO. 142 UNLESS OTHERWISE STATED)</t>
  </si>
  <si>
    <t>SCREEDS</t>
  </si>
  <si>
    <t>Screeds steel trowelled, on concrete</t>
  </si>
  <si>
    <t>25mm Thick on floors and landings</t>
  </si>
  <si>
    <t>INTERNAL PLASTER</t>
  </si>
  <si>
    <t>Cement plaster on blockwork</t>
  </si>
  <si>
    <t>On existing walls in patches</t>
  </si>
  <si>
    <t>EXTERNAL PLASTER</t>
  </si>
  <si>
    <t>PLUMBING AND DRAINAGE (PROVISIONAL) (CPAP WORK GROUP NO. 146 UNLESS OTHERWISE STATED)</t>
  </si>
  <si>
    <t>RAINWATER DISPOSAL</t>
  </si>
  <si>
    <t>Seamless aluminium</t>
  </si>
  <si>
    <t>150 x 150mm Box gutters with white baked enamel finish fixed with external brackets (brackets measured elsewhere)</t>
  </si>
  <si>
    <t>100 x 76mm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</si>
  <si>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</si>
  <si>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</si>
  <si>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</si>
  <si>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</si>
  <si>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GLAZING (PROVISIONAL) (CPAP WORK GROUP NO. 150 UNLESS OTHERWISE STATED)</t>
  </si>
  <si>
    <t>GLAZING TO STEEL WITH PUTTY</t>
  </si>
  <si>
    <t>6mm Thick toughened safety glass</t>
  </si>
  <si>
    <t>PAINTWORK (PROVISION) (CPAP WORK GROUP NO. 152 UNLESS OTHERWISE STATED)</t>
  </si>
  <si>
    <t>PAINTWORK TO PREVIOUSLY PAINTED WORK</t>
  </si>
  <si>
    <t>ON FLOATED PLASTER</t>
  </si>
  <si>
    <t>Prepare and brush surface to remove all loose contaminants, one undercoat and two coats PVA emulsion paint for interior use</t>
  </si>
  <si>
    <t>On internal walls</t>
  </si>
  <si>
    <t>Prepare and brush surface to remove all loose contaminants, one undercoat and two coats PVA emulsion paint for exterior use</t>
  </si>
  <si>
    <t>On external walls</t>
  </si>
  <si>
    <t>ON WOOD</t>
  </si>
  <si>
    <t>Prepare and brush surface to remove all loose contaminants and apply two coats "ABE Provonite" or equal approved carbolineum anti-corrosive coal tar paint</t>
  </si>
  <si>
    <t>On roof timbers at eaves and verges</t>
  </si>
  <si>
    <t>Pressure clean roof to remove all loose contaminants, rust, etc., apply one coat of approved roof sheeting primer, one base coat and one finishing coat of approved roof sheeting paint.</t>
  </si>
  <si>
    <t>On roof sheeting</t>
  </si>
  <si>
    <t>PAINTWORK TO NEW WORK</t>
  </si>
  <si>
    <t>Prepare and brush surface to remove all loose contaminants and one coat alkali resistant primer, one undercoat and two coats PVA emulsion paint for interior use</t>
  </si>
  <si>
    <t xml:space="preserve">Prepare and brush surface to remove all loose contaminants and one coat alkali resistant primer, one undercoat and two coats PVA emulsion paint for exterior use </t>
  </si>
  <si>
    <t>ON PLASTER BOARD</t>
  </si>
  <si>
    <t>Prepare and brush surface to remove all loose contaminants and apply one coat alkali resistant primer, one undercoat and two coats PVA emulsion paint for interior use</t>
  </si>
  <si>
    <t>On ceilings and cornices</t>
  </si>
  <si>
    <t>ON FIBRE CEMENT</t>
  </si>
  <si>
    <t>Prepare and brush surface to remove all loose contaminants and apply one coat alkali resistant primer, one undercoat and two coats superior quality acrylic emulsion paint for exterior use</t>
  </si>
  <si>
    <t>On fascias &amp; barge boards</t>
  </si>
  <si>
    <t>Prepare and sand down surface to remove all loose contaminants and apply two coats superior quality polyurethane varnish</t>
  </si>
  <si>
    <t>On doors</t>
  </si>
  <si>
    <t>Alterations and Demolitions (Provisional)</t>
  </si>
  <si>
    <t>SECTION NO. 3</t>
  </si>
  <si>
    <t>APRONS AND V- DRAINS (ALL TRADES) (PROVISIONAL)</t>
  </si>
  <si>
    <t xml:space="preserve">EARTHWORKS (PROVISIONAL)(CPAP WORK GROUP NO. 104 UNLESS OTHERWISE STATED) </t>
  </si>
  <si>
    <t>SITE CLEARANCE, ETC</t>
  </si>
  <si>
    <t>Site clearance</t>
  </si>
  <si>
    <t>Digging up and removing rubbish, debris, vegetation, hedges, shrubs and trees not exceeding 200mm girth, bush, etc</t>
  </si>
  <si>
    <t>EXCAVATION OTHER THAN BULK</t>
  </si>
  <si>
    <t>Reduced levels under floors</t>
  </si>
  <si>
    <t>CARTING AWAY</t>
  </si>
  <si>
    <t>Extra over all excavations for loading, carting and dumping surplus excavated material</t>
  </si>
  <si>
    <t>Off site to be located by the contractor</t>
  </si>
  <si>
    <t>COMPACTION</t>
  </si>
  <si>
    <t>Compaction of ground surfaces under floors etc including scarifying for a depth of 150mm, breaking down oversize material, adding suitable material where necessary and compacting to 95% Mod. AASHTO density</t>
  </si>
  <si>
    <t>Soil insecticide in accordance to SANS 5859</t>
  </si>
  <si>
    <t>Under floors, etc. including forming and poisoning shallow furrows against foundation walls, etc., filling in furrows and ramming</t>
  </si>
  <si>
    <t>CONCRETE, FORMWORK AND REINFORCEMENT (PROVISIONAL) (CPAP WORK GROUP NO. 110 UNLESS OTHERWISE STATED)</t>
  </si>
  <si>
    <t>REINFORCED CONCRETE CAST ON/IN FORMWORK</t>
  </si>
  <si>
    <t>20MPa/19mm Concrete</t>
  </si>
  <si>
    <t>Surface beds, slabs, etc to falls and currents</t>
  </si>
  <si>
    <t>Finishing top surfaces of concrete with a wood float finish</t>
  </si>
  <si>
    <t>Concrete channel to falls</t>
  </si>
  <si>
    <t>ROUGH FORMWORK (DEGREE OF ACCURACY II) (PROVISIONAL)  (CPAP WORK GROUP NO. 111)</t>
  </si>
  <si>
    <t>Rough formwork to sides</t>
  </si>
  <si>
    <t>V drains, paving and ramps not exceeding 300mm high</t>
  </si>
  <si>
    <t>MOVEMENT JOINTS, ETC</t>
  </si>
  <si>
    <t>Expansion joints with 10mm softboard between vertical concrete and brick surfaces</t>
  </si>
  <si>
    <t xml:space="preserve">REINFORCEMENT (PROVISIONAL) (CPAP WORK GROUP NO. 114) </t>
  </si>
  <si>
    <t>WATERPROOFING (PROVISIONAL) (CPAP WORK GROUP NO. 120 UNLESS OTHERWISE STATED)</t>
  </si>
  <si>
    <t>JOINT SEALANTS, ETC</t>
  </si>
  <si>
    <t>"ABE Flexothane" or equal approved two-part grey polysulphide sealing compound including backing cord, bond breaker, primer, etc</t>
  </si>
  <si>
    <t>In 10mm joints not exceeding 300mm high</t>
  </si>
  <si>
    <t>WATER TANK SUPPORTS (9 NO.) (ALL TRADES) (PROVISIONAL)</t>
  </si>
  <si>
    <t xml:space="preserve">EARTHWORKS (PROVISIONAL) (CPAP WORK GROUP NO. 104 UNLESS OTHERWISE STATED) </t>
  </si>
  <si>
    <t>Bases</t>
  </si>
  <si>
    <t>Extra over trench and hole excavation in earth for excavation in</t>
  </si>
  <si>
    <t>Hard rock</t>
  </si>
  <si>
    <t>Extra over all excavations for loading, carting and dumping surplus excavated material (no allowance made for increase in bulk)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</si>
  <si>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</si>
  <si>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</si>
  <si>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</si>
  <si>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</si>
  <si>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KEEPING EXCAVATIONS FREE OF WATER</t>
  </si>
  <si>
    <t>Allow for keeping excavations free of water or mud by hand or machinery</t>
  </si>
  <si>
    <t>Compaction of ground surfaces under floors etc including scarifying for a depth of 150mm, breaking down oversize material, adding suitable material where necessary and compacting to 93% Mod. AASHTO density</t>
  </si>
  <si>
    <t>TESTS</t>
  </si>
  <si>
    <t>Modified AASHTO Density test</t>
  </si>
  <si>
    <t xml:space="preserve">"Field Density" test including "Optimum Moisture Content" (four readings per test) </t>
  </si>
  <si>
    <t>Under floors, etc., including forming and poisoning shallow furrows against foundation walls, etc., filling in furrows and ramming</t>
  </si>
  <si>
    <t xml:space="preserve">CONCRETE, FORMWORK AND REINFORCEMENT (PROVISIONAL)(CPAP WORK GROUP NO. 110 UNLESS OTHERWISE STATED) </t>
  </si>
  <si>
    <t>UNREINFORCED CONCRETE CAST AGAINST EXCAVATED SURFACES</t>
  </si>
  <si>
    <t>10MPa Concrete</t>
  </si>
  <si>
    <t>Surface blinding under footings, bases, etc.</t>
  </si>
  <si>
    <t>REINFORCED CONCRETE CAST AGAINST/ON FORMWORK</t>
  </si>
  <si>
    <t>Surface beds</t>
  </si>
  <si>
    <t>Strip footings</t>
  </si>
  <si>
    <t>Finishing top surfaces of concrete with a wood float</t>
  </si>
  <si>
    <t>ROUGH FORMWORK (DEGREE OF ACCURACY III) (CPAP WORK GROUP NO. 111)</t>
  </si>
  <si>
    <t>Edges, risers, ends and reveals not exceeding 300mm high or wide</t>
  </si>
  <si>
    <t xml:space="preserve">MASONRY(CPAP WORK GROUP NO. 116 UNLESS OTHERWISE STATED) </t>
  </si>
  <si>
    <t>Type 617 fabric reinforcement in concrete surface beds, slabs, etc</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</si>
  <si>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</si>
  <si>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</si>
  <si>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</si>
  <si>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</si>
  <si>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</si>
  <si>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</si>
  <si>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</si>
  <si>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</si>
  <si>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</si>
  <si>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150mm Wide reinforcement built in horizontally</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</si>
  <si>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</si>
  <si>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</si>
  <si>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</si>
  <si>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</si>
  <si>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</si>
  <si>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</si>
  <si>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</si>
  <si>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</si>
  <si>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</si>
  <si>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</si>
  <si>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</si>
  <si>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</si>
  <si>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BILL NO. 3</t>
  </si>
  <si>
    <t>RETAINING STRUCTURES (PROVISIONAL) (CPAP WORK GROUP NO. 112 UNLESS OTHERWISE STATED)</t>
  </si>
  <si>
    <t>PRECAST CONCRETE</t>
  </si>
  <si>
    <t xml:space="preserve">"Terraforce" precast concrete interlocking planter blocks </t>
  </si>
  <si>
    <t>Aprons and V - Drains (Provisional)</t>
  </si>
  <si>
    <t>Water Tanks (Provisional)</t>
  </si>
  <si>
    <t>SECTION NO. 4</t>
  </si>
  <si>
    <t>BILL NO.1</t>
  </si>
  <si>
    <t>ELECTRICAL INSTALLATION (PROVISIONAL) (CPAP WORK GROUP NO. 160 UNLESS OTHERWISE STATED)</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</si>
  <si>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</si>
  <si>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</si>
  <si>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</si>
  <si>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</si>
  <si>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</si>
  <si>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</si>
  <si>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</si>
  <si>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</si>
  <si>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</si>
  <si>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</si>
  <si>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</si>
  <si>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</si>
  <si>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50mm Deep surface mounted for SSO and isolators</t>
  </si>
  <si>
    <t>DUCTING AND POWER SKIRTING</t>
  </si>
  <si>
    <t>Supply and installation of surface mounted power skirting as specified in the detail specification complete with cover plates-plug assemblies not included</t>
  </si>
  <si>
    <t>Provisional - for changes in computer room.</t>
  </si>
  <si>
    <t>3-Compartment galvanised and painted power skirting. (Grey)</t>
  </si>
  <si>
    <t>Power skirting inside and outside corners</t>
  </si>
  <si>
    <t>Power skirting end caps</t>
  </si>
  <si>
    <t>Power skirting cover plates</t>
  </si>
  <si>
    <t>Power skirting conduit entry boxes</t>
  </si>
  <si>
    <t xml:space="preserve">CIRCUIT WIRING </t>
  </si>
  <si>
    <t xml:space="preserve">Supply and install copper PVC insulated conductors in conduit or trunking system in walls, floors or in roof space for lights, plugs and power points, including connection to switches and equipment. </t>
  </si>
  <si>
    <t>2.5mm2 (Live, Neutral and Earth)</t>
  </si>
  <si>
    <t>4.0mm2 (Live, Neutral and Earth)</t>
  </si>
  <si>
    <t>1.5mm2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</si>
  <si>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</si>
  <si>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</si>
  <si>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</si>
  <si>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</si>
  <si>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</si>
  <si>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</si>
  <si>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</si>
  <si>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</si>
  <si>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</si>
  <si>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</si>
  <si>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Type D</t>
  </si>
  <si>
    <t>Post Top mounted luminaire, Including pole, with  glass-filled nylon dome with non-discolouring high-impact acrylic diffuser. High-pressure die-cast aluminium spigot base. Minimum IP 65, Corrosion and vandal resistant luminaire complete with 1x 18W CFL lamp, electronic control gear and all necessary accessories. All external bolts to be stainless steel. Minimum 1200lm. Cool White. Colour Dark Grey or as per architect. Mounted on 3.6m Pole at 3m mounting height. Price to include pole complete with fitting.</t>
  </si>
  <si>
    <t>Type E</t>
  </si>
  <si>
    <t>Pole mounted flood-light luminaire, including pole, 2 x High-pressure die-cast aluminium light fitting. Heat &amp; impact resistant diffuser. Minimum IP 65 compartments for lamp and control gear, with stainless steel screws including finger grips for aiming luminaire.  All external bolts to be stainless steel. Minimum 20 000lm. Cool White. Colour Black or as per architect. Mounted on 4.6m Pole at 4m mounting height. Price to include pole, complete with 2x 250W Metal Halide fittings, lamp, electronic control gear and all necessary accessories.</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</si>
  <si>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</si>
  <si>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</si>
  <si>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</si>
  <si>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</si>
  <si>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</si>
  <si>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</si>
  <si>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</si>
  <si>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</si>
  <si>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</si>
  <si>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</si>
  <si>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20 Way Surface - 3 Phase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</si>
  <si>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</si>
  <si>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</si>
  <si>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</si>
  <si>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</si>
  <si>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</si>
  <si>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</si>
  <si>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</si>
  <si>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</si>
  <si>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</si>
  <si>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</si>
  <si>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</si>
  <si>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</si>
  <si>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</si>
  <si>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</si>
  <si>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</si>
  <si>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</si>
  <si>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</si>
  <si>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</si>
  <si>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</si>
  <si>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</si>
  <si>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</si>
  <si>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</si>
  <si>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</si>
  <si>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</si>
  <si>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</si>
  <si>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</si>
  <si>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</si>
  <si>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16mm2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</si>
  <si>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</si>
  <si>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</si>
  <si>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</si>
  <si>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</si>
  <si>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</si>
  <si>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</si>
  <si>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</si>
  <si>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</si>
  <si>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</si>
  <si>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COMMISSIONING &amp; HANDOVER</t>
  </si>
  <si>
    <t>Test and commission complete installation as per SANS 10142-1</t>
  </si>
  <si>
    <t>Provide Certificate of Compliance (CoC) as per SANS 10142-1. One for each DB and one overall</t>
  </si>
  <si>
    <t>101</t>
  </si>
  <si>
    <t>Provide Earthing certificate for entire site, to include earth resistance test of each down conductor earth electrode, measured by an Earthing specialist by means of an approved instrument</t>
  </si>
  <si>
    <t>102</t>
  </si>
  <si>
    <t>Remove all redundant equipment, store and dispose at an approved dump site. A disposal certificate to be supplied</t>
  </si>
  <si>
    <t>103</t>
  </si>
  <si>
    <t>Allow a sum of R 50,000.00 for municipal ESKOM meter</t>
  </si>
  <si>
    <t>104</t>
  </si>
  <si>
    <t>PRELIMINARIES</t>
  </si>
  <si>
    <t>REPAIRS AND RENOVATIONS (PROVISIONAL)</t>
  </si>
  <si>
    <t>EXTERNAL WORKS (PROVISIONAL)</t>
  </si>
  <si>
    <t>ELECTRICAL INSTALLATION (PROVISIONAL)</t>
  </si>
  <si>
    <t>TOTAL FOR PRELIMINARIES</t>
  </si>
  <si>
    <t>TOTAL FOR ALTERATIONS AND DEMOLITIONS</t>
  </si>
  <si>
    <t>TOTAL FOR NEW WORK TO EXISTING BUILDINGS</t>
  </si>
  <si>
    <t>New Work to Existing Buildings (Provisional)</t>
  </si>
  <si>
    <t>TOTAL FOR REPAIRS AND RENOVATIONS</t>
  </si>
  <si>
    <t>TOTAL FOR V-DRAINS</t>
  </si>
  <si>
    <t>TOTAL FOR WATER TANKS</t>
  </si>
  <si>
    <t>TOTAL FOR RETAINING STRUCTURES</t>
  </si>
  <si>
    <t>TOTAL FOR EXTERNAL WORKS</t>
  </si>
  <si>
    <t>Retaining walls with stepped face and curves as required to suit slopes formed of type ' TERRAFORCE L13 ' blocks laid with horizontal bed joints to 20 degree slope including 300mm wide granular drainage layer separated from backfill material compacted in layers of 150mm to 95% Mod AASHTO density using Bidum u24, 110mm perforated pvc pipe with 20mm stone surround wrapped in bidim u24, filling the blocks with 20mpa/19mm concrete infill as the work proceeds including 800 x 250mm minimum deep concrete footing 25mpa strength &amp; 1m wide 20mpa concrete v-drain on top of the wall, excavations, backfilling, risk of collapse, cart away surplus materials, etc. as per Engineers Standard Specification</t>
  </si>
  <si>
    <t>TOTAL FOR ELECTRICAL INSTALLATION</t>
  </si>
  <si>
    <t>SUBTOTAL (1)</t>
  </si>
  <si>
    <t>ADD: VAT @ 15%</t>
  </si>
  <si>
    <t>TOTAL CARRIED TO FORM OF OFFER (T2.21)</t>
  </si>
  <si>
    <t>Retaining Structures (Provisional)</t>
  </si>
  <si>
    <t>Panes exceeding 0,1m2 and not exceeding 0,5m2
Note: The Contractor is to include for the provision of a
glazing certificate within the rate.</t>
  </si>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</sst>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0.00"/>
    <numFmt numFmtId="167" formatCode="_-[$R-1C09]* #,##0.00_-;\-[$R-1C09]* #,##0.00_-;_-[$R-1C09]* &quot;-&quot;??_-;_-@_-"/>
    <numFmt numFmtId="168" formatCode="0.0"/>
    <numFmt numFmtId="169" formatCode="[$-F800]dddd\,\ mmmm\ dd\,\ yyyy"/>
    <numFmt numFmtId="170" formatCode="[$-409]d\-mmm\-yyyy;@"/>
  </numFmts>
  <fonts count="25" x14ac:knownFonts="1">
    <font>
      <sz val="11"/>
      <name val="Calibri"/>
    </font>
    <font>
      <b/>
      <sz val="11"/>
      <name val="Calibri"/>
      <family val="2"/>
    </font>
    <font>
      <b/>
      <u/>
      <sz val="11"/>
      <name val="Calibri"/>
      <family val="2"/>
    </font>
    <font>
      <sz val="11"/>
      <color theme="0"/>
      <name val="Calibri"/>
      <family val="2"/>
    </font>
    <font>
      <sz val="11"/>
      <name val="Calibri"/>
      <family val="2"/>
    </font>
    <font>
      <sz val="11"/>
      <name val="Calibri"/>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0" fontId="7" fillId="0" borderId="0"/>
  </cellStyleXfs>
  <cellXfs count="80">
    <xf numFmtId="0" fontId="0" fillId="0" borderId="0" xfId="0"/>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xf numFmtId="0" fontId="0" fillId="0" borderId="2" xfId="0" applyBorder="1" applyAlignment="1">
      <alignment horizontal="center"/>
    </xf>
    <xf numFmtId="0" fontId="2" fillId="0" borderId="2" xfId="0" applyFont="1" applyBorder="1" applyAlignment="1">
      <alignment wrapText="1"/>
    </xf>
    <xf numFmtId="0" fontId="3" fillId="0" borderId="2" xfId="0" applyFont="1" applyBorder="1" applyAlignment="1">
      <alignment horizontal="center"/>
    </xf>
    <xf numFmtId="165" fontId="0" fillId="0" borderId="2" xfId="0" applyNumberFormat="1" applyBorder="1" applyAlignment="1">
      <alignment horizontal="center"/>
    </xf>
    <xf numFmtId="0" fontId="0" fillId="0" borderId="2" xfId="0" applyBorder="1"/>
    <xf numFmtId="0" fontId="0" fillId="0" borderId="2" xfId="0" applyBorder="1" applyAlignment="1">
      <alignment wrapText="1"/>
    </xf>
    <xf numFmtId="0" fontId="1" fillId="0" borderId="2" xfId="0" applyFont="1" applyBorder="1" applyAlignment="1">
      <alignment wrapText="1"/>
    </xf>
    <xf numFmtId="1" fontId="0" fillId="0" borderId="2" xfId="0" applyNumberFormat="1" applyBorder="1" applyAlignment="1">
      <alignment horizontal="center"/>
    </xf>
    <xf numFmtId="167" fontId="0" fillId="0" borderId="2" xfId="0" applyNumberFormat="1" applyBorder="1"/>
    <xf numFmtId="166" fontId="0" fillId="0" borderId="2" xfId="0" applyNumberFormat="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wrapText="1"/>
    </xf>
    <xf numFmtId="0" fontId="1" fillId="2" borderId="1" xfId="0" applyFont="1" applyFill="1" applyBorder="1" applyAlignment="1">
      <alignment horizontal="center"/>
    </xf>
    <xf numFmtId="165" fontId="1" fillId="2" borderId="1" xfId="0" applyNumberFormat="1" applyFont="1" applyFill="1" applyBorder="1" applyAlignment="1">
      <alignment horizontal="center"/>
    </xf>
    <xf numFmtId="0" fontId="1" fillId="2" borderId="1" xfId="0" applyFont="1" applyFill="1" applyBorder="1"/>
    <xf numFmtId="167" fontId="1" fillId="2" borderId="1" xfId="0" applyNumberFormat="1" applyFont="1" applyFill="1" applyBorder="1"/>
    <xf numFmtId="164" fontId="0" fillId="0" borderId="2" xfId="0" applyNumberFormat="1" applyBorder="1" applyAlignment="1">
      <alignment horizontal="center"/>
    </xf>
    <xf numFmtId="168" fontId="0" fillId="0" borderId="2" xfId="0" applyNumberFormat="1" applyBorder="1" applyAlignment="1">
      <alignment horizontal="center"/>
    </xf>
    <xf numFmtId="164" fontId="0" fillId="0" borderId="2" xfId="0" applyNumberFormat="1" applyBorder="1"/>
    <xf numFmtId="0" fontId="4" fillId="0" borderId="2" xfId="0" applyFont="1" applyBorder="1" applyAlignment="1">
      <alignment wrapText="1"/>
    </xf>
    <xf numFmtId="166" fontId="0" fillId="0" borderId="2" xfId="0" applyNumberFormat="1" applyBorder="1"/>
    <xf numFmtId="0" fontId="0" fillId="0" borderId="0" xfId="0" applyAlignment="1">
      <alignment horizontal="center"/>
    </xf>
    <xf numFmtId="0" fontId="0" fillId="0" borderId="0" xfId="0" applyAlignment="1">
      <alignment wrapText="1"/>
    </xf>
    <xf numFmtId="167" fontId="0" fillId="3" borderId="2" xfId="0" applyNumberFormat="1" applyFill="1" applyBorder="1" applyProtection="1">
      <protection locked="0"/>
    </xf>
    <xf numFmtId="9" fontId="0" fillId="3" borderId="2" xfId="1" applyFont="1" applyFill="1" applyBorder="1" applyProtection="1">
      <protection locked="0"/>
    </xf>
    <xf numFmtId="0" fontId="8" fillId="0" borderId="0" xfId="2" applyFont="1" applyAlignment="1">
      <alignment horizontal="center"/>
    </xf>
    <xf numFmtId="0" fontId="7" fillId="0" borderId="0" xfId="2"/>
    <xf numFmtId="0" fontId="9" fillId="0" borderId="0" xfId="2" applyFont="1" applyAlignment="1">
      <alignment horizontal="left"/>
    </xf>
    <xf numFmtId="0" fontId="10" fillId="0" borderId="0" xfId="2" applyFont="1" applyAlignment="1">
      <alignment vertical="center" textRotation="90"/>
    </xf>
    <xf numFmtId="0" fontId="11" fillId="0" borderId="0" xfId="2" applyFont="1" applyAlignment="1">
      <alignment horizontal="left" wrapText="1" indent="3"/>
    </xf>
    <xf numFmtId="0" fontId="12" fillId="0" borderId="0" xfId="2" applyFont="1" applyAlignment="1">
      <alignment horizontal="center"/>
    </xf>
    <xf numFmtId="0" fontId="13" fillId="4" borderId="0" xfId="2" applyFont="1" applyFill="1" applyAlignment="1">
      <alignment horizontal="center"/>
    </xf>
    <xf numFmtId="0" fontId="14" fillId="0" borderId="0" xfId="2" applyFont="1" applyAlignment="1">
      <alignment horizontal="center" vertical="top"/>
    </xf>
    <xf numFmtId="0" fontId="7" fillId="0" borderId="0" xfId="2" applyAlignment="1">
      <alignment vertical="top"/>
    </xf>
    <xf numFmtId="0" fontId="15" fillId="0" borderId="0" xfId="2" applyFont="1" applyAlignment="1">
      <alignment horizontal="center" vertical="top"/>
    </xf>
    <xf numFmtId="0" fontId="16" fillId="0" borderId="0" xfId="2" applyFont="1" applyAlignment="1">
      <alignment horizontal="center" vertical="center" wrapText="1"/>
    </xf>
    <xf numFmtId="0" fontId="16" fillId="0" borderId="3" xfId="2" applyFont="1" applyBorder="1" applyAlignment="1">
      <alignment horizontal="left" vertical="center" wrapText="1"/>
    </xf>
    <xf numFmtId="0" fontId="17" fillId="0" borderId="0" xfId="2" applyFont="1"/>
    <xf numFmtId="0" fontId="18" fillId="0" borderId="0" xfId="2" applyFont="1" applyAlignment="1">
      <alignment horizontal="left" vertical="top" wrapText="1"/>
    </xf>
    <xf numFmtId="0" fontId="17" fillId="0" borderId="0" xfId="2" applyFont="1" applyAlignment="1">
      <alignment horizontal="left" vertical="center" wrapText="1"/>
    </xf>
    <xf numFmtId="0" fontId="7" fillId="0" borderId="0" xfId="2" applyAlignment="1">
      <alignment vertical="center"/>
    </xf>
    <xf numFmtId="0" fontId="17" fillId="0" borderId="0" xfId="2" applyFont="1" applyAlignment="1">
      <alignment vertical="center" wrapText="1"/>
    </xf>
    <xf numFmtId="0" fontId="17" fillId="0" borderId="0" xfId="2" applyFont="1" applyAlignment="1">
      <alignment horizontal="left" vertical="center"/>
    </xf>
    <xf numFmtId="0" fontId="19" fillId="0" borderId="0" xfId="2" applyFont="1" applyAlignment="1">
      <alignment horizontal="left"/>
    </xf>
    <xf numFmtId="0" fontId="17" fillId="0" borderId="0" xfId="2" applyFont="1"/>
    <xf numFmtId="0" fontId="18" fillId="0" borderId="0" xfId="2" applyFont="1" applyAlignment="1">
      <alignment wrapText="1"/>
    </xf>
    <xf numFmtId="0" fontId="18" fillId="0" borderId="0" xfId="2" applyFont="1" applyAlignment="1">
      <alignment horizontal="left" wrapText="1"/>
    </xf>
    <xf numFmtId="0" fontId="17" fillId="0" borderId="0" xfId="2" applyFont="1" applyAlignment="1">
      <alignment wrapText="1"/>
    </xf>
    <xf numFmtId="0" fontId="17" fillId="0" borderId="0" xfId="2" applyFont="1" applyAlignment="1">
      <alignment horizontal="left" wrapText="1"/>
    </xf>
    <xf numFmtId="0" fontId="19" fillId="0" borderId="0" xfId="2" applyFont="1" applyAlignment="1">
      <alignment wrapText="1"/>
    </xf>
    <xf numFmtId="0" fontId="19" fillId="0" borderId="0" xfId="2" applyFont="1" applyAlignment="1">
      <alignment horizontal="left" wrapText="1"/>
    </xf>
    <xf numFmtId="0" fontId="17" fillId="0" borderId="0" xfId="2" applyFont="1" applyAlignment="1">
      <alignment horizontal="left" wrapText="1"/>
    </xf>
    <xf numFmtId="49" fontId="17" fillId="0" borderId="0" xfId="2" applyNumberFormat="1" applyFont="1" applyAlignment="1">
      <alignment horizontal="left" wrapText="1"/>
    </xf>
    <xf numFmtId="0" fontId="20" fillId="0" borderId="0" xfId="2" applyFont="1"/>
    <xf numFmtId="49" fontId="20" fillId="0" borderId="0" xfId="2" applyNumberFormat="1" applyFont="1" applyAlignment="1">
      <alignment horizontal="left" wrapText="1"/>
    </xf>
    <xf numFmtId="0" fontId="20" fillId="0" borderId="4" xfId="2" applyFont="1" applyBorder="1"/>
    <xf numFmtId="0" fontId="20" fillId="5" borderId="0" xfId="2" applyFont="1" applyFill="1" applyAlignment="1">
      <alignment wrapText="1"/>
    </xf>
    <xf numFmtId="0" fontId="21" fillId="5" borderId="0" xfId="2" applyFont="1" applyFill="1"/>
    <xf numFmtId="0" fontId="20" fillId="5" borderId="0" xfId="2" applyFont="1" applyFill="1" applyAlignment="1">
      <alignment horizontal="left" wrapText="1"/>
    </xf>
    <xf numFmtId="169" fontId="20" fillId="5" borderId="0" xfId="2" applyNumberFormat="1" applyFont="1" applyFill="1" applyAlignment="1">
      <alignment wrapText="1"/>
    </xf>
    <xf numFmtId="170" fontId="20" fillId="5" borderId="0" xfId="2" applyNumberFormat="1" applyFont="1" applyFill="1" applyAlignment="1">
      <alignment horizontal="left" wrapText="1"/>
    </xf>
    <xf numFmtId="0" fontId="20" fillId="5" borderId="0" xfId="2" applyFont="1" applyFill="1"/>
    <xf numFmtId="0" fontId="22" fillId="5" borderId="0" xfId="2" applyFont="1" applyFill="1"/>
    <xf numFmtId="0" fontId="23" fillId="0" borderId="0" xfId="2" applyFont="1" applyAlignment="1">
      <alignment horizontal="left"/>
    </xf>
    <xf numFmtId="0" fontId="7" fillId="0" borderId="10" xfId="2" applyBorder="1" applyAlignment="1">
      <alignment horizontal="left"/>
    </xf>
    <xf numFmtId="0" fontId="7" fillId="0" borderId="11" xfId="2" applyBorder="1"/>
    <xf numFmtId="0" fontId="7" fillId="0" borderId="12" xfId="2" applyBorder="1"/>
    <xf numFmtId="0" fontId="7" fillId="0" borderId="0" xfId="2" applyAlignment="1">
      <alignment horizontal="left"/>
    </xf>
    <xf numFmtId="0" fontId="24" fillId="0" borderId="0" xfId="2" applyFont="1" applyAlignment="1">
      <alignment textRotation="45"/>
    </xf>
    <xf numFmtId="0" fontId="17" fillId="0" borderId="5" xfId="2" applyFont="1" applyBorder="1" applyAlignment="1" applyProtection="1">
      <alignment horizontal="left" wrapText="1"/>
      <protection locked="0"/>
    </xf>
    <xf numFmtId="0" fontId="17" fillId="0" borderId="6" xfId="2" applyFont="1" applyBorder="1" applyAlignment="1" applyProtection="1">
      <alignment horizontal="left" wrapText="1"/>
      <protection locked="0"/>
    </xf>
    <xf numFmtId="0" fontId="17" fillId="0" borderId="7" xfId="2" applyFont="1" applyBorder="1" applyAlignment="1" applyProtection="1">
      <alignment horizontal="left" wrapText="1"/>
      <protection locked="0"/>
    </xf>
    <xf numFmtId="0" fontId="17" fillId="0" borderId="8" xfId="2" applyFont="1" applyBorder="1" applyAlignment="1" applyProtection="1">
      <alignment horizontal="left"/>
      <protection locked="0"/>
    </xf>
    <xf numFmtId="0" fontId="17" fillId="0" borderId="0" xfId="2" applyFont="1" applyAlignment="1" applyProtection="1">
      <alignment horizontal="left"/>
      <protection locked="0"/>
    </xf>
    <xf numFmtId="0" fontId="17" fillId="0" borderId="0" xfId="2" applyFont="1" applyAlignment="1" applyProtection="1">
      <alignment horizontal="left"/>
      <protection locked="0"/>
    </xf>
    <xf numFmtId="0" fontId="17" fillId="0" borderId="9" xfId="2" applyFont="1" applyBorder="1" applyAlignment="1" applyProtection="1">
      <alignment horizontal="left"/>
      <protection locked="0"/>
    </xf>
  </cellXfs>
  <cellStyles count="3">
    <cellStyle name="Normal" xfId="0" builtinId="0"/>
    <cellStyle name="Normal 2" xfId="2" xr:uid="{F56C2203-9C1D-4B0E-B0FF-F8855C70115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152400</xdr:colOff>
          <xdr:row>0</xdr:row>
          <xdr:rowOff>0</xdr:rowOff>
        </xdr:from>
        <xdr:to>
          <xdr:col>7</xdr:col>
          <xdr:colOff>274320</xdr:colOff>
          <xdr:row>1</xdr:row>
          <xdr:rowOff>68580</xdr:rowOff>
        </xdr:to>
        <xdr:sp macro="" textlink="">
          <xdr:nvSpPr>
            <xdr:cNvPr id="2049" name="Button 1" hidden="1">
              <a:extLst>
                <a:ext uri="{63B3BB69-23CF-44E3-9099-C40C66FF867C}">
                  <a14:compatExt spid="_x0000_s2049"/>
                </a:ext>
                <a:ext uri="{FF2B5EF4-FFF2-40B4-BE49-F238E27FC236}">
                  <a16:creationId xmlns:a16="http://schemas.microsoft.com/office/drawing/2014/main" id="{A631706B-5F34-4758-86A2-32315B368959}"/>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2050" name="Button 2" descr="Please do a Print Preview before printing." hidden="1">
              <a:extLst>
                <a:ext uri="{63B3BB69-23CF-44E3-9099-C40C66FF867C}">
                  <a14:compatExt spid="_x0000_s2050"/>
                </a:ext>
                <a:ext uri="{FF2B5EF4-FFF2-40B4-BE49-F238E27FC236}">
                  <a16:creationId xmlns:a16="http://schemas.microsoft.com/office/drawing/2014/main" id="{03DA605C-0EBE-4005-9876-CD9451CB5BA8}"/>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1</xdr:row>
          <xdr:rowOff>83820</xdr:rowOff>
        </xdr:from>
        <xdr:to>
          <xdr:col>7</xdr:col>
          <xdr:colOff>274320</xdr:colOff>
          <xdr:row>2</xdr:row>
          <xdr:rowOff>99060</xdr:rowOff>
        </xdr:to>
        <xdr:sp macro="" textlink="">
          <xdr:nvSpPr>
            <xdr:cNvPr id="2051" name="Button 3" hidden="1">
              <a:extLst>
                <a:ext uri="{63B3BB69-23CF-44E3-9099-C40C66FF867C}">
                  <a14:compatExt spid="_x0000_s2051"/>
                </a:ext>
                <a:ext uri="{FF2B5EF4-FFF2-40B4-BE49-F238E27FC236}">
                  <a16:creationId xmlns:a16="http://schemas.microsoft.com/office/drawing/2014/main" id="{FA3C0913-EF87-49FF-BEF5-80C1038E78BD}"/>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2052" name="Button 4" hidden="1">
              <a:extLst>
                <a:ext uri="{63B3BB69-23CF-44E3-9099-C40C66FF867C}">
                  <a14:compatExt spid="_x0000_s2052"/>
                </a:ext>
                <a:ext uri="{FF2B5EF4-FFF2-40B4-BE49-F238E27FC236}">
                  <a16:creationId xmlns:a16="http://schemas.microsoft.com/office/drawing/2014/main" id="{10A8E932-1CA3-4C4A-822B-28698A974E69}"/>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4A7D0B9F-77DF-4ED5-8E3E-353288D1B8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SPECIFIC%20AREA/PHASE%2014%20-%20REV%209%20-%20AUG%202023%20-%20ZAMANGOTHANDO%20SS%20(SPECIFIC%20AREA).xlsm" TargetMode="External"/><Relationship Id="rId1" Type="http://schemas.openxmlformats.org/officeDocument/2006/relationships/externalLinkPath" Target="/sites/9222/Project%20Tender%20Documents/DPW/SDS%20PHASE%2014/TENDER%20DOCS/REV%209/TARGET%20GROUP%20-%20SPECIFIC%20AREA/PHASE%2014%20-%20REV%209%20-%20AUG%202023%20-%20ZAMANGOTHANDO%20SS%20(SPECIFIC%20ARE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ldmcoza.sharepoint.com/sites/1481Phase14/Storm%20Damage%20Schools/2022/A.%20Project%20Data/7.%20TENDER%20&amp;%20BOQ%20INFO/Tender%20BOQs/Zamangothando%20HS/Zamangothando%20USB/Cluster%2071/COVER%20PAGE%20(S2)%20-%20ZAMANGOTHANDO%20SS.xlsx" TargetMode="External"/><Relationship Id="rId1" Type="http://schemas.openxmlformats.org/officeDocument/2006/relationships/externalLinkPath" Target="/sites/1481Phase14/Storm%20Damage%20Schools/2022/A.%20Project%20Data/7.%20TENDER%20&amp;%20BOQ%20INFO/Tender%20BOQs/Zamangothando%20HS/Zamangothando%20USB/Cluster%2071/COVER%20PAGE%20(S2)%20-%20ZAMANGOTHANDO%20S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sheetId="3"/>
      <definedName name="OLE_LINK2" refersTo="='GB Rating'!$B$19" sheetId="3"/>
      <definedName name="OLE_LINK5" refersTo="='Master Data'!$E$13" sheetId="3"/>
      <definedName name="WimsNo" refersTo="='Master Data'!$G$13" sheetId="3"/>
    </definedNames>
    <sheetDataSet>
      <sheetData sheetId="0"/>
      <sheetData sheetId="1"/>
      <sheetData sheetId="2"/>
      <sheetData sheetId="3">
        <row r="3">
          <cell r="D3" t="str">
            <v>DEPARTMENT OF PUBLIC WORKS</v>
          </cell>
        </row>
        <row r="12">
          <cell r="E12" t="str">
            <v>KZN Department of Public Works</v>
          </cell>
        </row>
        <row r="13">
          <cell r="E13" t="str">
            <v>ZNTU04216W</v>
          </cell>
          <cell r="G13" t="str">
            <v>065948</v>
          </cell>
        </row>
        <row r="15">
          <cell r="G15" t="str">
            <v>N/A</v>
          </cell>
        </row>
        <row r="18">
          <cell r="E18" t="str">
            <v xml:space="preserve">PHASE 14 STORM DAMAGED PROGRAMME: REPAIRS AND RENOVATIONS TO STORM DAMAGED SCHOOLS THROUGHOUT THE PROVINCE OF KWAZULU-NATAL: NORTH COAST REGION: CLUSTER 71: ZAMANGOTHANDO SECONDARY SCHOOL - OPEN BIDS                                                                                                                                                                                                                                                                                                                                                                                      </v>
          </cell>
        </row>
        <row r="21">
          <cell r="L21">
            <v>8</v>
          </cell>
          <cell r="O21" t="str">
            <v>Calendar Months</v>
          </cell>
        </row>
        <row r="25">
          <cell r="E25">
            <v>45163</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4GB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Section 2 of 2"/>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394A3-8EB2-4602-AB71-43141AAD8B10}">
  <sheetPr>
    <tabColor theme="8" tint="0.59999389629810485"/>
  </sheetPr>
  <dimension ref="A1:Q73"/>
  <sheetViews>
    <sheetView showGridLines="0" tabSelected="1" showRuler="0" view="pageBreakPreview" topLeftCell="A15" zoomScale="70" zoomScaleNormal="70" zoomScaleSheetLayoutView="70" zoomScalePageLayoutView="80" workbookViewId="0">
      <selection activeCell="A44" sqref="A44:D44"/>
    </sheetView>
  </sheetViews>
  <sheetFormatPr defaultRowHeight="13.2" x14ac:dyDescent="0.25"/>
  <cols>
    <col min="1" max="1" width="42.44140625" style="71" customWidth="1"/>
    <col min="2" max="2" width="24" style="30" customWidth="1"/>
    <col min="3" max="3" width="19.44140625" style="30" customWidth="1"/>
    <col min="4" max="4" width="30.88671875" style="30" customWidth="1"/>
    <col min="5" max="16384" width="8.88671875" style="30"/>
  </cols>
  <sheetData>
    <row r="1" spans="1:8" ht="22.8" x14ac:dyDescent="0.4">
      <c r="A1" s="29" t="s">
        <v>702</v>
      </c>
      <c r="B1" s="29"/>
      <c r="C1" s="29"/>
      <c r="D1" s="29"/>
    </row>
    <row r="2" spans="1:8" ht="22.8" x14ac:dyDescent="0.4">
      <c r="A2" s="29" t="str">
        <f>+'[1]Master Data'!D3</f>
        <v>DEPARTMENT OF PUBLIC WORKS</v>
      </c>
      <c r="B2" s="29"/>
      <c r="C2" s="29"/>
      <c r="D2" s="29"/>
    </row>
    <row r="3" spans="1:8" ht="20.25" customHeight="1" x14ac:dyDescent="0.4">
      <c r="A3" s="31"/>
      <c r="D3" s="32" t="s">
        <v>703</v>
      </c>
    </row>
    <row r="4" spans="1:8" ht="24" customHeight="1" x14ac:dyDescent="0.4">
      <c r="A4" s="31"/>
      <c r="D4" s="32"/>
      <c r="F4" s="33" t="s">
        <v>704</v>
      </c>
      <c r="G4" s="33"/>
      <c r="H4" s="33"/>
    </row>
    <row r="5" spans="1:8" ht="21" x14ac:dyDescent="0.4">
      <c r="A5" s="31"/>
      <c r="D5" s="32"/>
    </row>
    <row r="6" spans="1:8" ht="21" x14ac:dyDescent="0.4">
      <c r="A6" s="31"/>
      <c r="D6" s="32"/>
    </row>
    <row r="7" spans="1:8" ht="21" x14ac:dyDescent="0.4">
      <c r="A7" s="31"/>
      <c r="D7" s="32"/>
    </row>
    <row r="8" spans="1:8" ht="21" x14ac:dyDescent="0.4">
      <c r="A8" s="31"/>
      <c r="D8" s="32"/>
    </row>
    <row r="9" spans="1:8" ht="39.75" customHeight="1" x14ac:dyDescent="0.4">
      <c r="A9" s="31"/>
      <c r="D9" s="32"/>
    </row>
    <row r="10" spans="1:8" ht="28.2" x14ac:dyDescent="0.5">
      <c r="A10" s="34" t="s">
        <v>705</v>
      </c>
      <c r="B10" s="34"/>
      <c r="C10" s="34"/>
      <c r="D10" s="34"/>
    </row>
    <row r="12" spans="1:8" ht="17.399999999999999" x14ac:dyDescent="0.3">
      <c r="A12" s="35" t="s">
        <v>706</v>
      </c>
      <c r="B12" s="35"/>
      <c r="C12" s="35"/>
      <c r="D12" s="35"/>
    </row>
    <row r="14" spans="1:8" s="37" customFormat="1" ht="27.6" x14ac:dyDescent="0.3">
      <c r="A14" s="36" t="s">
        <v>707</v>
      </c>
      <c r="B14" s="36"/>
      <c r="C14" s="36"/>
      <c r="D14" s="36"/>
    </row>
    <row r="15" spans="1:8" s="37" customFormat="1" ht="21" customHeight="1" x14ac:dyDescent="0.3">
      <c r="A15" s="38" t="s">
        <v>708</v>
      </c>
      <c r="B15" s="38"/>
      <c r="C15" s="38"/>
      <c r="D15" s="38"/>
    </row>
    <row r="16" spans="1:8" s="37" customFormat="1" ht="21" customHeight="1" x14ac:dyDescent="0.3">
      <c r="A16" s="38" t="s">
        <v>709</v>
      </c>
      <c r="B16" s="38"/>
      <c r="C16" s="38"/>
      <c r="D16" s="38"/>
    </row>
    <row r="17" spans="1:12" ht="24.6" customHeight="1" x14ac:dyDescent="0.4">
      <c r="A17" s="31"/>
    </row>
    <row r="18" spans="1:12" ht="87.6" customHeight="1" x14ac:dyDescent="0.25">
      <c r="A18" s="39" t="str">
        <f>+'[1]Master Data'!E18</f>
        <v xml:space="preserve">PHASE 14 STORM DAMAGED PROGRAMME: REPAIRS AND RENOVATIONS TO STORM DAMAGED SCHOOLS THROUGHOUT THE PROVINCE OF KWAZULU-NATAL: NORTH COAST REGION: CLUSTER 71: ZAMANGOTHANDO SECONDARY SCHOOL - OPEN BIDS                                                                                                                                                                                                                                                                                                                                                                                      </v>
      </c>
      <c r="B18" s="39"/>
      <c r="C18" s="39"/>
      <c r="D18" s="39"/>
    </row>
    <row r="19" spans="1:12" ht="30" customHeight="1" thickBot="1" x14ac:dyDescent="0.3">
      <c r="A19" s="40"/>
      <c r="B19" s="40"/>
      <c r="C19" s="40"/>
      <c r="D19" s="40"/>
    </row>
    <row r="20" spans="1:12" ht="8.4" customHeight="1" thickTop="1" x14ac:dyDescent="0.25">
      <c r="A20" s="41"/>
      <c r="B20" s="41"/>
      <c r="C20" s="41"/>
      <c r="D20" s="41"/>
    </row>
    <row r="21" spans="1:12" s="37" customFormat="1" ht="19.95" customHeight="1" x14ac:dyDescent="0.25">
      <c r="A21" s="42" t="str">
        <f>IF('[1]Master Data'!E249=1,"Engineer/Principal Agent",IF('[1]Master Data'!E249=2,"Project Leader","Project Manager"))</f>
        <v>Engineer/Principal Agent</v>
      </c>
      <c r="B21" s="42"/>
      <c r="C21" s="42" t="str">
        <f>+'[1]Master Data'!E288</f>
        <v>Quantity Surveyor</v>
      </c>
      <c r="D21" s="42"/>
      <c r="I21" s="30"/>
    </row>
    <row r="22" spans="1:12" s="44" customFormat="1" ht="15" x14ac:dyDescent="0.3">
      <c r="A22" s="43" t="str">
        <f>+'[1]Master Data'!E248</f>
        <v xml:space="preserve">Naidu Consulting (Pty) Ltd </v>
      </c>
      <c r="B22" s="43"/>
      <c r="C22" s="43" t="str">
        <f>+'[1]Master Data'!E289</f>
        <v>LDM Quantity Surveyors (Pty) Ltd</v>
      </c>
      <c r="D22" s="43"/>
    </row>
    <row r="23" spans="1:12" s="44" customFormat="1" ht="15" x14ac:dyDescent="0.3">
      <c r="A23" s="43" t="str">
        <f>+'[1]Master Data'!E250</f>
        <v>P.O. Box 2796</v>
      </c>
      <c r="B23" s="43"/>
      <c r="C23" s="43" t="str">
        <f>+'[1]Master Data'!E290</f>
        <v>P.O. Box 19233</v>
      </c>
      <c r="D23" s="43"/>
    </row>
    <row r="24" spans="1:12" s="44" customFormat="1" ht="15" x14ac:dyDescent="0.3">
      <c r="A24" s="43" t="str">
        <f>+'[1]Master Data'!E251</f>
        <v>Westville</v>
      </c>
      <c r="B24" s="43"/>
      <c r="C24" s="43" t="str">
        <f>+'[1]Master Data'!E291</f>
        <v>Dormerton</v>
      </c>
      <c r="D24" s="43"/>
    </row>
    <row r="25" spans="1:12" s="44" customFormat="1" ht="15" x14ac:dyDescent="0.3">
      <c r="A25" s="43" t="str">
        <f>+'[1]Master Data'!E252</f>
        <v>Durban</v>
      </c>
      <c r="B25" s="43"/>
      <c r="C25" s="43" t="str">
        <f>+'[1]Master Data'!E252</f>
        <v>Durban</v>
      </c>
      <c r="D25" s="43"/>
    </row>
    <row r="26" spans="1:12" s="44" customFormat="1" ht="15" x14ac:dyDescent="0.3">
      <c r="A26" s="43">
        <f>+'[1]Master Data'!E253</f>
        <v>3635</v>
      </c>
      <c r="B26" s="43"/>
      <c r="C26" s="43">
        <f>+'[1]Master Data'!E292</f>
        <v>4015</v>
      </c>
      <c r="D26" s="43"/>
      <c r="E26" s="45"/>
      <c r="F26" s="45"/>
      <c r="G26" s="45"/>
      <c r="H26" s="45"/>
      <c r="I26" s="45"/>
      <c r="J26" s="45"/>
      <c r="K26" s="45"/>
      <c r="L26" s="45"/>
    </row>
    <row r="27" spans="1:12" s="44" customFormat="1" ht="15" x14ac:dyDescent="0.3">
      <c r="A27" s="43" t="str">
        <f>+""&amp;'[1]Master Data'!E257&amp;" - Tel Number"</f>
        <v>031 265 6007 - Tel Number</v>
      </c>
      <c r="B27" s="43"/>
      <c r="C27" s="43" t="str">
        <f>+'[1]Master Data'!E293&amp;" - Tel Number"</f>
        <v>031 207 1340 - Tel Number</v>
      </c>
      <c r="D27" s="43"/>
    </row>
    <row r="28" spans="1:12" s="44" customFormat="1" ht="15" customHeight="1" x14ac:dyDescent="0.3">
      <c r="A28" s="43" t="str">
        <f>+""&amp;'[1]Master Data'!E259&amp;" - Fax Number"</f>
        <v>N/A - Fax Number</v>
      </c>
      <c r="B28" s="43"/>
      <c r="C28" s="43" t="str">
        <f>+'[1]Master Data'!E294&amp;" - Fax Number"</f>
        <v>031 209 9441 - Fax Number</v>
      </c>
      <c r="D28" s="43"/>
    </row>
    <row r="29" spans="1:12" s="44" customFormat="1" ht="20.25" customHeight="1" x14ac:dyDescent="0.3">
      <c r="A29" s="46" t="str">
        <f>+'[1]Master Data'!E260</f>
        <v>Sherwyn.Bhana@naiduconsulting.com</v>
      </c>
      <c r="B29" s="46"/>
      <c r="C29" s="43" t="str">
        <f>+'[1]Master Data'!E295</f>
        <v>ssirputh@ldm.co.za</v>
      </c>
      <c r="D29" s="43"/>
    </row>
    <row r="30" spans="1:12" ht="6" customHeight="1" x14ac:dyDescent="0.3">
      <c r="A30" s="47"/>
      <c r="B30" s="48"/>
      <c r="C30" s="48"/>
      <c r="D30" s="48"/>
    </row>
    <row r="31" spans="1:12" ht="15.6" x14ac:dyDescent="0.3">
      <c r="A31" s="49" t="s">
        <v>710</v>
      </c>
      <c r="B31" s="48"/>
      <c r="C31" s="50" t="s">
        <v>711</v>
      </c>
      <c r="D31" s="50"/>
    </row>
    <row r="32" spans="1:12" ht="15.75" customHeight="1" x14ac:dyDescent="0.25">
      <c r="A32" s="51" t="s">
        <v>712</v>
      </c>
      <c r="B32" s="48"/>
      <c r="C32" s="52" t="str">
        <f>+'[1]Master Data'!E263</f>
        <v>Head Public Works: Operations</v>
      </c>
      <c r="D32" s="52"/>
    </row>
    <row r="33" spans="1:17" ht="15.75" customHeight="1" x14ac:dyDescent="0.25">
      <c r="A33" s="51" t="str">
        <f>+'[1]Master Data'!E12</f>
        <v>KZN Department of Public Works</v>
      </c>
      <c r="B33" s="48"/>
      <c r="C33" s="52" t="str">
        <f>+'[1]Master Data'!E262</f>
        <v>KZN Department of Public Works</v>
      </c>
      <c r="D33" s="52"/>
    </row>
    <row r="34" spans="1:17" ht="15.75" customHeight="1" x14ac:dyDescent="0.25">
      <c r="A34" s="51" t="str">
        <f>+'[1]Master Data'!E241</f>
        <v>Private Bag X 9041</v>
      </c>
      <c r="B34" s="48"/>
      <c r="C34" s="52" t="str">
        <f>+'[1]Master Data'!E264</f>
        <v>X9041</v>
      </c>
      <c r="D34" s="52"/>
    </row>
    <row r="35" spans="1:17" ht="15.75" customHeight="1" x14ac:dyDescent="0.3">
      <c r="A35" s="53" t="str">
        <f>+'[1]Master Data'!E242</f>
        <v>PIETERMARITZBURG</v>
      </c>
      <c r="B35" s="48"/>
      <c r="C35" s="54" t="str">
        <f>+'[1]Master Data'!E265</f>
        <v>PIETERMARITZBURG</v>
      </c>
      <c r="D35" s="54"/>
    </row>
    <row r="36" spans="1:17" ht="15" customHeight="1" x14ac:dyDescent="0.25">
      <c r="A36" s="55">
        <f>+'[1]Master Data'!E243</f>
        <v>3200</v>
      </c>
      <c r="B36" s="48"/>
      <c r="C36" s="52" t="str">
        <f>+'[1]Master Data'!E266</f>
        <v>3200</v>
      </c>
      <c r="D36" s="52"/>
    </row>
    <row r="37" spans="1:17" ht="18.75" customHeight="1" x14ac:dyDescent="0.25">
      <c r="A37" s="51" t="str">
        <f>+"Tel Number:     "&amp;'[1]Master Data'!E244&amp;""</f>
        <v>Tel Number:     033 - 355 5569</v>
      </c>
      <c r="B37" s="48"/>
      <c r="C37" s="55" t="s">
        <v>713</v>
      </c>
      <c r="D37" s="56" t="str">
        <f>+'[1]Master Data'!E267</f>
        <v>033 - 355 5569</v>
      </c>
    </row>
    <row r="38" spans="1:17" ht="18.75" customHeight="1" x14ac:dyDescent="0.25">
      <c r="A38" s="57" t="str">
        <f>+"Fax Number:    "&amp;'[1]Master Data'!E245&amp;""</f>
        <v>Fax Number:    N/A</v>
      </c>
      <c r="B38" s="57"/>
      <c r="C38" s="57" t="s">
        <v>714</v>
      </c>
      <c r="D38" s="58" t="str">
        <f>+'[1]Master Data'!E268</f>
        <v>N/A</v>
      </c>
    </row>
    <row r="39" spans="1:17" ht="7.2" customHeight="1" thickBot="1" x14ac:dyDescent="0.3">
      <c r="A39" s="59"/>
      <c r="B39" s="59"/>
      <c r="C39" s="59"/>
      <c r="D39" s="59"/>
    </row>
    <row r="40" spans="1:17" ht="17.399999999999999" customHeight="1" thickTop="1" x14ac:dyDescent="0.25">
      <c r="A40" s="60" t="str">
        <f>+"Tender Number:           "&amp;'[1]Master Data'!OLE_LINK5&amp;""</f>
        <v>Tender Number:           ZNTU04216W</v>
      </c>
      <c r="B40" s="61"/>
      <c r="C40" s="60" t="s">
        <v>715</v>
      </c>
      <c r="D40" s="60" t="str">
        <f>+'[1]Master Data'!WimsNo</f>
        <v>065948</v>
      </c>
    </row>
    <row r="41" spans="1:17" ht="17.399999999999999" customHeight="1" x14ac:dyDescent="0.25">
      <c r="A41" s="62" t="str">
        <f>+"CIDB Grading:             "&amp;'[1]Master Data'!OLE_LINK2&amp;" OR HIGHER"</f>
        <v>CIDB Grading:             4GB OR HIGHER</v>
      </c>
      <c r="B41" s="62"/>
      <c r="C41" s="63" t="s">
        <v>716</v>
      </c>
      <c r="D41" s="64">
        <f>+'[1]Master Data'!AdDate</f>
        <v>45163</v>
      </c>
    </row>
    <row r="42" spans="1:17" ht="17.399999999999999" customHeight="1" x14ac:dyDescent="0.25">
      <c r="A42" s="60" t="str">
        <f>+"ECDP Number:            "&amp;'[1]Master Data'!G15&amp;""</f>
        <v>ECDP Number:            N/A</v>
      </c>
      <c r="B42" s="65"/>
      <c r="C42" s="66" t="s">
        <v>717</v>
      </c>
      <c r="D42" s="66" t="str">
        <f>CONCATENATE('[1]Master Data'!L21," ",'[1]Master Data'!O21)</f>
        <v>8 Calendar Months</v>
      </c>
    </row>
    <row r="43" spans="1:17" ht="4.5" customHeight="1" x14ac:dyDescent="0.25">
      <c r="A43" s="67"/>
    </row>
    <row r="44" spans="1:17" ht="33" customHeight="1" x14ac:dyDescent="0.25">
      <c r="A44" s="73" t="s">
        <v>718</v>
      </c>
      <c r="B44" s="74"/>
      <c r="C44" s="74"/>
      <c r="D44" s="75"/>
    </row>
    <row r="45" spans="1:17" ht="21.75" customHeight="1" x14ac:dyDescent="0.25">
      <c r="A45" s="76" t="s">
        <v>719</v>
      </c>
      <c r="B45" s="77"/>
      <c r="C45" s="78" t="s">
        <v>720</v>
      </c>
      <c r="D45" s="79"/>
    </row>
    <row r="46" spans="1:17" ht="21.75" customHeight="1" x14ac:dyDescent="0.25">
      <c r="A46" s="76" t="s">
        <v>721</v>
      </c>
      <c r="B46" s="77"/>
      <c r="C46" s="78" t="s">
        <v>720</v>
      </c>
      <c r="D46" s="79"/>
    </row>
    <row r="47" spans="1:17" ht="4.95" customHeight="1" x14ac:dyDescent="0.25">
      <c r="A47" s="68"/>
      <c r="B47" s="69"/>
      <c r="C47" s="69"/>
      <c r="D47" s="70"/>
    </row>
    <row r="48" spans="1:17" ht="12.75" customHeight="1" x14ac:dyDescent="0.25">
      <c r="E48" s="72"/>
      <c r="F48" s="72"/>
      <c r="G48" s="72"/>
      <c r="H48" s="72"/>
      <c r="I48" s="72"/>
      <c r="J48" s="72"/>
      <c r="K48" s="72"/>
      <c r="L48" s="72"/>
      <c r="M48" s="72"/>
      <c r="N48" s="72"/>
      <c r="O48" s="72"/>
      <c r="P48" s="72"/>
      <c r="Q48" s="72"/>
    </row>
    <row r="49" spans="5:17" x14ac:dyDescent="0.25">
      <c r="E49" s="72"/>
      <c r="F49" s="72"/>
      <c r="G49" s="72"/>
      <c r="H49" s="72"/>
      <c r="I49" s="72"/>
      <c r="J49" s="72"/>
      <c r="K49" s="72"/>
      <c r="L49" s="72"/>
      <c r="M49" s="72"/>
      <c r="N49" s="72"/>
      <c r="O49" s="72"/>
      <c r="P49" s="72"/>
      <c r="Q49" s="72"/>
    </row>
    <row r="50" spans="5:17" x14ac:dyDescent="0.25">
      <c r="E50" s="72"/>
      <c r="F50" s="72"/>
      <c r="G50" s="72"/>
      <c r="H50" s="72"/>
      <c r="I50" s="72"/>
      <c r="J50" s="72"/>
      <c r="K50" s="72"/>
      <c r="L50" s="72"/>
      <c r="M50" s="72"/>
      <c r="N50" s="72"/>
      <c r="O50" s="72"/>
      <c r="P50" s="72"/>
      <c r="Q50" s="72"/>
    </row>
    <row r="51" spans="5:17" x14ac:dyDescent="0.25">
      <c r="E51" s="72"/>
      <c r="F51" s="72"/>
      <c r="G51" s="72"/>
      <c r="H51" s="72"/>
      <c r="I51" s="72"/>
      <c r="J51" s="72"/>
      <c r="K51" s="72"/>
      <c r="L51" s="72"/>
      <c r="M51" s="72"/>
      <c r="N51" s="72"/>
      <c r="O51" s="72"/>
      <c r="P51" s="72"/>
      <c r="Q51" s="72"/>
    </row>
    <row r="52" spans="5:17" x14ac:dyDescent="0.25">
      <c r="E52" s="72"/>
      <c r="F52" s="72"/>
      <c r="G52" s="72"/>
      <c r="H52" s="72"/>
      <c r="I52" s="72"/>
      <c r="J52" s="72"/>
      <c r="K52" s="72"/>
      <c r="L52" s="72"/>
      <c r="M52" s="72"/>
      <c r="N52" s="72"/>
      <c r="O52" s="72"/>
      <c r="P52" s="72"/>
      <c r="Q52" s="72"/>
    </row>
    <row r="53" spans="5:17" x14ac:dyDescent="0.25">
      <c r="E53" s="72"/>
      <c r="F53" s="72"/>
      <c r="G53" s="72"/>
      <c r="H53" s="72"/>
      <c r="I53" s="72"/>
      <c r="J53" s="72"/>
      <c r="K53" s="72"/>
      <c r="L53" s="72"/>
      <c r="M53" s="72"/>
      <c r="N53" s="72"/>
      <c r="O53" s="72"/>
      <c r="P53" s="72"/>
      <c r="Q53" s="72"/>
    </row>
    <row r="54" spans="5:17" x14ac:dyDescent="0.25">
      <c r="E54" s="72"/>
      <c r="F54" s="72"/>
      <c r="G54" s="72"/>
      <c r="H54" s="72"/>
      <c r="I54" s="72"/>
      <c r="J54" s="72"/>
      <c r="K54" s="72"/>
      <c r="L54" s="72"/>
      <c r="M54" s="72"/>
      <c r="N54" s="72"/>
      <c r="O54" s="72"/>
      <c r="P54" s="72"/>
      <c r="Q54" s="72"/>
    </row>
    <row r="55" spans="5:17" x14ac:dyDescent="0.25">
      <c r="E55" s="72"/>
      <c r="F55" s="72"/>
      <c r="G55" s="72"/>
      <c r="H55" s="72"/>
      <c r="I55" s="72"/>
      <c r="J55" s="72"/>
      <c r="K55" s="72"/>
      <c r="L55" s="72"/>
      <c r="M55" s="72"/>
      <c r="N55" s="72"/>
      <c r="O55" s="72"/>
      <c r="P55" s="72"/>
      <c r="Q55" s="72"/>
    </row>
    <row r="56" spans="5:17" x14ac:dyDescent="0.25">
      <c r="E56" s="72"/>
      <c r="F56" s="72"/>
      <c r="G56" s="72"/>
      <c r="H56" s="72"/>
      <c r="I56" s="72"/>
      <c r="J56" s="72"/>
      <c r="K56" s="72"/>
      <c r="L56" s="72"/>
      <c r="M56" s="72"/>
      <c r="N56" s="72"/>
      <c r="O56" s="72"/>
      <c r="P56" s="72"/>
      <c r="Q56" s="72"/>
    </row>
    <row r="57" spans="5:17" x14ac:dyDescent="0.25">
      <c r="E57" s="72"/>
      <c r="F57" s="72"/>
      <c r="G57" s="72"/>
      <c r="H57" s="72"/>
      <c r="I57" s="72"/>
      <c r="J57" s="72"/>
      <c r="K57" s="72"/>
      <c r="L57" s="72"/>
      <c r="M57" s="72"/>
      <c r="N57" s="72"/>
      <c r="O57" s="72"/>
      <c r="P57" s="72"/>
      <c r="Q57" s="72"/>
    </row>
    <row r="58" spans="5:17" x14ac:dyDescent="0.25">
      <c r="E58" s="72"/>
      <c r="F58" s="72"/>
      <c r="G58" s="72"/>
      <c r="H58" s="72"/>
      <c r="I58" s="72"/>
      <c r="J58" s="72"/>
      <c r="K58" s="72"/>
      <c r="L58" s="72"/>
      <c r="M58" s="72"/>
      <c r="N58" s="72"/>
      <c r="O58" s="72"/>
      <c r="P58" s="72"/>
      <c r="Q58" s="72"/>
    </row>
    <row r="59" spans="5:17" x14ac:dyDescent="0.25">
      <c r="E59" s="72"/>
      <c r="F59" s="72"/>
      <c r="G59" s="72"/>
      <c r="H59" s="72"/>
      <c r="I59" s="72"/>
      <c r="J59" s="72"/>
      <c r="K59" s="72"/>
      <c r="L59" s="72"/>
      <c r="M59" s="72"/>
      <c r="N59" s="72"/>
      <c r="O59" s="72"/>
      <c r="P59" s="72"/>
      <c r="Q59" s="72"/>
    </row>
    <row r="60" spans="5:17" x14ac:dyDescent="0.25">
      <c r="E60" s="72"/>
      <c r="F60" s="72"/>
      <c r="G60" s="72"/>
      <c r="H60" s="72"/>
      <c r="I60" s="72"/>
      <c r="J60" s="72"/>
      <c r="K60" s="72"/>
      <c r="L60" s="72"/>
      <c r="M60" s="72"/>
      <c r="N60" s="72"/>
      <c r="O60" s="72"/>
      <c r="P60" s="72"/>
      <c r="Q60" s="72"/>
    </row>
    <row r="61" spans="5:17" x14ac:dyDescent="0.25">
      <c r="E61" s="72"/>
      <c r="F61" s="72"/>
      <c r="G61" s="72"/>
      <c r="H61" s="72"/>
      <c r="I61" s="72"/>
      <c r="J61" s="72"/>
      <c r="K61" s="72"/>
      <c r="L61" s="72"/>
      <c r="M61" s="72"/>
      <c r="N61" s="72"/>
      <c r="O61" s="72"/>
      <c r="P61" s="72"/>
      <c r="Q61" s="72"/>
    </row>
    <row r="62" spans="5:17" x14ac:dyDescent="0.25">
      <c r="E62" s="72"/>
      <c r="F62" s="72"/>
      <c r="G62" s="72"/>
      <c r="H62" s="72"/>
      <c r="I62" s="72"/>
      <c r="J62" s="72"/>
      <c r="K62" s="72"/>
      <c r="L62" s="72"/>
      <c r="M62" s="72"/>
      <c r="N62" s="72"/>
      <c r="O62" s="72"/>
      <c r="P62" s="72"/>
      <c r="Q62" s="72"/>
    </row>
    <row r="63" spans="5:17" x14ac:dyDescent="0.25">
      <c r="E63" s="72"/>
      <c r="F63" s="72"/>
      <c r="G63" s="72"/>
      <c r="H63" s="72"/>
      <c r="I63" s="72"/>
      <c r="J63" s="72"/>
      <c r="K63" s="72"/>
      <c r="L63" s="72"/>
      <c r="M63" s="72"/>
      <c r="N63" s="72"/>
      <c r="O63" s="72"/>
      <c r="P63" s="72"/>
      <c r="Q63" s="72"/>
    </row>
    <row r="64" spans="5:17" x14ac:dyDescent="0.25">
      <c r="E64" s="72"/>
      <c r="F64" s="72"/>
      <c r="G64" s="72"/>
      <c r="H64" s="72"/>
      <c r="I64" s="72"/>
      <c r="J64" s="72"/>
      <c r="K64" s="72"/>
      <c r="L64" s="72"/>
      <c r="M64" s="72"/>
      <c r="N64" s="72"/>
      <c r="O64" s="72"/>
      <c r="P64" s="72"/>
      <c r="Q64" s="72"/>
    </row>
    <row r="65" spans="5:17" x14ac:dyDescent="0.25">
      <c r="E65" s="72"/>
      <c r="F65" s="72"/>
      <c r="G65" s="72"/>
      <c r="H65" s="72"/>
      <c r="I65" s="72"/>
      <c r="J65" s="72"/>
      <c r="K65" s="72"/>
      <c r="L65" s="72"/>
      <c r="M65" s="72"/>
      <c r="N65" s="72"/>
      <c r="O65" s="72"/>
      <c r="P65" s="72"/>
      <c r="Q65" s="72"/>
    </row>
    <row r="66" spans="5:17" x14ac:dyDescent="0.25">
      <c r="E66" s="72"/>
      <c r="F66" s="72"/>
      <c r="G66" s="72"/>
      <c r="H66" s="72"/>
      <c r="I66" s="72"/>
      <c r="J66" s="72"/>
      <c r="K66" s="72"/>
      <c r="L66" s="72"/>
      <c r="M66" s="72"/>
      <c r="N66" s="72"/>
      <c r="O66" s="72"/>
      <c r="P66" s="72"/>
      <c r="Q66" s="72"/>
    </row>
    <row r="67" spans="5:17" x14ac:dyDescent="0.25">
      <c r="E67" s="72"/>
      <c r="F67" s="72"/>
      <c r="G67" s="72"/>
      <c r="H67" s="72"/>
      <c r="I67" s="72"/>
      <c r="J67" s="72"/>
      <c r="K67" s="72"/>
      <c r="L67" s="72"/>
      <c r="M67" s="72"/>
      <c r="N67" s="72"/>
      <c r="O67" s="72"/>
      <c r="P67" s="72"/>
      <c r="Q67" s="72"/>
    </row>
    <row r="68" spans="5:17" x14ac:dyDescent="0.25">
      <c r="E68" s="72"/>
      <c r="F68" s="72"/>
      <c r="G68" s="72"/>
      <c r="H68" s="72"/>
      <c r="I68" s="72"/>
      <c r="J68" s="72"/>
      <c r="K68" s="72"/>
      <c r="L68" s="72"/>
      <c r="M68" s="72"/>
      <c r="N68" s="72"/>
      <c r="O68" s="72"/>
      <c r="P68" s="72"/>
      <c r="Q68" s="72"/>
    </row>
    <row r="69" spans="5:17" x14ac:dyDescent="0.25">
      <c r="E69" s="72"/>
      <c r="F69" s="72"/>
      <c r="G69" s="72"/>
      <c r="H69" s="72"/>
      <c r="I69" s="72"/>
      <c r="J69" s="72"/>
      <c r="K69" s="72"/>
      <c r="L69" s="72"/>
      <c r="M69" s="72"/>
      <c r="N69" s="72"/>
      <c r="O69" s="72"/>
      <c r="P69" s="72"/>
      <c r="Q69" s="72"/>
    </row>
    <row r="70" spans="5:17" x14ac:dyDescent="0.25">
      <c r="E70" s="72"/>
      <c r="F70" s="72"/>
      <c r="G70" s="72"/>
      <c r="H70" s="72"/>
      <c r="I70" s="72"/>
      <c r="J70" s="72"/>
      <c r="K70" s="72"/>
      <c r="L70" s="72"/>
      <c r="M70" s="72"/>
      <c r="N70" s="72"/>
      <c r="O70" s="72"/>
      <c r="P70" s="72"/>
      <c r="Q70" s="72"/>
    </row>
    <row r="71" spans="5:17" x14ac:dyDescent="0.25">
      <c r="E71" s="72"/>
      <c r="F71" s="72"/>
      <c r="G71" s="72"/>
      <c r="H71" s="72"/>
      <c r="I71" s="72"/>
      <c r="J71" s="72"/>
      <c r="K71" s="72"/>
      <c r="L71" s="72"/>
      <c r="M71" s="72"/>
      <c r="N71" s="72"/>
      <c r="O71" s="72"/>
      <c r="P71" s="72"/>
      <c r="Q71" s="72"/>
    </row>
    <row r="72" spans="5:17" x14ac:dyDescent="0.25">
      <c r="E72" s="72"/>
      <c r="F72" s="72"/>
      <c r="G72" s="72"/>
      <c r="H72" s="72"/>
      <c r="I72" s="72"/>
      <c r="J72" s="72"/>
      <c r="K72" s="72"/>
      <c r="L72" s="72"/>
      <c r="M72" s="72"/>
      <c r="N72" s="72"/>
      <c r="O72" s="72"/>
      <c r="P72" s="72"/>
      <c r="Q72" s="72"/>
    </row>
    <row r="73" spans="5:17" x14ac:dyDescent="0.25">
      <c r="E73" s="72"/>
      <c r="F73" s="72"/>
      <c r="G73" s="72"/>
      <c r="H73" s="72"/>
      <c r="I73" s="72"/>
      <c r="J73" s="72"/>
      <c r="K73" s="72"/>
      <c r="L73" s="72"/>
      <c r="M73" s="72"/>
      <c r="N73" s="72"/>
      <c r="O73" s="72"/>
      <c r="P73" s="72"/>
      <c r="Q73" s="72"/>
    </row>
  </sheetData>
  <sheetProtection algorithmName="SHA-512" hashValue="Q23n9RWcLtDXKFq4pxDHcf2D7a+RiZAFC80vaBQOlsRaL6LaOmYui5GLJ5yPshHrnIEYZId3rnUkjp0KSKJe9w==" saltValue="JSkNJlYBALDHnYaUy4pvpA==" spinCount="100000" sheet="1"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oMainMenu">
                <anchor>
                  <from>
                    <xdr:col>5</xdr:col>
                    <xdr:colOff>152400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2050"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2051" r:id="rId6" name="Button 3">
              <controlPr defaultSize="0" print="0" autoFill="0" autoPict="0" macro="[0]!PrintPreview">
                <anchor>
                  <from>
                    <xdr:col>5</xdr:col>
                    <xdr:colOff>152400</xdr:colOff>
                    <xdr:row>1</xdr:row>
                    <xdr:rowOff>83820</xdr:rowOff>
                  </from>
                  <to>
                    <xdr:col>7</xdr:col>
                    <xdr:colOff>274320</xdr:colOff>
                    <xdr:row>2</xdr:row>
                    <xdr:rowOff>99060</xdr:rowOff>
                  </to>
                </anchor>
              </controlPr>
            </control>
          </mc:Choice>
        </mc:AlternateContent>
        <mc:AlternateContent xmlns:mc="http://schemas.openxmlformats.org/markup-compatibility/2006">
          <mc:Choice Requires="x14">
            <control shapeId="2052"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4"/>
  <sheetViews>
    <sheetView topLeftCell="A431" workbookViewId="0">
      <selection activeCell="E371" sqref="E371"/>
    </sheetView>
  </sheetViews>
  <sheetFormatPr defaultRowHeight="14.4" x14ac:dyDescent="0.3"/>
  <cols>
    <col min="1" max="1" width="9.21875" style="25" customWidth="1"/>
    <col min="2" max="2" width="50" style="26" customWidth="1"/>
    <col min="3" max="3" width="9.109375" style="25" customWidth="1"/>
    <col min="4" max="4" width="10.5546875" style="25" customWidth="1"/>
    <col min="5" max="5" width="14.88671875" customWidth="1"/>
    <col min="6" max="6" width="18.44140625" customWidth="1"/>
  </cols>
  <sheetData>
    <row r="1" spans="1:6" x14ac:dyDescent="0.3">
      <c r="A1" s="1" t="s">
        <v>0</v>
      </c>
      <c r="B1" s="2" t="s">
        <v>1</v>
      </c>
      <c r="C1" s="1" t="s">
        <v>2</v>
      </c>
      <c r="D1" s="1" t="s">
        <v>3</v>
      </c>
      <c r="E1" s="1" t="s">
        <v>4</v>
      </c>
      <c r="F1" s="3" t="s">
        <v>5</v>
      </c>
    </row>
    <row r="2" spans="1:6" x14ac:dyDescent="0.3">
      <c r="A2" s="4" t="s">
        <v>7</v>
      </c>
      <c r="B2" s="5" t="s">
        <v>8</v>
      </c>
      <c r="C2" s="6" t="s">
        <v>9</v>
      </c>
      <c r="D2" s="7"/>
      <c r="E2" s="8" t="s">
        <v>7</v>
      </c>
      <c r="F2" s="8" t="s">
        <v>7</v>
      </c>
    </row>
    <row r="3" spans="1:6" x14ac:dyDescent="0.3">
      <c r="A3" s="4" t="s">
        <v>7</v>
      </c>
      <c r="B3" s="5" t="s">
        <v>10</v>
      </c>
      <c r="C3" s="6" t="s">
        <v>9</v>
      </c>
      <c r="D3" s="7"/>
      <c r="E3" s="8" t="s">
        <v>7</v>
      </c>
      <c r="F3" s="8" t="s">
        <v>7</v>
      </c>
    </row>
    <row r="4" spans="1:6" x14ac:dyDescent="0.3">
      <c r="A4" s="4" t="s">
        <v>7</v>
      </c>
      <c r="B4" s="5" t="s">
        <v>11</v>
      </c>
      <c r="C4" s="6" t="s">
        <v>9</v>
      </c>
      <c r="D4" s="7"/>
      <c r="E4" s="8" t="s">
        <v>7</v>
      </c>
      <c r="F4" s="8" t="s">
        <v>7</v>
      </c>
    </row>
    <row r="5" spans="1:6" x14ac:dyDescent="0.3">
      <c r="A5" s="4" t="s">
        <v>7</v>
      </c>
      <c r="B5" s="5" t="s">
        <v>12</v>
      </c>
      <c r="C5" s="6" t="s">
        <v>9</v>
      </c>
      <c r="D5" s="7"/>
      <c r="E5" s="8" t="s">
        <v>7</v>
      </c>
      <c r="F5" s="8" t="s">
        <v>7</v>
      </c>
    </row>
    <row r="6" spans="1:6" ht="57.6" x14ac:dyDescent="0.3">
      <c r="A6" s="4" t="s">
        <v>7</v>
      </c>
      <c r="B6" s="9" t="s">
        <v>13</v>
      </c>
      <c r="C6" s="4" t="s">
        <v>7</v>
      </c>
      <c r="D6" s="7"/>
      <c r="E6" s="8" t="s">
        <v>7</v>
      </c>
      <c r="F6" s="8" t="s">
        <v>7</v>
      </c>
    </row>
    <row r="7" spans="1:6" ht="72" x14ac:dyDescent="0.3">
      <c r="A7" s="4" t="s">
        <v>7</v>
      </c>
      <c r="B7" s="9" t="s">
        <v>14</v>
      </c>
      <c r="C7" s="4" t="s">
        <v>7</v>
      </c>
      <c r="D7" s="7"/>
      <c r="E7" s="8" t="s">
        <v>7</v>
      </c>
      <c r="F7" s="8" t="s">
        <v>7</v>
      </c>
    </row>
    <row r="8" spans="1:6" ht="72" x14ac:dyDescent="0.3">
      <c r="A8" s="4" t="s">
        <v>7</v>
      </c>
      <c r="B8" s="9" t="s">
        <v>15</v>
      </c>
      <c r="C8" s="4" t="s">
        <v>7</v>
      </c>
      <c r="D8" s="7"/>
      <c r="E8" s="8" t="s">
        <v>7</v>
      </c>
      <c r="F8" s="8" t="s">
        <v>7</v>
      </c>
    </row>
    <row r="9" spans="1:6" ht="57.6" x14ac:dyDescent="0.3">
      <c r="A9" s="4" t="s">
        <v>7</v>
      </c>
      <c r="B9" s="9" t="s">
        <v>16</v>
      </c>
      <c r="C9" s="4" t="s">
        <v>7</v>
      </c>
      <c r="D9" s="7"/>
      <c r="E9" s="8" t="s">
        <v>7</v>
      </c>
      <c r="F9" s="8" t="s">
        <v>7</v>
      </c>
    </row>
    <row r="10" spans="1:6" ht="28.8" x14ac:dyDescent="0.3">
      <c r="A10" s="4" t="s">
        <v>7</v>
      </c>
      <c r="B10" s="9" t="s">
        <v>17</v>
      </c>
      <c r="C10" s="4" t="s">
        <v>7</v>
      </c>
      <c r="D10" s="7"/>
      <c r="E10" s="8" t="s">
        <v>7</v>
      </c>
      <c r="F10" s="8" t="s">
        <v>7</v>
      </c>
    </row>
    <row r="11" spans="1:6" ht="72" x14ac:dyDescent="0.3">
      <c r="A11" s="4" t="s">
        <v>7</v>
      </c>
      <c r="B11" s="9" t="s">
        <v>19</v>
      </c>
      <c r="C11" s="4" t="s">
        <v>7</v>
      </c>
      <c r="D11" s="7"/>
      <c r="E11" s="8" t="s">
        <v>7</v>
      </c>
      <c r="F11" s="8" t="s">
        <v>7</v>
      </c>
    </row>
    <row r="12" spans="1:6" ht="57.6" x14ac:dyDescent="0.3">
      <c r="A12" s="4" t="s">
        <v>7</v>
      </c>
      <c r="B12" s="9" t="s">
        <v>20</v>
      </c>
      <c r="C12" s="4" t="s">
        <v>7</v>
      </c>
      <c r="D12" s="7"/>
      <c r="E12" s="8" t="s">
        <v>7</v>
      </c>
      <c r="F12" s="8" t="s">
        <v>7</v>
      </c>
    </row>
    <row r="13" spans="1:6" x14ac:dyDescent="0.3">
      <c r="A13" s="4" t="s">
        <v>7</v>
      </c>
      <c r="B13" s="10" t="s">
        <v>21</v>
      </c>
      <c r="C13" s="6" t="s">
        <v>22</v>
      </c>
      <c r="D13" s="7"/>
      <c r="E13" s="8" t="s">
        <v>7</v>
      </c>
      <c r="F13" s="8" t="s">
        <v>7</v>
      </c>
    </row>
    <row r="14" spans="1:6" ht="28.8" x14ac:dyDescent="0.3">
      <c r="A14" s="4" t="s">
        <v>6</v>
      </c>
      <c r="B14" s="9" t="s">
        <v>23</v>
      </c>
      <c r="C14" s="4" t="s">
        <v>24</v>
      </c>
      <c r="D14" s="11">
        <v>1</v>
      </c>
      <c r="E14" s="27"/>
      <c r="F14" s="12">
        <f>E14</f>
        <v>0</v>
      </c>
    </row>
    <row r="15" spans="1:6" ht="28.8" x14ac:dyDescent="0.3">
      <c r="A15" s="4" t="s">
        <v>18</v>
      </c>
      <c r="B15" s="9" t="s">
        <v>25</v>
      </c>
      <c r="C15" s="4" t="s">
        <v>24</v>
      </c>
      <c r="D15" s="11"/>
      <c r="E15" s="27"/>
      <c r="F15" s="12">
        <f t="shared" ref="F15:F23" si="0">E15</f>
        <v>0</v>
      </c>
    </row>
    <row r="16" spans="1:6" ht="28.8" x14ac:dyDescent="0.3">
      <c r="A16" s="4" t="s">
        <v>26</v>
      </c>
      <c r="B16" s="9" t="s">
        <v>27</v>
      </c>
      <c r="C16" s="4" t="s">
        <v>24</v>
      </c>
      <c r="D16" s="11"/>
      <c r="E16" s="27"/>
      <c r="F16" s="12">
        <f t="shared" si="0"/>
        <v>0</v>
      </c>
    </row>
    <row r="17" spans="1:6" ht="28.8" x14ac:dyDescent="0.3">
      <c r="A17" s="4" t="s">
        <v>28</v>
      </c>
      <c r="B17" s="9" t="s">
        <v>29</v>
      </c>
      <c r="C17" s="4" t="s">
        <v>24</v>
      </c>
      <c r="D17" s="11"/>
      <c r="E17" s="27"/>
      <c r="F17" s="12">
        <f t="shared" si="0"/>
        <v>0</v>
      </c>
    </row>
    <row r="18" spans="1:6" ht="86.4" x14ac:dyDescent="0.3">
      <c r="A18" s="4" t="s">
        <v>30</v>
      </c>
      <c r="B18" s="9" t="s">
        <v>31</v>
      </c>
      <c r="C18" s="4" t="s">
        <v>24</v>
      </c>
      <c r="D18" s="11"/>
      <c r="E18" s="27"/>
      <c r="F18" s="12">
        <f t="shared" si="0"/>
        <v>0</v>
      </c>
    </row>
    <row r="19" spans="1:6" ht="28.8" x14ac:dyDescent="0.3">
      <c r="A19" s="4" t="s">
        <v>32</v>
      </c>
      <c r="B19" s="9" t="s">
        <v>33</v>
      </c>
      <c r="C19" s="4" t="s">
        <v>24</v>
      </c>
      <c r="D19" s="11"/>
      <c r="E19" s="27"/>
      <c r="F19" s="12">
        <f t="shared" si="0"/>
        <v>0</v>
      </c>
    </row>
    <row r="20" spans="1:6" ht="28.8" x14ac:dyDescent="0.3">
      <c r="A20" s="4" t="s">
        <v>34</v>
      </c>
      <c r="B20" s="9" t="s">
        <v>35</v>
      </c>
      <c r="C20" s="4" t="s">
        <v>24</v>
      </c>
      <c r="D20" s="11"/>
      <c r="E20" s="27"/>
      <c r="F20" s="12">
        <f t="shared" si="0"/>
        <v>0</v>
      </c>
    </row>
    <row r="21" spans="1:6" ht="28.8" x14ac:dyDescent="0.3">
      <c r="A21" s="4" t="s">
        <v>36</v>
      </c>
      <c r="B21" s="9" t="s">
        <v>37</v>
      </c>
      <c r="C21" s="4" t="s">
        <v>24</v>
      </c>
      <c r="D21" s="11"/>
      <c r="E21" s="27"/>
      <c r="F21" s="12">
        <f t="shared" si="0"/>
        <v>0</v>
      </c>
    </row>
    <row r="22" spans="1:6" ht="28.8" x14ac:dyDescent="0.3">
      <c r="A22" s="4" t="s">
        <v>38</v>
      </c>
      <c r="B22" s="9" t="s">
        <v>39</v>
      </c>
      <c r="C22" s="4" t="s">
        <v>24</v>
      </c>
      <c r="D22" s="11"/>
      <c r="E22" s="27"/>
      <c r="F22" s="12">
        <f t="shared" si="0"/>
        <v>0</v>
      </c>
    </row>
    <row r="23" spans="1:6" ht="28.8" x14ac:dyDescent="0.3">
      <c r="A23" s="4" t="s">
        <v>40</v>
      </c>
      <c r="B23" s="9" t="s">
        <v>41</v>
      </c>
      <c r="C23" s="4" t="s">
        <v>24</v>
      </c>
      <c r="D23" s="11"/>
      <c r="E23" s="27"/>
      <c r="F23" s="12">
        <f t="shared" si="0"/>
        <v>0</v>
      </c>
    </row>
    <row r="24" spans="1:6" ht="43.2" x14ac:dyDescent="0.3">
      <c r="A24" s="4" t="s">
        <v>7</v>
      </c>
      <c r="B24" s="10" t="s">
        <v>42</v>
      </c>
      <c r="C24" s="6" t="s">
        <v>22</v>
      </c>
      <c r="D24" s="7"/>
      <c r="E24" s="8" t="s">
        <v>7</v>
      </c>
      <c r="F24" s="8" t="s">
        <v>7</v>
      </c>
    </row>
    <row r="25" spans="1:6" x14ac:dyDescent="0.3">
      <c r="A25" s="4" t="s">
        <v>7</v>
      </c>
      <c r="B25" s="9" t="s">
        <v>43</v>
      </c>
      <c r="C25" s="4" t="s">
        <v>7</v>
      </c>
      <c r="D25" s="13"/>
      <c r="E25" s="8" t="s">
        <v>7</v>
      </c>
      <c r="F25" s="8" t="s">
        <v>7</v>
      </c>
    </row>
    <row r="26" spans="1:6" ht="28.8" x14ac:dyDescent="0.3">
      <c r="A26" s="4" t="s">
        <v>44</v>
      </c>
      <c r="B26" s="9" t="s">
        <v>45</v>
      </c>
      <c r="C26" s="4" t="s">
        <v>24</v>
      </c>
      <c r="D26" s="11"/>
      <c r="E26" s="27"/>
      <c r="F26" s="12">
        <f t="shared" ref="F26:F51" si="1">E26</f>
        <v>0</v>
      </c>
    </row>
    <row r="27" spans="1:6" ht="28.8" x14ac:dyDescent="0.3">
      <c r="A27" s="4" t="s">
        <v>46</v>
      </c>
      <c r="B27" s="9" t="s">
        <v>47</v>
      </c>
      <c r="C27" s="4" t="s">
        <v>24</v>
      </c>
      <c r="D27" s="11"/>
      <c r="E27" s="27"/>
      <c r="F27" s="12">
        <f t="shared" si="1"/>
        <v>0</v>
      </c>
    </row>
    <row r="28" spans="1:6" ht="28.8" x14ac:dyDescent="0.3">
      <c r="A28" s="4" t="s">
        <v>48</v>
      </c>
      <c r="B28" s="9" t="s">
        <v>49</v>
      </c>
      <c r="C28" s="4" t="s">
        <v>24</v>
      </c>
      <c r="D28" s="11"/>
      <c r="E28" s="27"/>
      <c r="F28" s="12">
        <f t="shared" si="1"/>
        <v>0</v>
      </c>
    </row>
    <row r="29" spans="1:6" ht="28.8" x14ac:dyDescent="0.3">
      <c r="A29" s="4" t="s">
        <v>50</v>
      </c>
      <c r="B29" s="9" t="s">
        <v>51</v>
      </c>
      <c r="C29" s="4" t="s">
        <v>24</v>
      </c>
      <c r="D29" s="11"/>
      <c r="E29" s="27"/>
      <c r="F29" s="12">
        <f t="shared" si="1"/>
        <v>0</v>
      </c>
    </row>
    <row r="30" spans="1:6" ht="28.8" x14ac:dyDescent="0.3">
      <c r="A30" s="4" t="s">
        <v>52</v>
      </c>
      <c r="B30" s="9" t="s">
        <v>53</v>
      </c>
      <c r="C30" s="4" t="s">
        <v>24</v>
      </c>
      <c r="D30" s="11"/>
      <c r="E30" s="27"/>
      <c r="F30" s="12">
        <f t="shared" si="1"/>
        <v>0</v>
      </c>
    </row>
    <row r="31" spans="1:6" ht="28.8" x14ac:dyDescent="0.3">
      <c r="A31" s="4" t="s">
        <v>54</v>
      </c>
      <c r="B31" s="9" t="s">
        <v>55</v>
      </c>
      <c r="C31" s="4" t="s">
        <v>24</v>
      </c>
      <c r="D31" s="11"/>
      <c r="E31" s="27"/>
      <c r="F31" s="12">
        <f t="shared" si="1"/>
        <v>0</v>
      </c>
    </row>
    <row r="32" spans="1:6" ht="28.8" x14ac:dyDescent="0.3">
      <c r="A32" s="4" t="s">
        <v>56</v>
      </c>
      <c r="B32" s="9" t="s">
        <v>57</v>
      </c>
      <c r="C32" s="4" t="s">
        <v>24</v>
      </c>
      <c r="D32" s="11"/>
      <c r="E32" s="27"/>
      <c r="F32" s="12">
        <f t="shared" si="1"/>
        <v>0</v>
      </c>
    </row>
    <row r="33" spans="1:6" ht="28.8" x14ac:dyDescent="0.3">
      <c r="A33" s="4" t="s">
        <v>58</v>
      </c>
      <c r="B33" s="9" t="s">
        <v>59</v>
      </c>
      <c r="C33" s="4" t="s">
        <v>24</v>
      </c>
      <c r="D33" s="11"/>
      <c r="E33" s="27"/>
      <c r="F33" s="12">
        <f t="shared" si="1"/>
        <v>0</v>
      </c>
    </row>
    <row r="34" spans="1:6" ht="28.8" x14ac:dyDescent="0.3">
      <c r="A34" s="4" t="s">
        <v>60</v>
      </c>
      <c r="B34" s="9" t="s">
        <v>61</v>
      </c>
      <c r="C34" s="4" t="s">
        <v>24</v>
      </c>
      <c r="D34" s="11"/>
      <c r="E34" s="27"/>
      <c r="F34" s="12">
        <f t="shared" si="1"/>
        <v>0</v>
      </c>
    </row>
    <row r="35" spans="1:6" ht="28.8" x14ac:dyDescent="0.3">
      <c r="A35" s="4" t="s">
        <v>62</v>
      </c>
      <c r="B35" s="9" t="s">
        <v>63</v>
      </c>
      <c r="C35" s="4" t="s">
        <v>24</v>
      </c>
      <c r="D35" s="11"/>
      <c r="E35" s="27"/>
      <c r="F35" s="12">
        <f t="shared" si="1"/>
        <v>0</v>
      </c>
    </row>
    <row r="36" spans="1:6" ht="28.8" x14ac:dyDescent="0.3">
      <c r="A36" s="4" t="s">
        <v>64</v>
      </c>
      <c r="B36" s="9" t="s">
        <v>65</v>
      </c>
      <c r="C36" s="4" t="s">
        <v>24</v>
      </c>
      <c r="D36" s="11"/>
      <c r="E36" s="27"/>
      <c r="F36" s="12">
        <f t="shared" si="1"/>
        <v>0</v>
      </c>
    </row>
    <row r="37" spans="1:6" ht="28.8" x14ac:dyDescent="0.3">
      <c r="A37" s="4" t="s">
        <v>66</v>
      </c>
      <c r="B37" s="9" t="s">
        <v>67</v>
      </c>
      <c r="C37" s="4" t="s">
        <v>24</v>
      </c>
      <c r="D37" s="11"/>
      <c r="E37" s="27"/>
      <c r="F37" s="12">
        <f t="shared" si="1"/>
        <v>0</v>
      </c>
    </row>
    <row r="38" spans="1:6" ht="28.8" x14ac:dyDescent="0.3">
      <c r="A38" s="4" t="s">
        <v>68</v>
      </c>
      <c r="B38" s="9" t="s">
        <v>69</v>
      </c>
      <c r="C38" s="4" t="s">
        <v>24</v>
      </c>
      <c r="D38" s="11"/>
      <c r="E38" s="27"/>
      <c r="F38" s="12">
        <f t="shared" si="1"/>
        <v>0</v>
      </c>
    </row>
    <row r="39" spans="1:6" ht="28.8" x14ac:dyDescent="0.3">
      <c r="A39" s="4" t="s">
        <v>70</v>
      </c>
      <c r="B39" s="9" t="s">
        <v>71</v>
      </c>
      <c r="C39" s="4" t="s">
        <v>24</v>
      </c>
      <c r="D39" s="11"/>
      <c r="E39" s="27"/>
      <c r="F39" s="12">
        <f t="shared" si="1"/>
        <v>0</v>
      </c>
    </row>
    <row r="40" spans="1:6" ht="28.8" x14ac:dyDescent="0.3">
      <c r="A40" s="4" t="s">
        <v>72</v>
      </c>
      <c r="B40" s="9" t="s">
        <v>73</v>
      </c>
      <c r="C40" s="4" t="s">
        <v>24</v>
      </c>
      <c r="D40" s="11"/>
      <c r="E40" s="27"/>
      <c r="F40" s="12">
        <f t="shared" si="1"/>
        <v>0</v>
      </c>
    </row>
    <row r="41" spans="1:6" ht="28.8" x14ac:dyDescent="0.3">
      <c r="A41" s="4" t="s">
        <v>74</v>
      </c>
      <c r="B41" s="9" t="s">
        <v>75</v>
      </c>
      <c r="C41" s="4" t="s">
        <v>24</v>
      </c>
      <c r="D41" s="11"/>
      <c r="E41" s="27"/>
      <c r="F41" s="12">
        <f t="shared" si="1"/>
        <v>0</v>
      </c>
    </row>
    <row r="42" spans="1:6" ht="28.8" x14ac:dyDescent="0.3">
      <c r="A42" s="4" t="s">
        <v>76</v>
      </c>
      <c r="B42" s="9" t="s">
        <v>77</v>
      </c>
      <c r="C42" s="4" t="s">
        <v>24</v>
      </c>
      <c r="D42" s="11"/>
      <c r="E42" s="27"/>
      <c r="F42" s="12">
        <f t="shared" si="1"/>
        <v>0</v>
      </c>
    </row>
    <row r="43" spans="1:6" ht="28.8" x14ac:dyDescent="0.3">
      <c r="A43" s="4" t="s">
        <v>78</v>
      </c>
      <c r="B43" s="9" t="s">
        <v>79</v>
      </c>
      <c r="C43" s="4" t="s">
        <v>24</v>
      </c>
      <c r="D43" s="11"/>
      <c r="E43" s="27"/>
      <c r="F43" s="12">
        <f t="shared" si="1"/>
        <v>0</v>
      </c>
    </row>
    <row r="44" spans="1:6" ht="28.8" x14ac:dyDescent="0.3">
      <c r="A44" s="4" t="s">
        <v>80</v>
      </c>
      <c r="B44" s="9" t="s">
        <v>81</v>
      </c>
      <c r="C44" s="4" t="s">
        <v>24</v>
      </c>
      <c r="D44" s="11"/>
      <c r="E44" s="27"/>
      <c r="F44" s="12">
        <f t="shared" si="1"/>
        <v>0</v>
      </c>
    </row>
    <row r="45" spans="1:6" ht="28.8" x14ac:dyDescent="0.3">
      <c r="A45" s="4" t="s">
        <v>82</v>
      </c>
      <c r="B45" s="9" t="s">
        <v>83</v>
      </c>
      <c r="C45" s="4" t="s">
        <v>24</v>
      </c>
      <c r="D45" s="11"/>
      <c r="E45" s="27"/>
      <c r="F45" s="12">
        <f t="shared" si="1"/>
        <v>0</v>
      </c>
    </row>
    <row r="46" spans="1:6" ht="28.8" x14ac:dyDescent="0.3">
      <c r="A46" s="4" t="s">
        <v>84</v>
      </c>
      <c r="B46" s="9" t="s">
        <v>85</v>
      </c>
      <c r="C46" s="4" t="s">
        <v>24</v>
      </c>
      <c r="D46" s="11"/>
      <c r="E46" s="27"/>
      <c r="F46" s="12">
        <f t="shared" si="1"/>
        <v>0</v>
      </c>
    </row>
    <row r="47" spans="1:6" ht="28.8" x14ac:dyDescent="0.3">
      <c r="A47" s="4" t="s">
        <v>86</v>
      </c>
      <c r="B47" s="9" t="s">
        <v>87</v>
      </c>
      <c r="C47" s="4" t="s">
        <v>24</v>
      </c>
      <c r="D47" s="11"/>
      <c r="E47" s="27"/>
      <c r="F47" s="12">
        <f t="shared" si="1"/>
        <v>0</v>
      </c>
    </row>
    <row r="48" spans="1:6" ht="28.8" x14ac:dyDescent="0.3">
      <c r="A48" s="4" t="s">
        <v>88</v>
      </c>
      <c r="B48" s="9" t="s">
        <v>89</v>
      </c>
      <c r="C48" s="4" t="s">
        <v>24</v>
      </c>
      <c r="D48" s="11"/>
      <c r="E48" s="27"/>
      <c r="F48" s="12">
        <f t="shared" si="1"/>
        <v>0</v>
      </c>
    </row>
    <row r="49" spans="1:6" ht="43.2" x14ac:dyDescent="0.3">
      <c r="A49" s="4" t="s">
        <v>90</v>
      </c>
      <c r="B49" s="9" t="s">
        <v>91</v>
      </c>
      <c r="C49" s="4" t="s">
        <v>24</v>
      </c>
      <c r="D49" s="11"/>
      <c r="E49" s="27"/>
      <c r="F49" s="12">
        <f t="shared" si="1"/>
        <v>0</v>
      </c>
    </row>
    <row r="50" spans="1:6" ht="43.2" x14ac:dyDescent="0.3">
      <c r="A50" s="4" t="s">
        <v>92</v>
      </c>
      <c r="B50" s="9" t="s">
        <v>93</v>
      </c>
      <c r="C50" s="4" t="s">
        <v>24</v>
      </c>
      <c r="D50" s="11"/>
      <c r="E50" s="27"/>
      <c r="F50" s="12">
        <f t="shared" si="1"/>
        <v>0</v>
      </c>
    </row>
    <row r="51" spans="1:6" ht="43.2" x14ac:dyDescent="0.3">
      <c r="A51" s="4" t="s">
        <v>94</v>
      </c>
      <c r="B51" s="9" t="s">
        <v>95</v>
      </c>
      <c r="C51" s="4" t="s">
        <v>24</v>
      </c>
      <c r="D51" s="11"/>
      <c r="E51" s="27"/>
      <c r="F51" s="12">
        <f t="shared" si="1"/>
        <v>0</v>
      </c>
    </row>
    <row r="52" spans="1:6" ht="28.8" x14ac:dyDescent="0.3">
      <c r="A52" s="4" t="s">
        <v>7</v>
      </c>
      <c r="B52" s="5" t="s">
        <v>96</v>
      </c>
      <c r="C52" s="6" t="s">
        <v>9</v>
      </c>
      <c r="D52" s="7"/>
      <c r="E52" s="8" t="s">
        <v>7</v>
      </c>
      <c r="F52" s="8" t="s">
        <v>7</v>
      </c>
    </row>
    <row r="53" spans="1:6" ht="28.8" x14ac:dyDescent="0.3">
      <c r="A53" s="4" t="s">
        <v>7</v>
      </c>
      <c r="B53" s="9" t="s">
        <v>97</v>
      </c>
      <c r="C53" s="4" t="s">
        <v>7</v>
      </c>
      <c r="D53" s="13"/>
      <c r="E53" s="8" t="s">
        <v>7</v>
      </c>
      <c r="F53" s="8" t="s">
        <v>7</v>
      </c>
    </row>
    <row r="54" spans="1:6" ht="28.8" x14ac:dyDescent="0.3">
      <c r="A54" s="4" t="s">
        <v>98</v>
      </c>
      <c r="B54" s="9" t="s">
        <v>99</v>
      </c>
      <c r="C54" s="4" t="s">
        <v>24</v>
      </c>
      <c r="D54" s="11"/>
      <c r="E54" s="27"/>
      <c r="F54" s="12">
        <f>E54</f>
        <v>0</v>
      </c>
    </row>
    <row r="55" spans="1:6" ht="28.8" x14ac:dyDescent="0.3">
      <c r="A55" s="4" t="s">
        <v>100</v>
      </c>
      <c r="B55" s="9" t="s">
        <v>101</v>
      </c>
      <c r="C55" s="4" t="s">
        <v>102</v>
      </c>
      <c r="D55" s="7"/>
      <c r="E55" s="8" t="s">
        <v>7</v>
      </c>
      <c r="F55" s="8" t="s">
        <v>7</v>
      </c>
    </row>
    <row r="56" spans="1:6" ht="28.8" x14ac:dyDescent="0.3">
      <c r="A56" s="4" t="s">
        <v>103</v>
      </c>
      <c r="B56" s="9" t="s">
        <v>104</v>
      </c>
      <c r="C56" s="4" t="s">
        <v>24</v>
      </c>
      <c r="D56" s="11"/>
      <c r="E56" s="27"/>
      <c r="F56" s="12">
        <f t="shared" ref="F56:F62" si="2">E56</f>
        <v>0</v>
      </c>
    </row>
    <row r="57" spans="1:6" ht="28.8" x14ac:dyDescent="0.3">
      <c r="A57" s="4" t="s">
        <v>105</v>
      </c>
      <c r="B57" s="9" t="s">
        <v>106</v>
      </c>
      <c r="C57" s="4" t="s">
        <v>24</v>
      </c>
      <c r="D57" s="11"/>
      <c r="E57" s="27"/>
      <c r="F57" s="12">
        <f t="shared" si="2"/>
        <v>0</v>
      </c>
    </row>
    <row r="58" spans="1:6" ht="28.8" x14ac:dyDescent="0.3">
      <c r="A58" s="4" t="s">
        <v>107</v>
      </c>
      <c r="B58" s="9" t="s">
        <v>108</v>
      </c>
      <c r="C58" s="4" t="s">
        <v>24</v>
      </c>
      <c r="D58" s="11"/>
      <c r="E58" s="27"/>
      <c r="F58" s="12">
        <f t="shared" si="2"/>
        <v>0</v>
      </c>
    </row>
    <row r="59" spans="1:6" ht="28.8" x14ac:dyDescent="0.3">
      <c r="A59" s="4" t="s">
        <v>109</v>
      </c>
      <c r="B59" s="9" t="s">
        <v>110</v>
      </c>
      <c r="C59" s="4" t="s">
        <v>24</v>
      </c>
      <c r="D59" s="11"/>
      <c r="E59" s="27"/>
      <c r="F59" s="12">
        <f t="shared" si="2"/>
        <v>0</v>
      </c>
    </row>
    <row r="60" spans="1:6" ht="28.8" x14ac:dyDescent="0.3">
      <c r="A60" s="4" t="s">
        <v>111</v>
      </c>
      <c r="B60" s="9" t="s">
        <v>112</v>
      </c>
      <c r="C60" s="4" t="s">
        <v>24</v>
      </c>
      <c r="D60" s="11"/>
      <c r="E60" s="27"/>
      <c r="F60" s="12">
        <f t="shared" si="2"/>
        <v>0</v>
      </c>
    </row>
    <row r="61" spans="1:6" ht="28.8" x14ac:dyDescent="0.3">
      <c r="A61" s="4" t="s">
        <v>113</v>
      </c>
      <c r="B61" s="9" t="s">
        <v>114</v>
      </c>
      <c r="C61" s="4" t="s">
        <v>24</v>
      </c>
      <c r="D61" s="11"/>
      <c r="E61" s="27"/>
      <c r="F61" s="12">
        <f t="shared" si="2"/>
        <v>0</v>
      </c>
    </row>
    <row r="62" spans="1:6" ht="28.8" x14ac:dyDescent="0.3">
      <c r="A62" s="4" t="s">
        <v>115</v>
      </c>
      <c r="B62" s="9" t="s">
        <v>116</v>
      </c>
      <c r="C62" s="4" t="s">
        <v>24</v>
      </c>
      <c r="D62" s="11"/>
      <c r="E62" s="27"/>
      <c r="F62" s="12">
        <f t="shared" si="2"/>
        <v>0</v>
      </c>
    </row>
    <row r="63" spans="1:6" ht="28.8" x14ac:dyDescent="0.3">
      <c r="A63" s="4" t="s">
        <v>7</v>
      </c>
      <c r="B63" s="5" t="s">
        <v>117</v>
      </c>
      <c r="C63" s="6" t="s">
        <v>9</v>
      </c>
      <c r="D63" s="7"/>
      <c r="E63" s="8" t="s">
        <v>7</v>
      </c>
      <c r="F63" s="8" t="s">
        <v>7</v>
      </c>
    </row>
    <row r="64" spans="1:6" ht="57.6" x14ac:dyDescent="0.3">
      <c r="A64" s="4" t="s">
        <v>118</v>
      </c>
      <c r="B64" s="9" t="s">
        <v>119</v>
      </c>
      <c r="C64" s="4" t="s">
        <v>24</v>
      </c>
      <c r="D64" s="11"/>
      <c r="E64" s="27"/>
      <c r="F64" s="12">
        <f t="shared" ref="F64:F78" si="3">E64</f>
        <v>0</v>
      </c>
    </row>
    <row r="65" spans="1:6" ht="43.2" x14ac:dyDescent="0.3">
      <c r="A65" s="4" t="s">
        <v>120</v>
      </c>
      <c r="B65" s="9" t="s">
        <v>121</v>
      </c>
      <c r="C65" s="4" t="s">
        <v>24</v>
      </c>
      <c r="D65" s="11"/>
      <c r="E65" s="27"/>
      <c r="F65" s="12">
        <f t="shared" si="3"/>
        <v>0</v>
      </c>
    </row>
    <row r="66" spans="1:6" ht="43.2" x14ac:dyDescent="0.3">
      <c r="A66" s="4" t="s">
        <v>122</v>
      </c>
      <c r="B66" s="9" t="s">
        <v>123</v>
      </c>
      <c r="C66" s="4" t="s">
        <v>24</v>
      </c>
      <c r="D66" s="11"/>
      <c r="E66" s="27"/>
      <c r="F66" s="12">
        <f t="shared" si="3"/>
        <v>0</v>
      </c>
    </row>
    <row r="67" spans="1:6" ht="43.2" x14ac:dyDescent="0.3">
      <c r="A67" s="4" t="s">
        <v>124</v>
      </c>
      <c r="B67" s="9" t="s">
        <v>125</v>
      </c>
      <c r="C67" s="4" t="s">
        <v>24</v>
      </c>
      <c r="D67" s="11"/>
      <c r="E67" s="27"/>
      <c r="F67" s="12">
        <f t="shared" si="3"/>
        <v>0</v>
      </c>
    </row>
    <row r="68" spans="1:6" ht="43.2" x14ac:dyDescent="0.3">
      <c r="A68" s="4" t="s">
        <v>126</v>
      </c>
      <c r="B68" s="9" t="s">
        <v>127</v>
      </c>
      <c r="C68" s="4" t="s">
        <v>24</v>
      </c>
      <c r="D68" s="11"/>
      <c r="E68" s="27"/>
      <c r="F68" s="12">
        <f t="shared" si="3"/>
        <v>0</v>
      </c>
    </row>
    <row r="69" spans="1:6" ht="28.8" x14ac:dyDescent="0.3">
      <c r="A69" s="4" t="s">
        <v>128</v>
      </c>
      <c r="B69" s="9" t="s">
        <v>129</v>
      </c>
      <c r="C69" s="4" t="s">
        <v>24</v>
      </c>
      <c r="D69" s="11"/>
      <c r="E69" s="27"/>
      <c r="F69" s="12">
        <f t="shared" si="3"/>
        <v>0</v>
      </c>
    </row>
    <row r="70" spans="1:6" ht="28.8" x14ac:dyDescent="0.3">
      <c r="A70" s="4" t="s">
        <v>130</v>
      </c>
      <c r="B70" s="9" t="s">
        <v>131</v>
      </c>
      <c r="C70" s="4" t="s">
        <v>24</v>
      </c>
      <c r="D70" s="11"/>
      <c r="E70" s="27"/>
      <c r="F70" s="12">
        <f t="shared" si="3"/>
        <v>0</v>
      </c>
    </row>
    <row r="71" spans="1:6" ht="28.8" x14ac:dyDescent="0.3">
      <c r="A71" s="4" t="s">
        <v>132</v>
      </c>
      <c r="B71" s="9" t="s">
        <v>133</v>
      </c>
      <c r="C71" s="4" t="s">
        <v>24</v>
      </c>
      <c r="D71" s="11"/>
      <c r="E71" s="27"/>
      <c r="F71" s="12">
        <f t="shared" si="3"/>
        <v>0</v>
      </c>
    </row>
    <row r="72" spans="1:6" ht="43.2" x14ac:dyDescent="0.3">
      <c r="A72" s="4" t="s">
        <v>134</v>
      </c>
      <c r="B72" s="9" t="s">
        <v>135</v>
      </c>
      <c r="C72" s="4" t="s">
        <v>24</v>
      </c>
      <c r="D72" s="11"/>
      <c r="E72" s="27"/>
      <c r="F72" s="12">
        <f t="shared" si="3"/>
        <v>0</v>
      </c>
    </row>
    <row r="73" spans="1:6" ht="28.8" x14ac:dyDescent="0.3">
      <c r="A73" s="4" t="s">
        <v>136</v>
      </c>
      <c r="B73" s="9" t="s">
        <v>137</v>
      </c>
      <c r="C73" s="4" t="s">
        <v>24</v>
      </c>
      <c r="D73" s="11"/>
      <c r="E73" s="27"/>
      <c r="F73" s="12">
        <f t="shared" si="3"/>
        <v>0</v>
      </c>
    </row>
    <row r="74" spans="1:6" ht="43.2" x14ac:dyDescent="0.3">
      <c r="A74" s="4" t="s">
        <v>138</v>
      </c>
      <c r="B74" s="9" t="s">
        <v>139</v>
      </c>
      <c r="C74" s="4" t="s">
        <v>24</v>
      </c>
      <c r="D74" s="11"/>
      <c r="E74" s="27"/>
      <c r="F74" s="12">
        <f t="shared" si="3"/>
        <v>0</v>
      </c>
    </row>
    <row r="75" spans="1:6" ht="43.2" x14ac:dyDescent="0.3">
      <c r="A75" s="4" t="s">
        <v>140</v>
      </c>
      <c r="B75" s="9" t="s">
        <v>141</v>
      </c>
      <c r="C75" s="4" t="s">
        <v>24</v>
      </c>
      <c r="D75" s="11"/>
      <c r="E75" s="27"/>
      <c r="F75" s="12">
        <f t="shared" si="3"/>
        <v>0</v>
      </c>
    </row>
    <row r="76" spans="1:6" ht="28.8" x14ac:dyDescent="0.3">
      <c r="A76" s="4" t="s">
        <v>142</v>
      </c>
      <c r="B76" s="9" t="s">
        <v>143</v>
      </c>
      <c r="C76" s="4" t="s">
        <v>24</v>
      </c>
      <c r="D76" s="11"/>
      <c r="E76" s="27"/>
      <c r="F76" s="12">
        <f t="shared" si="3"/>
        <v>0</v>
      </c>
    </row>
    <row r="77" spans="1:6" ht="28.8" x14ac:dyDescent="0.3">
      <c r="A77" s="4" t="s">
        <v>144</v>
      </c>
      <c r="B77" s="9" t="s">
        <v>145</v>
      </c>
      <c r="C77" s="4" t="s">
        <v>24</v>
      </c>
      <c r="D77" s="11"/>
      <c r="E77" s="27"/>
      <c r="F77" s="12">
        <f t="shared" si="3"/>
        <v>0</v>
      </c>
    </row>
    <row r="78" spans="1:6" ht="43.2" x14ac:dyDescent="0.3">
      <c r="A78" s="4" t="s">
        <v>146</v>
      </c>
      <c r="B78" s="9" t="s">
        <v>147</v>
      </c>
      <c r="C78" s="4" t="s">
        <v>24</v>
      </c>
      <c r="D78" s="11"/>
      <c r="E78" s="27"/>
      <c r="F78" s="12">
        <f t="shared" si="3"/>
        <v>0</v>
      </c>
    </row>
    <row r="79" spans="1:6" x14ac:dyDescent="0.3">
      <c r="A79" s="4" t="s">
        <v>7</v>
      </c>
      <c r="B79" s="5" t="s">
        <v>148</v>
      </c>
      <c r="C79" s="6" t="s">
        <v>9</v>
      </c>
      <c r="D79" s="7"/>
      <c r="E79" s="8" t="s">
        <v>7</v>
      </c>
      <c r="F79" s="8" t="s">
        <v>7</v>
      </c>
    </row>
    <row r="80" spans="1:6" ht="43.2" x14ac:dyDescent="0.3">
      <c r="A80" s="4" t="s">
        <v>7</v>
      </c>
      <c r="B80" s="9" t="s">
        <v>149</v>
      </c>
      <c r="C80" s="4" t="s">
        <v>7</v>
      </c>
      <c r="D80" s="13"/>
      <c r="E80" s="8" t="s">
        <v>7</v>
      </c>
      <c r="F80" s="8" t="s">
        <v>7</v>
      </c>
    </row>
    <row r="81" spans="1:6" ht="100.8" x14ac:dyDescent="0.3">
      <c r="A81" s="4" t="s">
        <v>150</v>
      </c>
      <c r="B81" s="9" t="s">
        <v>151</v>
      </c>
      <c r="C81" s="4" t="s">
        <v>24</v>
      </c>
      <c r="D81" s="11"/>
      <c r="E81" s="27"/>
      <c r="F81" s="12">
        <f t="shared" ref="F81:F85" si="4">E81</f>
        <v>0</v>
      </c>
    </row>
    <row r="82" spans="1:6" ht="100.8" x14ac:dyDescent="0.3">
      <c r="A82" s="4" t="s">
        <v>152</v>
      </c>
      <c r="B82" s="9" t="s">
        <v>153</v>
      </c>
      <c r="C82" s="4" t="s">
        <v>24</v>
      </c>
      <c r="D82" s="11"/>
      <c r="E82" s="27"/>
      <c r="F82" s="12">
        <f t="shared" si="4"/>
        <v>0</v>
      </c>
    </row>
    <row r="83" spans="1:6" ht="86.4" x14ac:dyDescent="0.3">
      <c r="A83" s="4" t="s">
        <v>154</v>
      </c>
      <c r="B83" s="9" t="s">
        <v>155</v>
      </c>
      <c r="C83" s="4" t="s">
        <v>24</v>
      </c>
      <c r="D83" s="11"/>
      <c r="E83" s="27"/>
      <c r="F83" s="12">
        <f t="shared" si="4"/>
        <v>0</v>
      </c>
    </row>
    <row r="84" spans="1:6" ht="57.6" x14ac:dyDescent="0.3">
      <c r="A84" s="4" t="s">
        <v>156</v>
      </c>
      <c r="B84" s="9" t="s">
        <v>157</v>
      </c>
      <c r="C84" s="4" t="s">
        <v>24</v>
      </c>
      <c r="D84" s="11"/>
      <c r="E84" s="27"/>
      <c r="F84" s="12">
        <f t="shared" si="4"/>
        <v>0</v>
      </c>
    </row>
    <row r="85" spans="1:6" ht="86.4" x14ac:dyDescent="0.3">
      <c r="A85" s="4" t="s">
        <v>158</v>
      </c>
      <c r="B85" s="9" t="s">
        <v>159</v>
      </c>
      <c r="C85" s="4" t="s">
        <v>24</v>
      </c>
      <c r="D85" s="11"/>
      <c r="E85" s="27"/>
      <c r="F85" s="12">
        <f t="shared" si="4"/>
        <v>0</v>
      </c>
    </row>
    <row r="86" spans="1:6" ht="86.4" x14ac:dyDescent="0.3">
      <c r="A86" s="4" t="s">
        <v>7</v>
      </c>
      <c r="B86" s="9" t="s">
        <v>160</v>
      </c>
      <c r="C86" s="4" t="s">
        <v>7</v>
      </c>
      <c r="D86" s="7"/>
      <c r="E86" s="8" t="s">
        <v>7</v>
      </c>
      <c r="F86" s="8" t="s">
        <v>7</v>
      </c>
    </row>
    <row r="87" spans="1:6" ht="86.4" x14ac:dyDescent="0.3">
      <c r="A87" s="4" t="s">
        <v>161</v>
      </c>
      <c r="B87" s="9" t="s">
        <v>162</v>
      </c>
      <c r="C87" s="4" t="s">
        <v>24</v>
      </c>
      <c r="D87" s="11"/>
      <c r="E87" s="27"/>
      <c r="F87" s="12">
        <f t="shared" ref="F87:F92" si="5">E87</f>
        <v>0</v>
      </c>
    </row>
    <row r="88" spans="1:6" ht="57.6" x14ac:dyDescent="0.3">
      <c r="A88" s="4" t="s">
        <v>163</v>
      </c>
      <c r="B88" s="9" t="s">
        <v>164</v>
      </c>
      <c r="C88" s="4" t="s">
        <v>24</v>
      </c>
      <c r="D88" s="11"/>
      <c r="E88" s="27"/>
      <c r="F88" s="12">
        <f t="shared" si="5"/>
        <v>0</v>
      </c>
    </row>
    <row r="89" spans="1:6" ht="72" x14ac:dyDescent="0.3">
      <c r="A89" s="4" t="s">
        <v>165</v>
      </c>
      <c r="B89" s="9" t="s">
        <v>166</v>
      </c>
      <c r="C89" s="4" t="s">
        <v>24</v>
      </c>
      <c r="D89" s="11"/>
      <c r="E89" s="27"/>
      <c r="F89" s="12">
        <f t="shared" si="5"/>
        <v>0</v>
      </c>
    </row>
    <row r="90" spans="1:6" ht="388.8" x14ac:dyDescent="0.3">
      <c r="A90" s="4" t="s">
        <v>167</v>
      </c>
      <c r="B90" s="9" t="s">
        <v>168</v>
      </c>
      <c r="C90" s="4" t="s">
        <v>24</v>
      </c>
      <c r="D90" s="11"/>
      <c r="E90" s="27"/>
      <c r="F90" s="12">
        <f t="shared" si="5"/>
        <v>0</v>
      </c>
    </row>
    <row r="91" spans="1:6" ht="129.6" x14ac:dyDescent="0.3">
      <c r="A91" s="4" t="s">
        <v>169</v>
      </c>
      <c r="B91" s="9" t="s">
        <v>170</v>
      </c>
      <c r="C91" s="4" t="s">
        <v>24</v>
      </c>
      <c r="D91" s="11"/>
      <c r="E91" s="27"/>
      <c r="F91" s="12">
        <f t="shared" si="5"/>
        <v>0</v>
      </c>
    </row>
    <row r="92" spans="1:6" ht="288" x14ac:dyDescent="0.3">
      <c r="A92" s="4" t="s">
        <v>171</v>
      </c>
      <c r="B92" s="9" t="s">
        <v>172</v>
      </c>
      <c r="C92" s="4" t="s">
        <v>24</v>
      </c>
      <c r="D92" s="11"/>
      <c r="E92" s="27"/>
      <c r="F92" s="12">
        <f t="shared" si="5"/>
        <v>0</v>
      </c>
    </row>
    <row r="93" spans="1:6" ht="28.8" x14ac:dyDescent="0.3">
      <c r="A93" s="4" t="s">
        <v>7</v>
      </c>
      <c r="B93" s="9" t="s">
        <v>173</v>
      </c>
      <c r="C93" s="4" t="s">
        <v>7</v>
      </c>
      <c r="D93" s="7"/>
      <c r="E93" s="8" t="s">
        <v>7</v>
      </c>
      <c r="F93" s="8" t="s">
        <v>7</v>
      </c>
    </row>
    <row r="94" spans="1:6" x14ac:dyDescent="0.3">
      <c r="A94" s="4" t="s">
        <v>7</v>
      </c>
      <c r="B94" s="9" t="s">
        <v>174</v>
      </c>
      <c r="C94" s="4" t="s">
        <v>7</v>
      </c>
      <c r="D94" s="7"/>
      <c r="E94" s="8" t="s">
        <v>7</v>
      </c>
      <c r="F94" s="8" t="s">
        <v>7</v>
      </c>
    </row>
    <row r="95" spans="1:6" x14ac:dyDescent="0.3">
      <c r="A95" s="4" t="s">
        <v>7</v>
      </c>
      <c r="B95" s="9" t="s">
        <v>175</v>
      </c>
      <c r="C95" s="4" t="s">
        <v>7</v>
      </c>
      <c r="D95" s="7"/>
      <c r="E95" s="8" t="s">
        <v>7</v>
      </c>
      <c r="F95" s="8" t="s">
        <v>7</v>
      </c>
    </row>
    <row r="96" spans="1:6" x14ac:dyDescent="0.3">
      <c r="A96" s="4" t="s">
        <v>7</v>
      </c>
      <c r="B96" s="9" t="s">
        <v>176</v>
      </c>
      <c r="C96" s="4" t="s">
        <v>7</v>
      </c>
      <c r="D96" s="7"/>
      <c r="E96" s="8" t="s">
        <v>7</v>
      </c>
      <c r="F96" s="8" t="s">
        <v>7</v>
      </c>
    </row>
    <row r="97" spans="1:6" ht="115.2" x14ac:dyDescent="0.3">
      <c r="A97" s="4" t="s">
        <v>7</v>
      </c>
      <c r="B97" s="9" t="s">
        <v>177</v>
      </c>
      <c r="C97" s="4" t="s">
        <v>7</v>
      </c>
      <c r="D97" s="7"/>
      <c r="E97" s="8" t="s">
        <v>7</v>
      </c>
      <c r="F97" s="8" t="s">
        <v>7</v>
      </c>
    </row>
    <row r="98" spans="1:6" x14ac:dyDescent="0.3">
      <c r="A98" s="4" t="s">
        <v>7</v>
      </c>
      <c r="B98" s="9" t="s">
        <v>178</v>
      </c>
      <c r="C98" s="4" t="s">
        <v>7</v>
      </c>
      <c r="D98" s="7"/>
      <c r="E98" s="8" t="s">
        <v>7</v>
      </c>
      <c r="F98" s="8" t="s">
        <v>7</v>
      </c>
    </row>
    <row r="99" spans="1:6" ht="216" x14ac:dyDescent="0.3">
      <c r="A99" s="4" t="s">
        <v>7</v>
      </c>
      <c r="B99" s="9" t="s">
        <v>179</v>
      </c>
      <c r="C99" s="4" t="s">
        <v>7</v>
      </c>
      <c r="D99" s="7"/>
      <c r="E99" s="8" t="s">
        <v>7</v>
      </c>
      <c r="F99" s="8" t="s">
        <v>7</v>
      </c>
    </row>
    <row r="100" spans="1:6" ht="244.8" x14ac:dyDescent="0.3">
      <c r="A100" s="4" t="s">
        <v>7</v>
      </c>
      <c r="B100" s="9" t="s">
        <v>180</v>
      </c>
      <c r="C100" s="4" t="s">
        <v>7</v>
      </c>
      <c r="D100" s="7"/>
      <c r="E100" s="8" t="s">
        <v>7</v>
      </c>
      <c r="F100" s="8" t="s">
        <v>7</v>
      </c>
    </row>
    <row r="101" spans="1:6" x14ac:dyDescent="0.3">
      <c r="A101" s="4" t="s">
        <v>7</v>
      </c>
      <c r="B101" s="9" t="s">
        <v>181</v>
      </c>
      <c r="C101" s="4" t="s">
        <v>7</v>
      </c>
      <c r="D101" s="7"/>
      <c r="E101" s="8" t="s">
        <v>7</v>
      </c>
      <c r="F101" s="8" t="s">
        <v>7</v>
      </c>
    </row>
    <row r="102" spans="1:6" ht="115.2" x14ac:dyDescent="0.3">
      <c r="A102" s="4" t="s">
        <v>7</v>
      </c>
      <c r="B102" s="9" t="s">
        <v>182</v>
      </c>
      <c r="C102" s="4" t="s">
        <v>7</v>
      </c>
      <c r="D102" s="7"/>
      <c r="E102" s="8" t="s">
        <v>7</v>
      </c>
      <c r="F102" s="8" t="s">
        <v>7</v>
      </c>
    </row>
    <row r="103" spans="1:6" ht="158.4" x14ac:dyDescent="0.3">
      <c r="A103" s="4" t="s">
        <v>7</v>
      </c>
      <c r="B103" s="9" t="s">
        <v>183</v>
      </c>
      <c r="C103" s="4" t="s">
        <v>7</v>
      </c>
      <c r="D103" s="7"/>
      <c r="E103" s="8" t="s">
        <v>7</v>
      </c>
      <c r="F103" s="8" t="s">
        <v>7</v>
      </c>
    </row>
    <row r="104" spans="1:6" x14ac:dyDescent="0.3">
      <c r="A104" s="4" t="s">
        <v>7</v>
      </c>
      <c r="B104" s="9" t="s">
        <v>184</v>
      </c>
      <c r="C104" s="4" t="s">
        <v>7</v>
      </c>
      <c r="D104" s="7"/>
      <c r="E104" s="8" t="s">
        <v>7</v>
      </c>
      <c r="F104" s="8" t="s">
        <v>7</v>
      </c>
    </row>
    <row r="105" spans="1:6" ht="129.6" x14ac:dyDescent="0.3">
      <c r="A105" s="4" t="s">
        <v>7</v>
      </c>
      <c r="B105" s="9" t="s">
        <v>185</v>
      </c>
      <c r="C105" s="4" t="s">
        <v>7</v>
      </c>
      <c r="D105" s="7"/>
      <c r="E105" s="8" t="s">
        <v>7</v>
      </c>
      <c r="F105" s="8" t="s">
        <v>7</v>
      </c>
    </row>
    <row r="106" spans="1:6" ht="144" x14ac:dyDescent="0.3">
      <c r="A106" s="4" t="s">
        <v>7</v>
      </c>
      <c r="B106" s="9" t="s">
        <v>186</v>
      </c>
      <c r="C106" s="4" t="s">
        <v>7</v>
      </c>
      <c r="D106" s="7"/>
      <c r="E106" s="8" t="s">
        <v>7</v>
      </c>
      <c r="F106" s="8" t="s">
        <v>7</v>
      </c>
    </row>
    <row r="107" spans="1:6" x14ac:dyDescent="0.3">
      <c r="A107" s="4" t="s">
        <v>7</v>
      </c>
      <c r="B107" s="9" t="s">
        <v>187</v>
      </c>
      <c r="C107" s="4" t="s">
        <v>7</v>
      </c>
      <c r="D107" s="7"/>
      <c r="E107" s="8" t="s">
        <v>7</v>
      </c>
      <c r="F107" s="8" t="s">
        <v>7</v>
      </c>
    </row>
    <row r="108" spans="1:6" ht="244.8" x14ac:dyDescent="0.3">
      <c r="A108" s="4" t="s">
        <v>7</v>
      </c>
      <c r="B108" s="9" t="s">
        <v>188</v>
      </c>
      <c r="C108" s="4" t="s">
        <v>7</v>
      </c>
      <c r="D108" s="7"/>
      <c r="E108" s="8" t="s">
        <v>7</v>
      </c>
      <c r="F108" s="8" t="s">
        <v>7</v>
      </c>
    </row>
    <row r="109" spans="1:6" x14ac:dyDescent="0.3">
      <c r="A109" s="4" t="s">
        <v>7</v>
      </c>
      <c r="B109" s="9" t="s">
        <v>189</v>
      </c>
      <c r="C109" s="4" t="s">
        <v>7</v>
      </c>
      <c r="D109" s="7"/>
      <c r="E109" s="8" t="s">
        <v>7</v>
      </c>
      <c r="F109" s="8" t="s">
        <v>7</v>
      </c>
    </row>
    <row r="110" spans="1:6" x14ac:dyDescent="0.3">
      <c r="A110" s="4" t="s">
        <v>7</v>
      </c>
      <c r="B110" s="9" t="s">
        <v>190</v>
      </c>
      <c r="C110" s="4" t="s">
        <v>7</v>
      </c>
      <c r="D110" s="7"/>
      <c r="E110" s="8" t="s">
        <v>7</v>
      </c>
      <c r="F110" s="8" t="s">
        <v>7</v>
      </c>
    </row>
    <row r="111" spans="1:6" ht="331.2" x14ac:dyDescent="0.3">
      <c r="A111" s="4" t="s">
        <v>191</v>
      </c>
      <c r="B111" s="9" t="s">
        <v>192</v>
      </c>
      <c r="C111" s="4" t="s">
        <v>102</v>
      </c>
      <c r="D111" s="7"/>
      <c r="E111" s="8" t="s">
        <v>7</v>
      </c>
      <c r="F111" s="8" t="s">
        <v>7</v>
      </c>
    </row>
    <row r="112" spans="1:6" x14ac:dyDescent="0.3">
      <c r="A112" s="4" t="s">
        <v>7</v>
      </c>
      <c r="B112" s="9" t="s">
        <v>193</v>
      </c>
      <c r="C112" s="4" t="s">
        <v>7</v>
      </c>
      <c r="D112" s="7"/>
      <c r="E112" s="8" t="s">
        <v>7</v>
      </c>
      <c r="F112" s="8" t="s">
        <v>7</v>
      </c>
    </row>
    <row r="113" spans="1:6" ht="100.8" x14ac:dyDescent="0.3">
      <c r="A113" s="4" t="s">
        <v>194</v>
      </c>
      <c r="B113" s="9" t="s">
        <v>195</v>
      </c>
      <c r="C113" s="4" t="s">
        <v>102</v>
      </c>
      <c r="D113" s="7"/>
      <c r="E113" s="8" t="s">
        <v>7</v>
      </c>
      <c r="F113" s="8" t="s">
        <v>7</v>
      </c>
    </row>
    <row r="114" spans="1:6" x14ac:dyDescent="0.3">
      <c r="A114" s="4" t="s">
        <v>7</v>
      </c>
      <c r="B114" s="9" t="s">
        <v>196</v>
      </c>
      <c r="C114" s="4" t="s">
        <v>7</v>
      </c>
      <c r="D114" s="7"/>
      <c r="E114" s="8" t="s">
        <v>7</v>
      </c>
      <c r="F114" s="8" t="s">
        <v>7</v>
      </c>
    </row>
    <row r="115" spans="1:6" x14ac:dyDescent="0.3">
      <c r="A115" s="4" t="s">
        <v>7</v>
      </c>
      <c r="B115" s="9" t="s">
        <v>197</v>
      </c>
      <c r="C115" s="4" t="s">
        <v>7</v>
      </c>
      <c r="D115" s="7"/>
      <c r="E115" s="8" t="s">
        <v>7</v>
      </c>
      <c r="F115" s="8" t="s">
        <v>7</v>
      </c>
    </row>
    <row r="116" spans="1:6" ht="216" x14ac:dyDescent="0.3">
      <c r="A116" s="4" t="s">
        <v>7</v>
      </c>
      <c r="B116" s="9" t="s">
        <v>198</v>
      </c>
      <c r="C116" s="4" t="s">
        <v>7</v>
      </c>
      <c r="D116" s="7"/>
      <c r="E116" s="8" t="s">
        <v>7</v>
      </c>
      <c r="F116" s="8" t="s">
        <v>7</v>
      </c>
    </row>
    <row r="117" spans="1:6" ht="409.6" x14ac:dyDescent="0.3">
      <c r="A117" s="4" t="s">
        <v>7</v>
      </c>
      <c r="B117" s="9" t="s">
        <v>199</v>
      </c>
      <c r="C117" s="4" t="s">
        <v>7</v>
      </c>
      <c r="D117" s="7"/>
      <c r="E117" s="8" t="s">
        <v>7</v>
      </c>
      <c r="F117" s="8" t="s">
        <v>7</v>
      </c>
    </row>
    <row r="118" spans="1:6" ht="129.6" x14ac:dyDescent="0.3">
      <c r="A118" s="4" t="s">
        <v>7</v>
      </c>
      <c r="B118" s="9" t="s">
        <v>200</v>
      </c>
      <c r="C118" s="4" t="s">
        <v>7</v>
      </c>
      <c r="D118" s="7"/>
      <c r="E118" s="8" t="s">
        <v>7</v>
      </c>
      <c r="F118" s="8" t="s">
        <v>7</v>
      </c>
    </row>
    <row r="119" spans="1:6" x14ac:dyDescent="0.3">
      <c r="A119" s="4" t="s">
        <v>7</v>
      </c>
      <c r="B119" s="9" t="s">
        <v>201</v>
      </c>
      <c r="C119" s="4" t="s">
        <v>7</v>
      </c>
      <c r="D119" s="7"/>
      <c r="E119" s="8" t="s">
        <v>7</v>
      </c>
      <c r="F119" s="8" t="s">
        <v>7</v>
      </c>
    </row>
    <row r="120" spans="1:6" ht="273.60000000000002" x14ac:dyDescent="0.3">
      <c r="A120" s="4" t="s">
        <v>202</v>
      </c>
      <c r="B120" s="9" t="s">
        <v>203</v>
      </c>
      <c r="C120" s="4" t="s">
        <v>102</v>
      </c>
      <c r="D120" s="7"/>
      <c r="E120" s="8" t="s">
        <v>7</v>
      </c>
      <c r="F120" s="8" t="s">
        <v>7</v>
      </c>
    </row>
    <row r="121" spans="1:6" ht="28.8" x14ac:dyDescent="0.3">
      <c r="A121" s="4" t="s">
        <v>7</v>
      </c>
      <c r="B121" s="9" t="s">
        <v>204</v>
      </c>
      <c r="C121" s="4" t="s">
        <v>7</v>
      </c>
      <c r="D121" s="7"/>
      <c r="E121" s="8" t="s">
        <v>7</v>
      </c>
      <c r="F121" s="8" t="s">
        <v>7</v>
      </c>
    </row>
    <row r="122" spans="1:6" ht="43.2" x14ac:dyDescent="0.3">
      <c r="A122" s="4" t="s">
        <v>7</v>
      </c>
      <c r="B122" s="9" t="s">
        <v>205</v>
      </c>
      <c r="C122" s="4" t="s">
        <v>7</v>
      </c>
      <c r="D122" s="7"/>
      <c r="E122" s="8" t="s">
        <v>7</v>
      </c>
      <c r="F122" s="8" t="s">
        <v>7</v>
      </c>
    </row>
    <row r="123" spans="1:6" ht="345.6" x14ac:dyDescent="0.3">
      <c r="A123" s="4" t="s">
        <v>206</v>
      </c>
      <c r="B123" s="9" t="s">
        <v>207</v>
      </c>
      <c r="C123" s="4" t="s">
        <v>102</v>
      </c>
      <c r="D123" s="7"/>
      <c r="E123" s="8" t="s">
        <v>7</v>
      </c>
      <c r="F123" s="8" t="s">
        <v>7</v>
      </c>
    </row>
    <row r="124" spans="1:6" ht="409.6" x14ac:dyDescent="0.3">
      <c r="A124" s="4" t="s">
        <v>208</v>
      </c>
      <c r="B124" s="9" t="s">
        <v>209</v>
      </c>
      <c r="C124" s="4" t="s">
        <v>102</v>
      </c>
      <c r="D124" s="13"/>
      <c r="E124" s="8" t="s">
        <v>7</v>
      </c>
      <c r="F124" s="8" t="s">
        <v>7</v>
      </c>
    </row>
    <row r="125" spans="1:6" ht="244.8" x14ac:dyDescent="0.3">
      <c r="A125" s="4" t="s">
        <v>210</v>
      </c>
      <c r="B125" s="9" t="s">
        <v>211</v>
      </c>
      <c r="C125" s="4" t="s">
        <v>102</v>
      </c>
      <c r="D125" s="13"/>
      <c r="E125" s="8" t="s">
        <v>7</v>
      </c>
      <c r="F125" s="8" t="s">
        <v>7</v>
      </c>
    </row>
    <row r="126" spans="1:6" x14ac:dyDescent="0.3">
      <c r="A126" s="4" t="s">
        <v>7</v>
      </c>
      <c r="B126" s="9" t="s">
        <v>212</v>
      </c>
      <c r="C126" s="4" t="s">
        <v>7</v>
      </c>
      <c r="D126" s="7"/>
      <c r="E126" s="8" t="s">
        <v>7</v>
      </c>
      <c r="F126" s="8" t="s">
        <v>7</v>
      </c>
    </row>
    <row r="127" spans="1:6" ht="144" x14ac:dyDescent="0.3">
      <c r="A127" s="4" t="s">
        <v>213</v>
      </c>
      <c r="B127" s="9" t="s">
        <v>214</v>
      </c>
      <c r="C127" s="4" t="s">
        <v>102</v>
      </c>
      <c r="D127" s="7"/>
      <c r="E127" s="8" t="s">
        <v>7</v>
      </c>
      <c r="F127" s="8" t="s">
        <v>7</v>
      </c>
    </row>
    <row r="128" spans="1:6" x14ac:dyDescent="0.3">
      <c r="A128" s="4" t="s">
        <v>7</v>
      </c>
      <c r="B128" s="9" t="s">
        <v>215</v>
      </c>
      <c r="C128" s="4" t="s">
        <v>7</v>
      </c>
      <c r="D128" s="7"/>
      <c r="E128" s="8" t="s">
        <v>7</v>
      </c>
      <c r="F128" s="8" t="s">
        <v>7</v>
      </c>
    </row>
    <row r="129" spans="1:6" ht="216" x14ac:dyDescent="0.3">
      <c r="A129" s="4" t="s">
        <v>216</v>
      </c>
      <c r="B129" s="9" t="s">
        <v>217</v>
      </c>
      <c r="C129" s="4" t="s">
        <v>102</v>
      </c>
      <c r="D129" s="7"/>
      <c r="E129" s="8" t="s">
        <v>7</v>
      </c>
      <c r="F129" s="8" t="s">
        <v>7</v>
      </c>
    </row>
    <row r="130" spans="1:6" ht="409.6" x14ac:dyDescent="0.3">
      <c r="A130" s="4" t="s">
        <v>218</v>
      </c>
      <c r="B130" s="9" t="s">
        <v>219</v>
      </c>
      <c r="C130" s="4" t="s">
        <v>102</v>
      </c>
      <c r="D130" s="7"/>
      <c r="E130" s="8" t="s">
        <v>7</v>
      </c>
      <c r="F130" s="8" t="s">
        <v>7</v>
      </c>
    </row>
    <row r="131" spans="1:6" ht="100.8" x14ac:dyDescent="0.3">
      <c r="A131" s="4" t="s">
        <v>220</v>
      </c>
      <c r="B131" s="9" t="s">
        <v>221</v>
      </c>
      <c r="C131" s="4" t="s">
        <v>24</v>
      </c>
      <c r="D131" s="11"/>
      <c r="E131" s="27"/>
      <c r="F131" s="12">
        <f t="shared" ref="F131:F135" si="6">E131</f>
        <v>0</v>
      </c>
    </row>
    <row r="132" spans="1:6" ht="43.2" x14ac:dyDescent="0.3">
      <c r="A132" s="4" t="s">
        <v>222</v>
      </c>
      <c r="B132" s="9" t="s">
        <v>223</v>
      </c>
      <c r="C132" s="4" t="s">
        <v>24</v>
      </c>
      <c r="D132" s="11"/>
      <c r="E132" s="27"/>
      <c r="F132" s="12">
        <f t="shared" si="6"/>
        <v>0</v>
      </c>
    </row>
    <row r="133" spans="1:6" ht="86.4" x14ac:dyDescent="0.3">
      <c r="A133" s="4" t="s">
        <v>224</v>
      </c>
      <c r="B133" s="9" t="s">
        <v>225</v>
      </c>
      <c r="C133" s="4" t="s">
        <v>24</v>
      </c>
      <c r="D133" s="11"/>
      <c r="E133" s="27"/>
      <c r="F133" s="12">
        <f t="shared" si="6"/>
        <v>0</v>
      </c>
    </row>
    <row r="134" spans="1:6" ht="43.2" x14ac:dyDescent="0.3">
      <c r="A134" s="4" t="s">
        <v>226</v>
      </c>
      <c r="B134" s="9" t="s">
        <v>227</v>
      </c>
      <c r="C134" s="4" t="s">
        <v>24</v>
      </c>
      <c r="D134" s="11"/>
      <c r="E134" s="27"/>
      <c r="F134" s="12">
        <f t="shared" si="6"/>
        <v>0</v>
      </c>
    </row>
    <row r="135" spans="1:6" ht="57.6" x14ac:dyDescent="0.3">
      <c r="A135" s="4" t="s">
        <v>228</v>
      </c>
      <c r="B135" s="9" t="s">
        <v>229</v>
      </c>
      <c r="C135" s="4" t="s">
        <v>24</v>
      </c>
      <c r="D135" s="11"/>
      <c r="E135" s="27"/>
      <c r="F135" s="12">
        <f t="shared" si="6"/>
        <v>0</v>
      </c>
    </row>
    <row r="136" spans="1:6" ht="86.4" x14ac:dyDescent="0.3">
      <c r="A136" s="4" t="s">
        <v>7</v>
      </c>
      <c r="B136" s="9" t="s">
        <v>230</v>
      </c>
      <c r="C136" s="4" t="s">
        <v>7</v>
      </c>
      <c r="D136" s="13"/>
      <c r="E136" s="8" t="s">
        <v>7</v>
      </c>
      <c r="F136" s="8" t="s">
        <v>7</v>
      </c>
    </row>
    <row r="137" spans="1:6" ht="172.8" x14ac:dyDescent="0.3">
      <c r="A137" s="4" t="s">
        <v>231</v>
      </c>
      <c r="B137" s="9" t="s">
        <v>232</v>
      </c>
      <c r="C137" s="4" t="s">
        <v>24</v>
      </c>
      <c r="D137" s="11"/>
      <c r="E137" s="27"/>
      <c r="F137" s="12">
        <f t="shared" ref="F137:F151" si="7">E137</f>
        <v>0</v>
      </c>
    </row>
    <row r="138" spans="1:6" ht="72" x14ac:dyDescent="0.3">
      <c r="A138" s="4" t="s">
        <v>233</v>
      </c>
      <c r="B138" s="9" t="s">
        <v>234</v>
      </c>
      <c r="C138" s="4" t="s">
        <v>24</v>
      </c>
      <c r="D138" s="11"/>
      <c r="E138" s="27"/>
      <c r="F138" s="12">
        <f t="shared" si="7"/>
        <v>0</v>
      </c>
    </row>
    <row r="139" spans="1:6" ht="100.8" x14ac:dyDescent="0.3">
      <c r="A139" s="4" t="s">
        <v>235</v>
      </c>
      <c r="B139" s="9" t="s">
        <v>236</v>
      </c>
      <c r="C139" s="4" t="s">
        <v>24</v>
      </c>
      <c r="D139" s="11"/>
      <c r="E139" s="27"/>
      <c r="F139" s="12">
        <f t="shared" si="7"/>
        <v>0</v>
      </c>
    </row>
    <row r="140" spans="1:6" ht="144" x14ac:dyDescent="0.3">
      <c r="A140" s="4" t="s">
        <v>237</v>
      </c>
      <c r="B140" s="9" t="s">
        <v>238</v>
      </c>
      <c r="C140" s="4" t="s">
        <v>24</v>
      </c>
      <c r="D140" s="11"/>
      <c r="E140" s="27"/>
      <c r="F140" s="12">
        <f t="shared" si="7"/>
        <v>0</v>
      </c>
    </row>
    <row r="141" spans="1:6" ht="115.2" x14ac:dyDescent="0.3">
      <c r="A141" s="4" t="s">
        <v>239</v>
      </c>
      <c r="B141" s="9" t="s">
        <v>240</v>
      </c>
      <c r="C141" s="4" t="s">
        <v>24</v>
      </c>
      <c r="D141" s="11"/>
      <c r="E141" s="27"/>
      <c r="F141" s="12">
        <f t="shared" si="7"/>
        <v>0</v>
      </c>
    </row>
    <row r="142" spans="1:6" ht="100.8" x14ac:dyDescent="0.3">
      <c r="A142" s="4" t="s">
        <v>241</v>
      </c>
      <c r="B142" s="9" t="s">
        <v>242</v>
      </c>
      <c r="C142" s="4" t="s">
        <v>24</v>
      </c>
      <c r="D142" s="11"/>
      <c r="E142" s="27"/>
      <c r="F142" s="12">
        <f t="shared" si="7"/>
        <v>0</v>
      </c>
    </row>
    <row r="143" spans="1:6" ht="57.6" x14ac:dyDescent="0.3">
      <c r="A143" s="4" t="s">
        <v>243</v>
      </c>
      <c r="B143" s="9" t="s">
        <v>244</v>
      </c>
      <c r="C143" s="4" t="s">
        <v>24</v>
      </c>
      <c r="D143" s="11"/>
      <c r="E143" s="27"/>
      <c r="F143" s="12">
        <f t="shared" si="7"/>
        <v>0</v>
      </c>
    </row>
    <row r="144" spans="1:6" ht="172.8" x14ac:dyDescent="0.3">
      <c r="A144" s="4" t="s">
        <v>245</v>
      </c>
      <c r="B144" s="9" t="s">
        <v>246</v>
      </c>
      <c r="C144" s="4" t="s">
        <v>24</v>
      </c>
      <c r="D144" s="11"/>
      <c r="E144" s="27"/>
      <c r="F144" s="12">
        <f t="shared" si="7"/>
        <v>0</v>
      </c>
    </row>
    <row r="145" spans="1:6" ht="72" x14ac:dyDescent="0.3">
      <c r="A145" s="4" t="s">
        <v>247</v>
      </c>
      <c r="B145" s="9" t="s">
        <v>248</v>
      </c>
      <c r="C145" s="4" t="s">
        <v>24</v>
      </c>
      <c r="D145" s="11"/>
      <c r="E145" s="27"/>
      <c r="F145" s="12">
        <f t="shared" si="7"/>
        <v>0</v>
      </c>
    </row>
    <row r="146" spans="1:6" ht="115.2" x14ac:dyDescent="0.3">
      <c r="A146" s="4" t="s">
        <v>249</v>
      </c>
      <c r="B146" s="9" t="s">
        <v>250</v>
      </c>
      <c r="C146" s="4" t="s">
        <v>24</v>
      </c>
      <c r="D146" s="11"/>
      <c r="E146" s="27"/>
      <c r="F146" s="12">
        <f t="shared" si="7"/>
        <v>0</v>
      </c>
    </row>
    <row r="147" spans="1:6" ht="115.2" x14ac:dyDescent="0.3">
      <c r="A147" s="4" t="s">
        <v>251</v>
      </c>
      <c r="B147" s="9" t="s">
        <v>252</v>
      </c>
      <c r="C147" s="4" t="s">
        <v>24</v>
      </c>
      <c r="D147" s="11"/>
      <c r="E147" s="27"/>
      <c r="F147" s="12">
        <f t="shared" si="7"/>
        <v>0</v>
      </c>
    </row>
    <row r="148" spans="1:6" ht="144" x14ac:dyDescent="0.3">
      <c r="A148" s="4" t="s">
        <v>253</v>
      </c>
      <c r="B148" s="9" t="s">
        <v>254</v>
      </c>
      <c r="C148" s="4" t="s">
        <v>24</v>
      </c>
      <c r="D148" s="11"/>
      <c r="E148" s="27"/>
      <c r="F148" s="12">
        <f t="shared" si="7"/>
        <v>0</v>
      </c>
    </row>
    <row r="149" spans="1:6" ht="144" x14ac:dyDescent="0.3">
      <c r="A149" s="4" t="s">
        <v>255</v>
      </c>
      <c r="B149" s="9" t="s">
        <v>256</v>
      </c>
      <c r="C149" s="4" t="s">
        <v>24</v>
      </c>
      <c r="D149" s="11"/>
      <c r="E149" s="27"/>
      <c r="F149" s="12">
        <f t="shared" si="7"/>
        <v>0</v>
      </c>
    </row>
    <row r="150" spans="1:6" ht="288" x14ac:dyDescent="0.3">
      <c r="A150" s="4" t="s">
        <v>257</v>
      </c>
      <c r="B150" s="9" t="s">
        <v>258</v>
      </c>
      <c r="C150" s="4" t="s">
        <v>24</v>
      </c>
      <c r="D150" s="11"/>
      <c r="E150" s="27"/>
      <c r="F150" s="12">
        <f t="shared" si="7"/>
        <v>0</v>
      </c>
    </row>
    <row r="151" spans="1:6" ht="230.4" x14ac:dyDescent="0.3">
      <c r="A151" s="4" t="s">
        <v>259</v>
      </c>
      <c r="B151" s="9" t="s">
        <v>260</v>
      </c>
      <c r="C151" s="4" t="s">
        <v>24</v>
      </c>
      <c r="D151" s="11"/>
      <c r="E151" s="27"/>
      <c r="F151" s="12">
        <f t="shared" si="7"/>
        <v>0</v>
      </c>
    </row>
    <row r="152" spans="1:6" x14ac:dyDescent="0.3">
      <c r="A152" s="4" t="s">
        <v>7</v>
      </c>
      <c r="B152" s="10" t="s">
        <v>261</v>
      </c>
      <c r="C152" s="6" t="s">
        <v>22</v>
      </c>
      <c r="D152" s="7"/>
      <c r="E152" s="8" t="s">
        <v>7</v>
      </c>
      <c r="F152" s="8" t="s">
        <v>7</v>
      </c>
    </row>
    <row r="153" spans="1:6" ht="43.2" x14ac:dyDescent="0.3">
      <c r="A153" s="4" t="s">
        <v>7</v>
      </c>
      <c r="B153" s="9" t="s">
        <v>262</v>
      </c>
      <c r="C153" s="4" t="s">
        <v>7</v>
      </c>
      <c r="D153" s="7"/>
      <c r="E153" s="8" t="s">
        <v>7</v>
      </c>
      <c r="F153" s="8" t="s">
        <v>7</v>
      </c>
    </row>
    <row r="154" spans="1:6" x14ac:dyDescent="0.3">
      <c r="A154" s="4"/>
      <c r="B154" s="9"/>
      <c r="C154" s="4"/>
      <c r="D154" s="7"/>
      <c r="E154" s="8"/>
      <c r="F154" s="8"/>
    </row>
    <row r="155" spans="1:6" x14ac:dyDescent="0.3">
      <c r="A155" s="14" t="s">
        <v>686</v>
      </c>
      <c r="B155" s="15"/>
      <c r="C155" s="16"/>
      <c r="D155" s="17"/>
      <c r="E155" s="18"/>
      <c r="F155" s="19">
        <f>SUM(F14:F151)</f>
        <v>0</v>
      </c>
    </row>
    <row r="156" spans="1:6" x14ac:dyDescent="0.3">
      <c r="A156" s="4"/>
      <c r="B156" s="9"/>
      <c r="C156" s="4"/>
      <c r="D156" s="7"/>
      <c r="E156" s="8"/>
      <c r="F156" s="8"/>
    </row>
    <row r="157" spans="1:6" x14ac:dyDescent="0.3">
      <c r="A157" s="4" t="s">
        <v>7</v>
      </c>
      <c r="B157" s="5" t="s">
        <v>263</v>
      </c>
      <c r="C157" s="6" t="s">
        <v>9</v>
      </c>
      <c r="D157" s="7"/>
      <c r="E157" s="8" t="s">
        <v>7</v>
      </c>
      <c r="F157" s="8" t="s">
        <v>7</v>
      </c>
    </row>
    <row r="158" spans="1:6" x14ac:dyDescent="0.3">
      <c r="A158" s="4" t="s">
        <v>7</v>
      </c>
      <c r="B158" s="5" t="s">
        <v>10</v>
      </c>
      <c r="C158" s="6" t="s">
        <v>9</v>
      </c>
      <c r="D158" s="7"/>
      <c r="E158" s="8" t="s">
        <v>7</v>
      </c>
      <c r="F158" s="8" t="s">
        <v>7</v>
      </c>
    </row>
    <row r="159" spans="1:6" ht="28.8" x14ac:dyDescent="0.3">
      <c r="A159" s="4" t="s">
        <v>7</v>
      </c>
      <c r="B159" s="5" t="s">
        <v>264</v>
      </c>
      <c r="C159" s="6" t="s">
        <v>9</v>
      </c>
      <c r="D159" s="7"/>
      <c r="E159" s="8" t="s">
        <v>7</v>
      </c>
      <c r="F159" s="8" t="s">
        <v>7</v>
      </c>
    </row>
    <row r="160" spans="1:6" ht="43.2" x14ac:dyDescent="0.3">
      <c r="A160" s="4" t="s">
        <v>7</v>
      </c>
      <c r="B160" s="9" t="s">
        <v>265</v>
      </c>
      <c r="C160" s="4" t="s">
        <v>7</v>
      </c>
      <c r="D160" s="7"/>
      <c r="E160" s="8" t="s">
        <v>7</v>
      </c>
      <c r="F160" s="8" t="s">
        <v>7</v>
      </c>
    </row>
    <row r="161" spans="1:6" ht="115.2" x14ac:dyDescent="0.3">
      <c r="A161" s="4" t="s">
        <v>7</v>
      </c>
      <c r="B161" s="9" t="s">
        <v>266</v>
      </c>
      <c r="C161" s="4" t="s">
        <v>7</v>
      </c>
      <c r="D161" s="7"/>
      <c r="E161" s="8" t="s">
        <v>7</v>
      </c>
      <c r="F161" s="8" t="s">
        <v>7</v>
      </c>
    </row>
    <row r="162" spans="1:6" x14ac:dyDescent="0.3">
      <c r="A162" s="4" t="s">
        <v>7</v>
      </c>
      <c r="B162" s="10" t="s">
        <v>267</v>
      </c>
      <c r="C162" s="6" t="s">
        <v>22</v>
      </c>
      <c r="D162" s="7"/>
      <c r="E162" s="8" t="s">
        <v>7</v>
      </c>
      <c r="F162" s="8" t="s">
        <v>7</v>
      </c>
    </row>
    <row r="163" spans="1:6" x14ac:dyDescent="0.3">
      <c r="A163" s="4" t="s">
        <v>7</v>
      </c>
      <c r="B163" s="10" t="s">
        <v>268</v>
      </c>
      <c r="C163" s="6" t="s">
        <v>269</v>
      </c>
      <c r="D163" s="7"/>
      <c r="E163" s="8" t="s">
        <v>7</v>
      </c>
      <c r="F163" s="8" t="s">
        <v>7</v>
      </c>
    </row>
    <row r="164" spans="1:6" ht="100.8" x14ac:dyDescent="0.3">
      <c r="A164" s="4" t="s">
        <v>7</v>
      </c>
      <c r="B164" s="9" t="s">
        <v>270</v>
      </c>
      <c r="C164" s="4" t="s">
        <v>7</v>
      </c>
      <c r="D164" s="7"/>
      <c r="E164" s="8" t="s">
        <v>7</v>
      </c>
      <c r="F164" s="8" t="s">
        <v>7</v>
      </c>
    </row>
    <row r="165" spans="1:6" x14ac:dyDescent="0.3">
      <c r="A165" s="4" t="s">
        <v>7</v>
      </c>
      <c r="B165" s="10" t="s">
        <v>271</v>
      </c>
      <c r="C165" s="6" t="s">
        <v>269</v>
      </c>
      <c r="D165" s="7"/>
      <c r="E165" s="8" t="s">
        <v>7</v>
      </c>
      <c r="F165" s="8" t="s">
        <v>7</v>
      </c>
    </row>
    <row r="166" spans="1:6" ht="28.8" x14ac:dyDescent="0.3">
      <c r="A166" s="4" t="s">
        <v>7</v>
      </c>
      <c r="B166" s="9" t="s">
        <v>272</v>
      </c>
      <c r="C166" s="4" t="s">
        <v>7</v>
      </c>
      <c r="D166" s="7"/>
      <c r="E166" s="8" t="s">
        <v>7</v>
      </c>
      <c r="F166" s="8" t="s">
        <v>7</v>
      </c>
    </row>
    <row r="167" spans="1:6" x14ac:dyDescent="0.3">
      <c r="A167" s="4" t="s">
        <v>7</v>
      </c>
      <c r="B167" s="10" t="s">
        <v>273</v>
      </c>
      <c r="C167" s="6" t="s">
        <v>269</v>
      </c>
      <c r="D167" s="7"/>
      <c r="E167" s="8" t="s">
        <v>7</v>
      </c>
      <c r="F167" s="8" t="s">
        <v>7</v>
      </c>
    </row>
    <row r="168" spans="1:6" ht="100.8" x14ac:dyDescent="0.3">
      <c r="A168" s="4" t="s">
        <v>7</v>
      </c>
      <c r="B168" s="9" t="s">
        <v>274</v>
      </c>
      <c r="C168" s="4" t="s">
        <v>7</v>
      </c>
      <c r="D168" s="7"/>
      <c r="E168" s="8" t="s">
        <v>7</v>
      </c>
      <c r="F168" s="8" t="s">
        <v>7</v>
      </c>
    </row>
    <row r="169" spans="1:6" x14ac:dyDescent="0.3">
      <c r="A169" s="4" t="s">
        <v>7</v>
      </c>
      <c r="B169" s="10" t="s">
        <v>275</v>
      </c>
      <c r="C169" s="6" t="s">
        <v>269</v>
      </c>
      <c r="D169" s="7"/>
      <c r="E169" s="8" t="s">
        <v>7</v>
      </c>
      <c r="F169" s="8" t="s">
        <v>7</v>
      </c>
    </row>
    <row r="170" spans="1:6" ht="43.2" x14ac:dyDescent="0.3">
      <c r="A170" s="4" t="s">
        <v>7</v>
      </c>
      <c r="B170" s="9" t="s">
        <v>276</v>
      </c>
      <c r="C170" s="4" t="s">
        <v>7</v>
      </c>
      <c r="D170" s="7"/>
      <c r="E170" s="8" t="s">
        <v>7</v>
      </c>
      <c r="F170" s="8" t="s">
        <v>7</v>
      </c>
    </row>
    <row r="171" spans="1:6" ht="100.8" x14ac:dyDescent="0.3">
      <c r="A171" s="4" t="s">
        <v>7</v>
      </c>
      <c r="B171" s="9" t="s">
        <v>277</v>
      </c>
      <c r="C171" s="4" t="s">
        <v>7</v>
      </c>
      <c r="D171" s="7"/>
      <c r="E171" s="8" t="s">
        <v>7</v>
      </c>
      <c r="F171" s="8" t="s">
        <v>7</v>
      </c>
    </row>
    <row r="172" spans="1:6" ht="86.4" x14ac:dyDescent="0.3">
      <c r="A172" s="4" t="s">
        <v>7</v>
      </c>
      <c r="B172" s="9" t="s">
        <v>278</v>
      </c>
      <c r="C172" s="4" t="s">
        <v>7</v>
      </c>
      <c r="D172" s="7"/>
      <c r="E172" s="8" t="s">
        <v>7</v>
      </c>
      <c r="F172" s="8" t="s">
        <v>7</v>
      </c>
    </row>
    <row r="173" spans="1:6" ht="129.6" x14ac:dyDescent="0.3">
      <c r="A173" s="4" t="s">
        <v>7</v>
      </c>
      <c r="B173" s="9" t="s">
        <v>279</v>
      </c>
      <c r="C173" s="4" t="s">
        <v>7</v>
      </c>
      <c r="D173" s="7"/>
      <c r="E173" s="8" t="s">
        <v>7</v>
      </c>
      <c r="F173" s="8" t="s">
        <v>7</v>
      </c>
    </row>
    <row r="174" spans="1:6" ht="28.8" x14ac:dyDescent="0.3">
      <c r="A174" s="4" t="s">
        <v>7</v>
      </c>
      <c r="B174" s="9" t="s">
        <v>280</v>
      </c>
      <c r="C174" s="4" t="s">
        <v>7</v>
      </c>
      <c r="D174" s="7"/>
      <c r="E174" s="8" t="s">
        <v>7</v>
      </c>
      <c r="F174" s="8" t="s">
        <v>7</v>
      </c>
    </row>
    <row r="175" spans="1:6" ht="43.2" x14ac:dyDescent="0.3">
      <c r="A175" s="4" t="s">
        <v>7</v>
      </c>
      <c r="B175" s="9" t="s">
        <v>281</v>
      </c>
      <c r="C175" s="4" t="s">
        <v>7</v>
      </c>
      <c r="D175" s="7"/>
      <c r="E175" s="8" t="s">
        <v>7</v>
      </c>
      <c r="F175" s="8" t="s">
        <v>7</v>
      </c>
    </row>
    <row r="176" spans="1:6" ht="43.2" x14ac:dyDescent="0.3">
      <c r="A176" s="4" t="s">
        <v>7</v>
      </c>
      <c r="B176" s="9" t="s">
        <v>282</v>
      </c>
      <c r="C176" s="4" t="s">
        <v>7</v>
      </c>
      <c r="D176" s="7"/>
      <c r="E176" s="8" t="s">
        <v>7</v>
      </c>
      <c r="F176" s="8" t="s">
        <v>7</v>
      </c>
    </row>
    <row r="177" spans="1:6" ht="72" x14ac:dyDescent="0.3">
      <c r="A177" s="4" t="s">
        <v>7</v>
      </c>
      <c r="B177" s="9" t="s">
        <v>283</v>
      </c>
      <c r="C177" s="4" t="s">
        <v>7</v>
      </c>
      <c r="D177" s="7"/>
      <c r="E177" s="8" t="s">
        <v>7</v>
      </c>
      <c r="F177" s="8" t="s">
        <v>7</v>
      </c>
    </row>
    <row r="178" spans="1:6" ht="72" x14ac:dyDescent="0.3">
      <c r="A178" s="4" t="s">
        <v>7</v>
      </c>
      <c r="B178" s="9" t="s">
        <v>284</v>
      </c>
      <c r="C178" s="4" t="s">
        <v>7</v>
      </c>
      <c r="D178" s="7"/>
      <c r="E178" s="8" t="s">
        <v>7</v>
      </c>
      <c r="F178" s="8" t="s">
        <v>7</v>
      </c>
    </row>
    <row r="179" spans="1:6" x14ac:dyDescent="0.3">
      <c r="A179" s="4" t="s">
        <v>7</v>
      </c>
      <c r="B179" s="10" t="s">
        <v>285</v>
      </c>
      <c r="C179" s="6" t="s">
        <v>22</v>
      </c>
      <c r="D179" s="7"/>
      <c r="E179" s="8" t="s">
        <v>7</v>
      </c>
      <c r="F179" s="8" t="s">
        <v>7</v>
      </c>
    </row>
    <row r="180" spans="1:6" x14ac:dyDescent="0.3">
      <c r="A180" s="4" t="s">
        <v>7</v>
      </c>
      <c r="B180" s="10" t="s">
        <v>286</v>
      </c>
      <c r="C180" s="6" t="s">
        <v>269</v>
      </c>
      <c r="D180" s="7"/>
      <c r="E180" s="8" t="s">
        <v>7</v>
      </c>
      <c r="F180" s="8" t="s">
        <v>7</v>
      </c>
    </row>
    <row r="181" spans="1:6" x14ac:dyDescent="0.3">
      <c r="A181" s="4" t="s">
        <v>6</v>
      </c>
      <c r="B181" s="9" t="s">
        <v>287</v>
      </c>
      <c r="C181" s="4" t="s">
        <v>288</v>
      </c>
      <c r="D181" s="11">
        <v>143</v>
      </c>
      <c r="E181" s="27"/>
      <c r="F181" s="12">
        <f>D181*E181</f>
        <v>0</v>
      </c>
    </row>
    <row r="182" spans="1:6" x14ac:dyDescent="0.3">
      <c r="A182" s="4" t="s">
        <v>7</v>
      </c>
      <c r="B182" s="10" t="s">
        <v>289</v>
      </c>
      <c r="C182" s="6" t="s">
        <v>22</v>
      </c>
      <c r="D182" s="7"/>
      <c r="E182" s="8" t="s">
        <v>7</v>
      </c>
      <c r="F182" s="8" t="s">
        <v>7</v>
      </c>
    </row>
    <row r="183" spans="1:6" ht="28.8" x14ac:dyDescent="0.3">
      <c r="A183" s="4" t="s">
        <v>7</v>
      </c>
      <c r="B183" s="10" t="s">
        <v>290</v>
      </c>
      <c r="C183" s="6" t="s">
        <v>269</v>
      </c>
      <c r="D183" s="7"/>
      <c r="E183" s="8" t="s">
        <v>7</v>
      </c>
      <c r="F183" s="8" t="s">
        <v>7</v>
      </c>
    </row>
    <row r="184" spans="1:6" ht="28.8" x14ac:dyDescent="0.3">
      <c r="A184" s="4" t="s">
        <v>18</v>
      </c>
      <c r="B184" s="9" t="s">
        <v>291</v>
      </c>
      <c r="C184" s="4" t="s">
        <v>292</v>
      </c>
      <c r="D184" s="11">
        <v>8</v>
      </c>
      <c r="E184" s="27"/>
      <c r="F184" s="12">
        <f t="shared" ref="F184:F185" si="8">D184*E184</f>
        <v>0</v>
      </c>
    </row>
    <row r="185" spans="1:6" ht="28.8" x14ac:dyDescent="0.3">
      <c r="A185" s="4" t="s">
        <v>26</v>
      </c>
      <c r="B185" s="9" t="s">
        <v>293</v>
      </c>
      <c r="C185" s="4" t="s">
        <v>292</v>
      </c>
      <c r="D185" s="11">
        <v>8</v>
      </c>
      <c r="E185" s="27"/>
      <c r="F185" s="12">
        <f t="shared" si="8"/>
        <v>0</v>
      </c>
    </row>
    <row r="186" spans="1:6" ht="43.2" x14ac:dyDescent="0.3">
      <c r="A186" s="4" t="s">
        <v>7</v>
      </c>
      <c r="B186" s="10" t="s">
        <v>294</v>
      </c>
      <c r="C186" s="6" t="s">
        <v>269</v>
      </c>
      <c r="D186" s="7"/>
      <c r="E186" s="8" t="s">
        <v>7</v>
      </c>
      <c r="F186" s="8" t="s">
        <v>7</v>
      </c>
    </row>
    <row r="187" spans="1:6" x14ac:dyDescent="0.3">
      <c r="A187" s="4" t="s">
        <v>28</v>
      </c>
      <c r="B187" s="9" t="s">
        <v>295</v>
      </c>
      <c r="C187" s="4" t="s">
        <v>288</v>
      </c>
      <c r="D187" s="11">
        <v>36</v>
      </c>
      <c r="E187" s="27"/>
      <c r="F187" s="12">
        <f t="shared" ref="F187:F192" si="9">D187*E187</f>
        <v>0</v>
      </c>
    </row>
    <row r="188" spans="1:6" ht="28.8" x14ac:dyDescent="0.3">
      <c r="A188" s="4" t="s">
        <v>30</v>
      </c>
      <c r="B188" s="9" t="s">
        <v>296</v>
      </c>
      <c r="C188" s="4" t="s">
        <v>288</v>
      </c>
      <c r="D188" s="11">
        <v>168</v>
      </c>
      <c r="E188" s="27"/>
      <c r="F188" s="12">
        <f t="shared" si="9"/>
        <v>0</v>
      </c>
    </row>
    <row r="189" spans="1:6" x14ac:dyDescent="0.3">
      <c r="A189" s="4" t="s">
        <v>32</v>
      </c>
      <c r="B189" s="9" t="s">
        <v>297</v>
      </c>
      <c r="C189" s="4" t="s">
        <v>298</v>
      </c>
      <c r="D189" s="11">
        <v>180</v>
      </c>
      <c r="E189" s="27"/>
      <c r="F189" s="12">
        <f t="shared" si="9"/>
        <v>0</v>
      </c>
    </row>
    <row r="190" spans="1:6" x14ac:dyDescent="0.3">
      <c r="A190" s="4" t="s">
        <v>34</v>
      </c>
      <c r="B190" s="9" t="s">
        <v>299</v>
      </c>
      <c r="C190" s="4" t="s">
        <v>298</v>
      </c>
      <c r="D190" s="11">
        <v>54</v>
      </c>
      <c r="E190" s="27"/>
      <c r="F190" s="12">
        <f t="shared" si="9"/>
        <v>0</v>
      </c>
    </row>
    <row r="191" spans="1:6" x14ac:dyDescent="0.3">
      <c r="A191" s="4" t="s">
        <v>36</v>
      </c>
      <c r="B191" s="9" t="s">
        <v>300</v>
      </c>
      <c r="C191" s="4" t="s">
        <v>298</v>
      </c>
      <c r="D191" s="11">
        <v>174</v>
      </c>
      <c r="E191" s="27"/>
      <c r="F191" s="12">
        <f t="shared" si="9"/>
        <v>0</v>
      </c>
    </row>
    <row r="192" spans="1:6" x14ac:dyDescent="0.3">
      <c r="A192" s="4" t="s">
        <v>38</v>
      </c>
      <c r="B192" s="9" t="s">
        <v>301</v>
      </c>
      <c r="C192" s="4" t="s">
        <v>298</v>
      </c>
      <c r="D192" s="11">
        <v>42</v>
      </c>
      <c r="E192" s="27"/>
      <c r="F192" s="12">
        <f t="shared" si="9"/>
        <v>0</v>
      </c>
    </row>
    <row r="193" spans="1:6" x14ac:dyDescent="0.3">
      <c r="A193" s="4" t="s">
        <v>7</v>
      </c>
      <c r="B193" s="10" t="s">
        <v>302</v>
      </c>
      <c r="C193" s="6" t="s">
        <v>269</v>
      </c>
      <c r="D193" s="7"/>
      <c r="E193" s="8" t="s">
        <v>7</v>
      </c>
      <c r="F193" s="8" t="s">
        <v>7</v>
      </c>
    </row>
    <row r="194" spans="1:6" x14ac:dyDescent="0.3">
      <c r="A194" s="4" t="s">
        <v>40</v>
      </c>
      <c r="B194" s="9" t="s">
        <v>303</v>
      </c>
      <c r="C194" s="4" t="s">
        <v>292</v>
      </c>
      <c r="D194" s="11">
        <v>8</v>
      </c>
      <c r="E194" s="27"/>
      <c r="F194" s="12">
        <f>D194*E194</f>
        <v>0</v>
      </c>
    </row>
    <row r="195" spans="1:6" ht="43.2" x14ac:dyDescent="0.3">
      <c r="A195" s="4" t="s">
        <v>7</v>
      </c>
      <c r="B195" s="10" t="s">
        <v>304</v>
      </c>
      <c r="C195" s="6" t="s">
        <v>269</v>
      </c>
      <c r="D195" s="7"/>
      <c r="E195" s="8" t="s">
        <v>7</v>
      </c>
      <c r="F195" s="8" t="s">
        <v>7</v>
      </c>
    </row>
    <row r="196" spans="1:6" x14ac:dyDescent="0.3">
      <c r="A196" s="4" t="s">
        <v>44</v>
      </c>
      <c r="B196" s="9" t="s">
        <v>305</v>
      </c>
      <c r="C196" s="4" t="s">
        <v>288</v>
      </c>
      <c r="D196" s="11">
        <v>662</v>
      </c>
      <c r="E196" s="27"/>
      <c r="F196" s="12">
        <f t="shared" ref="F196:F198" si="10">D196*E196</f>
        <v>0</v>
      </c>
    </row>
    <row r="197" spans="1:6" x14ac:dyDescent="0.3">
      <c r="A197" s="4" t="s">
        <v>46</v>
      </c>
      <c r="B197" s="9" t="s">
        <v>306</v>
      </c>
      <c r="C197" s="4" t="s">
        <v>288</v>
      </c>
      <c r="D197" s="11">
        <v>80</v>
      </c>
      <c r="E197" s="27"/>
      <c r="F197" s="12">
        <f t="shared" si="10"/>
        <v>0</v>
      </c>
    </row>
    <row r="198" spans="1:6" x14ac:dyDescent="0.3">
      <c r="A198" s="4" t="s">
        <v>48</v>
      </c>
      <c r="B198" s="9" t="s">
        <v>307</v>
      </c>
      <c r="C198" s="4" t="s">
        <v>288</v>
      </c>
      <c r="D198" s="11">
        <v>80</v>
      </c>
      <c r="E198" s="27"/>
      <c r="F198" s="12">
        <f t="shared" si="10"/>
        <v>0</v>
      </c>
    </row>
    <row r="199" spans="1:6" x14ac:dyDescent="0.3">
      <c r="A199" s="4" t="s">
        <v>7</v>
      </c>
      <c r="B199" s="10" t="s">
        <v>308</v>
      </c>
      <c r="C199" s="6" t="s">
        <v>269</v>
      </c>
      <c r="D199" s="7"/>
      <c r="E199" s="8" t="s">
        <v>7</v>
      </c>
      <c r="F199" s="8" t="s">
        <v>7</v>
      </c>
    </row>
    <row r="200" spans="1:6" ht="43.2" x14ac:dyDescent="0.3">
      <c r="A200" s="4" t="s">
        <v>50</v>
      </c>
      <c r="B200" s="9" t="s">
        <v>309</v>
      </c>
      <c r="C200" s="4" t="s">
        <v>288</v>
      </c>
      <c r="D200" s="11">
        <v>45</v>
      </c>
      <c r="E200" s="27"/>
      <c r="F200" s="12">
        <f>D200*E200</f>
        <v>0</v>
      </c>
    </row>
    <row r="201" spans="1:6" ht="28.8" x14ac:dyDescent="0.3">
      <c r="A201" s="4" t="s">
        <v>7</v>
      </c>
      <c r="B201" s="10" t="s">
        <v>310</v>
      </c>
      <c r="C201" s="6" t="s">
        <v>22</v>
      </c>
      <c r="D201" s="7"/>
      <c r="E201" s="8" t="s">
        <v>7</v>
      </c>
      <c r="F201" s="8" t="s">
        <v>7</v>
      </c>
    </row>
    <row r="202" spans="1:6" ht="43.2" x14ac:dyDescent="0.3">
      <c r="A202" s="4" t="s">
        <v>52</v>
      </c>
      <c r="B202" s="9" t="s">
        <v>311</v>
      </c>
      <c r="C202" s="4" t="s">
        <v>292</v>
      </c>
      <c r="D202" s="11">
        <v>11</v>
      </c>
      <c r="E202" s="27"/>
      <c r="F202" s="12">
        <f t="shared" ref="F202:F203" si="11">D202*E202</f>
        <v>0</v>
      </c>
    </row>
    <row r="203" spans="1:6" ht="57.6" x14ac:dyDescent="0.3">
      <c r="A203" s="4" t="s">
        <v>54</v>
      </c>
      <c r="B203" s="9" t="s">
        <v>312</v>
      </c>
      <c r="C203" s="4" t="s">
        <v>288</v>
      </c>
      <c r="D203" s="11">
        <v>801</v>
      </c>
      <c r="E203" s="27"/>
      <c r="F203" s="12">
        <f t="shared" si="11"/>
        <v>0</v>
      </c>
    </row>
    <row r="204" spans="1:6" x14ac:dyDescent="0.3">
      <c r="A204" s="4" t="s">
        <v>7</v>
      </c>
      <c r="B204" s="10" t="s">
        <v>313</v>
      </c>
      <c r="C204" s="6" t="s">
        <v>22</v>
      </c>
      <c r="D204" s="7"/>
      <c r="E204" s="8" t="s">
        <v>7</v>
      </c>
      <c r="F204" s="8" t="s">
        <v>7</v>
      </c>
    </row>
    <row r="205" spans="1:6" x14ac:dyDescent="0.3">
      <c r="A205" s="4" t="s">
        <v>7</v>
      </c>
      <c r="B205" s="10" t="s">
        <v>314</v>
      </c>
      <c r="C205" s="6" t="s">
        <v>269</v>
      </c>
      <c r="D205" s="7"/>
      <c r="E205" s="8" t="s">
        <v>7</v>
      </c>
      <c r="F205" s="8" t="s">
        <v>7</v>
      </c>
    </row>
    <row r="206" spans="1:6" ht="43.2" x14ac:dyDescent="0.3">
      <c r="A206" s="4" t="s">
        <v>56</v>
      </c>
      <c r="B206" s="9" t="s">
        <v>315</v>
      </c>
      <c r="C206" s="4" t="s">
        <v>292</v>
      </c>
      <c r="D206" s="11">
        <v>93</v>
      </c>
      <c r="E206" s="27"/>
      <c r="F206" s="12">
        <f>D206*E206</f>
        <v>0</v>
      </c>
    </row>
    <row r="207" spans="1:6" x14ac:dyDescent="0.3">
      <c r="A207" s="4" t="s">
        <v>7</v>
      </c>
      <c r="B207" s="10" t="s">
        <v>316</v>
      </c>
      <c r="C207" s="6" t="s">
        <v>22</v>
      </c>
      <c r="D207" s="7"/>
      <c r="E207" s="8" t="s">
        <v>7</v>
      </c>
      <c r="F207" s="8" t="s">
        <v>7</v>
      </c>
    </row>
    <row r="208" spans="1:6" ht="86.4" x14ac:dyDescent="0.3">
      <c r="A208" s="4" t="s">
        <v>58</v>
      </c>
      <c r="B208" s="9" t="s">
        <v>317</v>
      </c>
      <c r="C208" s="4" t="s">
        <v>298</v>
      </c>
      <c r="D208" s="11">
        <v>142</v>
      </c>
      <c r="E208" s="27"/>
      <c r="F208" s="12">
        <f t="shared" ref="F208:F209" si="12">D208*E208</f>
        <v>0</v>
      </c>
    </row>
    <row r="209" spans="1:6" ht="86.4" x14ac:dyDescent="0.3">
      <c r="A209" s="4" t="s">
        <v>60</v>
      </c>
      <c r="B209" s="9" t="s">
        <v>318</v>
      </c>
      <c r="C209" s="4" t="s">
        <v>24</v>
      </c>
      <c r="D209" s="11">
        <v>1</v>
      </c>
      <c r="E209" s="27"/>
      <c r="F209" s="12">
        <f t="shared" si="12"/>
        <v>0</v>
      </c>
    </row>
    <row r="210" spans="1:6" ht="172.8" x14ac:dyDescent="0.3">
      <c r="A210" s="4" t="s">
        <v>7</v>
      </c>
      <c r="B210" s="9" t="s">
        <v>319</v>
      </c>
      <c r="C210" s="4" t="s">
        <v>7</v>
      </c>
      <c r="D210" s="7"/>
      <c r="E210" s="8" t="s">
        <v>7</v>
      </c>
      <c r="F210" s="8" t="s">
        <v>7</v>
      </c>
    </row>
    <row r="211" spans="1:6" ht="100.8" x14ac:dyDescent="0.3">
      <c r="A211" s="4" t="s">
        <v>7</v>
      </c>
      <c r="B211" s="10" t="s">
        <v>320</v>
      </c>
      <c r="C211" s="6" t="s">
        <v>269</v>
      </c>
      <c r="D211" s="7"/>
      <c r="E211" s="8" t="s">
        <v>7</v>
      </c>
      <c r="F211" s="8" t="s">
        <v>7</v>
      </c>
    </row>
    <row r="212" spans="1:6" ht="115.2" x14ac:dyDescent="0.3">
      <c r="A212" s="4" t="s">
        <v>62</v>
      </c>
      <c r="B212" s="9" t="s">
        <v>321</v>
      </c>
      <c r="C212" s="4" t="s">
        <v>292</v>
      </c>
      <c r="D212" s="11">
        <v>7</v>
      </c>
      <c r="E212" s="27"/>
      <c r="F212" s="12">
        <f t="shared" ref="F212:F214" si="13">D212*E212</f>
        <v>0</v>
      </c>
    </row>
    <row r="213" spans="1:6" ht="28.8" x14ac:dyDescent="0.3">
      <c r="A213" s="4" t="s">
        <v>64</v>
      </c>
      <c r="B213" s="9" t="s">
        <v>322</v>
      </c>
      <c r="C213" s="4" t="s">
        <v>323</v>
      </c>
      <c r="D213" s="11">
        <v>7</v>
      </c>
      <c r="E213" s="27"/>
      <c r="F213" s="12">
        <f t="shared" si="13"/>
        <v>0</v>
      </c>
    </row>
    <row r="214" spans="1:6" ht="28.8" x14ac:dyDescent="0.3">
      <c r="A214" s="4" t="s">
        <v>66</v>
      </c>
      <c r="B214" s="9" t="s">
        <v>324</v>
      </c>
      <c r="C214" s="4" t="s">
        <v>323</v>
      </c>
      <c r="D214" s="11">
        <v>7</v>
      </c>
      <c r="E214" s="27"/>
      <c r="F214" s="12">
        <f t="shared" si="13"/>
        <v>0</v>
      </c>
    </row>
    <row r="215" spans="1:6" x14ac:dyDescent="0.3">
      <c r="A215" s="4"/>
      <c r="B215" s="9"/>
      <c r="C215" s="4"/>
      <c r="D215" s="20"/>
      <c r="E215" s="8"/>
      <c r="F215" s="8"/>
    </row>
    <row r="216" spans="1:6" x14ac:dyDescent="0.3">
      <c r="A216" s="14" t="s">
        <v>687</v>
      </c>
      <c r="B216" s="15"/>
      <c r="C216" s="16"/>
      <c r="D216" s="17"/>
      <c r="E216" s="18"/>
      <c r="F216" s="19">
        <f>SUM(F181:F214)</f>
        <v>0</v>
      </c>
    </row>
    <row r="217" spans="1:6" x14ac:dyDescent="0.3">
      <c r="A217" s="4"/>
      <c r="B217" s="9"/>
      <c r="C217" s="4"/>
      <c r="D217" s="4"/>
      <c r="E217" s="8"/>
      <c r="F217" s="8"/>
    </row>
    <row r="218" spans="1:6" x14ac:dyDescent="0.3">
      <c r="A218" s="4" t="s">
        <v>7</v>
      </c>
      <c r="B218" s="5" t="s">
        <v>263</v>
      </c>
      <c r="C218" s="6" t="s">
        <v>9</v>
      </c>
      <c r="D218" s="7"/>
      <c r="E218" s="8" t="s">
        <v>7</v>
      </c>
      <c r="F218" s="8" t="s">
        <v>7</v>
      </c>
    </row>
    <row r="219" spans="1:6" x14ac:dyDescent="0.3">
      <c r="A219" s="4" t="s">
        <v>7</v>
      </c>
      <c r="B219" s="5" t="s">
        <v>325</v>
      </c>
      <c r="C219" s="6" t="s">
        <v>9</v>
      </c>
      <c r="D219" s="7"/>
      <c r="E219" s="8" t="s">
        <v>7</v>
      </c>
      <c r="F219" s="8" t="s">
        <v>7</v>
      </c>
    </row>
    <row r="220" spans="1:6" x14ac:dyDescent="0.3">
      <c r="A220" s="4" t="s">
        <v>7</v>
      </c>
      <c r="B220" s="5" t="s">
        <v>326</v>
      </c>
      <c r="C220" s="6" t="s">
        <v>9</v>
      </c>
      <c r="D220" s="7"/>
      <c r="E220" s="8" t="s">
        <v>7</v>
      </c>
      <c r="F220" s="8" t="s">
        <v>7</v>
      </c>
    </row>
    <row r="221" spans="1:6" ht="43.2" x14ac:dyDescent="0.3">
      <c r="A221" s="4" t="s">
        <v>7</v>
      </c>
      <c r="B221" s="9" t="s">
        <v>265</v>
      </c>
      <c r="C221" s="4" t="s">
        <v>7</v>
      </c>
      <c r="D221" s="7"/>
      <c r="E221" s="8" t="s">
        <v>7</v>
      </c>
      <c r="F221" s="8" t="s">
        <v>7</v>
      </c>
    </row>
    <row r="222" spans="1:6" ht="28.8" x14ac:dyDescent="0.3">
      <c r="A222" s="4" t="s">
        <v>7</v>
      </c>
      <c r="B222" s="5" t="s">
        <v>327</v>
      </c>
      <c r="C222" s="6" t="s">
        <v>9</v>
      </c>
      <c r="D222" s="7"/>
      <c r="E222" s="8" t="s">
        <v>7</v>
      </c>
      <c r="F222" s="8" t="s">
        <v>7</v>
      </c>
    </row>
    <row r="223" spans="1:6" x14ac:dyDescent="0.3">
      <c r="A223" s="4" t="s">
        <v>7</v>
      </c>
      <c r="B223" s="10" t="s">
        <v>328</v>
      </c>
      <c r="C223" s="6" t="s">
        <v>22</v>
      </c>
      <c r="D223" s="7"/>
      <c r="E223" s="8" t="s">
        <v>7</v>
      </c>
      <c r="F223" s="8" t="s">
        <v>7</v>
      </c>
    </row>
    <row r="224" spans="1:6" x14ac:dyDescent="0.3">
      <c r="A224" s="4" t="s">
        <v>7</v>
      </c>
      <c r="B224" s="10" t="s">
        <v>329</v>
      </c>
      <c r="C224" s="6" t="s">
        <v>269</v>
      </c>
      <c r="D224" s="7"/>
      <c r="E224" s="8" t="s">
        <v>7</v>
      </c>
      <c r="F224" s="8" t="s">
        <v>7</v>
      </c>
    </row>
    <row r="225" spans="1:6" x14ac:dyDescent="0.3">
      <c r="A225" s="4" t="s">
        <v>6</v>
      </c>
      <c r="B225" s="9" t="s">
        <v>330</v>
      </c>
      <c r="C225" s="4" t="s">
        <v>331</v>
      </c>
      <c r="D225" s="11">
        <v>21</v>
      </c>
      <c r="E225" s="27"/>
      <c r="F225" s="12">
        <f>D225*E225</f>
        <v>0</v>
      </c>
    </row>
    <row r="226" spans="1:6" x14ac:dyDescent="0.3">
      <c r="A226" s="4" t="s">
        <v>7</v>
      </c>
      <c r="B226" s="10" t="s">
        <v>332</v>
      </c>
      <c r="C226" s="6" t="s">
        <v>269</v>
      </c>
      <c r="D226" s="7"/>
      <c r="E226" s="8" t="s">
        <v>7</v>
      </c>
      <c r="F226" s="8" t="s">
        <v>7</v>
      </c>
    </row>
    <row r="227" spans="1:6" ht="28.8" x14ac:dyDescent="0.3">
      <c r="A227" s="4" t="s">
        <v>18</v>
      </c>
      <c r="B227" s="9" t="s">
        <v>333</v>
      </c>
      <c r="C227" s="4" t="s">
        <v>331</v>
      </c>
      <c r="D227" s="11">
        <v>22</v>
      </c>
      <c r="E227" s="27"/>
      <c r="F227" s="12">
        <f>D227*E227</f>
        <v>0</v>
      </c>
    </row>
    <row r="228" spans="1:6" x14ac:dyDescent="0.3">
      <c r="A228" s="4" t="s">
        <v>7</v>
      </c>
      <c r="B228" s="10" t="s">
        <v>334</v>
      </c>
      <c r="C228" s="6" t="s">
        <v>269</v>
      </c>
      <c r="D228" s="7"/>
      <c r="E228" s="8" t="s">
        <v>7</v>
      </c>
      <c r="F228" s="8" t="s">
        <v>7</v>
      </c>
    </row>
    <row r="229" spans="1:6" ht="28.8" x14ac:dyDescent="0.3">
      <c r="A229" s="4" t="s">
        <v>26</v>
      </c>
      <c r="B229" s="9" t="s">
        <v>335</v>
      </c>
      <c r="C229" s="4" t="s">
        <v>24</v>
      </c>
      <c r="D229" s="11">
        <v>1</v>
      </c>
      <c r="E229" s="27"/>
      <c r="F229" s="12">
        <f>D229*E229</f>
        <v>0</v>
      </c>
    </row>
    <row r="230" spans="1:6" x14ac:dyDescent="0.3">
      <c r="A230" s="4" t="s">
        <v>7</v>
      </c>
      <c r="B230" s="10" t="s">
        <v>336</v>
      </c>
      <c r="C230" s="6" t="s">
        <v>22</v>
      </c>
      <c r="D230" s="7"/>
      <c r="E230" s="8" t="s">
        <v>7</v>
      </c>
      <c r="F230" s="8" t="s">
        <v>7</v>
      </c>
    </row>
    <row r="231" spans="1:6" x14ac:dyDescent="0.3">
      <c r="A231" s="4" t="s">
        <v>7</v>
      </c>
      <c r="B231" s="10" t="s">
        <v>337</v>
      </c>
      <c r="C231" s="6" t="s">
        <v>269</v>
      </c>
      <c r="D231" s="7"/>
      <c r="E231" s="8" t="s">
        <v>7</v>
      </c>
      <c r="F231" s="8" t="s">
        <v>7</v>
      </c>
    </row>
    <row r="232" spans="1:6" ht="28.8" x14ac:dyDescent="0.3">
      <c r="A232" s="4" t="s">
        <v>28</v>
      </c>
      <c r="B232" s="9" t="s">
        <v>338</v>
      </c>
      <c r="C232" s="4" t="s">
        <v>331</v>
      </c>
      <c r="D232" s="11">
        <v>21</v>
      </c>
      <c r="E232" s="27"/>
      <c r="F232" s="12">
        <f>D232*E232</f>
        <v>0</v>
      </c>
    </row>
    <row r="233" spans="1:6" x14ac:dyDescent="0.3">
      <c r="A233" s="4" t="s">
        <v>7</v>
      </c>
      <c r="B233" s="10" t="s">
        <v>339</v>
      </c>
      <c r="C233" s="6" t="s">
        <v>269</v>
      </c>
      <c r="D233" s="7"/>
      <c r="E233" s="8" t="s">
        <v>7</v>
      </c>
      <c r="F233" s="8" t="s">
        <v>7</v>
      </c>
    </row>
    <row r="234" spans="1:6" ht="57.6" x14ac:dyDescent="0.3">
      <c r="A234" s="4" t="s">
        <v>30</v>
      </c>
      <c r="B234" s="9" t="s">
        <v>340</v>
      </c>
      <c r="C234" s="4" t="s">
        <v>288</v>
      </c>
      <c r="D234" s="11">
        <v>143</v>
      </c>
      <c r="E234" s="27"/>
      <c r="F234" s="12">
        <f>D234*E234</f>
        <v>0</v>
      </c>
    </row>
    <row r="235" spans="1:6" x14ac:dyDescent="0.3">
      <c r="A235" s="4" t="s">
        <v>7</v>
      </c>
      <c r="B235" s="10" t="s">
        <v>341</v>
      </c>
      <c r="C235" s="6" t="s">
        <v>269</v>
      </c>
      <c r="D235" s="7"/>
      <c r="E235" s="8" t="s">
        <v>7</v>
      </c>
      <c r="F235" s="8" t="s">
        <v>7</v>
      </c>
    </row>
    <row r="236" spans="1:6" x14ac:dyDescent="0.3">
      <c r="A236" s="4" t="s">
        <v>32</v>
      </c>
      <c r="B236" s="9" t="s">
        <v>342</v>
      </c>
      <c r="C236" s="4" t="s">
        <v>292</v>
      </c>
      <c r="D236" s="11">
        <v>1</v>
      </c>
      <c r="E236" s="27"/>
      <c r="F236" s="12">
        <f t="shared" ref="F236:F237" si="14">D236*E236</f>
        <v>0</v>
      </c>
    </row>
    <row r="237" spans="1:6" ht="28.8" x14ac:dyDescent="0.3">
      <c r="A237" s="4" t="s">
        <v>34</v>
      </c>
      <c r="B237" s="9" t="s">
        <v>343</v>
      </c>
      <c r="C237" s="4" t="s">
        <v>292</v>
      </c>
      <c r="D237" s="11">
        <v>1</v>
      </c>
      <c r="E237" s="27"/>
      <c r="F237" s="12">
        <f t="shared" si="14"/>
        <v>0</v>
      </c>
    </row>
    <row r="238" spans="1:6" x14ac:dyDescent="0.3">
      <c r="A238" s="4" t="s">
        <v>7</v>
      </c>
      <c r="B238" s="10" t="s">
        <v>344</v>
      </c>
      <c r="C238" s="6" t="s">
        <v>22</v>
      </c>
      <c r="D238" s="7"/>
      <c r="E238" s="8" t="s">
        <v>7</v>
      </c>
      <c r="F238" s="8" t="s">
        <v>7</v>
      </c>
    </row>
    <row r="239" spans="1:6" x14ac:dyDescent="0.3">
      <c r="A239" s="4" t="s">
        <v>7</v>
      </c>
      <c r="B239" s="10" t="s">
        <v>345</v>
      </c>
      <c r="C239" s="6" t="s">
        <v>269</v>
      </c>
      <c r="D239" s="7"/>
      <c r="E239" s="8" t="s">
        <v>7</v>
      </c>
      <c r="F239" s="8" t="s">
        <v>7</v>
      </c>
    </row>
    <row r="240" spans="1:6" ht="43.2" x14ac:dyDescent="0.3">
      <c r="A240" s="4" t="s">
        <v>36</v>
      </c>
      <c r="B240" s="9" t="s">
        <v>346</v>
      </c>
      <c r="C240" s="4" t="s">
        <v>288</v>
      </c>
      <c r="D240" s="11">
        <v>143</v>
      </c>
      <c r="E240" s="27"/>
      <c r="F240" s="12">
        <f>D240*E240</f>
        <v>0</v>
      </c>
    </row>
    <row r="241" spans="1:6" ht="43.2" x14ac:dyDescent="0.3">
      <c r="A241" s="4" t="s">
        <v>7</v>
      </c>
      <c r="B241" s="5" t="s">
        <v>347</v>
      </c>
      <c r="C241" s="6" t="s">
        <v>9</v>
      </c>
      <c r="D241" s="7"/>
      <c r="E241" s="8" t="s">
        <v>7</v>
      </c>
      <c r="F241" s="8" t="s">
        <v>7</v>
      </c>
    </row>
    <row r="242" spans="1:6" x14ac:dyDescent="0.3">
      <c r="A242" s="4" t="s">
        <v>7</v>
      </c>
      <c r="B242" s="10" t="s">
        <v>348</v>
      </c>
      <c r="C242" s="6" t="s">
        <v>22</v>
      </c>
      <c r="D242" s="7"/>
      <c r="E242" s="8" t="s">
        <v>7</v>
      </c>
      <c r="F242" s="8" t="s">
        <v>7</v>
      </c>
    </row>
    <row r="243" spans="1:6" x14ac:dyDescent="0.3">
      <c r="A243" s="4" t="s">
        <v>7</v>
      </c>
      <c r="B243" s="10" t="s">
        <v>349</v>
      </c>
      <c r="C243" s="6" t="s">
        <v>269</v>
      </c>
      <c r="D243" s="7"/>
      <c r="E243" s="8" t="s">
        <v>7</v>
      </c>
      <c r="F243" s="8" t="s">
        <v>7</v>
      </c>
    </row>
    <row r="244" spans="1:6" x14ac:dyDescent="0.3">
      <c r="A244" s="4" t="s">
        <v>38</v>
      </c>
      <c r="B244" s="9" t="s">
        <v>350</v>
      </c>
      <c r="C244" s="4" t="s">
        <v>331</v>
      </c>
      <c r="D244" s="11">
        <v>21</v>
      </c>
      <c r="E244" s="27"/>
      <c r="F244" s="12">
        <f>D244*E244</f>
        <v>0</v>
      </c>
    </row>
    <row r="245" spans="1:6" x14ac:dyDescent="0.3">
      <c r="A245" s="4" t="s">
        <v>7</v>
      </c>
      <c r="B245" s="10" t="s">
        <v>351</v>
      </c>
      <c r="C245" s="6" t="s">
        <v>22</v>
      </c>
      <c r="D245" s="7"/>
      <c r="E245" s="8" t="s">
        <v>7</v>
      </c>
      <c r="F245" s="8" t="s">
        <v>7</v>
      </c>
    </row>
    <row r="246" spans="1:6" x14ac:dyDescent="0.3">
      <c r="A246" s="4" t="s">
        <v>7</v>
      </c>
      <c r="B246" s="10" t="s">
        <v>352</v>
      </c>
      <c r="C246" s="6" t="s">
        <v>269</v>
      </c>
      <c r="D246" s="7"/>
      <c r="E246" s="8" t="s">
        <v>7</v>
      </c>
      <c r="F246" s="8" t="s">
        <v>7</v>
      </c>
    </row>
    <row r="247" spans="1:6" ht="57.6" x14ac:dyDescent="0.3">
      <c r="A247" s="4" t="s">
        <v>40</v>
      </c>
      <c r="B247" s="9" t="s">
        <v>353</v>
      </c>
      <c r="C247" s="4" t="s">
        <v>354</v>
      </c>
      <c r="D247" s="11">
        <v>2</v>
      </c>
      <c r="E247" s="27"/>
      <c r="F247" s="12">
        <f>D247*E247</f>
        <v>0</v>
      </c>
    </row>
    <row r="248" spans="1:6" x14ac:dyDescent="0.3">
      <c r="A248" s="4" t="s">
        <v>7</v>
      </c>
      <c r="B248" s="10" t="s">
        <v>355</v>
      </c>
      <c r="C248" s="6" t="s">
        <v>22</v>
      </c>
      <c r="D248" s="7"/>
      <c r="E248" s="8" t="s">
        <v>7</v>
      </c>
      <c r="F248" s="8" t="s">
        <v>7</v>
      </c>
    </row>
    <row r="249" spans="1:6" ht="28.8" x14ac:dyDescent="0.3">
      <c r="A249" s="4" t="s">
        <v>7</v>
      </c>
      <c r="B249" s="10" t="s">
        <v>356</v>
      </c>
      <c r="C249" s="6" t="s">
        <v>269</v>
      </c>
      <c r="D249" s="7"/>
      <c r="E249" s="8" t="s">
        <v>7</v>
      </c>
      <c r="F249" s="8" t="s">
        <v>7</v>
      </c>
    </row>
    <row r="250" spans="1:6" x14ac:dyDescent="0.3">
      <c r="A250" s="4" t="s">
        <v>44</v>
      </c>
      <c r="B250" s="9" t="s">
        <v>357</v>
      </c>
      <c r="C250" s="4" t="s">
        <v>288</v>
      </c>
      <c r="D250" s="11">
        <v>143</v>
      </c>
      <c r="E250" s="27"/>
      <c r="F250" s="12">
        <f>D250*E250</f>
        <v>0</v>
      </c>
    </row>
    <row r="251" spans="1:6" x14ac:dyDescent="0.3">
      <c r="A251" s="4" t="s">
        <v>7</v>
      </c>
      <c r="B251" s="10" t="s">
        <v>358</v>
      </c>
      <c r="C251" s="6" t="s">
        <v>22</v>
      </c>
      <c r="D251" s="7"/>
      <c r="E251" s="8" t="s">
        <v>7</v>
      </c>
      <c r="F251" s="8" t="s">
        <v>7</v>
      </c>
    </row>
    <row r="252" spans="1:6" ht="28.8" x14ac:dyDescent="0.3">
      <c r="A252" s="4" t="s">
        <v>7</v>
      </c>
      <c r="B252" s="10" t="s">
        <v>359</v>
      </c>
      <c r="C252" s="6" t="s">
        <v>269</v>
      </c>
      <c r="D252" s="7"/>
      <c r="E252" s="8" t="s">
        <v>7</v>
      </c>
      <c r="F252" s="8" t="s">
        <v>7</v>
      </c>
    </row>
    <row r="253" spans="1:6" x14ac:dyDescent="0.3">
      <c r="A253" s="4" t="s">
        <v>46</v>
      </c>
      <c r="B253" s="9" t="s">
        <v>360</v>
      </c>
      <c r="C253" s="4" t="s">
        <v>298</v>
      </c>
      <c r="D253" s="11">
        <v>95</v>
      </c>
      <c r="E253" s="27"/>
      <c r="F253" s="12">
        <f>D253*E253</f>
        <v>0</v>
      </c>
    </row>
    <row r="254" spans="1:6" x14ac:dyDescent="0.3">
      <c r="A254" s="4" t="s">
        <v>7</v>
      </c>
      <c r="B254" s="10" t="s">
        <v>361</v>
      </c>
      <c r="C254" s="6" t="s">
        <v>269</v>
      </c>
      <c r="D254" s="7"/>
      <c r="E254" s="8" t="s">
        <v>7</v>
      </c>
      <c r="F254" s="8" t="s">
        <v>7</v>
      </c>
    </row>
    <row r="255" spans="1:6" ht="28.8" x14ac:dyDescent="0.3">
      <c r="A255" s="4" t="s">
        <v>48</v>
      </c>
      <c r="B255" s="9" t="s">
        <v>362</v>
      </c>
      <c r="C255" s="4" t="s">
        <v>298</v>
      </c>
      <c r="D255" s="11">
        <v>40</v>
      </c>
      <c r="E255" s="27"/>
      <c r="F255" s="12">
        <f>D255*E255</f>
        <v>0</v>
      </c>
    </row>
    <row r="256" spans="1:6" ht="28.8" x14ac:dyDescent="0.3">
      <c r="A256" s="4" t="s">
        <v>7</v>
      </c>
      <c r="B256" s="10" t="s">
        <v>363</v>
      </c>
      <c r="C256" s="6" t="s">
        <v>22</v>
      </c>
      <c r="D256" s="7"/>
      <c r="E256" s="8" t="s">
        <v>7</v>
      </c>
      <c r="F256" s="8" t="s">
        <v>7</v>
      </c>
    </row>
    <row r="257" spans="1:6" x14ac:dyDescent="0.3">
      <c r="A257" s="4" t="s">
        <v>7</v>
      </c>
      <c r="B257" s="10" t="s">
        <v>364</v>
      </c>
      <c r="C257" s="6" t="s">
        <v>269</v>
      </c>
      <c r="D257" s="7"/>
      <c r="E257" s="8" t="s">
        <v>7</v>
      </c>
      <c r="F257" s="8" t="s">
        <v>7</v>
      </c>
    </row>
    <row r="258" spans="1:6" ht="28.8" x14ac:dyDescent="0.3">
      <c r="A258" s="4" t="s">
        <v>50</v>
      </c>
      <c r="B258" s="9" t="s">
        <v>365</v>
      </c>
      <c r="C258" s="4" t="s">
        <v>288</v>
      </c>
      <c r="D258" s="11">
        <v>143</v>
      </c>
      <c r="E258" s="27"/>
      <c r="F258" s="12">
        <f>D258*E258</f>
        <v>0</v>
      </c>
    </row>
    <row r="259" spans="1:6" ht="28.8" x14ac:dyDescent="0.3">
      <c r="A259" s="4" t="s">
        <v>7</v>
      </c>
      <c r="B259" s="5" t="s">
        <v>366</v>
      </c>
      <c r="C259" s="6" t="s">
        <v>9</v>
      </c>
      <c r="D259" s="7"/>
      <c r="E259" s="8" t="s">
        <v>7</v>
      </c>
      <c r="F259" s="8" t="s">
        <v>7</v>
      </c>
    </row>
    <row r="260" spans="1:6" x14ac:dyDescent="0.3">
      <c r="A260" s="4" t="s">
        <v>7</v>
      </c>
      <c r="B260" s="10" t="s">
        <v>367</v>
      </c>
      <c r="C260" s="6" t="s">
        <v>22</v>
      </c>
      <c r="D260" s="7"/>
      <c r="E260" s="8" t="s">
        <v>7</v>
      </c>
      <c r="F260" s="8" t="s">
        <v>7</v>
      </c>
    </row>
    <row r="261" spans="1:6" ht="43.2" x14ac:dyDescent="0.3">
      <c r="A261" s="4" t="s">
        <v>7</v>
      </c>
      <c r="B261" s="10" t="s">
        <v>368</v>
      </c>
      <c r="C261" s="6" t="s">
        <v>269</v>
      </c>
      <c r="D261" s="7"/>
      <c r="E261" s="8" t="s">
        <v>7</v>
      </c>
      <c r="F261" s="8" t="s">
        <v>7</v>
      </c>
    </row>
    <row r="262" spans="1:6" x14ac:dyDescent="0.3">
      <c r="A262" s="4" t="s">
        <v>52</v>
      </c>
      <c r="B262" s="9" t="s">
        <v>369</v>
      </c>
      <c r="C262" s="4" t="s">
        <v>288</v>
      </c>
      <c r="D262" s="11">
        <v>143</v>
      </c>
      <c r="E262" s="27"/>
      <c r="F262" s="12">
        <f>D262*E262</f>
        <v>0</v>
      </c>
    </row>
    <row r="263" spans="1:6" x14ac:dyDescent="0.3">
      <c r="A263" s="4" t="s">
        <v>7</v>
      </c>
      <c r="B263" s="10" t="s">
        <v>370</v>
      </c>
      <c r="C263" s="6" t="s">
        <v>22</v>
      </c>
      <c r="D263" s="7"/>
      <c r="E263" s="8" t="s">
        <v>7</v>
      </c>
      <c r="F263" s="8" t="s">
        <v>7</v>
      </c>
    </row>
    <row r="264" spans="1:6" ht="28.8" x14ac:dyDescent="0.3">
      <c r="A264" s="4" t="s">
        <v>7</v>
      </c>
      <c r="B264" s="10" t="s">
        <v>371</v>
      </c>
      <c r="C264" s="6" t="s">
        <v>269</v>
      </c>
      <c r="D264" s="7"/>
      <c r="E264" s="8" t="s">
        <v>7</v>
      </c>
      <c r="F264" s="8" t="s">
        <v>7</v>
      </c>
    </row>
    <row r="265" spans="1:6" ht="43.2" x14ac:dyDescent="0.3">
      <c r="A265" s="4" t="s">
        <v>54</v>
      </c>
      <c r="B265" s="9" t="s">
        <v>372</v>
      </c>
      <c r="C265" s="4" t="s">
        <v>298</v>
      </c>
      <c r="D265" s="11">
        <v>95</v>
      </c>
      <c r="E265" s="27"/>
      <c r="F265" s="12">
        <f t="shared" ref="F265:F266" si="15">D265*E265</f>
        <v>0</v>
      </c>
    </row>
    <row r="266" spans="1:6" x14ac:dyDescent="0.3">
      <c r="A266" s="4" t="s">
        <v>56</v>
      </c>
      <c r="B266" s="9" t="s">
        <v>373</v>
      </c>
      <c r="C266" s="4" t="s">
        <v>298</v>
      </c>
      <c r="D266" s="11">
        <v>40</v>
      </c>
      <c r="E266" s="27"/>
      <c r="F266" s="12">
        <f t="shared" si="15"/>
        <v>0</v>
      </c>
    </row>
    <row r="267" spans="1:6" ht="28.8" x14ac:dyDescent="0.3">
      <c r="A267" s="4" t="s">
        <v>7</v>
      </c>
      <c r="B267" s="5" t="s">
        <v>374</v>
      </c>
      <c r="C267" s="6" t="s">
        <v>9</v>
      </c>
      <c r="D267" s="7"/>
      <c r="E267" s="8" t="s">
        <v>7</v>
      </c>
      <c r="F267" s="8" t="s">
        <v>7</v>
      </c>
    </row>
    <row r="268" spans="1:6" x14ac:dyDescent="0.3">
      <c r="A268" s="4" t="s">
        <v>7</v>
      </c>
      <c r="B268" s="10" t="s">
        <v>375</v>
      </c>
      <c r="C268" s="6" t="s">
        <v>22</v>
      </c>
      <c r="D268" s="7"/>
      <c r="E268" s="8" t="s">
        <v>7</v>
      </c>
      <c r="F268" s="8" t="s">
        <v>7</v>
      </c>
    </row>
    <row r="269" spans="1:6" ht="115.2" x14ac:dyDescent="0.3">
      <c r="A269" s="4" t="s">
        <v>7</v>
      </c>
      <c r="B269" s="10" t="s">
        <v>376</v>
      </c>
      <c r="C269" s="6" t="s">
        <v>269</v>
      </c>
      <c r="D269" s="7"/>
      <c r="E269" s="8" t="s">
        <v>7</v>
      </c>
      <c r="F269" s="8" t="s">
        <v>7</v>
      </c>
    </row>
    <row r="270" spans="1:6" x14ac:dyDescent="0.3">
      <c r="A270" s="4" t="s">
        <v>58</v>
      </c>
      <c r="B270" s="9" t="s">
        <v>377</v>
      </c>
      <c r="C270" s="4" t="s">
        <v>288</v>
      </c>
      <c r="D270" s="11">
        <v>36</v>
      </c>
      <c r="E270" s="27"/>
      <c r="F270" s="12">
        <f t="shared" ref="F270:F274" si="16">D270*E270</f>
        <v>0</v>
      </c>
    </row>
    <row r="271" spans="1:6" ht="28.8" x14ac:dyDescent="0.3">
      <c r="A271" s="4" t="s">
        <v>60</v>
      </c>
      <c r="B271" s="9" t="s">
        <v>378</v>
      </c>
      <c r="C271" s="4" t="s">
        <v>298</v>
      </c>
      <c r="D271" s="11">
        <v>4</v>
      </c>
      <c r="E271" s="27"/>
      <c r="F271" s="12">
        <f t="shared" si="16"/>
        <v>0</v>
      </c>
    </row>
    <row r="272" spans="1:6" x14ac:dyDescent="0.3">
      <c r="A272" s="4" t="s">
        <v>62</v>
      </c>
      <c r="B272" s="9" t="s">
        <v>379</v>
      </c>
      <c r="C272" s="4" t="s">
        <v>298</v>
      </c>
      <c r="D272" s="11">
        <v>16</v>
      </c>
      <c r="E272" s="27"/>
      <c r="F272" s="12">
        <f t="shared" si="16"/>
        <v>0</v>
      </c>
    </row>
    <row r="273" spans="1:6" x14ac:dyDescent="0.3">
      <c r="A273" s="4" t="s">
        <v>64</v>
      </c>
      <c r="B273" s="9" t="s">
        <v>380</v>
      </c>
      <c r="C273" s="4" t="s">
        <v>298</v>
      </c>
      <c r="D273" s="11">
        <v>16</v>
      </c>
      <c r="E273" s="27"/>
      <c r="F273" s="12">
        <f t="shared" si="16"/>
        <v>0</v>
      </c>
    </row>
    <row r="274" spans="1:6" ht="57.6" x14ac:dyDescent="0.3">
      <c r="A274" s="4" t="s">
        <v>66</v>
      </c>
      <c r="B274" s="9" t="s">
        <v>381</v>
      </c>
      <c r="C274" s="4" t="s">
        <v>298</v>
      </c>
      <c r="D274" s="11">
        <v>54</v>
      </c>
      <c r="E274" s="27"/>
      <c r="F274" s="12">
        <f t="shared" si="16"/>
        <v>0</v>
      </c>
    </row>
    <row r="275" spans="1:6" x14ac:dyDescent="0.3">
      <c r="A275" s="4" t="s">
        <v>7</v>
      </c>
      <c r="B275" s="10" t="s">
        <v>382</v>
      </c>
      <c r="C275" s="6" t="s">
        <v>22</v>
      </c>
      <c r="D275" s="7"/>
      <c r="E275" s="8" t="s">
        <v>7</v>
      </c>
      <c r="F275" s="8" t="s">
        <v>7</v>
      </c>
    </row>
    <row r="276" spans="1:6" ht="28.8" x14ac:dyDescent="0.3">
      <c r="A276" s="4" t="s">
        <v>7</v>
      </c>
      <c r="B276" s="10" t="s">
        <v>383</v>
      </c>
      <c r="C276" s="6" t="s">
        <v>269</v>
      </c>
      <c r="D276" s="7"/>
      <c r="E276" s="8" t="s">
        <v>7</v>
      </c>
      <c r="F276" s="8" t="s">
        <v>7</v>
      </c>
    </row>
    <row r="277" spans="1:6" ht="43.2" x14ac:dyDescent="0.3">
      <c r="A277" s="4" t="s">
        <v>68</v>
      </c>
      <c r="B277" s="9" t="s">
        <v>384</v>
      </c>
      <c r="C277" s="4" t="s">
        <v>288</v>
      </c>
      <c r="D277" s="11">
        <v>12</v>
      </c>
      <c r="E277" s="27"/>
      <c r="F277" s="12">
        <f>D277*E277</f>
        <v>0</v>
      </c>
    </row>
    <row r="278" spans="1:6" x14ac:dyDescent="0.3">
      <c r="A278" s="4" t="s">
        <v>7</v>
      </c>
      <c r="B278" s="10" t="s">
        <v>385</v>
      </c>
      <c r="C278" s="6" t="s">
        <v>269</v>
      </c>
      <c r="D278" s="7"/>
      <c r="E278" s="8" t="s">
        <v>7</v>
      </c>
      <c r="F278" s="8" t="s">
        <v>7</v>
      </c>
    </row>
    <row r="279" spans="1:6" ht="28.8" x14ac:dyDescent="0.3">
      <c r="A279" s="4" t="s">
        <v>70</v>
      </c>
      <c r="B279" s="9" t="s">
        <v>386</v>
      </c>
      <c r="C279" s="4" t="s">
        <v>298</v>
      </c>
      <c r="D279" s="11">
        <v>8</v>
      </c>
      <c r="E279" s="27"/>
      <c r="F279" s="12">
        <f>D279*E279</f>
        <v>0</v>
      </c>
    </row>
    <row r="280" spans="1:6" ht="28.8" x14ac:dyDescent="0.3">
      <c r="A280" s="4" t="s">
        <v>7</v>
      </c>
      <c r="B280" s="5" t="s">
        <v>387</v>
      </c>
      <c r="C280" s="6" t="s">
        <v>9</v>
      </c>
      <c r="D280" s="7"/>
      <c r="E280" s="8" t="s">
        <v>7</v>
      </c>
      <c r="F280" s="8" t="s">
        <v>7</v>
      </c>
    </row>
    <row r="281" spans="1:6" x14ac:dyDescent="0.3">
      <c r="A281" s="4" t="s">
        <v>7</v>
      </c>
      <c r="B281" s="10" t="s">
        <v>388</v>
      </c>
      <c r="C281" s="6" t="s">
        <v>22</v>
      </c>
      <c r="D281" s="7"/>
      <c r="E281" s="8" t="s">
        <v>7</v>
      </c>
      <c r="F281" s="8" t="s">
        <v>7</v>
      </c>
    </row>
    <row r="282" spans="1:6" x14ac:dyDescent="0.3">
      <c r="A282" s="4" t="s">
        <v>7</v>
      </c>
      <c r="B282" s="10" t="s">
        <v>389</v>
      </c>
      <c r="C282" s="6" t="s">
        <v>269</v>
      </c>
      <c r="D282" s="7"/>
      <c r="E282" s="8" t="s">
        <v>7</v>
      </c>
      <c r="F282" s="8" t="s">
        <v>7</v>
      </c>
    </row>
    <row r="283" spans="1:6" x14ac:dyDescent="0.3">
      <c r="A283" s="4" t="s">
        <v>72</v>
      </c>
      <c r="B283" s="9" t="s">
        <v>390</v>
      </c>
      <c r="C283" s="4" t="s">
        <v>298</v>
      </c>
      <c r="D283" s="11">
        <v>48</v>
      </c>
      <c r="E283" s="27"/>
      <c r="F283" s="12">
        <f t="shared" ref="F283:F285" si="17">D283*E283</f>
        <v>0</v>
      </c>
    </row>
    <row r="284" spans="1:6" ht="28.8" x14ac:dyDescent="0.3">
      <c r="A284" s="4" t="s">
        <v>74</v>
      </c>
      <c r="B284" s="9" t="s">
        <v>391</v>
      </c>
      <c r="C284" s="4" t="s">
        <v>298</v>
      </c>
      <c r="D284" s="11">
        <v>180</v>
      </c>
      <c r="E284" s="27"/>
      <c r="F284" s="12">
        <f t="shared" si="17"/>
        <v>0</v>
      </c>
    </row>
    <row r="285" spans="1:6" x14ac:dyDescent="0.3">
      <c r="A285" s="4" t="s">
        <v>76</v>
      </c>
      <c r="B285" s="9" t="s">
        <v>392</v>
      </c>
      <c r="C285" s="4" t="s">
        <v>298</v>
      </c>
      <c r="D285" s="11">
        <v>24</v>
      </c>
      <c r="E285" s="27"/>
      <c r="F285" s="12">
        <f t="shared" si="17"/>
        <v>0</v>
      </c>
    </row>
    <row r="286" spans="1:6" x14ac:dyDescent="0.3">
      <c r="A286" s="4" t="s">
        <v>7</v>
      </c>
      <c r="B286" s="10" t="s">
        <v>393</v>
      </c>
      <c r="C286" s="6" t="s">
        <v>22</v>
      </c>
      <c r="D286" s="7"/>
      <c r="E286" s="8" t="s">
        <v>7</v>
      </c>
      <c r="F286" s="8" t="s">
        <v>7</v>
      </c>
    </row>
    <row r="287" spans="1:6" x14ac:dyDescent="0.3">
      <c r="A287" s="4" t="s">
        <v>7</v>
      </c>
      <c r="B287" s="10" t="s">
        <v>394</v>
      </c>
      <c r="C287" s="6" t="s">
        <v>269</v>
      </c>
      <c r="D287" s="7"/>
      <c r="E287" s="8" t="s">
        <v>7</v>
      </c>
      <c r="F287" s="8" t="s">
        <v>7</v>
      </c>
    </row>
    <row r="288" spans="1:6" x14ac:dyDescent="0.3">
      <c r="A288" s="4" t="s">
        <v>78</v>
      </c>
      <c r="B288" s="9" t="s">
        <v>395</v>
      </c>
      <c r="C288" s="4" t="s">
        <v>292</v>
      </c>
      <c r="D288" s="11">
        <v>232</v>
      </c>
      <c r="E288" s="27"/>
      <c r="F288" s="12">
        <f>D288*E288</f>
        <v>0</v>
      </c>
    </row>
    <row r="289" spans="1:6" x14ac:dyDescent="0.3">
      <c r="A289" s="4" t="s">
        <v>7</v>
      </c>
      <c r="B289" s="10" t="s">
        <v>396</v>
      </c>
      <c r="C289" s="6" t="s">
        <v>22</v>
      </c>
      <c r="D289" s="7"/>
      <c r="E289" s="8" t="s">
        <v>7</v>
      </c>
      <c r="F289" s="8" t="s">
        <v>7</v>
      </c>
    </row>
    <row r="290" spans="1:6" x14ac:dyDescent="0.3">
      <c r="A290" s="4" t="s">
        <v>7</v>
      </c>
      <c r="B290" s="10" t="s">
        <v>397</v>
      </c>
      <c r="C290" s="6" t="s">
        <v>269</v>
      </c>
      <c r="D290" s="7"/>
      <c r="E290" s="8" t="s">
        <v>7</v>
      </c>
      <c r="F290" s="8" t="s">
        <v>7</v>
      </c>
    </row>
    <row r="291" spans="1:6" ht="43.2" x14ac:dyDescent="0.3">
      <c r="A291" s="4" t="s">
        <v>80</v>
      </c>
      <c r="B291" s="9" t="s">
        <v>398</v>
      </c>
      <c r="C291" s="4" t="s">
        <v>298</v>
      </c>
      <c r="D291" s="11">
        <v>234</v>
      </c>
      <c r="E291" s="27"/>
      <c r="F291" s="12">
        <f>D291*E291</f>
        <v>0</v>
      </c>
    </row>
    <row r="292" spans="1:6" x14ac:dyDescent="0.3">
      <c r="A292" s="4" t="s">
        <v>7</v>
      </c>
      <c r="B292" s="10" t="s">
        <v>399</v>
      </c>
      <c r="C292" s="6" t="s">
        <v>22</v>
      </c>
      <c r="D292" s="7"/>
      <c r="E292" s="8" t="s">
        <v>7</v>
      </c>
      <c r="F292" s="8" t="s">
        <v>7</v>
      </c>
    </row>
    <row r="293" spans="1:6" x14ac:dyDescent="0.3">
      <c r="A293" s="4" t="s">
        <v>7</v>
      </c>
      <c r="B293" s="10" t="s">
        <v>400</v>
      </c>
      <c r="C293" s="6" t="s">
        <v>269</v>
      </c>
      <c r="D293" s="7"/>
      <c r="E293" s="8" t="s">
        <v>7</v>
      </c>
      <c r="F293" s="8" t="s">
        <v>7</v>
      </c>
    </row>
    <row r="294" spans="1:6" ht="57.6" x14ac:dyDescent="0.3">
      <c r="A294" s="4" t="s">
        <v>82</v>
      </c>
      <c r="B294" s="9" t="s">
        <v>401</v>
      </c>
      <c r="C294" s="4" t="s">
        <v>292</v>
      </c>
      <c r="D294" s="11">
        <v>16</v>
      </c>
      <c r="E294" s="27"/>
      <c r="F294" s="12">
        <f>D294*E294</f>
        <v>0</v>
      </c>
    </row>
    <row r="295" spans="1:6" ht="43.2" x14ac:dyDescent="0.3">
      <c r="A295" s="4" t="s">
        <v>7</v>
      </c>
      <c r="B295" s="5" t="s">
        <v>402</v>
      </c>
      <c r="C295" s="6" t="s">
        <v>9</v>
      </c>
      <c r="D295" s="7"/>
      <c r="E295" s="8" t="s">
        <v>7</v>
      </c>
      <c r="F295" s="8" t="s">
        <v>7</v>
      </c>
    </row>
    <row r="296" spans="1:6" x14ac:dyDescent="0.3">
      <c r="A296" s="4" t="s">
        <v>7</v>
      </c>
      <c r="B296" s="10" t="s">
        <v>403</v>
      </c>
      <c r="C296" s="6" t="s">
        <v>22</v>
      </c>
      <c r="D296" s="7"/>
      <c r="E296" s="8" t="s">
        <v>7</v>
      </c>
      <c r="F296" s="8" t="s">
        <v>7</v>
      </c>
    </row>
    <row r="297" spans="1:6" ht="43.2" x14ac:dyDescent="0.3">
      <c r="A297" s="4" t="s">
        <v>7</v>
      </c>
      <c r="B297" s="10" t="s">
        <v>404</v>
      </c>
      <c r="C297" s="6" t="s">
        <v>269</v>
      </c>
      <c r="D297" s="7"/>
      <c r="E297" s="8" t="s">
        <v>7</v>
      </c>
      <c r="F297" s="8" t="s">
        <v>7</v>
      </c>
    </row>
    <row r="298" spans="1:6" ht="57.6" x14ac:dyDescent="0.3">
      <c r="A298" s="4" t="s">
        <v>84</v>
      </c>
      <c r="B298" s="9" t="s">
        <v>405</v>
      </c>
      <c r="C298" s="4" t="s">
        <v>288</v>
      </c>
      <c r="D298" s="11">
        <v>168</v>
      </c>
      <c r="E298" s="27"/>
      <c r="F298" s="12">
        <f t="shared" ref="F298:F300" si="18">D298*E298</f>
        <v>0</v>
      </c>
    </row>
    <row r="299" spans="1:6" x14ac:dyDescent="0.3">
      <c r="A299" s="4" t="s">
        <v>86</v>
      </c>
      <c r="B299" s="9" t="s">
        <v>406</v>
      </c>
      <c r="C299" s="4" t="s">
        <v>298</v>
      </c>
      <c r="D299" s="11">
        <v>192</v>
      </c>
      <c r="E299" s="27"/>
      <c r="F299" s="12">
        <f t="shared" si="18"/>
        <v>0</v>
      </c>
    </row>
    <row r="300" spans="1:6" ht="43.2" x14ac:dyDescent="0.3">
      <c r="A300" s="4" t="s">
        <v>88</v>
      </c>
      <c r="B300" s="9" t="s">
        <v>407</v>
      </c>
      <c r="C300" s="4" t="s">
        <v>292</v>
      </c>
      <c r="D300" s="11">
        <v>3</v>
      </c>
      <c r="E300" s="27"/>
      <c r="F300" s="12">
        <f t="shared" si="18"/>
        <v>0</v>
      </c>
    </row>
    <row r="301" spans="1:6" x14ac:dyDescent="0.3">
      <c r="A301" s="4" t="s">
        <v>7</v>
      </c>
      <c r="B301" s="10" t="s">
        <v>408</v>
      </c>
      <c r="C301" s="6" t="s">
        <v>269</v>
      </c>
      <c r="D301" s="7"/>
      <c r="E301" s="8" t="s">
        <v>7</v>
      </c>
      <c r="F301" s="8" t="s">
        <v>7</v>
      </c>
    </row>
    <row r="302" spans="1:6" x14ac:dyDescent="0.3">
      <c r="A302" s="4" t="s">
        <v>90</v>
      </c>
      <c r="B302" s="9" t="s">
        <v>409</v>
      </c>
      <c r="C302" s="4" t="s">
        <v>298</v>
      </c>
      <c r="D302" s="11">
        <v>96</v>
      </c>
      <c r="E302" s="27"/>
      <c r="F302" s="12">
        <f>D302*E302</f>
        <v>0</v>
      </c>
    </row>
    <row r="303" spans="1:6" ht="28.8" x14ac:dyDescent="0.3">
      <c r="A303" s="4" t="s">
        <v>7</v>
      </c>
      <c r="B303" s="10" t="s">
        <v>410</v>
      </c>
      <c r="C303" s="6" t="s">
        <v>22</v>
      </c>
      <c r="D303" s="7"/>
      <c r="E303" s="8" t="s">
        <v>7</v>
      </c>
      <c r="F303" s="8" t="s">
        <v>7</v>
      </c>
    </row>
    <row r="304" spans="1:6" x14ac:dyDescent="0.3">
      <c r="A304" s="4" t="s">
        <v>7</v>
      </c>
      <c r="B304" s="10" t="s">
        <v>411</v>
      </c>
      <c r="C304" s="6" t="s">
        <v>22</v>
      </c>
      <c r="D304" s="7"/>
      <c r="E304" s="8" t="s">
        <v>7</v>
      </c>
      <c r="F304" s="8" t="s">
        <v>7</v>
      </c>
    </row>
    <row r="305" spans="1:6" x14ac:dyDescent="0.3">
      <c r="A305" s="4" t="s">
        <v>7</v>
      </c>
      <c r="B305" s="10" t="s">
        <v>412</v>
      </c>
      <c r="C305" s="6" t="s">
        <v>269</v>
      </c>
      <c r="D305" s="7"/>
      <c r="E305" s="8" t="s">
        <v>7</v>
      </c>
      <c r="F305" s="8" t="s">
        <v>7</v>
      </c>
    </row>
    <row r="306" spans="1:6" ht="28.8" x14ac:dyDescent="0.3">
      <c r="A306" s="4" t="s">
        <v>92</v>
      </c>
      <c r="B306" s="9" t="s">
        <v>413</v>
      </c>
      <c r="C306" s="4" t="s">
        <v>292</v>
      </c>
      <c r="D306" s="11">
        <v>16</v>
      </c>
      <c r="E306" s="27"/>
      <c r="F306" s="12">
        <f>D306*E306</f>
        <v>0</v>
      </c>
    </row>
    <row r="307" spans="1:6" x14ac:dyDescent="0.3">
      <c r="A307" s="4" t="s">
        <v>7</v>
      </c>
      <c r="B307" s="10" t="s">
        <v>414</v>
      </c>
      <c r="C307" s="6" t="s">
        <v>22</v>
      </c>
      <c r="D307" s="7"/>
      <c r="E307" s="8" t="s">
        <v>7</v>
      </c>
      <c r="F307" s="8" t="s">
        <v>7</v>
      </c>
    </row>
    <row r="308" spans="1:6" x14ac:dyDescent="0.3">
      <c r="A308" s="4" t="s">
        <v>7</v>
      </c>
      <c r="B308" s="10" t="s">
        <v>412</v>
      </c>
      <c r="C308" s="6" t="s">
        <v>269</v>
      </c>
      <c r="D308" s="7"/>
      <c r="E308" s="8" t="s">
        <v>7</v>
      </c>
      <c r="F308" s="8" t="s">
        <v>7</v>
      </c>
    </row>
    <row r="309" spans="1:6" x14ac:dyDescent="0.3">
      <c r="A309" s="4" t="s">
        <v>94</v>
      </c>
      <c r="B309" s="9" t="s">
        <v>415</v>
      </c>
      <c r="C309" s="4" t="s">
        <v>292</v>
      </c>
      <c r="D309" s="11">
        <v>16</v>
      </c>
      <c r="E309" s="27"/>
      <c r="F309" s="12">
        <f>D309*E309</f>
        <v>0</v>
      </c>
    </row>
    <row r="310" spans="1:6" x14ac:dyDescent="0.3">
      <c r="A310" s="4" t="s">
        <v>7</v>
      </c>
      <c r="B310" s="10" t="s">
        <v>416</v>
      </c>
      <c r="C310" s="6" t="s">
        <v>22</v>
      </c>
      <c r="D310" s="7"/>
      <c r="E310" s="8" t="s">
        <v>7</v>
      </c>
      <c r="F310" s="8" t="s">
        <v>7</v>
      </c>
    </row>
    <row r="311" spans="1:6" x14ac:dyDescent="0.3">
      <c r="A311" s="4" t="s">
        <v>7</v>
      </c>
      <c r="B311" s="10" t="s">
        <v>412</v>
      </c>
      <c r="C311" s="6" t="s">
        <v>269</v>
      </c>
      <c r="D311" s="7"/>
      <c r="E311" s="8" t="s">
        <v>7</v>
      </c>
      <c r="F311" s="8" t="s">
        <v>7</v>
      </c>
    </row>
    <row r="312" spans="1:6" ht="28.8" x14ac:dyDescent="0.3">
      <c r="A312" s="4" t="s">
        <v>98</v>
      </c>
      <c r="B312" s="9" t="s">
        <v>417</v>
      </c>
      <c r="C312" s="4" t="s">
        <v>292</v>
      </c>
      <c r="D312" s="11">
        <v>16</v>
      </c>
      <c r="E312" s="27"/>
      <c r="F312" s="12">
        <f>D312*E312</f>
        <v>0</v>
      </c>
    </row>
    <row r="313" spans="1:6" x14ac:dyDescent="0.3">
      <c r="A313" s="4" t="s">
        <v>7</v>
      </c>
      <c r="B313" s="10" t="s">
        <v>393</v>
      </c>
      <c r="C313" s="6" t="s">
        <v>22</v>
      </c>
      <c r="D313" s="7"/>
      <c r="E313" s="8" t="s">
        <v>7</v>
      </c>
      <c r="F313" s="8" t="s">
        <v>7</v>
      </c>
    </row>
    <row r="314" spans="1:6" x14ac:dyDescent="0.3">
      <c r="A314" s="4" t="s">
        <v>7</v>
      </c>
      <c r="B314" s="10" t="s">
        <v>418</v>
      </c>
      <c r="C314" s="6" t="s">
        <v>269</v>
      </c>
      <c r="D314" s="7"/>
      <c r="E314" s="8" t="s">
        <v>7</v>
      </c>
      <c r="F314" s="8" t="s">
        <v>7</v>
      </c>
    </row>
    <row r="315" spans="1:6" ht="28.8" x14ac:dyDescent="0.3">
      <c r="A315" s="4" t="s">
        <v>100</v>
      </c>
      <c r="B315" s="9" t="s">
        <v>419</v>
      </c>
      <c r="C315" s="4" t="s">
        <v>292</v>
      </c>
      <c r="D315" s="11">
        <v>16</v>
      </c>
      <c r="E315" s="27"/>
      <c r="F315" s="12">
        <f t="shared" ref="F315:F316" si="19">D315*E315</f>
        <v>0</v>
      </c>
    </row>
    <row r="316" spans="1:6" x14ac:dyDescent="0.3">
      <c r="A316" s="4" t="s">
        <v>103</v>
      </c>
      <c r="B316" s="9" t="s">
        <v>420</v>
      </c>
      <c r="C316" s="4" t="s">
        <v>292</v>
      </c>
      <c r="D316" s="11">
        <v>16</v>
      </c>
      <c r="E316" s="27"/>
      <c r="F316" s="12">
        <f t="shared" si="19"/>
        <v>0</v>
      </c>
    </row>
    <row r="317" spans="1:6" ht="28.8" x14ac:dyDescent="0.3">
      <c r="A317" s="4" t="s">
        <v>7</v>
      </c>
      <c r="B317" s="10" t="s">
        <v>421</v>
      </c>
      <c r="C317" s="6" t="s">
        <v>22</v>
      </c>
      <c r="D317" s="7"/>
      <c r="E317" s="8" t="s">
        <v>7</v>
      </c>
      <c r="F317" s="8" t="s">
        <v>7</v>
      </c>
    </row>
    <row r="318" spans="1:6" x14ac:dyDescent="0.3">
      <c r="A318" s="4" t="s">
        <v>7</v>
      </c>
      <c r="B318" s="10" t="s">
        <v>422</v>
      </c>
      <c r="C318" s="6" t="s">
        <v>269</v>
      </c>
      <c r="D318" s="7"/>
      <c r="E318" s="8" t="s">
        <v>7</v>
      </c>
      <c r="F318" s="8" t="s">
        <v>7</v>
      </c>
    </row>
    <row r="319" spans="1:6" ht="129.6" x14ac:dyDescent="0.3">
      <c r="A319" s="4" t="s">
        <v>105</v>
      </c>
      <c r="B319" s="9" t="s">
        <v>423</v>
      </c>
      <c r="C319" s="4" t="s">
        <v>292</v>
      </c>
      <c r="D319" s="11">
        <v>8</v>
      </c>
      <c r="E319" s="27"/>
      <c r="F319" s="12">
        <f t="shared" ref="F319:F320" si="20">D319*E319</f>
        <v>0</v>
      </c>
    </row>
    <row r="320" spans="1:6" ht="28.8" x14ac:dyDescent="0.3">
      <c r="A320" s="4" t="s">
        <v>107</v>
      </c>
      <c r="B320" s="9" t="s">
        <v>424</v>
      </c>
      <c r="C320" s="4" t="s">
        <v>292</v>
      </c>
      <c r="D320" s="11">
        <v>8</v>
      </c>
      <c r="E320" s="27"/>
      <c r="F320" s="12">
        <f t="shared" si="20"/>
        <v>0</v>
      </c>
    </row>
    <row r="321" spans="1:6" ht="28.8" x14ac:dyDescent="0.3">
      <c r="A321" s="4" t="s">
        <v>7</v>
      </c>
      <c r="B321" s="5" t="s">
        <v>425</v>
      </c>
      <c r="C321" s="6" t="s">
        <v>9</v>
      </c>
      <c r="D321" s="7"/>
      <c r="E321" s="8" t="s">
        <v>7</v>
      </c>
      <c r="F321" s="8" t="s">
        <v>7</v>
      </c>
    </row>
    <row r="322" spans="1:6" x14ac:dyDescent="0.3">
      <c r="A322" s="4" t="s">
        <v>7</v>
      </c>
      <c r="B322" s="10" t="s">
        <v>426</v>
      </c>
      <c r="C322" s="6" t="s">
        <v>22</v>
      </c>
      <c r="D322" s="7"/>
      <c r="E322" s="8" t="s">
        <v>7</v>
      </c>
      <c r="F322" s="8" t="s">
        <v>7</v>
      </c>
    </row>
    <row r="323" spans="1:6" ht="28.8" x14ac:dyDescent="0.3">
      <c r="A323" s="4" t="s">
        <v>7</v>
      </c>
      <c r="B323" s="10" t="s">
        <v>427</v>
      </c>
      <c r="C323" s="6" t="s">
        <v>269</v>
      </c>
      <c r="D323" s="7"/>
      <c r="E323" s="8" t="s">
        <v>7</v>
      </c>
      <c r="F323" s="8" t="s">
        <v>7</v>
      </c>
    </row>
    <row r="324" spans="1:6" x14ac:dyDescent="0.3">
      <c r="A324" s="4" t="s">
        <v>109</v>
      </c>
      <c r="B324" s="9" t="s">
        <v>428</v>
      </c>
      <c r="C324" s="4" t="s">
        <v>429</v>
      </c>
      <c r="D324" s="21">
        <v>0.3</v>
      </c>
      <c r="E324" s="27"/>
      <c r="F324" s="12">
        <f>D324*E324</f>
        <v>0</v>
      </c>
    </row>
    <row r="325" spans="1:6" x14ac:dyDescent="0.3">
      <c r="A325" s="4" t="s">
        <v>7</v>
      </c>
      <c r="B325" s="10" t="s">
        <v>430</v>
      </c>
      <c r="C325" s="6" t="s">
        <v>22</v>
      </c>
      <c r="D325" s="7"/>
      <c r="E325" s="8" t="s">
        <v>7</v>
      </c>
      <c r="F325" s="8" t="s">
        <v>7</v>
      </c>
    </row>
    <row r="326" spans="1:6" x14ac:dyDescent="0.3">
      <c r="A326" s="4" t="s">
        <v>7</v>
      </c>
      <c r="B326" s="10" t="s">
        <v>431</v>
      </c>
      <c r="C326" s="6" t="s">
        <v>269</v>
      </c>
      <c r="D326" s="7"/>
      <c r="E326" s="8" t="s">
        <v>7</v>
      </c>
      <c r="F326" s="8" t="s">
        <v>7</v>
      </c>
    </row>
    <row r="327" spans="1:6" x14ac:dyDescent="0.3">
      <c r="A327" s="4" t="s">
        <v>111</v>
      </c>
      <c r="B327" s="9" t="s">
        <v>432</v>
      </c>
      <c r="C327" s="4" t="s">
        <v>433</v>
      </c>
      <c r="D327" s="11">
        <v>48</v>
      </c>
      <c r="E327" s="27"/>
      <c r="F327" s="12">
        <f>D327*E327</f>
        <v>0</v>
      </c>
    </row>
    <row r="328" spans="1:6" x14ac:dyDescent="0.3">
      <c r="A328" s="4" t="s">
        <v>7</v>
      </c>
      <c r="B328" s="10" t="s">
        <v>434</v>
      </c>
      <c r="C328" s="6" t="s">
        <v>22</v>
      </c>
      <c r="D328" s="7"/>
      <c r="E328" s="8" t="s">
        <v>7</v>
      </c>
      <c r="F328" s="8" t="s">
        <v>7</v>
      </c>
    </row>
    <row r="329" spans="1:6" x14ac:dyDescent="0.3">
      <c r="A329" s="4" t="s">
        <v>7</v>
      </c>
      <c r="B329" s="10" t="s">
        <v>435</v>
      </c>
      <c r="C329" s="6" t="s">
        <v>269</v>
      </c>
      <c r="D329" s="7"/>
      <c r="E329" s="8" t="s">
        <v>7</v>
      </c>
      <c r="F329" s="8" t="s">
        <v>7</v>
      </c>
    </row>
    <row r="330" spans="1:6" ht="43.2" x14ac:dyDescent="0.3">
      <c r="A330" s="4" t="s">
        <v>113</v>
      </c>
      <c r="B330" s="9" t="s">
        <v>436</v>
      </c>
      <c r="C330" s="4" t="s">
        <v>292</v>
      </c>
      <c r="D330" s="11">
        <v>16</v>
      </c>
      <c r="E330" s="27"/>
      <c r="F330" s="12">
        <f>D330*E330</f>
        <v>0</v>
      </c>
    </row>
    <row r="331" spans="1:6" ht="28.8" x14ac:dyDescent="0.3">
      <c r="A331" s="4" t="s">
        <v>7</v>
      </c>
      <c r="B331" s="5" t="s">
        <v>437</v>
      </c>
      <c r="C331" s="6" t="s">
        <v>9</v>
      </c>
      <c r="D331" s="7"/>
      <c r="E331" s="8" t="s">
        <v>7</v>
      </c>
      <c r="F331" s="8" t="s">
        <v>7</v>
      </c>
    </row>
    <row r="332" spans="1:6" x14ac:dyDescent="0.3">
      <c r="A332" s="4" t="s">
        <v>7</v>
      </c>
      <c r="B332" s="10" t="s">
        <v>438</v>
      </c>
      <c r="C332" s="6" t="s">
        <v>22</v>
      </c>
      <c r="D332" s="7"/>
      <c r="E332" s="8" t="s">
        <v>7</v>
      </c>
      <c r="F332" s="8" t="s">
        <v>7</v>
      </c>
    </row>
    <row r="333" spans="1:6" x14ac:dyDescent="0.3">
      <c r="A333" s="4" t="s">
        <v>7</v>
      </c>
      <c r="B333" s="10" t="s">
        <v>439</v>
      </c>
      <c r="C333" s="6" t="s">
        <v>22</v>
      </c>
      <c r="D333" s="7"/>
      <c r="E333" s="8" t="s">
        <v>7</v>
      </c>
      <c r="F333" s="8" t="s">
        <v>7</v>
      </c>
    </row>
    <row r="334" spans="1:6" x14ac:dyDescent="0.3">
      <c r="A334" s="4" t="s">
        <v>7</v>
      </c>
      <c r="B334" s="10" t="s">
        <v>440</v>
      </c>
      <c r="C334" s="6" t="s">
        <v>269</v>
      </c>
      <c r="D334" s="7"/>
      <c r="E334" s="8" t="s">
        <v>7</v>
      </c>
      <c r="F334" s="8" t="s">
        <v>7</v>
      </c>
    </row>
    <row r="335" spans="1:6" x14ac:dyDescent="0.3">
      <c r="A335" s="4" t="s">
        <v>115</v>
      </c>
      <c r="B335" s="9" t="s">
        <v>441</v>
      </c>
      <c r="C335" s="4" t="s">
        <v>292</v>
      </c>
      <c r="D335" s="11">
        <v>8</v>
      </c>
      <c r="E335" s="27"/>
      <c r="F335" s="12">
        <f>D335*E335</f>
        <v>0</v>
      </c>
    </row>
    <row r="336" spans="1:6" x14ac:dyDescent="0.3">
      <c r="A336" s="4" t="s">
        <v>7</v>
      </c>
      <c r="B336" s="10" t="s">
        <v>442</v>
      </c>
      <c r="C336" s="6" t="s">
        <v>22</v>
      </c>
      <c r="D336" s="7"/>
      <c r="E336" s="8" t="s">
        <v>7</v>
      </c>
      <c r="F336" s="8" t="s">
        <v>7</v>
      </c>
    </row>
    <row r="337" spans="1:6" x14ac:dyDescent="0.3">
      <c r="A337" s="4" t="s">
        <v>7</v>
      </c>
      <c r="B337" s="10" t="s">
        <v>443</v>
      </c>
      <c r="C337" s="6" t="s">
        <v>269</v>
      </c>
      <c r="D337" s="7"/>
      <c r="E337" s="8" t="s">
        <v>7</v>
      </c>
      <c r="F337" s="8" t="s">
        <v>7</v>
      </c>
    </row>
    <row r="338" spans="1:6" ht="86.4" x14ac:dyDescent="0.3">
      <c r="A338" s="4" t="s">
        <v>118</v>
      </c>
      <c r="B338" s="9" t="s">
        <v>444</v>
      </c>
      <c r="C338" s="4" t="s">
        <v>292</v>
      </c>
      <c r="D338" s="11">
        <v>11</v>
      </c>
      <c r="E338" s="27"/>
      <c r="F338" s="12">
        <f>D338*E338</f>
        <v>0</v>
      </c>
    </row>
    <row r="339" spans="1:6" x14ac:dyDescent="0.3">
      <c r="A339" s="4" t="s">
        <v>7</v>
      </c>
      <c r="B339" s="10" t="s">
        <v>445</v>
      </c>
      <c r="C339" s="6" t="s">
        <v>22</v>
      </c>
      <c r="D339" s="7"/>
      <c r="E339" s="8" t="s">
        <v>7</v>
      </c>
      <c r="F339" s="8" t="s">
        <v>7</v>
      </c>
    </row>
    <row r="340" spans="1:6" ht="57.6" x14ac:dyDescent="0.3">
      <c r="A340" s="4" t="s">
        <v>120</v>
      </c>
      <c r="B340" s="9" t="s">
        <v>446</v>
      </c>
      <c r="C340" s="4" t="s">
        <v>24</v>
      </c>
      <c r="D340" s="11">
        <v>1</v>
      </c>
      <c r="E340" s="12">
        <v>120000</v>
      </c>
      <c r="F340" s="12">
        <f t="shared" ref="F340:F342" si="21">D340*E340</f>
        <v>120000</v>
      </c>
    </row>
    <row r="341" spans="1:6" x14ac:dyDescent="0.3">
      <c r="A341" s="4" t="s">
        <v>122</v>
      </c>
      <c r="B341" s="9" t="s">
        <v>447</v>
      </c>
      <c r="C341" s="4" t="s">
        <v>24</v>
      </c>
      <c r="D341" s="11">
        <v>1</v>
      </c>
      <c r="E341" s="28">
        <v>0</v>
      </c>
      <c r="F341" s="12">
        <f>F340*E341</f>
        <v>0</v>
      </c>
    </row>
    <row r="342" spans="1:6" ht="28.8" x14ac:dyDescent="0.3">
      <c r="A342" s="4" t="s">
        <v>124</v>
      </c>
      <c r="B342" s="9" t="s">
        <v>448</v>
      </c>
      <c r="C342" s="4" t="s">
        <v>24</v>
      </c>
      <c r="D342" s="11">
        <v>1</v>
      </c>
      <c r="E342" s="12">
        <v>10000</v>
      </c>
      <c r="F342" s="12">
        <f t="shared" si="21"/>
        <v>10000</v>
      </c>
    </row>
    <row r="343" spans="1:6" x14ac:dyDescent="0.3">
      <c r="A343" s="4" t="s">
        <v>126</v>
      </c>
      <c r="B343" s="9" t="s">
        <v>447</v>
      </c>
      <c r="C343" s="4" t="s">
        <v>24</v>
      </c>
      <c r="D343" s="11">
        <v>1</v>
      </c>
      <c r="E343" s="28">
        <v>0</v>
      </c>
      <c r="F343" s="12">
        <f>F342*E343</f>
        <v>0</v>
      </c>
    </row>
    <row r="344" spans="1:6" ht="28.8" x14ac:dyDescent="0.3">
      <c r="A344" s="4" t="s">
        <v>7</v>
      </c>
      <c r="B344" s="5" t="s">
        <v>449</v>
      </c>
      <c r="C344" s="6" t="s">
        <v>9</v>
      </c>
      <c r="D344" s="7"/>
      <c r="E344" s="8" t="s">
        <v>7</v>
      </c>
      <c r="F344" s="8" t="s">
        <v>7</v>
      </c>
    </row>
    <row r="345" spans="1:6" x14ac:dyDescent="0.3">
      <c r="A345" s="4" t="s">
        <v>7</v>
      </c>
      <c r="B345" s="10" t="s">
        <v>450</v>
      </c>
      <c r="C345" s="6" t="s">
        <v>22</v>
      </c>
      <c r="D345" s="7"/>
      <c r="E345" s="8" t="s">
        <v>7</v>
      </c>
      <c r="F345" s="8" t="s">
        <v>7</v>
      </c>
    </row>
    <row r="346" spans="1:6" x14ac:dyDescent="0.3">
      <c r="A346" s="4" t="s">
        <v>7</v>
      </c>
      <c r="B346" s="10" t="s">
        <v>451</v>
      </c>
      <c r="C346" s="6" t="s">
        <v>269</v>
      </c>
      <c r="D346" s="7"/>
      <c r="E346" s="8" t="s">
        <v>7</v>
      </c>
      <c r="F346" s="8" t="s">
        <v>7</v>
      </c>
    </row>
    <row r="347" spans="1:6" x14ac:dyDescent="0.3">
      <c r="A347" s="4" t="s">
        <v>128</v>
      </c>
      <c r="B347" s="9" t="s">
        <v>452</v>
      </c>
      <c r="C347" s="4" t="s">
        <v>288</v>
      </c>
      <c r="D347" s="11">
        <v>577</v>
      </c>
      <c r="E347" s="27"/>
      <c r="F347" s="12">
        <f>D347*E347</f>
        <v>0</v>
      </c>
    </row>
    <row r="348" spans="1:6" x14ac:dyDescent="0.3">
      <c r="A348" s="4" t="s">
        <v>7</v>
      </c>
      <c r="B348" s="10" t="s">
        <v>453</v>
      </c>
      <c r="C348" s="6" t="s">
        <v>22</v>
      </c>
      <c r="D348" s="7"/>
      <c r="E348" s="8" t="s">
        <v>7</v>
      </c>
      <c r="F348" s="8" t="s">
        <v>7</v>
      </c>
    </row>
    <row r="349" spans="1:6" x14ac:dyDescent="0.3">
      <c r="A349" s="4" t="s">
        <v>7</v>
      </c>
      <c r="B349" s="10" t="s">
        <v>454</v>
      </c>
      <c r="C349" s="6" t="s">
        <v>269</v>
      </c>
      <c r="D349" s="7"/>
      <c r="E349" s="8" t="s">
        <v>7</v>
      </c>
      <c r="F349" s="8" t="s">
        <v>7</v>
      </c>
    </row>
    <row r="350" spans="1:6" x14ac:dyDescent="0.3">
      <c r="A350" s="4" t="s">
        <v>130</v>
      </c>
      <c r="B350" s="9" t="s">
        <v>455</v>
      </c>
      <c r="C350" s="4" t="s">
        <v>288</v>
      </c>
      <c r="D350" s="11">
        <v>80</v>
      </c>
      <c r="E350" s="27"/>
      <c r="F350" s="12">
        <f>D350*E350</f>
        <v>0</v>
      </c>
    </row>
    <row r="351" spans="1:6" x14ac:dyDescent="0.3">
      <c r="A351" s="4" t="s">
        <v>7</v>
      </c>
      <c r="B351" s="10" t="s">
        <v>456</v>
      </c>
      <c r="C351" s="6" t="s">
        <v>22</v>
      </c>
      <c r="D351" s="7"/>
      <c r="E351" s="8" t="s">
        <v>7</v>
      </c>
      <c r="F351" s="8" t="s">
        <v>7</v>
      </c>
    </row>
    <row r="352" spans="1:6" x14ac:dyDescent="0.3">
      <c r="A352" s="4" t="s">
        <v>7</v>
      </c>
      <c r="B352" s="10" t="s">
        <v>454</v>
      </c>
      <c r="C352" s="6" t="s">
        <v>269</v>
      </c>
      <c r="D352" s="7"/>
      <c r="E352" s="8" t="s">
        <v>7</v>
      </c>
      <c r="F352" s="8" t="s">
        <v>7</v>
      </c>
    </row>
    <row r="353" spans="1:6" x14ac:dyDescent="0.3">
      <c r="A353" s="4" t="s">
        <v>132</v>
      </c>
      <c r="B353" s="9" t="s">
        <v>455</v>
      </c>
      <c r="C353" s="4" t="s">
        <v>288</v>
      </c>
      <c r="D353" s="11">
        <v>80</v>
      </c>
      <c r="E353" s="27"/>
      <c r="F353" s="12">
        <f>D353*E353</f>
        <v>0</v>
      </c>
    </row>
    <row r="354" spans="1:6" ht="28.8" x14ac:dyDescent="0.3">
      <c r="A354" s="4" t="s">
        <v>7</v>
      </c>
      <c r="B354" s="10" t="s">
        <v>457</v>
      </c>
      <c r="C354" s="6" t="s">
        <v>22</v>
      </c>
      <c r="D354" s="7"/>
      <c r="E354" s="8" t="s">
        <v>7</v>
      </c>
      <c r="F354" s="8" t="s">
        <v>7</v>
      </c>
    </row>
    <row r="355" spans="1:6" x14ac:dyDescent="0.3">
      <c r="A355" s="4" t="s">
        <v>7</v>
      </c>
      <c r="B355" s="10" t="s">
        <v>458</v>
      </c>
      <c r="C355" s="6" t="s">
        <v>22</v>
      </c>
      <c r="D355" s="7"/>
      <c r="E355" s="8" t="s">
        <v>7</v>
      </c>
      <c r="F355" s="8" t="s">
        <v>7</v>
      </c>
    </row>
    <row r="356" spans="1:6" x14ac:dyDescent="0.3">
      <c r="A356" s="4" t="s">
        <v>7</v>
      </c>
      <c r="B356" s="10" t="s">
        <v>459</v>
      </c>
      <c r="C356" s="6" t="s">
        <v>269</v>
      </c>
      <c r="D356" s="7"/>
      <c r="E356" s="8" t="s">
        <v>7</v>
      </c>
      <c r="F356" s="8" t="s">
        <v>7</v>
      </c>
    </row>
    <row r="357" spans="1:6" ht="43.2" x14ac:dyDescent="0.3">
      <c r="A357" s="4" t="s">
        <v>134</v>
      </c>
      <c r="B357" s="9" t="s">
        <v>460</v>
      </c>
      <c r="C357" s="4" t="s">
        <v>298</v>
      </c>
      <c r="D357" s="11">
        <v>180</v>
      </c>
      <c r="E357" s="27"/>
      <c r="F357" s="12">
        <f t="shared" ref="F357:F362" si="22">D357*E357</f>
        <v>0</v>
      </c>
    </row>
    <row r="358" spans="1:6" ht="28.8" x14ac:dyDescent="0.3">
      <c r="A358" s="4" t="s">
        <v>136</v>
      </c>
      <c r="B358" s="9" t="s">
        <v>461</v>
      </c>
      <c r="C358" s="4" t="s">
        <v>298</v>
      </c>
      <c r="D358" s="11">
        <v>45</v>
      </c>
      <c r="E358" s="27"/>
      <c r="F358" s="12">
        <f t="shared" si="22"/>
        <v>0</v>
      </c>
    </row>
    <row r="359" spans="1:6" x14ac:dyDescent="0.3">
      <c r="A359" s="4" t="s">
        <v>138</v>
      </c>
      <c r="B359" s="9" t="s">
        <v>462</v>
      </c>
      <c r="C359" s="4" t="s">
        <v>292</v>
      </c>
      <c r="D359" s="11">
        <v>10</v>
      </c>
      <c r="E359" s="27"/>
      <c r="F359" s="12">
        <f t="shared" si="22"/>
        <v>0</v>
      </c>
    </row>
    <row r="360" spans="1:6" ht="28.8" x14ac:dyDescent="0.3">
      <c r="A360" s="4" t="s">
        <v>140</v>
      </c>
      <c r="B360" s="9" t="s">
        <v>463</v>
      </c>
      <c r="C360" s="4" t="s">
        <v>292</v>
      </c>
      <c r="D360" s="11">
        <v>15</v>
      </c>
      <c r="E360" s="27"/>
      <c r="F360" s="12">
        <f t="shared" si="22"/>
        <v>0</v>
      </c>
    </row>
    <row r="361" spans="1:6" x14ac:dyDescent="0.3">
      <c r="A361" s="4" t="s">
        <v>142</v>
      </c>
      <c r="B361" s="9" t="s">
        <v>464</v>
      </c>
      <c r="C361" s="4" t="s">
        <v>292</v>
      </c>
      <c r="D361" s="11">
        <v>15</v>
      </c>
      <c r="E361" s="27"/>
      <c r="F361" s="12">
        <f t="shared" si="22"/>
        <v>0</v>
      </c>
    </row>
    <row r="362" spans="1:6" x14ac:dyDescent="0.3">
      <c r="A362" s="4" t="s">
        <v>144</v>
      </c>
      <c r="B362" s="9" t="s">
        <v>465</v>
      </c>
      <c r="C362" s="4" t="s">
        <v>292</v>
      </c>
      <c r="D362" s="11">
        <v>15</v>
      </c>
      <c r="E362" s="27"/>
      <c r="F362" s="12">
        <f t="shared" si="22"/>
        <v>0</v>
      </c>
    </row>
    <row r="363" spans="1:6" ht="28.8" x14ac:dyDescent="0.3">
      <c r="A363" s="4" t="s">
        <v>7</v>
      </c>
      <c r="B363" s="5" t="s">
        <v>466</v>
      </c>
      <c r="C363" s="6" t="s">
        <v>9</v>
      </c>
      <c r="D363" s="7"/>
      <c r="E363" s="8" t="s">
        <v>7</v>
      </c>
      <c r="F363" s="8" t="s">
        <v>7</v>
      </c>
    </row>
    <row r="364" spans="1:6" x14ac:dyDescent="0.3">
      <c r="A364" s="4" t="s">
        <v>7</v>
      </c>
      <c r="B364" s="10" t="s">
        <v>467</v>
      </c>
      <c r="C364" s="6" t="s">
        <v>22</v>
      </c>
      <c r="D364" s="7"/>
      <c r="E364" s="8" t="s">
        <v>7</v>
      </c>
      <c r="F364" s="8" t="s">
        <v>7</v>
      </c>
    </row>
    <row r="365" spans="1:6" x14ac:dyDescent="0.3">
      <c r="A365" s="4" t="s">
        <v>7</v>
      </c>
      <c r="B365" s="10" t="s">
        <v>468</v>
      </c>
      <c r="C365" s="6" t="s">
        <v>269</v>
      </c>
      <c r="D365" s="7"/>
      <c r="E365" s="8" t="s">
        <v>7</v>
      </c>
      <c r="F365" s="8" t="s">
        <v>7</v>
      </c>
    </row>
    <row r="366" spans="1:6" ht="48" customHeight="1" x14ac:dyDescent="0.3">
      <c r="A366" s="4" t="s">
        <v>146</v>
      </c>
      <c r="B366" s="9" t="s">
        <v>701</v>
      </c>
      <c r="C366" s="4" t="s">
        <v>288</v>
      </c>
      <c r="D366" s="11">
        <v>45</v>
      </c>
      <c r="E366" s="27"/>
      <c r="F366" s="12">
        <f>D366*E366</f>
        <v>0</v>
      </c>
    </row>
    <row r="367" spans="1:6" ht="28.8" x14ac:dyDescent="0.3">
      <c r="A367" s="4" t="s">
        <v>7</v>
      </c>
      <c r="B367" s="5" t="s">
        <v>469</v>
      </c>
      <c r="C367" s="6" t="s">
        <v>9</v>
      </c>
      <c r="D367" s="7"/>
      <c r="E367" s="8" t="s">
        <v>7</v>
      </c>
      <c r="F367" s="8" t="s">
        <v>7</v>
      </c>
    </row>
    <row r="368" spans="1:6" x14ac:dyDescent="0.3">
      <c r="A368" s="4" t="s">
        <v>7</v>
      </c>
      <c r="B368" s="10" t="s">
        <v>470</v>
      </c>
      <c r="C368" s="6" t="s">
        <v>22</v>
      </c>
      <c r="D368" s="7"/>
      <c r="E368" s="8" t="s">
        <v>7</v>
      </c>
      <c r="F368" s="8" t="s">
        <v>7</v>
      </c>
    </row>
    <row r="369" spans="1:6" x14ac:dyDescent="0.3">
      <c r="A369" s="4" t="s">
        <v>7</v>
      </c>
      <c r="B369" s="10" t="s">
        <v>471</v>
      </c>
      <c r="C369" s="6" t="s">
        <v>22</v>
      </c>
      <c r="D369" s="7"/>
      <c r="E369" s="8" t="s">
        <v>7</v>
      </c>
      <c r="F369" s="8" t="s">
        <v>7</v>
      </c>
    </row>
    <row r="370" spans="1:6" ht="43.2" x14ac:dyDescent="0.3">
      <c r="A370" s="4" t="s">
        <v>7</v>
      </c>
      <c r="B370" s="10" t="s">
        <v>472</v>
      </c>
      <c r="C370" s="6" t="s">
        <v>269</v>
      </c>
      <c r="D370" s="7"/>
      <c r="E370" s="8" t="s">
        <v>7</v>
      </c>
      <c r="F370" s="8" t="s">
        <v>7</v>
      </c>
    </row>
    <row r="371" spans="1:6" x14ac:dyDescent="0.3">
      <c r="A371" s="4" t="s">
        <v>150</v>
      </c>
      <c r="B371" s="9" t="s">
        <v>473</v>
      </c>
      <c r="C371" s="4" t="s">
        <v>288</v>
      </c>
      <c r="D371" s="11">
        <v>1284</v>
      </c>
      <c r="E371" s="27"/>
      <c r="F371" s="12">
        <f>D371*E371</f>
        <v>0</v>
      </c>
    </row>
    <row r="372" spans="1:6" ht="43.2" x14ac:dyDescent="0.3">
      <c r="A372" s="4" t="s">
        <v>7</v>
      </c>
      <c r="B372" s="10" t="s">
        <v>474</v>
      </c>
      <c r="C372" s="6" t="s">
        <v>269</v>
      </c>
      <c r="D372" s="7"/>
      <c r="E372" s="8" t="s">
        <v>7</v>
      </c>
      <c r="F372" s="8" t="s">
        <v>7</v>
      </c>
    </row>
    <row r="373" spans="1:6" x14ac:dyDescent="0.3">
      <c r="A373" s="4" t="s">
        <v>152</v>
      </c>
      <c r="B373" s="9" t="s">
        <v>475</v>
      </c>
      <c r="C373" s="4" t="s">
        <v>288</v>
      </c>
      <c r="D373" s="11">
        <v>924</v>
      </c>
      <c r="E373" s="27"/>
      <c r="F373" s="12">
        <f>D373*E373</f>
        <v>0</v>
      </c>
    </row>
    <row r="374" spans="1:6" x14ac:dyDescent="0.3">
      <c r="A374" s="4" t="s">
        <v>7</v>
      </c>
      <c r="B374" s="10" t="s">
        <v>476</v>
      </c>
      <c r="C374" s="6" t="s">
        <v>22</v>
      </c>
      <c r="D374" s="7"/>
      <c r="E374" s="8" t="s">
        <v>7</v>
      </c>
      <c r="F374" s="8" t="s">
        <v>7</v>
      </c>
    </row>
    <row r="375" spans="1:6" ht="43.2" x14ac:dyDescent="0.3">
      <c r="A375" s="4" t="s">
        <v>7</v>
      </c>
      <c r="B375" s="10" t="s">
        <v>477</v>
      </c>
      <c r="C375" s="6" t="s">
        <v>269</v>
      </c>
      <c r="D375" s="7"/>
      <c r="E375" s="8" t="s">
        <v>7</v>
      </c>
      <c r="F375" s="8" t="s">
        <v>7</v>
      </c>
    </row>
    <row r="376" spans="1:6" x14ac:dyDescent="0.3">
      <c r="A376" s="4" t="s">
        <v>154</v>
      </c>
      <c r="B376" s="9" t="s">
        <v>478</v>
      </c>
      <c r="C376" s="4" t="s">
        <v>288</v>
      </c>
      <c r="D376" s="11">
        <v>186</v>
      </c>
      <c r="E376" s="27"/>
      <c r="F376" s="12">
        <f>D376*E376</f>
        <v>0</v>
      </c>
    </row>
    <row r="377" spans="1:6" ht="57.6" x14ac:dyDescent="0.3">
      <c r="A377" s="4" t="s">
        <v>7</v>
      </c>
      <c r="B377" s="10" t="s">
        <v>479</v>
      </c>
      <c r="C377" s="6" t="s">
        <v>269</v>
      </c>
      <c r="D377" s="7"/>
      <c r="E377" s="8" t="s">
        <v>7</v>
      </c>
      <c r="F377" s="8" t="s">
        <v>7</v>
      </c>
    </row>
    <row r="378" spans="1:6" x14ac:dyDescent="0.3">
      <c r="A378" s="4" t="s">
        <v>156</v>
      </c>
      <c r="B378" s="9" t="s">
        <v>480</v>
      </c>
      <c r="C378" s="4" t="s">
        <v>288</v>
      </c>
      <c r="D378" s="11">
        <v>801</v>
      </c>
      <c r="E378" s="27"/>
      <c r="F378" s="12">
        <f>D378*E378</f>
        <v>0</v>
      </c>
    </row>
    <row r="379" spans="1:6" x14ac:dyDescent="0.3">
      <c r="A379" s="4" t="s">
        <v>7</v>
      </c>
      <c r="B379" s="10" t="s">
        <v>481</v>
      </c>
      <c r="C379" s="6" t="s">
        <v>22</v>
      </c>
      <c r="D379" s="7"/>
      <c r="E379" s="8" t="s">
        <v>7</v>
      </c>
      <c r="F379" s="8" t="s">
        <v>7</v>
      </c>
    </row>
    <row r="380" spans="1:6" x14ac:dyDescent="0.3">
      <c r="A380" s="4" t="s">
        <v>7</v>
      </c>
      <c r="B380" s="10" t="s">
        <v>471</v>
      </c>
      <c r="C380" s="6" t="s">
        <v>22</v>
      </c>
      <c r="D380" s="7"/>
      <c r="E380" s="8" t="s">
        <v>7</v>
      </c>
      <c r="F380" s="8" t="s">
        <v>7</v>
      </c>
    </row>
    <row r="381" spans="1:6" ht="57.6" x14ac:dyDescent="0.3">
      <c r="A381" s="4" t="s">
        <v>7</v>
      </c>
      <c r="B381" s="10" t="s">
        <v>482</v>
      </c>
      <c r="C381" s="6" t="s">
        <v>269</v>
      </c>
      <c r="D381" s="7"/>
      <c r="E381" s="8" t="s">
        <v>7</v>
      </c>
      <c r="F381" s="8" t="s">
        <v>7</v>
      </c>
    </row>
    <row r="382" spans="1:6" x14ac:dyDescent="0.3">
      <c r="A382" s="4" t="s">
        <v>158</v>
      </c>
      <c r="B382" s="9" t="s">
        <v>473</v>
      </c>
      <c r="C382" s="4" t="s">
        <v>288</v>
      </c>
      <c r="D382" s="11">
        <v>80</v>
      </c>
      <c r="E382" s="27"/>
      <c r="F382" s="12">
        <f>D382*E382</f>
        <v>0</v>
      </c>
    </row>
    <row r="383" spans="1:6" ht="57.6" x14ac:dyDescent="0.3">
      <c r="A383" s="4" t="s">
        <v>7</v>
      </c>
      <c r="B383" s="10" t="s">
        <v>483</v>
      </c>
      <c r="C383" s="6" t="s">
        <v>269</v>
      </c>
      <c r="D383" s="7"/>
      <c r="E383" s="8" t="s">
        <v>7</v>
      </c>
      <c r="F383" s="8" t="s">
        <v>7</v>
      </c>
    </row>
    <row r="384" spans="1:6" x14ac:dyDescent="0.3">
      <c r="A384" s="4" t="s">
        <v>161</v>
      </c>
      <c r="B384" s="9" t="s">
        <v>475</v>
      </c>
      <c r="C384" s="4" t="s">
        <v>288</v>
      </c>
      <c r="D384" s="11">
        <v>80</v>
      </c>
      <c r="E384" s="27"/>
      <c r="F384" s="12">
        <f>D384*E384</f>
        <v>0</v>
      </c>
    </row>
    <row r="385" spans="1:6" x14ac:dyDescent="0.3">
      <c r="A385" s="4" t="s">
        <v>7</v>
      </c>
      <c r="B385" s="10" t="s">
        <v>484</v>
      </c>
      <c r="C385" s="6" t="s">
        <v>22</v>
      </c>
      <c r="D385" s="7"/>
      <c r="E385" s="8" t="s">
        <v>7</v>
      </c>
      <c r="F385" s="8" t="s">
        <v>7</v>
      </c>
    </row>
    <row r="386" spans="1:6" ht="57.6" x14ac:dyDescent="0.3">
      <c r="A386" s="4" t="s">
        <v>7</v>
      </c>
      <c r="B386" s="10" t="s">
        <v>485</v>
      </c>
      <c r="C386" s="6" t="s">
        <v>269</v>
      </c>
      <c r="D386" s="7"/>
      <c r="E386" s="8" t="s">
        <v>7</v>
      </c>
      <c r="F386" s="8" t="s">
        <v>7</v>
      </c>
    </row>
    <row r="387" spans="1:6" x14ac:dyDescent="0.3">
      <c r="A387" s="4" t="s">
        <v>163</v>
      </c>
      <c r="B387" s="9" t="s">
        <v>486</v>
      </c>
      <c r="C387" s="4" t="s">
        <v>288</v>
      </c>
      <c r="D387" s="11">
        <v>168</v>
      </c>
      <c r="E387" s="27"/>
      <c r="F387" s="12">
        <f>D387*E387</f>
        <v>0</v>
      </c>
    </row>
    <row r="388" spans="1:6" x14ac:dyDescent="0.3">
      <c r="A388" s="4" t="s">
        <v>7</v>
      </c>
      <c r="B388" s="10" t="s">
        <v>487</v>
      </c>
      <c r="C388" s="6" t="s">
        <v>22</v>
      </c>
      <c r="D388" s="7"/>
      <c r="E388" s="8" t="s">
        <v>7</v>
      </c>
      <c r="F388" s="8" t="s">
        <v>7</v>
      </c>
    </row>
    <row r="389" spans="1:6" ht="57.6" x14ac:dyDescent="0.3">
      <c r="A389" s="4" t="s">
        <v>7</v>
      </c>
      <c r="B389" s="10" t="s">
        <v>488</v>
      </c>
      <c r="C389" s="6" t="s">
        <v>269</v>
      </c>
      <c r="D389" s="7"/>
      <c r="E389" s="8" t="s">
        <v>7</v>
      </c>
      <c r="F389" s="8" t="s">
        <v>7</v>
      </c>
    </row>
    <row r="390" spans="1:6" x14ac:dyDescent="0.3">
      <c r="A390" s="4" t="s">
        <v>165</v>
      </c>
      <c r="B390" s="9" t="s">
        <v>489</v>
      </c>
      <c r="C390" s="4" t="s">
        <v>288</v>
      </c>
      <c r="D390" s="11">
        <v>93</v>
      </c>
      <c r="E390" s="27"/>
      <c r="F390" s="12">
        <f>D390*E390</f>
        <v>0</v>
      </c>
    </row>
    <row r="391" spans="1:6" x14ac:dyDescent="0.3">
      <c r="A391" s="4" t="s">
        <v>7</v>
      </c>
      <c r="B391" s="10" t="s">
        <v>476</v>
      </c>
      <c r="C391" s="6" t="s">
        <v>22</v>
      </c>
      <c r="D391" s="7"/>
      <c r="E391" s="8" t="s">
        <v>7</v>
      </c>
      <c r="F391" s="8" t="s">
        <v>7</v>
      </c>
    </row>
    <row r="392" spans="1:6" ht="43.2" x14ac:dyDescent="0.3">
      <c r="A392" s="4" t="s">
        <v>7</v>
      </c>
      <c r="B392" s="10" t="s">
        <v>477</v>
      </c>
      <c r="C392" s="6" t="s">
        <v>269</v>
      </c>
      <c r="D392" s="7"/>
      <c r="E392" s="8" t="s">
        <v>7</v>
      </c>
      <c r="F392" s="8" t="s">
        <v>7</v>
      </c>
    </row>
    <row r="393" spans="1:6" x14ac:dyDescent="0.3">
      <c r="A393" s="4" t="s">
        <v>167</v>
      </c>
      <c r="B393" s="9" t="s">
        <v>478</v>
      </c>
      <c r="C393" s="4" t="s">
        <v>288</v>
      </c>
      <c r="D393" s="11">
        <v>50</v>
      </c>
      <c r="E393" s="27"/>
      <c r="F393" s="12">
        <f>D393*E393</f>
        <v>0</v>
      </c>
    </row>
    <row r="394" spans="1:6" ht="43.2" x14ac:dyDescent="0.3">
      <c r="A394" s="4" t="s">
        <v>7</v>
      </c>
      <c r="B394" s="10" t="s">
        <v>490</v>
      </c>
      <c r="C394" s="6" t="s">
        <v>269</v>
      </c>
      <c r="D394" s="7"/>
      <c r="E394" s="8" t="s">
        <v>7</v>
      </c>
      <c r="F394" s="8" t="s">
        <v>7</v>
      </c>
    </row>
    <row r="395" spans="1:6" x14ac:dyDescent="0.3">
      <c r="A395" s="4" t="s">
        <v>169</v>
      </c>
      <c r="B395" s="9" t="s">
        <v>491</v>
      </c>
      <c r="C395" s="4" t="s">
        <v>288</v>
      </c>
      <c r="D395" s="11">
        <v>44</v>
      </c>
      <c r="E395" s="27"/>
      <c r="F395" s="12">
        <f>D395*E395</f>
        <v>0</v>
      </c>
    </row>
    <row r="396" spans="1:6" x14ac:dyDescent="0.3">
      <c r="A396" s="4"/>
      <c r="B396" s="9"/>
      <c r="C396" s="4"/>
      <c r="D396" s="4"/>
      <c r="E396" s="8"/>
      <c r="F396" s="8"/>
    </row>
    <row r="397" spans="1:6" x14ac:dyDescent="0.3">
      <c r="A397" s="14" t="s">
        <v>688</v>
      </c>
      <c r="B397" s="15"/>
      <c r="C397" s="16"/>
      <c r="D397" s="17"/>
      <c r="E397" s="18"/>
      <c r="F397" s="19">
        <f>SUM(F225:F395)</f>
        <v>130000</v>
      </c>
    </row>
    <row r="398" spans="1:6" x14ac:dyDescent="0.3">
      <c r="A398" s="4"/>
      <c r="B398" s="9"/>
      <c r="C398" s="4"/>
      <c r="D398" s="4"/>
      <c r="E398" s="8"/>
      <c r="F398" s="8"/>
    </row>
    <row r="399" spans="1:6" x14ac:dyDescent="0.3">
      <c r="A399" s="4" t="s">
        <v>6</v>
      </c>
      <c r="B399" s="9" t="s">
        <v>492</v>
      </c>
      <c r="C399" s="4"/>
      <c r="D399" s="20"/>
      <c r="E399" s="22"/>
      <c r="F399" s="12">
        <f>F216</f>
        <v>0</v>
      </c>
    </row>
    <row r="400" spans="1:6" x14ac:dyDescent="0.3">
      <c r="A400" s="4" t="s">
        <v>18</v>
      </c>
      <c r="B400" s="9" t="s">
        <v>689</v>
      </c>
      <c r="C400" s="4"/>
      <c r="D400" s="20"/>
      <c r="E400" s="22"/>
      <c r="F400" s="12">
        <f>F397</f>
        <v>130000</v>
      </c>
    </row>
    <row r="401" spans="1:6" x14ac:dyDescent="0.3">
      <c r="A401" s="4"/>
      <c r="B401" s="9"/>
      <c r="C401" s="4"/>
      <c r="D401" s="4"/>
      <c r="E401" s="8"/>
      <c r="F401" s="8"/>
    </row>
    <row r="402" spans="1:6" x14ac:dyDescent="0.3">
      <c r="A402" s="14" t="s">
        <v>690</v>
      </c>
      <c r="B402" s="15"/>
      <c r="C402" s="16"/>
      <c r="D402" s="17"/>
      <c r="E402" s="18"/>
      <c r="F402" s="19">
        <f>F399+F400</f>
        <v>130000</v>
      </c>
    </row>
    <row r="403" spans="1:6" x14ac:dyDescent="0.3">
      <c r="A403" s="4"/>
      <c r="B403" s="9"/>
      <c r="C403" s="4"/>
      <c r="D403" s="4"/>
      <c r="E403" s="8"/>
      <c r="F403" s="8"/>
    </row>
    <row r="404" spans="1:6" x14ac:dyDescent="0.3">
      <c r="A404" s="4" t="s">
        <v>7</v>
      </c>
      <c r="B404" s="5" t="s">
        <v>493</v>
      </c>
      <c r="C404" s="6" t="s">
        <v>9</v>
      </c>
      <c r="D404" s="7"/>
      <c r="E404" s="8" t="s">
        <v>7</v>
      </c>
      <c r="F404" s="8" t="s">
        <v>7</v>
      </c>
    </row>
    <row r="405" spans="1:6" x14ac:dyDescent="0.3">
      <c r="A405" s="4" t="s">
        <v>7</v>
      </c>
      <c r="B405" s="5" t="s">
        <v>10</v>
      </c>
      <c r="C405" s="6" t="s">
        <v>9</v>
      </c>
      <c r="D405" s="7"/>
      <c r="E405" s="8" t="s">
        <v>7</v>
      </c>
      <c r="F405" s="8" t="s">
        <v>7</v>
      </c>
    </row>
    <row r="406" spans="1:6" x14ac:dyDescent="0.3">
      <c r="A406" s="4" t="s">
        <v>7</v>
      </c>
      <c r="B406" s="5" t="s">
        <v>494</v>
      </c>
      <c r="C406" s="6" t="s">
        <v>9</v>
      </c>
      <c r="D406" s="7"/>
      <c r="E406" s="8" t="s">
        <v>7</v>
      </c>
      <c r="F406" s="8" t="s">
        <v>7</v>
      </c>
    </row>
    <row r="407" spans="1:6" ht="43.2" x14ac:dyDescent="0.3">
      <c r="A407" s="4" t="s">
        <v>7</v>
      </c>
      <c r="B407" s="9" t="s">
        <v>265</v>
      </c>
      <c r="C407" s="4" t="s">
        <v>7</v>
      </c>
      <c r="D407" s="7"/>
      <c r="E407" s="8" t="s">
        <v>7</v>
      </c>
      <c r="F407" s="8" t="s">
        <v>7</v>
      </c>
    </row>
    <row r="408" spans="1:6" ht="28.8" x14ac:dyDescent="0.3">
      <c r="A408" s="4" t="s">
        <v>7</v>
      </c>
      <c r="B408" s="5" t="s">
        <v>495</v>
      </c>
      <c r="C408" s="6" t="s">
        <v>9</v>
      </c>
      <c r="D408" s="7"/>
      <c r="E408" s="8" t="s">
        <v>7</v>
      </c>
      <c r="F408" s="8" t="s">
        <v>7</v>
      </c>
    </row>
    <row r="409" spans="1:6" x14ac:dyDescent="0.3">
      <c r="A409" s="4" t="s">
        <v>7</v>
      </c>
      <c r="B409" s="10" t="s">
        <v>496</v>
      </c>
      <c r="C409" s="6" t="s">
        <v>22</v>
      </c>
      <c r="D409" s="7"/>
      <c r="E409" s="8" t="s">
        <v>7</v>
      </c>
      <c r="F409" s="8" t="s">
        <v>7</v>
      </c>
    </row>
    <row r="410" spans="1:6" x14ac:dyDescent="0.3">
      <c r="A410" s="4" t="s">
        <v>7</v>
      </c>
      <c r="B410" s="10" t="s">
        <v>497</v>
      </c>
      <c r="C410" s="6" t="s">
        <v>269</v>
      </c>
      <c r="D410" s="7"/>
      <c r="E410" s="8" t="s">
        <v>7</v>
      </c>
      <c r="F410" s="8" t="s">
        <v>7</v>
      </c>
    </row>
    <row r="411" spans="1:6" ht="43.2" x14ac:dyDescent="0.3">
      <c r="A411" s="4" t="s">
        <v>6</v>
      </c>
      <c r="B411" s="9" t="s">
        <v>498</v>
      </c>
      <c r="C411" s="4" t="s">
        <v>288</v>
      </c>
      <c r="D411" s="11">
        <v>584</v>
      </c>
      <c r="E411" s="27"/>
      <c r="F411" s="12">
        <f>D411*E411</f>
        <v>0</v>
      </c>
    </row>
    <row r="412" spans="1:6" x14ac:dyDescent="0.3">
      <c r="A412" s="4" t="s">
        <v>7</v>
      </c>
      <c r="B412" s="10" t="s">
        <v>499</v>
      </c>
      <c r="C412" s="6" t="s">
        <v>22</v>
      </c>
      <c r="D412" s="7"/>
      <c r="E412" s="8" t="s">
        <v>7</v>
      </c>
      <c r="F412" s="8" t="s">
        <v>7</v>
      </c>
    </row>
    <row r="413" spans="1:6" x14ac:dyDescent="0.3">
      <c r="A413" s="4" t="s">
        <v>7</v>
      </c>
      <c r="B413" s="10" t="s">
        <v>329</v>
      </c>
      <c r="C413" s="6" t="s">
        <v>269</v>
      </c>
      <c r="D413" s="7"/>
      <c r="E413" s="8" t="s">
        <v>7</v>
      </c>
      <c r="F413" s="8" t="s">
        <v>7</v>
      </c>
    </row>
    <row r="414" spans="1:6" x14ac:dyDescent="0.3">
      <c r="A414" s="4" t="s">
        <v>18</v>
      </c>
      <c r="B414" s="9" t="s">
        <v>500</v>
      </c>
      <c r="C414" s="4" t="s">
        <v>331</v>
      </c>
      <c r="D414" s="11">
        <v>76</v>
      </c>
      <c r="E414" s="27"/>
      <c r="F414" s="12">
        <f>D414*E414</f>
        <v>0</v>
      </c>
    </row>
    <row r="415" spans="1:6" x14ac:dyDescent="0.3">
      <c r="A415" s="4" t="s">
        <v>7</v>
      </c>
      <c r="B415" s="10" t="s">
        <v>501</v>
      </c>
      <c r="C415" s="6" t="s">
        <v>22</v>
      </c>
      <c r="D415" s="7"/>
      <c r="E415" s="8" t="s">
        <v>7</v>
      </c>
      <c r="F415" s="8" t="s">
        <v>7</v>
      </c>
    </row>
    <row r="416" spans="1:6" ht="28.8" x14ac:dyDescent="0.3">
      <c r="A416" s="4" t="s">
        <v>7</v>
      </c>
      <c r="B416" s="10" t="s">
        <v>502</v>
      </c>
      <c r="C416" s="6" t="s">
        <v>269</v>
      </c>
      <c r="D416" s="7"/>
      <c r="E416" s="8" t="s">
        <v>7</v>
      </c>
      <c r="F416" s="8" t="s">
        <v>7</v>
      </c>
    </row>
    <row r="417" spans="1:6" x14ac:dyDescent="0.3">
      <c r="A417" s="4" t="s">
        <v>26</v>
      </c>
      <c r="B417" s="9" t="s">
        <v>503</v>
      </c>
      <c r="C417" s="4" t="s">
        <v>331</v>
      </c>
      <c r="D417" s="11">
        <v>76</v>
      </c>
      <c r="E417" s="27"/>
      <c r="F417" s="12">
        <f>D417*E417</f>
        <v>0</v>
      </c>
    </row>
    <row r="418" spans="1:6" x14ac:dyDescent="0.3">
      <c r="A418" s="4" t="s">
        <v>7</v>
      </c>
      <c r="B418" s="10" t="s">
        <v>504</v>
      </c>
      <c r="C418" s="6" t="s">
        <v>22</v>
      </c>
      <c r="D418" s="7"/>
      <c r="E418" s="8" t="s">
        <v>7</v>
      </c>
      <c r="F418" s="8" t="s">
        <v>7</v>
      </c>
    </row>
    <row r="419" spans="1:6" x14ac:dyDescent="0.3">
      <c r="A419" s="4" t="s">
        <v>7</v>
      </c>
      <c r="B419" s="10" t="s">
        <v>339</v>
      </c>
      <c r="C419" s="6" t="s">
        <v>269</v>
      </c>
      <c r="D419" s="7"/>
      <c r="E419" s="8" t="s">
        <v>7</v>
      </c>
      <c r="F419" s="8" t="s">
        <v>7</v>
      </c>
    </row>
    <row r="420" spans="1:6" ht="57.6" x14ac:dyDescent="0.3">
      <c r="A420" s="4" t="s">
        <v>28</v>
      </c>
      <c r="B420" s="9" t="s">
        <v>505</v>
      </c>
      <c r="C420" s="4" t="s">
        <v>288</v>
      </c>
      <c r="D420" s="11">
        <v>584</v>
      </c>
      <c r="E420" s="27"/>
      <c r="F420" s="12">
        <f>D420*E420</f>
        <v>0</v>
      </c>
    </row>
    <row r="421" spans="1:6" x14ac:dyDescent="0.3">
      <c r="A421" s="4" t="s">
        <v>7</v>
      </c>
      <c r="B421" s="10" t="s">
        <v>344</v>
      </c>
      <c r="C421" s="6" t="s">
        <v>22</v>
      </c>
      <c r="D421" s="7"/>
      <c r="E421" s="8" t="s">
        <v>7</v>
      </c>
      <c r="F421" s="8" t="s">
        <v>7</v>
      </c>
    </row>
    <row r="422" spans="1:6" x14ac:dyDescent="0.3">
      <c r="A422" s="4" t="s">
        <v>7</v>
      </c>
      <c r="B422" s="10" t="s">
        <v>506</v>
      </c>
      <c r="C422" s="6" t="s">
        <v>269</v>
      </c>
      <c r="D422" s="7"/>
      <c r="E422" s="8" t="s">
        <v>7</v>
      </c>
      <c r="F422" s="8" t="s">
        <v>7</v>
      </c>
    </row>
    <row r="423" spans="1:6" ht="43.2" x14ac:dyDescent="0.3">
      <c r="A423" s="4" t="s">
        <v>30</v>
      </c>
      <c r="B423" s="9" t="s">
        <v>507</v>
      </c>
      <c r="C423" s="4" t="s">
        <v>288</v>
      </c>
      <c r="D423" s="11">
        <v>584</v>
      </c>
      <c r="E423" s="27"/>
      <c r="F423" s="12">
        <f>D423*E423</f>
        <v>0</v>
      </c>
    </row>
    <row r="424" spans="1:6" ht="43.2" x14ac:dyDescent="0.3">
      <c r="A424" s="4" t="s">
        <v>7</v>
      </c>
      <c r="B424" s="5" t="s">
        <v>508</v>
      </c>
      <c r="C424" s="6" t="s">
        <v>9</v>
      </c>
      <c r="D424" s="7"/>
      <c r="E424" s="8" t="s">
        <v>7</v>
      </c>
      <c r="F424" s="8" t="s">
        <v>7</v>
      </c>
    </row>
    <row r="425" spans="1:6" x14ac:dyDescent="0.3">
      <c r="A425" s="4" t="s">
        <v>7</v>
      </c>
      <c r="B425" s="10" t="s">
        <v>509</v>
      </c>
      <c r="C425" s="6" t="s">
        <v>22</v>
      </c>
      <c r="D425" s="7"/>
      <c r="E425" s="8" t="s">
        <v>7</v>
      </c>
      <c r="F425" s="8" t="s">
        <v>7</v>
      </c>
    </row>
    <row r="426" spans="1:6" x14ac:dyDescent="0.3">
      <c r="A426" s="4" t="s">
        <v>7</v>
      </c>
      <c r="B426" s="10" t="s">
        <v>510</v>
      </c>
      <c r="C426" s="6" t="s">
        <v>269</v>
      </c>
      <c r="D426" s="7"/>
      <c r="E426" s="8" t="s">
        <v>7</v>
      </c>
      <c r="F426" s="8" t="s">
        <v>7</v>
      </c>
    </row>
    <row r="427" spans="1:6" x14ac:dyDescent="0.3">
      <c r="A427" s="4" t="s">
        <v>32</v>
      </c>
      <c r="B427" s="9" t="s">
        <v>511</v>
      </c>
      <c r="C427" s="4" t="s">
        <v>331</v>
      </c>
      <c r="D427" s="11">
        <v>76</v>
      </c>
      <c r="E427" s="27"/>
      <c r="F427" s="12">
        <f>D427*E427</f>
        <v>0</v>
      </c>
    </row>
    <row r="428" spans="1:6" x14ac:dyDescent="0.3">
      <c r="A428" s="4" t="s">
        <v>7</v>
      </c>
      <c r="B428" s="10" t="s">
        <v>355</v>
      </c>
      <c r="C428" s="6" t="s">
        <v>22</v>
      </c>
      <c r="D428" s="7"/>
      <c r="E428" s="8" t="s">
        <v>7</v>
      </c>
      <c r="F428" s="8" t="s">
        <v>7</v>
      </c>
    </row>
    <row r="429" spans="1:6" ht="28.8" x14ac:dyDescent="0.3">
      <c r="A429" s="4" t="s">
        <v>7</v>
      </c>
      <c r="B429" s="10" t="s">
        <v>512</v>
      </c>
      <c r="C429" s="6" t="s">
        <v>269</v>
      </c>
      <c r="D429" s="7"/>
      <c r="E429" s="8" t="s">
        <v>7</v>
      </c>
      <c r="F429" s="8" t="s">
        <v>7</v>
      </c>
    </row>
    <row r="430" spans="1:6" x14ac:dyDescent="0.3">
      <c r="A430" s="4" t="s">
        <v>34</v>
      </c>
      <c r="B430" s="9" t="s">
        <v>513</v>
      </c>
      <c r="C430" s="4" t="s">
        <v>288</v>
      </c>
      <c r="D430" s="11">
        <v>584</v>
      </c>
      <c r="E430" s="27"/>
      <c r="F430" s="12">
        <f>D430*E430</f>
        <v>0</v>
      </c>
    </row>
    <row r="431" spans="1:6" ht="28.8" x14ac:dyDescent="0.3">
      <c r="A431" s="4" t="s">
        <v>7</v>
      </c>
      <c r="B431" s="10" t="s">
        <v>514</v>
      </c>
      <c r="C431" s="6" t="s">
        <v>22</v>
      </c>
      <c r="D431" s="7"/>
      <c r="E431" s="8" t="s">
        <v>7</v>
      </c>
      <c r="F431" s="8" t="s">
        <v>7</v>
      </c>
    </row>
    <row r="432" spans="1:6" x14ac:dyDescent="0.3">
      <c r="A432" s="4" t="s">
        <v>7</v>
      </c>
      <c r="B432" s="10" t="s">
        <v>515</v>
      </c>
      <c r="C432" s="6" t="s">
        <v>269</v>
      </c>
      <c r="D432" s="7"/>
      <c r="E432" s="8" t="s">
        <v>7</v>
      </c>
      <c r="F432" s="8" t="s">
        <v>7</v>
      </c>
    </row>
    <row r="433" spans="1:6" x14ac:dyDescent="0.3">
      <c r="A433" s="4" t="s">
        <v>36</v>
      </c>
      <c r="B433" s="9" t="s">
        <v>516</v>
      </c>
      <c r="C433" s="4" t="s">
        <v>298</v>
      </c>
      <c r="D433" s="11">
        <v>292</v>
      </c>
      <c r="E433" s="27"/>
      <c r="F433" s="12">
        <f>D433*E433</f>
        <v>0</v>
      </c>
    </row>
    <row r="434" spans="1:6" x14ac:dyDescent="0.3">
      <c r="A434" s="4" t="s">
        <v>7</v>
      </c>
      <c r="B434" s="10" t="s">
        <v>517</v>
      </c>
      <c r="C434" s="6" t="s">
        <v>22</v>
      </c>
      <c r="D434" s="7"/>
      <c r="E434" s="8" t="s">
        <v>7</v>
      </c>
      <c r="F434" s="8" t="s">
        <v>7</v>
      </c>
    </row>
    <row r="435" spans="1:6" ht="28.8" x14ac:dyDescent="0.3">
      <c r="A435" s="4" t="s">
        <v>7</v>
      </c>
      <c r="B435" s="10" t="s">
        <v>518</v>
      </c>
      <c r="C435" s="6" t="s">
        <v>269</v>
      </c>
      <c r="D435" s="7"/>
      <c r="E435" s="8" t="s">
        <v>7</v>
      </c>
      <c r="F435" s="8" t="s">
        <v>7</v>
      </c>
    </row>
    <row r="436" spans="1:6" x14ac:dyDescent="0.3">
      <c r="A436" s="4" t="s">
        <v>38</v>
      </c>
      <c r="B436" s="9" t="s">
        <v>360</v>
      </c>
      <c r="C436" s="4" t="s">
        <v>298</v>
      </c>
      <c r="D436" s="11">
        <v>292</v>
      </c>
      <c r="E436" s="27"/>
      <c r="F436" s="12">
        <f>D436*E436</f>
        <v>0</v>
      </c>
    </row>
    <row r="437" spans="1:6" ht="28.8" x14ac:dyDescent="0.3">
      <c r="A437" s="4" t="s">
        <v>7</v>
      </c>
      <c r="B437" s="10" t="s">
        <v>519</v>
      </c>
      <c r="C437" s="6" t="s">
        <v>22</v>
      </c>
      <c r="D437" s="7"/>
      <c r="E437" s="8" t="s">
        <v>7</v>
      </c>
      <c r="F437" s="8" t="s">
        <v>7</v>
      </c>
    </row>
    <row r="438" spans="1:6" x14ac:dyDescent="0.3">
      <c r="A438" s="4" t="s">
        <v>7</v>
      </c>
      <c r="B438" s="10" t="s">
        <v>364</v>
      </c>
      <c r="C438" s="6" t="s">
        <v>269</v>
      </c>
      <c r="D438" s="7"/>
      <c r="E438" s="8" t="s">
        <v>7</v>
      </c>
      <c r="F438" s="8" t="s">
        <v>7</v>
      </c>
    </row>
    <row r="439" spans="1:6" ht="28.8" x14ac:dyDescent="0.3">
      <c r="A439" s="4" t="s">
        <v>40</v>
      </c>
      <c r="B439" s="9" t="s">
        <v>365</v>
      </c>
      <c r="C439" s="4" t="s">
        <v>288</v>
      </c>
      <c r="D439" s="11">
        <v>584</v>
      </c>
      <c r="E439" s="27"/>
      <c r="F439" s="12">
        <f>D439*E439</f>
        <v>0</v>
      </c>
    </row>
    <row r="440" spans="1:6" ht="28.8" x14ac:dyDescent="0.3">
      <c r="A440" s="4" t="s">
        <v>7</v>
      </c>
      <c r="B440" s="5" t="s">
        <v>520</v>
      </c>
      <c r="C440" s="6" t="s">
        <v>9</v>
      </c>
      <c r="D440" s="7"/>
      <c r="E440" s="8" t="s">
        <v>7</v>
      </c>
      <c r="F440" s="8" t="s">
        <v>7</v>
      </c>
    </row>
    <row r="441" spans="1:6" x14ac:dyDescent="0.3">
      <c r="A441" s="4" t="s">
        <v>7</v>
      </c>
      <c r="B441" s="10" t="s">
        <v>521</v>
      </c>
      <c r="C441" s="6" t="s">
        <v>22</v>
      </c>
      <c r="D441" s="7"/>
      <c r="E441" s="8" t="s">
        <v>7</v>
      </c>
      <c r="F441" s="8" t="s">
        <v>7</v>
      </c>
    </row>
    <row r="442" spans="1:6" ht="43.2" x14ac:dyDescent="0.3">
      <c r="A442" s="4" t="s">
        <v>7</v>
      </c>
      <c r="B442" s="10" t="s">
        <v>522</v>
      </c>
      <c r="C442" s="6" t="s">
        <v>269</v>
      </c>
      <c r="D442" s="7"/>
      <c r="E442" s="8" t="s">
        <v>7</v>
      </c>
      <c r="F442" s="8" t="s">
        <v>7</v>
      </c>
    </row>
    <row r="443" spans="1:6" x14ac:dyDescent="0.3">
      <c r="A443" s="4" t="s">
        <v>44</v>
      </c>
      <c r="B443" s="9" t="s">
        <v>523</v>
      </c>
      <c r="C443" s="4" t="s">
        <v>298</v>
      </c>
      <c r="D443" s="11">
        <v>292</v>
      </c>
      <c r="E443" s="27"/>
      <c r="F443" s="12">
        <f>D443*E443</f>
        <v>0</v>
      </c>
    </row>
    <row r="444" spans="1:6" x14ac:dyDescent="0.3">
      <c r="A444" s="4"/>
      <c r="B444" s="9"/>
      <c r="C444" s="4"/>
      <c r="D444" s="4"/>
      <c r="E444" s="8"/>
      <c r="F444" s="8"/>
    </row>
    <row r="445" spans="1:6" x14ac:dyDescent="0.3">
      <c r="A445" s="14" t="s">
        <v>691</v>
      </c>
      <c r="B445" s="15"/>
      <c r="C445" s="16"/>
      <c r="D445" s="17"/>
      <c r="E445" s="18"/>
      <c r="F445" s="19">
        <f>SUM(F406:F443)</f>
        <v>0</v>
      </c>
    </row>
    <row r="446" spans="1:6" x14ac:dyDescent="0.3">
      <c r="A446" s="4"/>
      <c r="B446" s="9"/>
      <c r="C446" s="4"/>
      <c r="D446" s="4"/>
      <c r="E446" s="8"/>
      <c r="F446" s="8"/>
    </row>
    <row r="447" spans="1:6" x14ac:dyDescent="0.3">
      <c r="A447" s="4" t="s">
        <v>7</v>
      </c>
      <c r="B447" s="5" t="s">
        <v>493</v>
      </c>
      <c r="C447" s="6" t="s">
        <v>9</v>
      </c>
      <c r="D447" s="7"/>
      <c r="E447" s="8" t="s">
        <v>7</v>
      </c>
      <c r="F447" s="8" t="s">
        <v>7</v>
      </c>
    </row>
    <row r="448" spans="1:6" x14ac:dyDescent="0.3">
      <c r="A448" s="4" t="s">
        <v>7</v>
      </c>
      <c r="B448" s="5" t="s">
        <v>325</v>
      </c>
      <c r="C448" s="6" t="s">
        <v>9</v>
      </c>
      <c r="D448" s="7"/>
      <c r="E448" s="8" t="s">
        <v>7</v>
      </c>
      <c r="F448" s="8" t="s">
        <v>7</v>
      </c>
    </row>
    <row r="449" spans="1:6" ht="28.8" x14ac:dyDescent="0.3">
      <c r="A449" s="4" t="s">
        <v>7</v>
      </c>
      <c r="B449" s="5" t="s">
        <v>524</v>
      </c>
      <c r="C449" s="6" t="s">
        <v>9</v>
      </c>
      <c r="D449" s="7"/>
      <c r="E449" s="8" t="s">
        <v>7</v>
      </c>
      <c r="F449" s="8" t="s">
        <v>7</v>
      </c>
    </row>
    <row r="450" spans="1:6" ht="43.2" x14ac:dyDescent="0.3">
      <c r="A450" s="4" t="s">
        <v>7</v>
      </c>
      <c r="B450" s="9" t="s">
        <v>265</v>
      </c>
      <c r="C450" s="4" t="s">
        <v>7</v>
      </c>
      <c r="D450" s="7"/>
      <c r="E450" s="8" t="s">
        <v>7</v>
      </c>
      <c r="F450" s="8" t="s">
        <v>7</v>
      </c>
    </row>
    <row r="451" spans="1:6" ht="28.8" x14ac:dyDescent="0.3">
      <c r="A451" s="4" t="s">
        <v>7</v>
      </c>
      <c r="B451" s="5" t="s">
        <v>525</v>
      </c>
      <c r="C451" s="6" t="s">
        <v>9</v>
      </c>
      <c r="D451" s="7"/>
      <c r="E451" s="8" t="s">
        <v>7</v>
      </c>
      <c r="F451" s="8" t="s">
        <v>7</v>
      </c>
    </row>
    <row r="452" spans="1:6" x14ac:dyDescent="0.3">
      <c r="A452" s="4" t="s">
        <v>7</v>
      </c>
      <c r="B452" s="10" t="s">
        <v>499</v>
      </c>
      <c r="C452" s="6" t="s">
        <v>22</v>
      </c>
      <c r="D452" s="7"/>
      <c r="E452" s="8" t="s">
        <v>7</v>
      </c>
      <c r="F452" s="8" t="s">
        <v>7</v>
      </c>
    </row>
    <row r="453" spans="1:6" x14ac:dyDescent="0.3">
      <c r="A453" s="4" t="s">
        <v>7</v>
      </c>
      <c r="B453" s="10" t="s">
        <v>329</v>
      </c>
      <c r="C453" s="6" t="s">
        <v>269</v>
      </c>
      <c r="D453" s="7"/>
      <c r="E453" s="8" t="s">
        <v>7</v>
      </c>
      <c r="F453" s="8" t="s">
        <v>7</v>
      </c>
    </row>
    <row r="454" spans="1:6" x14ac:dyDescent="0.3">
      <c r="A454" s="4" t="s">
        <v>6</v>
      </c>
      <c r="B454" s="9" t="s">
        <v>526</v>
      </c>
      <c r="C454" s="4" t="s">
        <v>331</v>
      </c>
      <c r="D454" s="11">
        <v>68</v>
      </c>
      <c r="E454" s="27"/>
      <c r="F454" s="12">
        <f>D454*E454</f>
        <v>0</v>
      </c>
    </row>
    <row r="455" spans="1:6" ht="28.8" x14ac:dyDescent="0.3">
      <c r="A455" s="4" t="s">
        <v>7</v>
      </c>
      <c r="B455" s="10" t="s">
        <v>527</v>
      </c>
      <c r="C455" s="6" t="s">
        <v>269</v>
      </c>
      <c r="D455" s="7"/>
      <c r="E455" s="8" t="s">
        <v>7</v>
      </c>
      <c r="F455" s="8" t="s">
        <v>7</v>
      </c>
    </row>
    <row r="456" spans="1:6" x14ac:dyDescent="0.3">
      <c r="A456" s="4" t="s">
        <v>18</v>
      </c>
      <c r="B456" s="9" t="s">
        <v>528</v>
      </c>
      <c r="C456" s="4" t="s">
        <v>331</v>
      </c>
      <c r="D456" s="11">
        <v>9</v>
      </c>
      <c r="E456" s="27"/>
      <c r="F456" s="12">
        <f>D456*E456</f>
        <v>0</v>
      </c>
    </row>
    <row r="457" spans="1:6" x14ac:dyDescent="0.3">
      <c r="A457" s="4" t="s">
        <v>7</v>
      </c>
      <c r="B457" s="10" t="s">
        <v>501</v>
      </c>
      <c r="C457" s="6" t="s">
        <v>22</v>
      </c>
      <c r="D457" s="7"/>
      <c r="E457" s="8" t="s">
        <v>7</v>
      </c>
      <c r="F457" s="8" t="s">
        <v>7</v>
      </c>
    </row>
    <row r="458" spans="1:6" ht="43.2" x14ac:dyDescent="0.3">
      <c r="A458" s="4" t="s">
        <v>7</v>
      </c>
      <c r="B458" s="10" t="s">
        <v>529</v>
      </c>
      <c r="C458" s="6" t="s">
        <v>269</v>
      </c>
      <c r="D458" s="7"/>
      <c r="E458" s="8" t="s">
        <v>7</v>
      </c>
      <c r="F458" s="8" t="s">
        <v>7</v>
      </c>
    </row>
    <row r="459" spans="1:6" x14ac:dyDescent="0.3">
      <c r="A459" s="4" t="s">
        <v>26</v>
      </c>
      <c r="B459" s="9" t="s">
        <v>503</v>
      </c>
      <c r="C459" s="4" t="s">
        <v>331</v>
      </c>
      <c r="D459" s="11">
        <v>68</v>
      </c>
      <c r="E459" s="27"/>
      <c r="F459" s="12">
        <f>D459*E459</f>
        <v>0</v>
      </c>
    </row>
    <row r="460" spans="1:6" x14ac:dyDescent="0.3">
      <c r="A460" s="4" t="s">
        <v>7</v>
      </c>
      <c r="B460" s="10" t="s">
        <v>530</v>
      </c>
      <c r="C460" s="6" t="s">
        <v>22</v>
      </c>
      <c r="D460" s="7"/>
      <c r="E460" s="8" t="s">
        <v>7</v>
      </c>
      <c r="F460" s="8" t="s">
        <v>7</v>
      </c>
    </row>
    <row r="461" spans="1:6" ht="57.6" x14ac:dyDescent="0.3">
      <c r="A461" s="4" t="s">
        <v>7</v>
      </c>
      <c r="B461" s="9" t="s">
        <v>531</v>
      </c>
      <c r="C461" s="4" t="s">
        <v>7</v>
      </c>
      <c r="D461" s="7"/>
      <c r="E461" s="8" t="s">
        <v>7</v>
      </c>
      <c r="F461" s="8" t="s">
        <v>7</v>
      </c>
    </row>
    <row r="462" spans="1:6" ht="28.8" x14ac:dyDescent="0.3">
      <c r="A462" s="4" t="s">
        <v>7</v>
      </c>
      <c r="B462" s="10" t="s">
        <v>532</v>
      </c>
      <c r="C462" s="6" t="s">
        <v>269</v>
      </c>
      <c r="D462" s="7"/>
      <c r="E462" s="8" t="s">
        <v>7</v>
      </c>
      <c r="F462" s="8" t="s">
        <v>7</v>
      </c>
    </row>
    <row r="463" spans="1:6" ht="28.8" x14ac:dyDescent="0.3">
      <c r="A463" s="4" t="s">
        <v>28</v>
      </c>
      <c r="B463" s="9" t="s">
        <v>533</v>
      </c>
      <c r="C463" s="4" t="s">
        <v>331</v>
      </c>
      <c r="D463" s="11">
        <v>85</v>
      </c>
      <c r="E463" s="27"/>
      <c r="F463" s="12">
        <f>D463*E463</f>
        <v>0</v>
      </c>
    </row>
    <row r="464" spans="1:6" x14ac:dyDescent="0.3">
      <c r="A464" s="4" t="s">
        <v>7</v>
      </c>
      <c r="B464" s="10" t="s">
        <v>534</v>
      </c>
      <c r="C464" s="6" t="s">
        <v>22</v>
      </c>
      <c r="D464" s="7"/>
      <c r="E464" s="8" t="s">
        <v>7</v>
      </c>
      <c r="F464" s="8" t="s">
        <v>7</v>
      </c>
    </row>
    <row r="465" spans="1:6" x14ac:dyDescent="0.3">
      <c r="A465" s="4" t="s">
        <v>7</v>
      </c>
      <c r="B465" s="10" t="s">
        <v>334</v>
      </c>
      <c r="C465" s="6" t="s">
        <v>269</v>
      </c>
      <c r="D465" s="7"/>
      <c r="E465" s="8" t="s">
        <v>7</v>
      </c>
      <c r="F465" s="8" t="s">
        <v>7</v>
      </c>
    </row>
    <row r="466" spans="1:6" ht="28.8" x14ac:dyDescent="0.3">
      <c r="A466" s="4" t="s">
        <v>30</v>
      </c>
      <c r="B466" s="9" t="s">
        <v>535</v>
      </c>
      <c r="C466" s="4" t="s">
        <v>24</v>
      </c>
      <c r="D466" s="11">
        <v>1</v>
      </c>
      <c r="E466" s="27"/>
      <c r="F466" s="12">
        <f>D466*E466</f>
        <v>0</v>
      </c>
    </row>
    <row r="467" spans="1:6" x14ac:dyDescent="0.3">
      <c r="A467" s="4" t="s">
        <v>7</v>
      </c>
      <c r="B467" s="10" t="s">
        <v>504</v>
      </c>
      <c r="C467" s="6" t="s">
        <v>22</v>
      </c>
      <c r="D467" s="7"/>
      <c r="E467" s="8" t="s">
        <v>7</v>
      </c>
      <c r="F467" s="8" t="s">
        <v>7</v>
      </c>
    </row>
    <row r="468" spans="1:6" x14ac:dyDescent="0.3">
      <c r="A468" s="4" t="s">
        <v>7</v>
      </c>
      <c r="B468" s="10" t="s">
        <v>339</v>
      </c>
      <c r="C468" s="6" t="s">
        <v>269</v>
      </c>
      <c r="D468" s="7"/>
      <c r="E468" s="8" t="s">
        <v>7</v>
      </c>
      <c r="F468" s="8" t="s">
        <v>7</v>
      </c>
    </row>
    <row r="469" spans="1:6" ht="57.6" x14ac:dyDescent="0.3">
      <c r="A469" s="4" t="s">
        <v>32</v>
      </c>
      <c r="B469" s="9" t="s">
        <v>536</v>
      </c>
      <c r="C469" s="4" t="s">
        <v>288</v>
      </c>
      <c r="D469" s="11">
        <v>81</v>
      </c>
      <c r="E469" s="27"/>
      <c r="F469" s="12">
        <f>D469*E469</f>
        <v>0</v>
      </c>
    </row>
    <row r="470" spans="1:6" x14ac:dyDescent="0.3">
      <c r="A470" s="4" t="s">
        <v>7</v>
      </c>
      <c r="B470" s="10" t="s">
        <v>537</v>
      </c>
      <c r="C470" s="6" t="s">
        <v>22</v>
      </c>
      <c r="D470" s="7"/>
      <c r="E470" s="8" t="s">
        <v>7</v>
      </c>
      <c r="F470" s="8" t="s">
        <v>7</v>
      </c>
    </row>
    <row r="471" spans="1:6" x14ac:dyDescent="0.3">
      <c r="A471" s="4" t="s">
        <v>7</v>
      </c>
      <c r="B471" s="10" t="s">
        <v>341</v>
      </c>
      <c r="C471" s="6" t="s">
        <v>269</v>
      </c>
      <c r="D471" s="7"/>
      <c r="E471" s="8" t="s">
        <v>7</v>
      </c>
      <c r="F471" s="8" t="s">
        <v>7</v>
      </c>
    </row>
    <row r="472" spans="1:6" x14ac:dyDescent="0.3">
      <c r="A472" s="4" t="s">
        <v>34</v>
      </c>
      <c r="B472" s="9" t="s">
        <v>538</v>
      </c>
      <c r="C472" s="4" t="s">
        <v>292</v>
      </c>
      <c r="D472" s="11">
        <v>9</v>
      </c>
      <c r="E472" s="27"/>
      <c r="F472" s="12">
        <f t="shared" ref="F472:F473" si="23">D472*E472</f>
        <v>0</v>
      </c>
    </row>
    <row r="473" spans="1:6" ht="28.8" x14ac:dyDescent="0.3">
      <c r="A473" s="4" t="s">
        <v>36</v>
      </c>
      <c r="B473" s="9" t="s">
        <v>539</v>
      </c>
      <c r="C473" s="4" t="s">
        <v>292</v>
      </c>
      <c r="D473" s="11">
        <v>9</v>
      </c>
      <c r="E473" s="27"/>
      <c r="F473" s="12">
        <f t="shared" si="23"/>
        <v>0</v>
      </c>
    </row>
    <row r="474" spans="1:6" x14ac:dyDescent="0.3">
      <c r="A474" s="4" t="s">
        <v>7</v>
      </c>
      <c r="B474" s="10" t="s">
        <v>344</v>
      </c>
      <c r="C474" s="6" t="s">
        <v>22</v>
      </c>
      <c r="D474" s="7"/>
      <c r="E474" s="8" t="s">
        <v>7</v>
      </c>
      <c r="F474" s="8" t="s">
        <v>7</v>
      </c>
    </row>
    <row r="475" spans="1:6" x14ac:dyDescent="0.3">
      <c r="A475" s="4" t="s">
        <v>7</v>
      </c>
      <c r="B475" s="10" t="s">
        <v>506</v>
      </c>
      <c r="C475" s="6" t="s">
        <v>269</v>
      </c>
      <c r="D475" s="7"/>
      <c r="E475" s="8" t="s">
        <v>7</v>
      </c>
      <c r="F475" s="8" t="s">
        <v>7</v>
      </c>
    </row>
    <row r="476" spans="1:6" ht="43.2" x14ac:dyDescent="0.3">
      <c r="A476" s="4" t="s">
        <v>38</v>
      </c>
      <c r="B476" s="9" t="s">
        <v>540</v>
      </c>
      <c r="C476" s="4" t="s">
        <v>288</v>
      </c>
      <c r="D476" s="11">
        <v>172</v>
      </c>
      <c r="E476" s="27"/>
      <c r="F476" s="12">
        <f>D476*E476</f>
        <v>0</v>
      </c>
    </row>
    <row r="477" spans="1:6" ht="43.2" x14ac:dyDescent="0.3">
      <c r="A477" s="4" t="s">
        <v>7</v>
      </c>
      <c r="B477" s="5" t="s">
        <v>541</v>
      </c>
      <c r="C477" s="6" t="s">
        <v>9</v>
      </c>
      <c r="D477" s="7"/>
      <c r="E477" s="8" t="s">
        <v>7</v>
      </c>
      <c r="F477" s="8" t="s">
        <v>7</v>
      </c>
    </row>
    <row r="478" spans="1:6" ht="28.8" x14ac:dyDescent="0.3">
      <c r="A478" s="4" t="s">
        <v>7</v>
      </c>
      <c r="B478" s="10" t="s">
        <v>542</v>
      </c>
      <c r="C478" s="6" t="s">
        <v>22</v>
      </c>
      <c r="D478" s="7"/>
      <c r="E478" s="8" t="s">
        <v>7</v>
      </c>
      <c r="F478" s="8" t="s">
        <v>7</v>
      </c>
    </row>
    <row r="479" spans="1:6" x14ac:dyDescent="0.3">
      <c r="A479" s="4" t="s">
        <v>7</v>
      </c>
      <c r="B479" s="10" t="s">
        <v>543</v>
      </c>
      <c r="C479" s="6" t="s">
        <v>269</v>
      </c>
      <c r="D479" s="7"/>
      <c r="E479" s="8" t="s">
        <v>7</v>
      </c>
      <c r="F479" s="8" t="s">
        <v>7</v>
      </c>
    </row>
    <row r="480" spans="1:6" x14ac:dyDescent="0.3">
      <c r="A480" s="4" t="s">
        <v>40</v>
      </c>
      <c r="B480" s="9" t="s">
        <v>544</v>
      </c>
      <c r="C480" s="4" t="s">
        <v>331</v>
      </c>
      <c r="D480" s="11">
        <v>9</v>
      </c>
      <c r="E480" s="27"/>
      <c r="F480" s="12">
        <f>D480*E480</f>
        <v>0</v>
      </c>
    </row>
    <row r="481" spans="1:6" x14ac:dyDescent="0.3">
      <c r="A481" s="4" t="s">
        <v>7</v>
      </c>
      <c r="B481" s="10" t="s">
        <v>545</v>
      </c>
      <c r="C481" s="6" t="s">
        <v>22</v>
      </c>
      <c r="D481" s="7"/>
      <c r="E481" s="8" t="s">
        <v>7</v>
      </c>
      <c r="F481" s="8" t="s">
        <v>7</v>
      </c>
    </row>
    <row r="482" spans="1:6" x14ac:dyDescent="0.3">
      <c r="A482" s="4" t="s">
        <v>7</v>
      </c>
      <c r="B482" s="10" t="s">
        <v>349</v>
      </c>
      <c r="C482" s="6" t="s">
        <v>269</v>
      </c>
      <c r="D482" s="7"/>
      <c r="E482" s="8" t="s">
        <v>7</v>
      </c>
      <c r="F482" s="8" t="s">
        <v>7</v>
      </c>
    </row>
    <row r="483" spans="1:6" x14ac:dyDescent="0.3">
      <c r="A483" s="4" t="s">
        <v>44</v>
      </c>
      <c r="B483" s="9" t="s">
        <v>546</v>
      </c>
      <c r="C483" s="4" t="s">
        <v>331</v>
      </c>
      <c r="D483" s="11">
        <v>9</v>
      </c>
      <c r="E483" s="27"/>
      <c r="F483" s="12">
        <f t="shared" ref="F483:F484" si="24">D483*E483</f>
        <v>0</v>
      </c>
    </row>
    <row r="484" spans="1:6" x14ac:dyDescent="0.3">
      <c r="A484" s="4" t="s">
        <v>46</v>
      </c>
      <c r="B484" s="9" t="s">
        <v>547</v>
      </c>
      <c r="C484" s="4" t="s">
        <v>331</v>
      </c>
      <c r="D484" s="11">
        <v>19</v>
      </c>
      <c r="E484" s="27"/>
      <c r="F484" s="12">
        <f t="shared" si="24"/>
        <v>0</v>
      </c>
    </row>
    <row r="485" spans="1:6" x14ac:dyDescent="0.3">
      <c r="A485" s="4" t="s">
        <v>7</v>
      </c>
      <c r="B485" s="10" t="s">
        <v>355</v>
      </c>
      <c r="C485" s="6" t="s">
        <v>22</v>
      </c>
      <c r="D485" s="7"/>
      <c r="E485" s="8" t="s">
        <v>7</v>
      </c>
      <c r="F485" s="8" t="s">
        <v>7</v>
      </c>
    </row>
    <row r="486" spans="1:6" x14ac:dyDescent="0.3">
      <c r="A486" s="4" t="s">
        <v>7</v>
      </c>
      <c r="B486" s="10" t="s">
        <v>548</v>
      </c>
      <c r="C486" s="6" t="s">
        <v>269</v>
      </c>
      <c r="D486" s="7"/>
      <c r="E486" s="8" t="s">
        <v>7</v>
      </c>
      <c r="F486" s="8" t="s">
        <v>7</v>
      </c>
    </row>
    <row r="487" spans="1:6" x14ac:dyDescent="0.3">
      <c r="A487" s="4" t="s">
        <v>48</v>
      </c>
      <c r="B487" s="9" t="s">
        <v>357</v>
      </c>
      <c r="C487" s="4" t="s">
        <v>288</v>
      </c>
      <c r="D487" s="11">
        <v>81</v>
      </c>
      <c r="E487" s="27"/>
      <c r="F487" s="12">
        <f>D487*E487</f>
        <v>0</v>
      </c>
    </row>
    <row r="488" spans="1:6" x14ac:dyDescent="0.3">
      <c r="A488" s="4" t="s">
        <v>7</v>
      </c>
      <c r="B488" s="10" t="s">
        <v>352</v>
      </c>
      <c r="C488" s="6" t="s">
        <v>269</v>
      </c>
      <c r="D488" s="7"/>
      <c r="E488" s="8" t="s">
        <v>7</v>
      </c>
      <c r="F488" s="8" t="s">
        <v>7</v>
      </c>
    </row>
    <row r="489" spans="1:6" ht="57.6" x14ac:dyDescent="0.3">
      <c r="A489" s="4" t="s">
        <v>50</v>
      </c>
      <c r="B489" s="9" t="s">
        <v>353</v>
      </c>
      <c r="C489" s="4" t="s">
        <v>354</v>
      </c>
      <c r="D489" s="11">
        <v>9</v>
      </c>
      <c r="E489" s="27"/>
      <c r="F489" s="12">
        <f>D489*E489</f>
        <v>0</v>
      </c>
    </row>
    <row r="490" spans="1:6" ht="28.8" x14ac:dyDescent="0.3">
      <c r="A490" s="4" t="s">
        <v>7</v>
      </c>
      <c r="B490" s="10" t="s">
        <v>549</v>
      </c>
      <c r="C490" s="6" t="s">
        <v>22</v>
      </c>
      <c r="D490" s="7"/>
      <c r="E490" s="8" t="s">
        <v>7</v>
      </c>
      <c r="F490" s="8" t="s">
        <v>7</v>
      </c>
    </row>
    <row r="491" spans="1:6" x14ac:dyDescent="0.3">
      <c r="A491" s="4" t="s">
        <v>7</v>
      </c>
      <c r="B491" s="10" t="s">
        <v>515</v>
      </c>
      <c r="C491" s="6" t="s">
        <v>269</v>
      </c>
      <c r="D491" s="7"/>
      <c r="E491" s="8" t="s">
        <v>7</v>
      </c>
      <c r="F491" s="8" t="s">
        <v>7</v>
      </c>
    </row>
    <row r="492" spans="1:6" ht="28.8" x14ac:dyDescent="0.3">
      <c r="A492" s="4" t="s">
        <v>52</v>
      </c>
      <c r="B492" s="9" t="s">
        <v>550</v>
      </c>
      <c r="C492" s="4" t="s">
        <v>298</v>
      </c>
      <c r="D492" s="11">
        <v>108</v>
      </c>
      <c r="E492" s="27"/>
      <c r="F492" s="12">
        <f t="shared" ref="F492:F493" si="25">D492*E492</f>
        <v>0</v>
      </c>
    </row>
    <row r="493" spans="1:6" x14ac:dyDescent="0.3">
      <c r="A493" s="4" t="s">
        <v>54</v>
      </c>
      <c r="B493" s="9" t="s">
        <v>547</v>
      </c>
      <c r="C493" s="4" t="s">
        <v>288</v>
      </c>
      <c r="D493" s="11">
        <v>54</v>
      </c>
      <c r="E493" s="27"/>
      <c r="F493" s="12">
        <f t="shared" si="25"/>
        <v>0</v>
      </c>
    </row>
    <row r="494" spans="1:6" ht="28.8" x14ac:dyDescent="0.3">
      <c r="A494" s="4" t="s">
        <v>7</v>
      </c>
      <c r="B494" s="10" t="s">
        <v>519</v>
      </c>
      <c r="C494" s="6" t="s">
        <v>22</v>
      </c>
      <c r="D494" s="7"/>
      <c r="E494" s="8" t="s">
        <v>7</v>
      </c>
      <c r="F494" s="8" t="s">
        <v>7</v>
      </c>
    </row>
    <row r="495" spans="1:6" ht="28.8" x14ac:dyDescent="0.3">
      <c r="A495" s="4" t="s">
        <v>7</v>
      </c>
      <c r="B495" s="5" t="s">
        <v>551</v>
      </c>
      <c r="C495" s="6" t="s">
        <v>9</v>
      </c>
      <c r="D495" s="7"/>
      <c r="E495" s="8" t="s">
        <v>7</v>
      </c>
      <c r="F495" s="8" t="s">
        <v>7</v>
      </c>
    </row>
    <row r="496" spans="1:6" x14ac:dyDescent="0.3">
      <c r="A496" s="4" t="s">
        <v>7</v>
      </c>
      <c r="B496" s="10" t="s">
        <v>364</v>
      </c>
      <c r="C496" s="6" t="s">
        <v>269</v>
      </c>
      <c r="D496" s="7"/>
      <c r="E496" s="8" t="s">
        <v>7</v>
      </c>
      <c r="F496" s="8" t="s">
        <v>7</v>
      </c>
    </row>
    <row r="497" spans="1:6" ht="28.8" x14ac:dyDescent="0.3">
      <c r="A497" s="4" t="s">
        <v>56</v>
      </c>
      <c r="B497" s="9" t="s">
        <v>365</v>
      </c>
      <c r="C497" s="4" t="s">
        <v>288</v>
      </c>
      <c r="D497" s="11">
        <v>81</v>
      </c>
      <c r="E497" s="27"/>
      <c r="F497" s="12">
        <f t="shared" ref="F497:F498" si="26">D497*E497</f>
        <v>0</v>
      </c>
    </row>
    <row r="498" spans="1:6" ht="28.8" x14ac:dyDescent="0.3">
      <c r="A498" s="4" t="s">
        <v>58</v>
      </c>
      <c r="B498" s="9" t="s">
        <v>552</v>
      </c>
      <c r="C498" s="4" t="s">
        <v>288</v>
      </c>
      <c r="D498" s="11">
        <v>76</v>
      </c>
      <c r="E498" s="27"/>
      <c r="F498" s="12">
        <f t="shared" si="26"/>
        <v>0</v>
      </c>
    </row>
    <row r="499" spans="1:6" x14ac:dyDescent="0.3">
      <c r="A499" s="4" t="s">
        <v>7</v>
      </c>
      <c r="B499" s="10" t="s">
        <v>553</v>
      </c>
      <c r="C499" s="6" t="s">
        <v>22</v>
      </c>
      <c r="D499" s="7"/>
      <c r="E499" s="8" t="s">
        <v>7</v>
      </c>
      <c r="F499" s="8" t="s">
        <v>7</v>
      </c>
    </row>
    <row r="500" spans="1:6" ht="28.8" x14ac:dyDescent="0.3">
      <c r="A500" s="4" t="s">
        <v>7</v>
      </c>
      <c r="B500" s="10" t="s">
        <v>554</v>
      </c>
      <c r="C500" s="6" t="s">
        <v>269</v>
      </c>
      <c r="D500" s="7"/>
      <c r="E500" s="8" t="s">
        <v>7</v>
      </c>
      <c r="F500" s="8" t="s">
        <v>7</v>
      </c>
    </row>
    <row r="501" spans="1:6" x14ac:dyDescent="0.3">
      <c r="A501" s="4" t="s">
        <v>60</v>
      </c>
      <c r="B501" s="9" t="s">
        <v>555</v>
      </c>
      <c r="C501" s="4" t="s">
        <v>288</v>
      </c>
      <c r="D501" s="11">
        <v>65</v>
      </c>
      <c r="E501" s="27"/>
      <c r="F501" s="12">
        <f>D501*E501</f>
        <v>0</v>
      </c>
    </row>
    <row r="502" spans="1:6" x14ac:dyDescent="0.3">
      <c r="A502" s="4" t="s">
        <v>7</v>
      </c>
      <c r="B502" s="10" t="s">
        <v>556</v>
      </c>
      <c r="C502" s="6" t="s">
        <v>22</v>
      </c>
      <c r="D502" s="7"/>
      <c r="E502" s="8" t="s">
        <v>7</v>
      </c>
      <c r="F502" s="8" t="s">
        <v>7</v>
      </c>
    </row>
    <row r="503" spans="1:6" x14ac:dyDescent="0.3">
      <c r="A503" s="4" t="s">
        <v>7</v>
      </c>
      <c r="B503" s="10" t="s">
        <v>557</v>
      </c>
      <c r="C503" s="6" t="s">
        <v>269</v>
      </c>
      <c r="D503" s="7"/>
      <c r="E503" s="8" t="s">
        <v>7</v>
      </c>
      <c r="F503" s="8" t="s">
        <v>7</v>
      </c>
    </row>
    <row r="504" spans="1:6" x14ac:dyDescent="0.3">
      <c r="A504" s="4" t="s">
        <v>62</v>
      </c>
      <c r="B504" s="9" t="s">
        <v>555</v>
      </c>
      <c r="C504" s="4" t="s">
        <v>288</v>
      </c>
      <c r="D504" s="11">
        <v>96</v>
      </c>
      <c r="E504" s="27"/>
      <c r="F504" s="12">
        <f>D504*E504</f>
        <v>0</v>
      </c>
    </row>
    <row r="505" spans="1:6" x14ac:dyDescent="0.3">
      <c r="A505" s="4" t="s">
        <v>7</v>
      </c>
      <c r="B505" s="10" t="s">
        <v>558</v>
      </c>
      <c r="C505" s="6" t="s">
        <v>22</v>
      </c>
      <c r="D505" s="7"/>
      <c r="E505" s="8" t="s">
        <v>7</v>
      </c>
      <c r="F505" s="8" t="s">
        <v>7</v>
      </c>
    </row>
    <row r="506" spans="1:6" x14ac:dyDescent="0.3">
      <c r="A506" s="4" t="s">
        <v>7</v>
      </c>
      <c r="B506" s="10" t="s">
        <v>559</v>
      </c>
      <c r="C506" s="6" t="s">
        <v>269</v>
      </c>
      <c r="D506" s="7"/>
      <c r="E506" s="8" t="s">
        <v>7</v>
      </c>
      <c r="F506" s="8" t="s">
        <v>7</v>
      </c>
    </row>
    <row r="507" spans="1:6" ht="57.6" x14ac:dyDescent="0.3">
      <c r="A507" s="4" t="s">
        <v>64</v>
      </c>
      <c r="B507" s="9" t="s">
        <v>560</v>
      </c>
      <c r="C507" s="4" t="s">
        <v>288</v>
      </c>
      <c r="D507" s="11">
        <v>96</v>
      </c>
      <c r="E507" s="27"/>
      <c r="F507" s="12">
        <f>D507*E507</f>
        <v>0</v>
      </c>
    </row>
    <row r="508" spans="1:6" x14ac:dyDescent="0.3">
      <c r="A508" s="4" t="s">
        <v>7</v>
      </c>
      <c r="B508" s="10" t="s">
        <v>561</v>
      </c>
      <c r="C508" s="6" t="s">
        <v>269</v>
      </c>
      <c r="D508" s="7"/>
      <c r="E508" s="8" t="s">
        <v>7</v>
      </c>
      <c r="F508" s="8" t="s">
        <v>7</v>
      </c>
    </row>
    <row r="509" spans="1:6" x14ac:dyDescent="0.3">
      <c r="A509" s="4" t="s">
        <v>66</v>
      </c>
      <c r="B509" s="9" t="s">
        <v>562</v>
      </c>
      <c r="C509" s="4" t="s">
        <v>298</v>
      </c>
      <c r="D509" s="11">
        <v>1905</v>
      </c>
      <c r="E509" s="27"/>
      <c r="F509" s="12">
        <f>D509*E509</f>
        <v>0</v>
      </c>
    </row>
    <row r="510" spans="1:6" x14ac:dyDescent="0.3">
      <c r="A510" s="4" t="s">
        <v>7</v>
      </c>
      <c r="B510" s="10" t="s">
        <v>563</v>
      </c>
      <c r="C510" s="6" t="s">
        <v>22</v>
      </c>
      <c r="D510" s="7"/>
      <c r="E510" s="8" t="s">
        <v>7</v>
      </c>
      <c r="F510" s="8" t="s">
        <v>7</v>
      </c>
    </row>
    <row r="511" spans="1:6" ht="43.2" x14ac:dyDescent="0.3">
      <c r="A511" s="4" t="s">
        <v>7</v>
      </c>
      <c r="B511" s="10" t="s">
        <v>564</v>
      </c>
      <c r="C511" s="6" t="s">
        <v>269</v>
      </c>
      <c r="D511" s="7"/>
      <c r="E511" s="8" t="s">
        <v>7</v>
      </c>
      <c r="F511" s="8" t="s">
        <v>7</v>
      </c>
    </row>
    <row r="512" spans="1:6" x14ac:dyDescent="0.3">
      <c r="A512" s="4" t="s">
        <v>68</v>
      </c>
      <c r="B512" s="9" t="s">
        <v>565</v>
      </c>
      <c r="C512" s="4" t="s">
        <v>288</v>
      </c>
      <c r="D512" s="11">
        <v>96</v>
      </c>
      <c r="E512" s="27"/>
      <c r="F512" s="12">
        <f t="shared" ref="F512:F513" si="27">D512*E512</f>
        <v>0</v>
      </c>
    </row>
    <row r="513" spans="1:6" x14ac:dyDescent="0.3">
      <c r="A513" s="4" t="s">
        <v>70</v>
      </c>
      <c r="B513" s="9" t="s">
        <v>566</v>
      </c>
      <c r="C513" s="4" t="s">
        <v>298</v>
      </c>
      <c r="D513" s="11">
        <v>108</v>
      </c>
      <c r="E513" s="27"/>
      <c r="F513" s="12">
        <f t="shared" si="27"/>
        <v>0</v>
      </c>
    </row>
    <row r="514" spans="1:6" ht="28.8" x14ac:dyDescent="0.3">
      <c r="A514" s="4" t="s">
        <v>7</v>
      </c>
      <c r="B514" s="5" t="s">
        <v>567</v>
      </c>
      <c r="C514" s="6" t="s">
        <v>9</v>
      </c>
      <c r="D514" s="7"/>
      <c r="E514" s="8" t="s">
        <v>7</v>
      </c>
      <c r="F514" s="8" t="s">
        <v>7</v>
      </c>
    </row>
    <row r="515" spans="1:6" x14ac:dyDescent="0.3">
      <c r="A515" s="4" t="s">
        <v>7</v>
      </c>
      <c r="B515" s="10" t="s">
        <v>568</v>
      </c>
      <c r="C515" s="6" t="s">
        <v>22</v>
      </c>
      <c r="D515" s="7"/>
      <c r="E515" s="8" t="s">
        <v>7</v>
      </c>
      <c r="F515" s="8" t="s">
        <v>7</v>
      </c>
    </row>
    <row r="516" spans="1:6" x14ac:dyDescent="0.3">
      <c r="A516" s="4" t="s">
        <v>7</v>
      </c>
      <c r="B516" s="10" t="s">
        <v>569</v>
      </c>
      <c r="C516" s="6" t="s">
        <v>22</v>
      </c>
      <c r="D516" s="7"/>
      <c r="E516" s="8" t="s">
        <v>7</v>
      </c>
      <c r="F516" s="8" t="s">
        <v>7</v>
      </c>
    </row>
    <row r="517" spans="1:6" ht="57.6" x14ac:dyDescent="0.3">
      <c r="A517" s="4" t="s">
        <v>72</v>
      </c>
      <c r="B517" s="9" t="s">
        <v>570</v>
      </c>
      <c r="C517" s="4" t="s">
        <v>292</v>
      </c>
      <c r="D517" s="11">
        <v>9</v>
      </c>
      <c r="E517" s="27"/>
      <c r="F517" s="12">
        <f>D517*E517</f>
        <v>0</v>
      </c>
    </row>
    <row r="518" spans="1:6" x14ac:dyDescent="0.3">
      <c r="A518" s="4" t="s">
        <v>7</v>
      </c>
      <c r="B518" s="10" t="s">
        <v>571</v>
      </c>
      <c r="C518" s="6" t="s">
        <v>22</v>
      </c>
      <c r="D518" s="7"/>
      <c r="E518" s="8" t="s">
        <v>7</v>
      </c>
      <c r="F518" s="8" t="s">
        <v>7</v>
      </c>
    </row>
    <row r="519" spans="1:6" x14ac:dyDescent="0.3">
      <c r="A519" s="4" t="s">
        <v>7</v>
      </c>
      <c r="B519" s="10" t="s">
        <v>572</v>
      </c>
      <c r="C519" s="6" t="s">
        <v>269</v>
      </c>
      <c r="D519" s="7"/>
      <c r="E519" s="8" t="s">
        <v>7</v>
      </c>
      <c r="F519" s="8" t="s">
        <v>7</v>
      </c>
    </row>
    <row r="520" spans="1:6" ht="100.8" x14ac:dyDescent="0.3">
      <c r="A520" s="4" t="s">
        <v>74</v>
      </c>
      <c r="B520" s="9" t="s">
        <v>573</v>
      </c>
      <c r="C520" s="4" t="s">
        <v>292</v>
      </c>
      <c r="D520" s="11">
        <v>7</v>
      </c>
      <c r="E520" s="27"/>
      <c r="F520" s="12">
        <f t="shared" ref="F520:F521" si="28">D520*E520</f>
        <v>0</v>
      </c>
    </row>
    <row r="521" spans="1:6" ht="100.8" x14ac:dyDescent="0.3">
      <c r="A521" s="4" t="s">
        <v>76</v>
      </c>
      <c r="B521" s="9" t="s">
        <v>574</v>
      </c>
      <c r="C521" s="4" t="s">
        <v>292</v>
      </c>
      <c r="D521" s="11">
        <v>2</v>
      </c>
      <c r="E521" s="27"/>
      <c r="F521" s="12">
        <f t="shared" si="28"/>
        <v>0</v>
      </c>
    </row>
    <row r="522" spans="1:6" x14ac:dyDescent="0.3">
      <c r="A522" s="4"/>
      <c r="B522" s="9"/>
      <c r="C522" s="4"/>
      <c r="D522" s="4"/>
      <c r="E522" s="8"/>
      <c r="F522" s="8"/>
    </row>
    <row r="523" spans="1:6" x14ac:dyDescent="0.3">
      <c r="A523" s="14" t="s">
        <v>692</v>
      </c>
      <c r="B523" s="15"/>
      <c r="C523" s="16"/>
      <c r="D523" s="17"/>
      <c r="E523" s="18"/>
      <c r="F523" s="19">
        <f>SUM(F454:F521)</f>
        <v>0</v>
      </c>
    </row>
    <row r="524" spans="1:6" x14ac:dyDescent="0.3">
      <c r="A524" s="4"/>
      <c r="B524" s="9"/>
      <c r="C524" s="4"/>
      <c r="D524" s="4"/>
      <c r="E524" s="8"/>
      <c r="F524" s="8"/>
    </row>
    <row r="525" spans="1:6" x14ac:dyDescent="0.3">
      <c r="A525" s="4" t="s">
        <v>7</v>
      </c>
      <c r="B525" s="5" t="s">
        <v>493</v>
      </c>
      <c r="C525" s="6" t="s">
        <v>9</v>
      </c>
      <c r="D525" s="7"/>
      <c r="E525" s="8" t="s">
        <v>7</v>
      </c>
      <c r="F525" s="8" t="s">
        <v>7</v>
      </c>
    </row>
    <row r="526" spans="1:6" x14ac:dyDescent="0.3">
      <c r="A526" s="4" t="s">
        <v>7</v>
      </c>
      <c r="B526" s="5" t="s">
        <v>575</v>
      </c>
      <c r="C526" s="6" t="s">
        <v>9</v>
      </c>
      <c r="D526" s="7"/>
      <c r="E526" s="8" t="s">
        <v>7</v>
      </c>
      <c r="F526" s="8" t="s">
        <v>7</v>
      </c>
    </row>
    <row r="527" spans="1:6" ht="28.8" x14ac:dyDescent="0.3">
      <c r="A527" s="4" t="s">
        <v>7</v>
      </c>
      <c r="B527" s="5" t="s">
        <v>576</v>
      </c>
      <c r="C527" s="6" t="s">
        <v>9</v>
      </c>
      <c r="D527" s="7"/>
      <c r="E527" s="8" t="s">
        <v>7</v>
      </c>
      <c r="F527" s="8" t="s">
        <v>7</v>
      </c>
    </row>
    <row r="528" spans="1:6" ht="43.2" x14ac:dyDescent="0.3">
      <c r="A528" s="4" t="s">
        <v>7</v>
      </c>
      <c r="B528" s="9" t="s">
        <v>265</v>
      </c>
      <c r="C528" s="4" t="s">
        <v>7</v>
      </c>
      <c r="D528" s="7"/>
      <c r="E528" s="8" t="s">
        <v>7</v>
      </c>
      <c r="F528" s="8" t="s">
        <v>7</v>
      </c>
    </row>
    <row r="529" spans="1:6" x14ac:dyDescent="0.3">
      <c r="A529" s="4" t="s">
        <v>7</v>
      </c>
      <c r="B529" s="10" t="s">
        <v>577</v>
      </c>
      <c r="C529" s="6" t="s">
        <v>22</v>
      </c>
      <c r="D529" s="7"/>
      <c r="E529" s="8" t="s">
        <v>7</v>
      </c>
      <c r="F529" s="8" t="s">
        <v>7</v>
      </c>
    </row>
    <row r="530" spans="1:6" x14ac:dyDescent="0.3">
      <c r="A530" s="4" t="s">
        <v>7</v>
      </c>
      <c r="B530" s="10" t="s">
        <v>578</v>
      </c>
      <c r="C530" s="6" t="s">
        <v>269</v>
      </c>
      <c r="D530" s="7"/>
      <c r="E530" s="8" t="s">
        <v>7</v>
      </c>
      <c r="F530" s="8" t="s">
        <v>7</v>
      </c>
    </row>
    <row r="531" spans="1:6" ht="187.2" x14ac:dyDescent="0.3">
      <c r="A531" s="4" t="s">
        <v>6</v>
      </c>
      <c r="B531" s="23" t="s">
        <v>695</v>
      </c>
      <c r="C531" s="4" t="s">
        <v>288</v>
      </c>
      <c r="D531" s="11">
        <v>112</v>
      </c>
      <c r="E531" s="27"/>
      <c r="F531" s="12">
        <f>D531*E531</f>
        <v>0</v>
      </c>
    </row>
    <row r="532" spans="1:6" x14ac:dyDescent="0.3">
      <c r="A532" s="4"/>
      <c r="B532" s="9"/>
      <c r="C532" s="4"/>
      <c r="D532" s="4"/>
      <c r="E532" s="8"/>
      <c r="F532" s="8"/>
    </row>
    <row r="533" spans="1:6" x14ac:dyDescent="0.3">
      <c r="A533" s="14" t="s">
        <v>693</v>
      </c>
      <c r="B533" s="15"/>
      <c r="C533" s="16"/>
      <c r="D533" s="17"/>
      <c r="E533" s="18"/>
      <c r="F533" s="19">
        <f>F531</f>
        <v>0</v>
      </c>
    </row>
    <row r="534" spans="1:6" x14ac:dyDescent="0.3">
      <c r="A534" s="4"/>
      <c r="B534" s="9"/>
      <c r="C534" s="4"/>
      <c r="D534" s="4"/>
      <c r="E534" s="8"/>
      <c r="F534" s="8"/>
    </row>
    <row r="535" spans="1:6" x14ac:dyDescent="0.3">
      <c r="A535" s="4" t="s">
        <v>6</v>
      </c>
      <c r="B535" s="9" t="s">
        <v>579</v>
      </c>
      <c r="C535" s="4"/>
      <c r="D535" s="20"/>
      <c r="E535" s="22"/>
      <c r="F535" s="12">
        <f>F445</f>
        <v>0</v>
      </c>
    </row>
    <row r="536" spans="1:6" x14ac:dyDescent="0.3">
      <c r="A536" s="4" t="s">
        <v>18</v>
      </c>
      <c r="B536" s="9" t="s">
        <v>580</v>
      </c>
      <c r="C536" s="4"/>
      <c r="D536" s="20"/>
      <c r="E536" s="22"/>
      <c r="F536" s="12">
        <f>F523</f>
        <v>0</v>
      </c>
    </row>
    <row r="537" spans="1:6" x14ac:dyDescent="0.3">
      <c r="A537" s="4" t="s">
        <v>18</v>
      </c>
      <c r="B537" s="9" t="s">
        <v>700</v>
      </c>
      <c r="C537" s="4"/>
      <c r="D537" s="20"/>
      <c r="E537" s="22"/>
      <c r="F537" s="12">
        <f>F533</f>
        <v>0</v>
      </c>
    </row>
    <row r="538" spans="1:6" x14ac:dyDescent="0.3">
      <c r="A538" s="4"/>
      <c r="B538" s="9"/>
      <c r="C538" s="4"/>
      <c r="D538" s="4"/>
      <c r="E538" s="8"/>
      <c r="F538" s="8"/>
    </row>
    <row r="539" spans="1:6" x14ac:dyDescent="0.3">
      <c r="A539" s="14" t="s">
        <v>694</v>
      </c>
      <c r="B539" s="15"/>
      <c r="C539" s="16"/>
      <c r="D539" s="17"/>
      <c r="E539" s="18"/>
      <c r="F539" s="19">
        <f>F535+F536+F537</f>
        <v>0</v>
      </c>
    </row>
    <row r="540" spans="1:6" x14ac:dyDescent="0.3">
      <c r="A540" s="4"/>
      <c r="B540" s="9"/>
      <c r="C540" s="4"/>
      <c r="D540" s="4"/>
      <c r="E540" s="8"/>
      <c r="F540" s="8"/>
    </row>
    <row r="541" spans="1:6" x14ac:dyDescent="0.3">
      <c r="A541" s="4" t="s">
        <v>7</v>
      </c>
      <c r="B541" s="5" t="s">
        <v>581</v>
      </c>
      <c r="C541" s="6" t="s">
        <v>9</v>
      </c>
      <c r="D541" s="7"/>
      <c r="E541" s="8" t="s">
        <v>7</v>
      </c>
      <c r="F541" s="8" t="s">
        <v>7</v>
      </c>
    </row>
    <row r="542" spans="1:6" x14ac:dyDescent="0.3">
      <c r="A542" s="4" t="s">
        <v>7</v>
      </c>
      <c r="B542" s="5" t="s">
        <v>582</v>
      </c>
      <c r="C542" s="6" t="s">
        <v>9</v>
      </c>
      <c r="D542" s="7"/>
      <c r="E542" s="8" t="s">
        <v>7</v>
      </c>
      <c r="F542" s="8" t="s">
        <v>7</v>
      </c>
    </row>
    <row r="543" spans="1:6" ht="28.8" x14ac:dyDescent="0.3">
      <c r="A543" s="4" t="s">
        <v>7</v>
      </c>
      <c r="B543" s="5" t="s">
        <v>583</v>
      </c>
      <c r="C543" s="6" t="s">
        <v>9</v>
      </c>
      <c r="D543" s="7"/>
      <c r="E543" s="8" t="s">
        <v>7</v>
      </c>
      <c r="F543" s="8" t="s">
        <v>7</v>
      </c>
    </row>
    <row r="544" spans="1:6" x14ac:dyDescent="0.3">
      <c r="A544" s="4" t="s">
        <v>7</v>
      </c>
      <c r="B544" s="5" t="s">
        <v>584</v>
      </c>
      <c r="C544" s="6" t="s">
        <v>9</v>
      </c>
      <c r="D544" s="7"/>
      <c r="E544" s="8" t="s">
        <v>7</v>
      </c>
      <c r="F544" s="8" t="s">
        <v>7</v>
      </c>
    </row>
    <row r="545" spans="1:6" ht="86.4" x14ac:dyDescent="0.3">
      <c r="A545" s="4" t="s">
        <v>7</v>
      </c>
      <c r="B545" s="9" t="s">
        <v>585</v>
      </c>
      <c r="C545" s="4" t="s">
        <v>7</v>
      </c>
      <c r="D545" s="7"/>
      <c r="E545" s="8" t="s">
        <v>7</v>
      </c>
      <c r="F545" s="8" t="s">
        <v>7</v>
      </c>
    </row>
    <row r="546" spans="1:6" ht="86.4" x14ac:dyDescent="0.3">
      <c r="A546" s="4" t="s">
        <v>7</v>
      </c>
      <c r="B546" s="9" t="s">
        <v>586</v>
      </c>
      <c r="C546" s="4" t="s">
        <v>7</v>
      </c>
      <c r="D546" s="7"/>
      <c r="E546" s="8" t="s">
        <v>7</v>
      </c>
      <c r="F546" s="8" t="s">
        <v>7</v>
      </c>
    </row>
    <row r="547" spans="1:6" ht="28.8" x14ac:dyDescent="0.3">
      <c r="A547" s="4" t="s">
        <v>7</v>
      </c>
      <c r="B547" s="9" t="s">
        <v>587</v>
      </c>
      <c r="C547" s="4" t="s">
        <v>7</v>
      </c>
      <c r="D547" s="7"/>
      <c r="E547" s="8" t="s">
        <v>7</v>
      </c>
      <c r="F547" s="8" t="s">
        <v>7</v>
      </c>
    </row>
    <row r="548" spans="1:6" x14ac:dyDescent="0.3">
      <c r="A548" s="4" t="s">
        <v>7</v>
      </c>
      <c r="B548" s="10" t="s">
        <v>588</v>
      </c>
      <c r="C548" s="6" t="s">
        <v>22</v>
      </c>
      <c r="D548" s="7"/>
      <c r="E548" s="8" t="s">
        <v>7</v>
      </c>
      <c r="F548" s="8" t="s">
        <v>7</v>
      </c>
    </row>
    <row r="549" spans="1:6" ht="72" x14ac:dyDescent="0.3">
      <c r="A549" s="4" t="s">
        <v>7</v>
      </c>
      <c r="B549" s="10" t="s">
        <v>589</v>
      </c>
      <c r="C549" s="6" t="s">
        <v>22</v>
      </c>
      <c r="D549" s="7"/>
      <c r="E549" s="8" t="s">
        <v>7</v>
      </c>
      <c r="F549" s="8" t="s">
        <v>7</v>
      </c>
    </row>
    <row r="550" spans="1:6" x14ac:dyDescent="0.3">
      <c r="A550" s="4" t="s">
        <v>7</v>
      </c>
      <c r="B550" s="10" t="s">
        <v>590</v>
      </c>
      <c r="C550" s="6" t="s">
        <v>269</v>
      </c>
      <c r="D550" s="7"/>
      <c r="E550" s="8" t="s">
        <v>7</v>
      </c>
      <c r="F550" s="8" t="s">
        <v>7</v>
      </c>
    </row>
    <row r="551" spans="1:6" x14ac:dyDescent="0.3">
      <c r="A551" s="4" t="s">
        <v>6</v>
      </c>
      <c r="B551" s="9" t="s">
        <v>591</v>
      </c>
      <c r="C551" s="4" t="s">
        <v>298</v>
      </c>
      <c r="D551" s="11">
        <v>120</v>
      </c>
      <c r="E551" s="27"/>
      <c r="F551" s="12">
        <f t="shared" ref="F551:F552" si="29">D551*E551</f>
        <v>0</v>
      </c>
    </row>
    <row r="552" spans="1:6" x14ac:dyDescent="0.3">
      <c r="A552" s="4" t="s">
        <v>18</v>
      </c>
      <c r="B552" s="9" t="s">
        <v>592</v>
      </c>
      <c r="C552" s="4" t="s">
        <v>298</v>
      </c>
      <c r="D552" s="11">
        <v>120</v>
      </c>
      <c r="E552" s="27"/>
      <c r="F552" s="12">
        <f t="shared" si="29"/>
        <v>0</v>
      </c>
    </row>
    <row r="553" spans="1:6" x14ac:dyDescent="0.3">
      <c r="A553" s="4" t="s">
        <v>7</v>
      </c>
      <c r="B553" s="10" t="s">
        <v>593</v>
      </c>
      <c r="C553" s="6" t="s">
        <v>269</v>
      </c>
      <c r="D553" s="7"/>
      <c r="E553" s="8" t="s">
        <v>7</v>
      </c>
      <c r="F553" s="8" t="s">
        <v>7</v>
      </c>
    </row>
    <row r="554" spans="1:6" x14ac:dyDescent="0.3">
      <c r="A554" s="4" t="s">
        <v>26</v>
      </c>
      <c r="B554" s="9" t="s">
        <v>591</v>
      </c>
      <c r="C554" s="4" t="s">
        <v>298</v>
      </c>
      <c r="D554" s="11">
        <v>550</v>
      </c>
      <c r="E554" s="27"/>
      <c r="F554" s="12">
        <f t="shared" ref="F554:F555" si="30">D554*E554</f>
        <v>0</v>
      </c>
    </row>
    <row r="555" spans="1:6" x14ac:dyDescent="0.3">
      <c r="A555" s="4" t="s">
        <v>28</v>
      </c>
      <c r="B555" s="9" t="s">
        <v>592</v>
      </c>
      <c r="C555" s="4" t="s">
        <v>298</v>
      </c>
      <c r="D555" s="11">
        <v>550</v>
      </c>
      <c r="E555" s="27"/>
      <c r="F555" s="12">
        <f t="shared" si="30"/>
        <v>0</v>
      </c>
    </row>
    <row r="556" spans="1:6" ht="28.8" x14ac:dyDescent="0.3">
      <c r="A556" s="4" t="s">
        <v>7</v>
      </c>
      <c r="B556" s="10" t="s">
        <v>594</v>
      </c>
      <c r="C556" s="6" t="s">
        <v>269</v>
      </c>
      <c r="D556" s="7"/>
      <c r="E556" s="8" t="s">
        <v>7</v>
      </c>
      <c r="F556" s="8" t="s">
        <v>7</v>
      </c>
    </row>
    <row r="557" spans="1:6" x14ac:dyDescent="0.3">
      <c r="A557" s="4" t="s">
        <v>30</v>
      </c>
      <c r="B557" s="9" t="s">
        <v>591</v>
      </c>
      <c r="C557" s="4" t="s">
        <v>292</v>
      </c>
      <c r="D557" s="11">
        <v>60</v>
      </c>
      <c r="E557" s="27"/>
      <c r="F557" s="12">
        <f t="shared" ref="F557:F558" si="31">D557*E557</f>
        <v>0</v>
      </c>
    </row>
    <row r="558" spans="1:6" x14ac:dyDescent="0.3">
      <c r="A558" s="4" t="s">
        <v>32</v>
      </c>
      <c r="B558" s="9" t="s">
        <v>592</v>
      </c>
      <c r="C558" s="4" t="s">
        <v>292</v>
      </c>
      <c r="D558" s="11">
        <v>60</v>
      </c>
      <c r="E558" s="27"/>
      <c r="F558" s="12">
        <f t="shared" si="31"/>
        <v>0</v>
      </c>
    </row>
    <row r="559" spans="1:6" x14ac:dyDescent="0.3">
      <c r="A559" s="4" t="s">
        <v>7</v>
      </c>
      <c r="B559" s="10" t="s">
        <v>595</v>
      </c>
      <c r="C559" s="6" t="s">
        <v>269</v>
      </c>
      <c r="D559" s="7"/>
      <c r="E559" s="8" t="s">
        <v>7</v>
      </c>
      <c r="F559" s="8" t="s">
        <v>7</v>
      </c>
    </row>
    <row r="560" spans="1:6" x14ac:dyDescent="0.3">
      <c r="A560" s="4" t="s">
        <v>34</v>
      </c>
      <c r="B560" s="9" t="s">
        <v>591</v>
      </c>
      <c r="C560" s="4" t="s">
        <v>298</v>
      </c>
      <c r="D560" s="11">
        <v>60</v>
      </c>
      <c r="E560" s="27"/>
      <c r="F560" s="12">
        <f t="shared" ref="F560:F561" si="32">D560*E560</f>
        <v>0</v>
      </c>
    </row>
    <row r="561" spans="1:6" x14ac:dyDescent="0.3">
      <c r="A561" s="4" t="s">
        <v>36</v>
      </c>
      <c r="B561" s="9" t="s">
        <v>592</v>
      </c>
      <c r="C561" s="4" t="s">
        <v>298</v>
      </c>
      <c r="D561" s="11">
        <v>60</v>
      </c>
      <c r="E561" s="27"/>
      <c r="F561" s="12">
        <f t="shared" si="32"/>
        <v>0</v>
      </c>
    </row>
    <row r="562" spans="1:6" ht="28.8" x14ac:dyDescent="0.3">
      <c r="A562" s="4" t="s">
        <v>7</v>
      </c>
      <c r="B562" s="10" t="s">
        <v>596</v>
      </c>
      <c r="C562" s="6" t="s">
        <v>269</v>
      </c>
      <c r="D562" s="7"/>
      <c r="E562" s="8" t="s">
        <v>7</v>
      </c>
      <c r="F562" s="8" t="s">
        <v>7</v>
      </c>
    </row>
    <row r="563" spans="1:6" x14ac:dyDescent="0.3">
      <c r="A563" s="4" t="s">
        <v>38</v>
      </c>
      <c r="B563" s="9" t="s">
        <v>591</v>
      </c>
      <c r="C563" s="4" t="s">
        <v>292</v>
      </c>
      <c r="D563" s="11">
        <v>72</v>
      </c>
      <c r="E563" s="27"/>
      <c r="F563" s="12">
        <f t="shared" ref="F563:F564" si="33">D563*E563</f>
        <v>0</v>
      </c>
    </row>
    <row r="564" spans="1:6" x14ac:dyDescent="0.3">
      <c r="A564" s="4" t="s">
        <v>40</v>
      </c>
      <c r="B564" s="9" t="s">
        <v>592</v>
      </c>
      <c r="C564" s="4" t="s">
        <v>292</v>
      </c>
      <c r="D564" s="11">
        <v>72</v>
      </c>
      <c r="E564" s="27"/>
      <c r="F564" s="12">
        <f t="shared" si="33"/>
        <v>0</v>
      </c>
    </row>
    <row r="565" spans="1:6" x14ac:dyDescent="0.3">
      <c r="A565" s="4" t="s">
        <v>7</v>
      </c>
      <c r="B565" s="5" t="s">
        <v>597</v>
      </c>
      <c r="C565" s="6" t="s">
        <v>9</v>
      </c>
      <c r="D565" s="7"/>
      <c r="E565" s="8" t="s">
        <v>7</v>
      </c>
      <c r="F565" s="8" t="s">
        <v>7</v>
      </c>
    </row>
    <row r="566" spans="1:6" ht="43.2" x14ac:dyDescent="0.3">
      <c r="A566" s="4" t="s">
        <v>7</v>
      </c>
      <c r="B566" s="10" t="s">
        <v>598</v>
      </c>
      <c r="C566" s="6" t="s">
        <v>22</v>
      </c>
      <c r="D566" s="7"/>
      <c r="E566" s="8" t="s">
        <v>7</v>
      </c>
      <c r="F566" s="8" t="s">
        <v>7</v>
      </c>
    </row>
    <row r="567" spans="1:6" x14ac:dyDescent="0.3">
      <c r="A567" s="4" t="s">
        <v>7</v>
      </c>
      <c r="B567" s="10" t="s">
        <v>599</v>
      </c>
      <c r="C567" s="6" t="s">
        <v>269</v>
      </c>
      <c r="D567" s="7"/>
      <c r="E567" s="8" t="s">
        <v>7</v>
      </c>
      <c r="F567" s="8" t="s">
        <v>7</v>
      </c>
    </row>
    <row r="568" spans="1:6" ht="28.8" x14ac:dyDescent="0.3">
      <c r="A568" s="4" t="s">
        <v>7</v>
      </c>
      <c r="B568" s="10" t="s">
        <v>600</v>
      </c>
      <c r="C568" s="6" t="s">
        <v>269</v>
      </c>
      <c r="D568" s="7"/>
      <c r="E568" s="8" t="s">
        <v>7</v>
      </c>
      <c r="F568" s="8" t="s">
        <v>7</v>
      </c>
    </row>
    <row r="569" spans="1:6" x14ac:dyDescent="0.3">
      <c r="A569" s="4" t="s">
        <v>44</v>
      </c>
      <c r="B569" s="9" t="s">
        <v>591</v>
      </c>
      <c r="C569" s="4" t="s">
        <v>298</v>
      </c>
      <c r="D569" s="11">
        <v>6</v>
      </c>
      <c r="E569" s="27"/>
      <c r="F569" s="12">
        <f t="shared" ref="F569:F570" si="34">D569*E569</f>
        <v>0</v>
      </c>
    </row>
    <row r="570" spans="1:6" x14ac:dyDescent="0.3">
      <c r="A570" s="4" t="s">
        <v>46</v>
      </c>
      <c r="B570" s="9" t="s">
        <v>592</v>
      </c>
      <c r="C570" s="4" t="s">
        <v>298</v>
      </c>
      <c r="D570" s="11">
        <v>6</v>
      </c>
      <c r="E570" s="27"/>
      <c r="F570" s="12">
        <f t="shared" si="34"/>
        <v>0</v>
      </c>
    </row>
    <row r="571" spans="1:6" x14ac:dyDescent="0.3">
      <c r="A571" s="4" t="s">
        <v>7</v>
      </c>
      <c r="B571" s="10" t="s">
        <v>601</v>
      </c>
      <c r="C571" s="6" t="s">
        <v>269</v>
      </c>
      <c r="D571" s="7"/>
      <c r="E571" s="8" t="s">
        <v>7</v>
      </c>
      <c r="F571" s="8" t="s">
        <v>7</v>
      </c>
    </row>
    <row r="572" spans="1:6" x14ac:dyDescent="0.3">
      <c r="A572" s="4" t="s">
        <v>48</v>
      </c>
      <c r="B572" s="9" t="s">
        <v>591</v>
      </c>
      <c r="C572" s="4" t="s">
        <v>292</v>
      </c>
      <c r="D572" s="11">
        <v>3</v>
      </c>
      <c r="E572" s="27"/>
      <c r="F572" s="12">
        <f t="shared" ref="F572:F573" si="35">D572*E572</f>
        <v>0</v>
      </c>
    </row>
    <row r="573" spans="1:6" x14ac:dyDescent="0.3">
      <c r="A573" s="4" t="s">
        <v>50</v>
      </c>
      <c r="B573" s="9" t="s">
        <v>592</v>
      </c>
      <c r="C573" s="4" t="s">
        <v>292</v>
      </c>
      <c r="D573" s="11">
        <v>3</v>
      </c>
      <c r="E573" s="27"/>
      <c r="F573" s="12">
        <f t="shared" si="35"/>
        <v>0</v>
      </c>
    </row>
    <row r="574" spans="1:6" x14ac:dyDescent="0.3">
      <c r="A574" s="4" t="s">
        <v>7</v>
      </c>
      <c r="B574" s="10" t="s">
        <v>602</v>
      </c>
      <c r="C574" s="6" t="s">
        <v>269</v>
      </c>
      <c r="D574" s="7"/>
      <c r="E574" s="8" t="s">
        <v>7</v>
      </c>
      <c r="F574" s="8" t="s">
        <v>7</v>
      </c>
    </row>
    <row r="575" spans="1:6" x14ac:dyDescent="0.3">
      <c r="A575" s="4" t="s">
        <v>52</v>
      </c>
      <c r="B575" s="9" t="s">
        <v>591</v>
      </c>
      <c r="C575" s="4" t="s">
        <v>292</v>
      </c>
      <c r="D575" s="11">
        <v>3</v>
      </c>
      <c r="E575" s="27"/>
      <c r="F575" s="12">
        <f t="shared" ref="F575:F576" si="36">D575*E575</f>
        <v>0</v>
      </c>
    </row>
    <row r="576" spans="1:6" x14ac:dyDescent="0.3">
      <c r="A576" s="4" t="s">
        <v>54</v>
      </c>
      <c r="B576" s="9" t="s">
        <v>592</v>
      </c>
      <c r="C576" s="4" t="s">
        <v>292</v>
      </c>
      <c r="D576" s="11">
        <v>3</v>
      </c>
      <c r="E576" s="27"/>
      <c r="F576" s="12">
        <f t="shared" si="36"/>
        <v>0</v>
      </c>
    </row>
    <row r="577" spans="1:6" x14ac:dyDescent="0.3">
      <c r="A577" s="4" t="s">
        <v>7</v>
      </c>
      <c r="B577" s="10" t="s">
        <v>603</v>
      </c>
      <c r="C577" s="6" t="s">
        <v>269</v>
      </c>
      <c r="D577" s="7"/>
      <c r="E577" s="8" t="s">
        <v>7</v>
      </c>
      <c r="F577" s="8" t="s">
        <v>7</v>
      </c>
    </row>
    <row r="578" spans="1:6" x14ac:dyDescent="0.3">
      <c r="A578" s="4" t="s">
        <v>56</v>
      </c>
      <c r="B578" s="9" t="s">
        <v>591</v>
      </c>
      <c r="C578" s="4" t="s">
        <v>292</v>
      </c>
      <c r="D578" s="11">
        <v>3</v>
      </c>
      <c r="E578" s="27"/>
      <c r="F578" s="12">
        <f t="shared" ref="F578:F579" si="37">D578*E578</f>
        <v>0</v>
      </c>
    </row>
    <row r="579" spans="1:6" x14ac:dyDescent="0.3">
      <c r="A579" s="4" t="s">
        <v>58</v>
      </c>
      <c r="B579" s="9" t="s">
        <v>592</v>
      </c>
      <c r="C579" s="4" t="s">
        <v>292</v>
      </c>
      <c r="D579" s="11">
        <v>3</v>
      </c>
      <c r="E579" s="27"/>
      <c r="F579" s="12">
        <f t="shared" si="37"/>
        <v>0</v>
      </c>
    </row>
    <row r="580" spans="1:6" x14ac:dyDescent="0.3">
      <c r="A580" s="4" t="s">
        <v>7</v>
      </c>
      <c r="B580" s="10" t="s">
        <v>604</v>
      </c>
      <c r="C580" s="6" t="s">
        <v>269</v>
      </c>
      <c r="D580" s="7"/>
      <c r="E580" s="8" t="s">
        <v>7</v>
      </c>
      <c r="F580" s="8" t="s">
        <v>7</v>
      </c>
    </row>
    <row r="581" spans="1:6" x14ac:dyDescent="0.3">
      <c r="A581" s="4" t="s">
        <v>60</v>
      </c>
      <c r="B581" s="9" t="s">
        <v>591</v>
      </c>
      <c r="C581" s="4" t="s">
        <v>292</v>
      </c>
      <c r="D581" s="11">
        <v>3</v>
      </c>
      <c r="E581" s="27"/>
      <c r="F581" s="12">
        <f t="shared" ref="F581:F582" si="38">D581*E581</f>
        <v>0</v>
      </c>
    </row>
    <row r="582" spans="1:6" x14ac:dyDescent="0.3">
      <c r="A582" s="4" t="s">
        <v>62</v>
      </c>
      <c r="B582" s="9" t="s">
        <v>592</v>
      </c>
      <c r="C582" s="4" t="s">
        <v>292</v>
      </c>
      <c r="D582" s="11">
        <v>3</v>
      </c>
      <c r="E582" s="27"/>
      <c r="F582" s="12">
        <f t="shared" si="38"/>
        <v>0</v>
      </c>
    </row>
    <row r="583" spans="1:6" x14ac:dyDescent="0.3">
      <c r="A583" s="4" t="s">
        <v>7</v>
      </c>
      <c r="B583" s="10" t="s">
        <v>605</v>
      </c>
      <c r="C583" s="6" t="s">
        <v>22</v>
      </c>
      <c r="D583" s="7"/>
      <c r="E583" s="8" t="s">
        <v>7</v>
      </c>
      <c r="F583" s="8" t="s">
        <v>7</v>
      </c>
    </row>
    <row r="584" spans="1:6" ht="57.6" x14ac:dyDescent="0.3">
      <c r="A584" s="4" t="s">
        <v>7</v>
      </c>
      <c r="B584" s="10" t="s">
        <v>606</v>
      </c>
      <c r="C584" s="6" t="s">
        <v>269</v>
      </c>
      <c r="D584" s="7"/>
      <c r="E584" s="8" t="s">
        <v>7</v>
      </c>
      <c r="F584" s="8" t="s">
        <v>7</v>
      </c>
    </row>
    <row r="585" spans="1:6" x14ac:dyDescent="0.3">
      <c r="A585" s="4" t="s">
        <v>7</v>
      </c>
      <c r="B585" s="10" t="s">
        <v>607</v>
      </c>
      <c r="C585" s="6" t="s">
        <v>269</v>
      </c>
      <c r="D585" s="7"/>
      <c r="E585" s="8" t="s">
        <v>7</v>
      </c>
      <c r="F585" s="8" t="s">
        <v>7</v>
      </c>
    </row>
    <row r="586" spans="1:6" x14ac:dyDescent="0.3">
      <c r="A586" s="4" t="s">
        <v>64</v>
      </c>
      <c r="B586" s="9" t="s">
        <v>591</v>
      </c>
      <c r="C586" s="4" t="s">
        <v>298</v>
      </c>
      <c r="D586" s="11">
        <v>4800</v>
      </c>
      <c r="E586" s="27"/>
      <c r="F586" s="12">
        <f t="shared" ref="F586:F587" si="39">D586*E586</f>
        <v>0</v>
      </c>
    </row>
    <row r="587" spans="1:6" x14ac:dyDescent="0.3">
      <c r="A587" s="4" t="s">
        <v>66</v>
      </c>
      <c r="B587" s="9" t="s">
        <v>592</v>
      </c>
      <c r="C587" s="4" t="s">
        <v>298</v>
      </c>
      <c r="D587" s="11">
        <v>4800</v>
      </c>
      <c r="E587" s="27"/>
      <c r="F587" s="12">
        <f t="shared" si="39"/>
        <v>0</v>
      </c>
    </row>
    <row r="588" spans="1:6" x14ac:dyDescent="0.3">
      <c r="A588" s="4" t="s">
        <v>7</v>
      </c>
      <c r="B588" s="10" t="s">
        <v>608</v>
      </c>
      <c r="C588" s="6" t="s">
        <v>269</v>
      </c>
      <c r="D588" s="7"/>
      <c r="E588" s="8" t="s">
        <v>7</v>
      </c>
      <c r="F588" s="8" t="s">
        <v>7</v>
      </c>
    </row>
    <row r="589" spans="1:6" x14ac:dyDescent="0.3">
      <c r="A589" s="4" t="s">
        <v>68</v>
      </c>
      <c r="B589" s="9" t="s">
        <v>591</v>
      </c>
      <c r="C589" s="4" t="s">
        <v>298</v>
      </c>
      <c r="D589" s="11">
        <v>4800</v>
      </c>
      <c r="E589" s="27"/>
      <c r="F589" s="12">
        <f t="shared" ref="F589:F590" si="40">D589*E589</f>
        <v>0</v>
      </c>
    </row>
    <row r="590" spans="1:6" x14ac:dyDescent="0.3">
      <c r="A590" s="4" t="s">
        <v>70</v>
      </c>
      <c r="B590" s="9" t="s">
        <v>592</v>
      </c>
      <c r="C590" s="4" t="s">
        <v>298</v>
      </c>
      <c r="D590" s="11">
        <v>4800</v>
      </c>
      <c r="E590" s="27"/>
      <c r="F590" s="12">
        <f t="shared" si="40"/>
        <v>0</v>
      </c>
    </row>
    <row r="591" spans="1:6" x14ac:dyDescent="0.3">
      <c r="A591" s="4" t="s">
        <v>7</v>
      </c>
      <c r="B591" s="10" t="s">
        <v>609</v>
      </c>
      <c r="C591" s="6" t="s">
        <v>269</v>
      </c>
      <c r="D591" s="7"/>
      <c r="E591" s="8" t="s">
        <v>7</v>
      </c>
      <c r="F591" s="8" t="s">
        <v>7</v>
      </c>
    </row>
    <row r="592" spans="1:6" x14ac:dyDescent="0.3">
      <c r="A592" s="4" t="s">
        <v>72</v>
      </c>
      <c r="B592" s="9" t="s">
        <v>591</v>
      </c>
      <c r="C592" s="4" t="s">
        <v>298</v>
      </c>
      <c r="D592" s="11">
        <v>4800</v>
      </c>
      <c r="E592" s="27"/>
      <c r="F592" s="12">
        <f t="shared" ref="F592:F593" si="41">D592*E592</f>
        <v>0</v>
      </c>
    </row>
    <row r="593" spans="1:6" x14ac:dyDescent="0.3">
      <c r="A593" s="4" t="s">
        <v>74</v>
      </c>
      <c r="B593" s="9" t="s">
        <v>592</v>
      </c>
      <c r="C593" s="4" t="s">
        <v>298</v>
      </c>
      <c r="D593" s="11">
        <v>4800</v>
      </c>
      <c r="E593" s="27"/>
      <c r="F593" s="12">
        <f t="shared" si="41"/>
        <v>0</v>
      </c>
    </row>
    <row r="594" spans="1:6" x14ac:dyDescent="0.3">
      <c r="A594" s="4" t="s">
        <v>7</v>
      </c>
      <c r="B594" s="5" t="s">
        <v>610</v>
      </c>
      <c r="C594" s="6" t="s">
        <v>9</v>
      </c>
      <c r="D594" s="7"/>
      <c r="E594" s="8" t="s">
        <v>7</v>
      </c>
      <c r="F594" s="8" t="s">
        <v>7</v>
      </c>
    </row>
    <row r="595" spans="1:6" ht="28.8" x14ac:dyDescent="0.3">
      <c r="A595" s="4" t="s">
        <v>7</v>
      </c>
      <c r="B595" s="9" t="s">
        <v>611</v>
      </c>
      <c r="C595" s="4" t="s">
        <v>7</v>
      </c>
      <c r="D595" s="7"/>
      <c r="E595" s="8" t="s">
        <v>7</v>
      </c>
      <c r="F595" s="8" t="s">
        <v>7</v>
      </c>
    </row>
    <row r="596" spans="1:6" x14ac:dyDescent="0.3">
      <c r="A596" s="4" t="s">
        <v>7</v>
      </c>
      <c r="B596" s="10" t="s">
        <v>612</v>
      </c>
      <c r="C596" s="6" t="s">
        <v>269</v>
      </c>
      <c r="D596" s="7"/>
      <c r="E596" s="8" t="s">
        <v>7</v>
      </c>
      <c r="F596" s="8" t="s">
        <v>7</v>
      </c>
    </row>
    <row r="597" spans="1:6" ht="43.2" x14ac:dyDescent="0.3">
      <c r="A597" s="4" t="s">
        <v>7</v>
      </c>
      <c r="B597" s="9" t="s">
        <v>613</v>
      </c>
      <c r="C597" s="4" t="s">
        <v>7</v>
      </c>
      <c r="D597" s="7"/>
      <c r="E597" s="8" t="s">
        <v>7</v>
      </c>
      <c r="F597" s="8" t="s">
        <v>7</v>
      </c>
    </row>
    <row r="598" spans="1:6" x14ac:dyDescent="0.3">
      <c r="A598" s="4" t="s">
        <v>7</v>
      </c>
      <c r="B598" s="10" t="s">
        <v>614</v>
      </c>
      <c r="C598" s="6" t="s">
        <v>22</v>
      </c>
      <c r="D598" s="7"/>
      <c r="E598" s="8" t="s">
        <v>7</v>
      </c>
      <c r="F598" s="8" t="s">
        <v>7</v>
      </c>
    </row>
    <row r="599" spans="1:6" ht="72" x14ac:dyDescent="0.3">
      <c r="A599" s="4" t="s">
        <v>7</v>
      </c>
      <c r="B599" s="10" t="s">
        <v>615</v>
      </c>
      <c r="C599" s="6" t="s">
        <v>269</v>
      </c>
      <c r="D599" s="7"/>
      <c r="E599" s="8" t="s">
        <v>7</v>
      </c>
      <c r="F599" s="8" t="s">
        <v>7</v>
      </c>
    </row>
    <row r="600" spans="1:6" x14ac:dyDescent="0.3">
      <c r="A600" s="4" t="s">
        <v>76</v>
      </c>
      <c r="B600" s="9" t="s">
        <v>591</v>
      </c>
      <c r="C600" s="4" t="s">
        <v>292</v>
      </c>
      <c r="D600" s="11">
        <v>54</v>
      </c>
      <c r="E600" s="27"/>
      <c r="F600" s="12">
        <f t="shared" ref="F600:F601" si="42">D600*E600</f>
        <v>0</v>
      </c>
    </row>
    <row r="601" spans="1:6" x14ac:dyDescent="0.3">
      <c r="A601" s="4" t="s">
        <v>78</v>
      </c>
      <c r="B601" s="9" t="s">
        <v>592</v>
      </c>
      <c r="C601" s="4" t="s">
        <v>292</v>
      </c>
      <c r="D601" s="11">
        <v>54</v>
      </c>
      <c r="E601" s="27"/>
      <c r="F601" s="12">
        <f t="shared" si="42"/>
        <v>0</v>
      </c>
    </row>
    <row r="602" spans="1:6" x14ac:dyDescent="0.3">
      <c r="A602" s="4" t="s">
        <v>7</v>
      </c>
      <c r="B602" s="10" t="s">
        <v>616</v>
      </c>
      <c r="C602" s="6" t="s">
        <v>22</v>
      </c>
      <c r="D602" s="7"/>
      <c r="E602" s="8" t="s">
        <v>7</v>
      </c>
      <c r="F602" s="8" t="s">
        <v>7</v>
      </c>
    </row>
    <row r="603" spans="1:6" ht="86.4" x14ac:dyDescent="0.3">
      <c r="A603" s="4" t="s">
        <v>7</v>
      </c>
      <c r="B603" s="10" t="s">
        <v>617</v>
      </c>
      <c r="C603" s="6" t="s">
        <v>269</v>
      </c>
      <c r="D603" s="7"/>
      <c r="E603" s="8" t="s">
        <v>7</v>
      </c>
      <c r="F603" s="8" t="s">
        <v>7</v>
      </c>
    </row>
    <row r="604" spans="1:6" x14ac:dyDescent="0.3">
      <c r="A604" s="4" t="s">
        <v>80</v>
      </c>
      <c r="B604" s="9" t="s">
        <v>591</v>
      </c>
      <c r="C604" s="4" t="s">
        <v>292</v>
      </c>
      <c r="D604" s="11">
        <v>26</v>
      </c>
      <c r="E604" s="27"/>
      <c r="F604" s="12">
        <f t="shared" ref="F604:F605" si="43">D604*E604</f>
        <v>0</v>
      </c>
    </row>
    <row r="605" spans="1:6" x14ac:dyDescent="0.3">
      <c r="A605" s="4" t="s">
        <v>82</v>
      </c>
      <c r="B605" s="9" t="s">
        <v>592</v>
      </c>
      <c r="C605" s="4" t="s">
        <v>292</v>
      </c>
      <c r="D605" s="11">
        <v>26</v>
      </c>
      <c r="E605" s="27"/>
      <c r="F605" s="12">
        <f t="shared" si="43"/>
        <v>0</v>
      </c>
    </row>
    <row r="606" spans="1:6" x14ac:dyDescent="0.3">
      <c r="A606" s="4" t="s">
        <v>7</v>
      </c>
      <c r="B606" s="10" t="s">
        <v>618</v>
      </c>
      <c r="C606" s="6" t="s">
        <v>22</v>
      </c>
      <c r="D606" s="7"/>
      <c r="E606" s="8" t="s">
        <v>7</v>
      </c>
      <c r="F606" s="8" t="s">
        <v>7</v>
      </c>
    </row>
    <row r="607" spans="1:6" ht="100.8" x14ac:dyDescent="0.3">
      <c r="A607" s="4" t="s">
        <v>7</v>
      </c>
      <c r="B607" s="10" t="s">
        <v>619</v>
      </c>
      <c r="C607" s="6" t="s">
        <v>269</v>
      </c>
      <c r="D607" s="7"/>
      <c r="E607" s="8" t="s">
        <v>7</v>
      </c>
      <c r="F607" s="8" t="s">
        <v>7</v>
      </c>
    </row>
    <row r="608" spans="1:6" x14ac:dyDescent="0.3">
      <c r="A608" s="4" t="s">
        <v>84</v>
      </c>
      <c r="B608" s="9" t="s">
        <v>591</v>
      </c>
      <c r="C608" s="4" t="s">
        <v>292</v>
      </c>
      <c r="D608" s="11">
        <v>26</v>
      </c>
      <c r="E608" s="27"/>
      <c r="F608" s="12">
        <f t="shared" ref="F608:F609" si="44">D608*E608</f>
        <v>0</v>
      </c>
    </row>
    <row r="609" spans="1:6" x14ac:dyDescent="0.3">
      <c r="A609" s="4" t="s">
        <v>86</v>
      </c>
      <c r="B609" s="9" t="s">
        <v>592</v>
      </c>
      <c r="C609" s="4" t="s">
        <v>292</v>
      </c>
      <c r="D609" s="11">
        <v>26</v>
      </c>
      <c r="E609" s="27"/>
      <c r="F609" s="12">
        <f t="shared" si="44"/>
        <v>0</v>
      </c>
    </row>
    <row r="610" spans="1:6" x14ac:dyDescent="0.3">
      <c r="A610" s="4" t="s">
        <v>7</v>
      </c>
      <c r="B610" s="10" t="s">
        <v>620</v>
      </c>
      <c r="C610" s="6" t="s">
        <v>22</v>
      </c>
      <c r="D610" s="7"/>
      <c r="E610" s="8" t="s">
        <v>7</v>
      </c>
      <c r="F610" s="8" t="s">
        <v>7</v>
      </c>
    </row>
    <row r="611" spans="1:6" ht="144" x14ac:dyDescent="0.3">
      <c r="A611" s="4" t="s">
        <v>7</v>
      </c>
      <c r="B611" s="10" t="s">
        <v>621</v>
      </c>
      <c r="C611" s="6" t="s">
        <v>269</v>
      </c>
      <c r="D611" s="7"/>
      <c r="E611" s="8" t="s">
        <v>7</v>
      </c>
      <c r="F611" s="8" t="s">
        <v>7</v>
      </c>
    </row>
    <row r="612" spans="1:6" x14ac:dyDescent="0.3">
      <c r="A612" s="4" t="s">
        <v>88</v>
      </c>
      <c r="B612" s="9" t="s">
        <v>591</v>
      </c>
      <c r="C612" s="4" t="s">
        <v>292</v>
      </c>
      <c r="D612" s="11">
        <v>1</v>
      </c>
      <c r="E612" s="27"/>
      <c r="F612" s="12">
        <f t="shared" ref="F612:F613" si="45">D612*E612</f>
        <v>0</v>
      </c>
    </row>
    <row r="613" spans="1:6" x14ac:dyDescent="0.3">
      <c r="A613" s="4" t="s">
        <v>90</v>
      </c>
      <c r="B613" s="9" t="s">
        <v>592</v>
      </c>
      <c r="C613" s="4" t="s">
        <v>292</v>
      </c>
      <c r="D613" s="11">
        <v>1</v>
      </c>
      <c r="E613" s="27"/>
      <c r="F613" s="12">
        <f t="shared" si="45"/>
        <v>0</v>
      </c>
    </row>
    <row r="614" spans="1:6" x14ac:dyDescent="0.3">
      <c r="A614" s="4" t="s">
        <v>7</v>
      </c>
      <c r="B614" s="10" t="s">
        <v>622</v>
      </c>
      <c r="C614" s="6" t="s">
        <v>22</v>
      </c>
      <c r="D614" s="7"/>
      <c r="E614" s="8" t="s">
        <v>7</v>
      </c>
      <c r="F614" s="8" t="s">
        <v>7</v>
      </c>
    </row>
    <row r="615" spans="1:6" ht="144" x14ac:dyDescent="0.3">
      <c r="A615" s="4" t="s">
        <v>7</v>
      </c>
      <c r="B615" s="10" t="s">
        <v>623</v>
      </c>
      <c r="C615" s="6" t="s">
        <v>269</v>
      </c>
      <c r="D615" s="7"/>
      <c r="E615" s="8" t="s">
        <v>7</v>
      </c>
      <c r="F615" s="8" t="s">
        <v>7</v>
      </c>
    </row>
    <row r="616" spans="1:6" x14ac:dyDescent="0.3">
      <c r="A616" s="4" t="s">
        <v>92</v>
      </c>
      <c r="B616" s="9" t="s">
        <v>591</v>
      </c>
      <c r="C616" s="4" t="s">
        <v>292</v>
      </c>
      <c r="D616" s="11">
        <v>1</v>
      </c>
      <c r="E616" s="27"/>
      <c r="F616" s="12">
        <f t="shared" ref="F616:F617" si="46">D616*E616</f>
        <v>0</v>
      </c>
    </row>
    <row r="617" spans="1:6" x14ac:dyDescent="0.3">
      <c r="A617" s="4" t="s">
        <v>94</v>
      </c>
      <c r="B617" s="9" t="s">
        <v>592</v>
      </c>
      <c r="C617" s="4" t="s">
        <v>292</v>
      </c>
      <c r="D617" s="11">
        <v>1</v>
      </c>
      <c r="E617" s="27"/>
      <c r="F617" s="12">
        <f t="shared" si="46"/>
        <v>0</v>
      </c>
    </row>
    <row r="618" spans="1:6" x14ac:dyDescent="0.3">
      <c r="A618" s="4" t="s">
        <v>7</v>
      </c>
      <c r="B618" s="10" t="s">
        <v>624</v>
      </c>
      <c r="C618" s="6" t="s">
        <v>22</v>
      </c>
      <c r="D618" s="7"/>
      <c r="E618" s="8" t="s">
        <v>7</v>
      </c>
      <c r="F618" s="8" t="s">
        <v>7</v>
      </c>
    </row>
    <row r="619" spans="1:6" ht="28.8" x14ac:dyDescent="0.3">
      <c r="A619" s="4" t="s">
        <v>7</v>
      </c>
      <c r="B619" s="10" t="s">
        <v>625</v>
      </c>
      <c r="C619" s="6" t="s">
        <v>269</v>
      </c>
      <c r="D619" s="7"/>
      <c r="E619" s="8" t="s">
        <v>7</v>
      </c>
      <c r="F619" s="8" t="s">
        <v>7</v>
      </c>
    </row>
    <row r="620" spans="1:6" x14ac:dyDescent="0.3">
      <c r="A620" s="4" t="s">
        <v>98</v>
      </c>
      <c r="B620" s="9" t="s">
        <v>591</v>
      </c>
      <c r="C620" s="4" t="s">
        <v>292</v>
      </c>
      <c r="D620" s="11">
        <v>16</v>
      </c>
      <c r="E620" s="27"/>
      <c r="F620" s="12">
        <f t="shared" ref="F620:F621" si="47">D620*E620</f>
        <v>0</v>
      </c>
    </row>
    <row r="621" spans="1:6" x14ac:dyDescent="0.3">
      <c r="A621" s="4" t="s">
        <v>100</v>
      </c>
      <c r="B621" s="9" t="s">
        <v>592</v>
      </c>
      <c r="C621" s="4" t="s">
        <v>292</v>
      </c>
      <c r="D621" s="11">
        <v>16</v>
      </c>
      <c r="E621" s="27"/>
      <c r="F621" s="12">
        <f t="shared" si="47"/>
        <v>0</v>
      </c>
    </row>
    <row r="622" spans="1:6" x14ac:dyDescent="0.3">
      <c r="A622" s="4" t="s">
        <v>7</v>
      </c>
      <c r="B622" s="10" t="s">
        <v>626</v>
      </c>
      <c r="C622" s="6" t="s">
        <v>269</v>
      </c>
      <c r="D622" s="7"/>
      <c r="E622" s="8" t="s">
        <v>7</v>
      </c>
      <c r="F622" s="8" t="s">
        <v>7</v>
      </c>
    </row>
    <row r="623" spans="1:6" x14ac:dyDescent="0.3">
      <c r="A623" s="4" t="s">
        <v>103</v>
      </c>
      <c r="B623" s="9" t="s">
        <v>591</v>
      </c>
      <c r="C623" s="4" t="s">
        <v>292</v>
      </c>
      <c r="D623" s="11">
        <v>44</v>
      </c>
      <c r="E623" s="27"/>
      <c r="F623" s="12">
        <f t="shared" ref="F623:F624" si="48">D623*E623</f>
        <v>0</v>
      </c>
    </row>
    <row r="624" spans="1:6" x14ac:dyDescent="0.3">
      <c r="A624" s="4" t="s">
        <v>105</v>
      </c>
      <c r="B624" s="9" t="s">
        <v>592</v>
      </c>
      <c r="C624" s="4" t="s">
        <v>292</v>
      </c>
      <c r="D624" s="11">
        <v>44</v>
      </c>
      <c r="E624" s="27"/>
      <c r="F624" s="12">
        <f t="shared" si="48"/>
        <v>0</v>
      </c>
    </row>
    <row r="625" spans="1:6" x14ac:dyDescent="0.3">
      <c r="A625" s="4" t="s">
        <v>7</v>
      </c>
      <c r="B625" s="10" t="s">
        <v>627</v>
      </c>
      <c r="C625" s="6" t="s">
        <v>22</v>
      </c>
      <c r="D625" s="7"/>
      <c r="E625" s="8" t="s">
        <v>7</v>
      </c>
      <c r="F625" s="8" t="s">
        <v>7</v>
      </c>
    </row>
    <row r="626" spans="1:6" ht="28.8" x14ac:dyDescent="0.3">
      <c r="A626" s="4" t="s">
        <v>7</v>
      </c>
      <c r="B626" s="10" t="s">
        <v>628</v>
      </c>
      <c r="C626" s="6" t="s">
        <v>269</v>
      </c>
      <c r="D626" s="7"/>
      <c r="E626" s="8" t="s">
        <v>7</v>
      </c>
      <c r="F626" s="8" t="s">
        <v>7</v>
      </c>
    </row>
    <row r="627" spans="1:6" x14ac:dyDescent="0.3">
      <c r="A627" s="4" t="s">
        <v>107</v>
      </c>
      <c r="B627" s="9" t="s">
        <v>591</v>
      </c>
      <c r="C627" s="4" t="s">
        <v>292</v>
      </c>
      <c r="D627" s="11">
        <v>1</v>
      </c>
      <c r="E627" s="27"/>
      <c r="F627" s="12">
        <f t="shared" ref="F627:F628" si="49">D627*E627</f>
        <v>0</v>
      </c>
    </row>
    <row r="628" spans="1:6" x14ac:dyDescent="0.3">
      <c r="A628" s="4" t="s">
        <v>109</v>
      </c>
      <c r="B628" s="9" t="s">
        <v>592</v>
      </c>
      <c r="C628" s="4" t="s">
        <v>292</v>
      </c>
      <c r="D628" s="11">
        <v>1</v>
      </c>
      <c r="E628" s="27"/>
      <c r="F628" s="12">
        <f t="shared" si="49"/>
        <v>0</v>
      </c>
    </row>
    <row r="629" spans="1:6" x14ac:dyDescent="0.3">
      <c r="A629" s="4" t="s">
        <v>7</v>
      </c>
      <c r="B629" s="10" t="s">
        <v>629</v>
      </c>
      <c r="C629" s="6" t="s">
        <v>269</v>
      </c>
      <c r="D629" s="7"/>
      <c r="E629" s="8" t="s">
        <v>7</v>
      </c>
      <c r="F629" s="8" t="s">
        <v>7</v>
      </c>
    </row>
    <row r="630" spans="1:6" x14ac:dyDescent="0.3">
      <c r="A630" s="4" t="s">
        <v>111</v>
      </c>
      <c r="B630" s="9" t="s">
        <v>591</v>
      </c>
      <c r="C630" s="4" t="s">
        <v>292</v>
      </c>
      <c r="D630" s="11">
        <v>1</v>
      </c>
      <c r="E630" s="27"/>
      <c r="F630" s="12">
        <f t="shared" ref="F630:F631" si="50">D630*E630</f>
        <v>0</v>
      </c>
    </row>
    <row r="631" spans="1:6" x14ac:dyDescent="0.3">
      <c r="A631" s="4" t="s">
        <v>113</v>
      </c>
      <c r="B631" s="9" t="s">
        <v>592</v>
      </c>
      <c r="C631" s="4" t="s">
        <v>292</v>
      </c>
      <c r="D631" s="11">
        <v>1</v>
      </c>
      <c r="E631" s="27"/>
      <c r="F631" s="12">
        <f t="shared" si="50"/>
        <v>0</v>
      </c>
    </row>
    <row r="632" spans="1:6" x14ac:dyDescent="0.3">
      <c r="A632" s="4" t="s">
        <v>7</v>
      </c>
      <c r="B632" s="10" t="s">
        <v>630</v>
      </c>
      <c r="C632" s="6" t="s">
        <v>269</v>
      </c>
      <c r="D632" s="7"/>
      <c r="E632" s="8" t="s">
        <v>7</v>
      </c>
      <c r="F632" s="8" t="s">
        <v>7</v>
      </c>
    </row>
    <row r="633" spans="1:6" x14ac:dyDescent="0.3">
      <c r="A633" s="4" t="s">
        <v>115</v>
      </c>
      <c r="B633" s="9" t="s">
        <v>591</v>
      </c>
      <c r="C633" s="4" t="s">
        <v>292</v>
      </c>
      <c r="D633" s="11">
        <v>1</v>
      </c>
      <c r="E633" s="27"/>
      <c r="F633" s="12">
        <f t="shared" ref="F633:F634" si="51">D633*E633</f>
        <v>0</v>
      </c>
    </row>
    <row r="634" spans="1:6" x14ac:dyDescent="0.3">
      <c r="A634" s="4" t="s">
        <v>118</v>
      </c>
      <c r="B634" s="9" t="s">
        <v>592</v>
      </c>
      <c r="C634" s="4" t="s">
        <v>292</v>
      </c>
      <c r="D634" s="11">
        <v>1</v>
      </c>
      <c r="E634" s="27"/>
      <c r="F634" s="12">
        <f t="shared" si="51"/>
        <v>0</v>
      </c>
    </row>
    <row r="635" spans="1:6" x14ac:dyDescent="0.3">
      <c r="A635" s="4" t="s">
        <v>7</v>
      </c>
      <c r="B635" s="10" t="s">
        <v>631</v>
      </c>
      <c r="C635" s="6" t="s">
        <v>269</v>
      </c>
      <c r="D635" s="7"/>
      <c r="E635" s="8" t="s">
        <v>7</v>
      </c>
      <c r="F635" s="8" t="s">
        <v>7</v>
      </c>
    </row>
    <row r="636" spans="1:6" x14ac:dyDescent="0.3">
      <c r="A636" s="4" t="s">
        <v>120</v>
      </c>
      <c r="B636" s="9" t="s">
        <v>591</v>
      </c>
      <c r="C636" s="4" t="s">
        <v>292</v>
      </c>
      <c r="D636" s="11">
        <v>55</v>
      </c>
      <c r="E636" s="27"/>
      <c r="F636" s="12">
        <f t="shared" ref="F636:F637" si="52">D636*E636</f>
        <v>0</v>
      </c>
    </row>
    <row r="637" spans="1:6" x14ac:dyDescent="0.3">
      <c r="A637" s="4" t="s">
        <v>122</v>
      </c>
      <c r="B637" s="9" t="s">
        <v>592</v>
      </c>
      <c r="C637" s="4" t="s">
        <v>292</v>
      </c>
      <c r="D637" s="11">
        <v>55</v>
      </c>
      <c r="E637" s="27"/>
      <c r="F637" s="12">
        <f t="shared" si="52"/>
        <v>0</v>
      </c>
    </row>
    <row r="638" spans="1:6" x14ac:dyDescent="0.3">
      <c r="A638" s="4" t="s">
        <v>7</v>
      </c>
      <c r="B638" s="5" t="s">
        <v>632</v>
      </c>
      <c r="C638" s="6" t="s">
        <v>9</v>
      </c>
      <c r="D638" s="7"/>
      <c r="E638" s="8" t="s">
        <v>7</v>
      </c>
      <c r="F638" s="8" t="s">
        <v>7</v>
      </c>
    </row>
    <row r="639" spans="1:6" ht="86.4" x14ac:dyDescent="0.3">
      <c r="A639" s="4" t="s">
        <v>7</v>
      </c>
      <c r="B639" s="10" t="s">
        <v>633</v>
      </c>
      <c r="C639" s="6" t="s">
        <v>22</v>
      </c>
      <c r="D639" s="7"/>
      <c r="E639" s="8" t="s">
        <v>7</v>
      </c>
      <c r="F639" s="8" t="s">
        <v>7</v>
      </c>
    </row>
    <row r="640" spans="1:6" x14ac:dyDescent="0.3">
      <c r="A640" s="4" t="s">
        <v>7</v>
      </c>
      <c r="B640" s="10" t="s">
        <v>634</v>
      </c>
      <c r="C640" s="6" t="s">
        <v>269</v>
      </c>
      <c r="D640" s="7"/>
      <c r="E640" s="8" t="s">
        <v>7</v>
      </c>
      <c r="F640" s="8" t="s">
        <v>7</v>
      </c>
    </row>
    <row r="641" spans="1:6" x14ac:dyDescent="0.3">
      <c r="A641" s="4" t="s">
        <v>124</v>
      </c>
      <c r="B641" s="9" t="s">
        <v>591</v>
      </c>
      <c r="C641" s="4" t="s">
        <v>292</v>
      </c>
      <c r="D641" s="11">
        <v>6</v>
      </c>
      <c r="E641" s="27"/>
      <c r="F641" s="12">
        <f t="shared" ref="F641:F642" si="53">D641*E641</f>
        <v>0</v>
      </c>
    </row>
    <row r="642" spans="1:6" x14ac:dyDescent="0.3">
      <c r="A642" s="4" t="s">
        <v>126</v>
      </c>
      <c r="B642" s="9" t="s">
        <v>592</v>
      </c>
      <c r="C642" s="4" t="s">
        <v>292</v>
      </c>
      <c r="D642" s="11">
        <v>6</v>
      </c>
      <c r="E642" s="27"/>
      <c r="F642" s="12">
        <f t="shared" si="53"/>
        <v>0</v>
      </c>
    </row>
    <row r="643" spans="1:6" ht="72" x14ac:dyDescent="0.3">
      <c r="A643" s="4" t="s">
        <v>7</v>
      </c>
      <c r="B643" s="10" t="s">
        <v>635</v>
      </c>
      <c r="C643" s="6" t="s">
        <v>269</v>
      </c>
      <c r="D643" s="7"/>
      <c r="E643" s="8" t="s">
        <v>7</v>
      </c>
      <c r="F643" s="8" t="s">
        <v>7</v>
      </c>
    </row>
    <row r="644" spans="1:6" x14ac:dyDescent="0.3">
      <c r="A644" s="4" t="s">
        <v>7</v>
      </c>
      <c r="B644" s="10" t="s">
        <v>636</v>
      </c>
      <c r="C644" s="6" t="s">
        <v>269</v>
      </c>
      <c r="D644" s="7"/>
      <c r="E644" s="8" t="s">
        <v>7</v>
      </c>
      <c r="F644" s="8" t="s">
        <v>7</v>
      </c>
    </row>
    <row r="645" spans="1:6" x14ac:dyDescent="0.3">
      <c r="A645" s="4" t="s">
        <v>128</v>
      </c>
      <c r="B645" s="9" t="s">
        <v>591</v>
      </c>
      <c r="C645" s="4" t="s">
        <v>292</v>
      </c>
      <c r="D645" s="11">
        <v>9</v>
      </c>
      <c r="E645" s="27"/>
      <c r="F645" s="12">
        <f t="shared" ref="F645:F646" si="54">D645*E645</f>
        <v>0</v>
      </c>
    </row>
    <row r="646" spans="1:6" x14ac:dyDescent="0.3">
      <c r="A646" s="4" t="s">
        <v>130</v>
      </c>
      <c r="B646" s="9" t="s">
        <v>592</v>
      </c>
      <c r="C646" s="4" t="s">
        <v>292</v>
      </c>
      <c r="D646" s="11">
        <v>9</v>
      </c>
      <c r="E646" s="27"/>
      <c r="F646" s="12">
        <f t="shared" si="54"/>
        <v>0</v>
      </c>
    </row>
    <row r="647" spans="1:6" x14ac:dyDescent="0.3">
      <c r="A647" s="4" t="s">
        <v>7</v>
      </c>
      <c r="B647" s="10" t="s">
        <v>637</v>
      </c>
      <c r="C647" s="6" t="s">
        <v>269</v>
      </c>
      <c r="D647" s="7"/>
      <c r="E647" s="8" t="s">
        <v>7</v>
      </c>
      <c r="F647" s="8" t="s">
        <v>7</v>
      </c>
    </row>
    <row r="648" spans="1:6" x14ac:dyDescent="0.3">
      <c r="A648" s="4" t="s">
        <v>132</v>
      </c>
      <c r="B648" s="9" t="s">
        <v>591</v>
      </c>
      <c r="C648" s="4" t="s">
        <v>292</v>
      </c>
      <c r="D648" s="11">
        <v>12</v>
      </c>
      <c r="E648" s="27"/>
      <c r="F648" s="12">
        <f t="shared" ref="F648:F649" si="55">D648*E648</f>
        <v>0</v>
      </c>
    </row>
    <row r="649" spans="1:6" x14ac:dyDescent="0.3">
      <c r="A649" s="4" t="s">
        <v>134</v>
      </c>
      <c r="B649" s="9" t="s">
        <v>592</v>
      </c>
      <c r="C649" s="4" t="s">
        <v>292</v>
      </c>
      <c r="D649" s="11">
        <v>12</v>
      </c>
      <c r="E649" s="27"/>
      <c r="F649" s="12">
        <f t="shared" si="55"/>
        <v>0</v>
      </c>
    </row>
    <row r="650" spans="1:6" x14ac:dyDescent="0.3">
      <c r="A650" s="4" t="s">
        <v>7</v>
      </c>
      <c r="B650" s="10" t="s">
        <v>638</v>
      </c>
      <c r="C650" s="6" t="s">
        <v>269</v>
      </c>
      <c r="D650" s="7"/>
      <c r="E650" s="8" t="s">
        <v>7</v>
      </c>
      <c r="F650" s="8" t="s">
        <v>7</v>
      </c>
    </row>
    <row r="651" spans="1:6" x14ac:dyDescent="0.3">
      <c r="A651" s="4" t="s">
        <v>136</v>
      </c>
      <c r="B651" s="9" t="s">
        <v>591</v>
      </c>
      <c r="C651" s="4" t="s">
        <v>292</v>
      </c>
      <c r="D651" s="11">
        <v>6</v>
      </c>
      <c r="E651" s="27"/>
      <c r="F651" s="12">
        <f t="shared" ref="F651:F652" si="56">D651*E651</f>
        <v>0</v>
      </c>
    </row>
    <row r="652" spans="1:6" x14ac:dyDescent="0.3">
      <c r="A652" s="4" t="s">
        <v>138</v>
      </c>
      <c r="B652" s="9" t="s">
        <v>592</v>
      </c>
      <c r="C652" s="4" t="s">
        <v>292</v>
      </c>
      <c r="D652" s="11">
        <v>6</v>
      </c>
      <c r="E652" s="27"/>
      <c r="F652" s="12">
        <f t="shared" si="56"/>
        <v>0</v>
      </c>
    </row>
    <row r="653" spans="1:6" x14ac:dyDescent="0.3">
      <c r="A653" s="4" t="s">
        <v>7</v>
      </c>
      <c r="B653" s="10" t="s">
        <v>639</v>
      </c>
      <c r="C653" s="6" t="s">
        <v>269</v>
      </c>
      <c r="D653" s="7"/>
      <c r="E653" s="8" t="s">
        <v>7</v>
      </c>
      <c r="F653" s="8" t="s">
        <v>7</v>
      </c>
    </row>
    <row r="654" spans="1:6" x14ac:dyDescent="0.3">
      <c r="A654" s="4" t="s">
        <v>140</v>
      </c>
      <c r="B654" s="9" t="s">
        <v>591</v>
      </c>
      <c r="C654" s="4" t="s">
        <v>292</v>
      </c>
      <c r="D654" s="11">
        <v>5</v>
      </c>
      <c r="E654" s="27"/>
      <c r="F654" s="12">
        <f t="shared" ref="F654:F655" si="57">D654*E654</f>
        <v>0</v>
      </c>
    </row>
    <row r="655" spans="1:6" x14ac:dyDescent="0.3">
      <c r="A655" s="4" t="s">
        <v>142</v>
      </c>
      <c r="B655" s="9" t="s">
        <v>592</v>
      </c>
      <c r="C655" s="4" t="s">
        <v>292</v>
      </c>
      <c r="D655" s="11">
        <v>5</v>
      </c>
      <c r="E655" s="27"/>
      <c r="F655" s="12">
        <f t="shared" si="57"/>
        <v>0</v>
      </c>
    </row>
    <row r="656" spans="1:6" x14ac:dyDescent="0.3">
      <c r="A656" s="4" t="s">
        <v>7</v>
      </c>
      <c r="B656" s="10" t="s">
        <v>640</v>
      </c>
      <c r="C656" s="6" t="s">
        <v>269</v>
      </c>
      <c r="D656" s="7"/>
      <c r="E656" s="8" t="s">
        <v>7</v>
      </c>
      <c r="F656" s="8" t="s">
        <v>7</v>
      </c>
    </row>
    <row r="657" spans="1:6" x14ac:dyDescent="0.3">
      <c r="A657" s="4" t="s">
        <v>144</v>
      </c>
      <c r="B657" s="9" t="s">
        <v>591</v>
      </c>
      <c r="C657" s="4" t="s">
        <v>292</v>
      </c>
      <c r="D657" s="11">
        <v>6</v>
      </c>
      <c r="E657" s="27"/>
      <c r="F657" s="12">
        <f t="shared" ref="F657:F658" si="58">D657*E657</f>
        <v>0</v>
      </c>
    </row>
    <row r="658" spans="1:6" x14ac:dyDescent="0.3">
      <c r="A658" s="4" t="s">
        <v>146</v>
      </c>
      <c r="B658" s="9" t="s">
        <v>592</v>
      </c>
      <c r="C658" s="4" t="s">
        <v>292</v>
      </c>
      <c r="D658" s="11">
        <v>6</v>
      </c>
      <c r="E658" s="27"/>
      <c r="F658" s="12">
        <f t="shared" si="58"/>
        <v>0</v>
      </c>
    </row>
    <row r="659" spans="1:6" ht="28.8" x14ac:dyDescent="0.3">
      <c r="A659" s="4" t="s">
        <v>7</v>
      </c>
      <c r="B659" s="10" t="s">
        <v>641</v>
      </c>
      <c r="C659" s="6" t="s">
        <v>269</v>
      </c>
      <c r="D659" s="7"/>
      <c r="E659" s="8" t="s">
        <v>7</v>
      </c>
      <c r="F659" s="8" t="s">
        <v>7</v>
      </c>
    </row>
    <row r="660" spans="1:6" x14ac:dyDescent="0.3">
      <c r="A660" s="4" t="s">
        <v>150</v>
      </c>
      <c r="B660" s="9" t="s">
        <v>591</v>
      </c>
      <c r="C660" s="4" t="s">
        <v>292</v>
      </c>
      <c r="D660" s="11">
        <v>6</v>
      </c>
      <c r="E660" s="27"/>
      <c r="F660" s="12">
        <f t="shared" ref="F660:F661" si="59">D660*E660</f>
        <v>0</v>
      </c>
    </row>
    <row r="661" spans="1:6" x14ac:dyDescent="0.3">
      <c r="A661" s="4" t="s">
        <v>152</v>
      </c>
      <c r="B661" s="9" t="s">
        <v>592</v>
      </c>
      <c r="C661" s="4" t="s">
        <v>292</v>
      </c>
      <c r="D661" s="11">
        <v>6</v>
      </c>
      <c r="E661" s="27"/>
      <c r="F661" s="12">
        <f t="shared" si="59"/>
        <v>0</v>
      </c>
    </row>
    <row r="662" spans="1:6" ht="28.8" x14ac:dyDescent="0.3">
      <c r="A662" s="4" t="s">
        <v>7</v>
      </c>
      <c r="B662" s="10" t="s">
        <v>642</v>
      </c>
      <c r="C662" s="6" t="s">
        <v>22</v>
      </c>
      <c r="D662" s="7"/>
      <c r="E662" s="8" t="s">
        <v>7</v>
      </c>
      <c r="F662" s="8" t="s">
        <v>7</v>
      </c>
    </row>
    <row r="663" spans="1:6" x14ac:dyDescent="0.3">
      <c r="A663" s="4" t="s">
        <v>7</v>
      </c>
      <c r="B663" s="10" t="s">
        <v>643</v>
      </c>
      <c r="C663" s="6" t="s">
        <v>269</v>
      </c>
      <c r="D663" s="7"/>
      <c r="E663" s="8" t="s">
        <v>7</v>
      </c>
      <c r="F663" s="8" t="s">
        <v>7</v>
      </c>
    </row>
    <row r="664" spans="1:6" x14ac:dyDescent="0.3">
      <c r="A664" s="4" t="s">
        <v>154</v>
      </c>
      <c r="B664" s="9" t="s">
        <v>591</v>
      </c>
      <c r="C664" s="4" t="s">
        <v>292</v>
      </c>
      <c r="D664" s="11">
        <v>35</v>
      </c>
      <c r="E664" s="27"/>
      <c r="F664" s="12">
        <f t="shared" ref="F664:F665" si="60">D664*E664</f>
        <v>0</v>
      </c>
    </row>
    <row r="665" spans="1:6" x14ac:dyDescent="0.3">
      <c r="A665" s="4" t="s">
        <v>156</v>
      </c>
      <c r="B665" s="9" t="s">
        <v>592</v>
      </c>
      <c r="C665" s="4" t="s">
        <v>292</v>
      </c>
      <c r="D665" s="11">
        <v>35</v>
      </c>
      <c r="E665" s="27"/>
      <c r="F665" s="12">
        <f t="shared" si="60"/>
        <v>0</v>
      </c>
    </row>
    <row r="666" spans="1:6" x14ac:dyDescent="0.3">
      <c r="A666" s="4" t="s">
        <v>7</v>
      </c>
      <c r="B666" s="10" t="s">
        <v>644</v>
      </c>
      <c r="C666" s="6" t="s">
        <v>269</v>
      </c>
      <c r="D666" s="7"/>
      <c r="E666" s="8" t="s">
        <v>7</v>
      </c>
      <c r="F666" s="8" t="s">
        <v>7</v>
      </c>
    </row>
    <row r="667" spans="1:6" x14ac:dyDescent="0.3">
      <c r="A667" s="4" t="s">
        <v>158</v>
      </c>
      <c r="B667" s="9" t="s">
        <v>591</v>
      </c>
      <c r="C667" s="4" t="s">
        <v>292</v>
      </c>
      <c r="D667" s="11">
        <v>1</v>
      </c>
      <c r="E667" s="27"/>
      <c r="F667" s="12">
        <f t="shared" ref="F667:F668" si="61">D667*E667</f>
        <v>0</v>
      </c>
    </row>
    <row r="668" spans="1:6" x14ac:dyDescent="0.3">
      <c r="A668" s="4" t="s">
        <v>161</v>
      </c>
      <c r="B668" s="9" t="s">
        <v>592</v>
      </c>
      <c r="C668" s="4" t="s">
        <v>292</v>
      </c>
      <c r="D668" s="11">
        <v>1</v>
      </c>
      <c r="E668" s="27"/>
      <c r="F668" s="12">
        <f t="shared" si="61"/>
        <v>0</v>
      </c>
    </row>
    <row r="669" spans="1:6" x14ac:dyDescent="0.3">
      <c r="A669" s="4" t="s">
        <v>7</v>
      </c>
      <c r="B669" s="10" t="s">
        <v>645</v>
      </c>
      <c r="C669" s="6" t="s">
        <v>269</v>
      </c>
      <c r="D669" s="7"/>
      <c r="E669" s="8" t="s">
        <v>7</v>
      </c>
      <c r="F669" s="8" t="s">
        <v>7</v>
      </c>
    </row>
    <row r="670" spans="1:6" x14ac:dyDescent="0.3">
      <c r="A670" s="4" t="s">
        <v>163</v>
      </c>
      <c r="B670" s="9" t="s">
        <v>591</v>
      </c>
      <c r="C670" s="4" t="s">
        <v>292</v>
      </c>
      <c r="D670" s="11">
        <v>1</v>
      </c>
      <c r="E670" s="27"/>
      <c r="F670" s="12">
        <f t="shared" ref="F670:F671" si="62">D670*E670</f>
        <v>0</v>
      </c>
    </row>
    <row r="671" spans="1:6" x14ac:dyDescent="0.3">
      <c r="A671" s="4" t="s">
        <v>165</v>
      </c>
      <c r="B671" s="9" t="s">
        <v>592</v>
      </c>
      <c r="C671" s="4" t="s">
        <v>292</v>
      </c>
      <c r="D671" s="11">
        <v>1</v>
      </c>
      <c r="E671" s="27"/>
      <c r="F671" s="12">
        <f t="shared" si="62"/>
        <v>0</v>
      </c>
    </row>
    <row r="672" spans="1:6" x14ac:dyDescent="0.3">
      <c r="A672" s="4" t="s">
        <v>7</v>
      </c>
      <c r="B672" s="10" t="s">
        <v>646</v>
      </c>
      <c r="C672" s="6" t="s">
        <v>269</v>
      </c>
      <c r="D672" s="7"/>
      <c r="E672" s="8" t="s">
        <v>7</v>
      </c>
      <c r="F672" s="8" t="s">
        <v>7</v>
      </c>
    </row>
    <row r="673" spans="1:6" x14ac:dyDescent="0.3">
      <c r="A673" s="4" t="s">
        <v>167</v>
      </c>
      <c r="B673" s="9" t="s">
        <v>591</v>
      </c>
      <c r="C673" s="4" t="s">
        <v>292</v>
      </c>
      <c r="D673" s="11">
        <v>5</v>
      </c>
      <c r="E673" s="27"/>
      <c r="F673" s="12">
        <f t="shared" ref="F673:F674" si="63">D673*E673</f>
        <v>0</v>
      </c>
    </row>
    <row r="674" spans="1:6" x14ac:dyDescent="0.3">
      <c r="A674" s="4" t="s">
        <v>169</v>
      </c>
      <c r="B674" s="9" t="s">
        <v>592</v>
      </c>
      <c r="C674" s="4" t="s">
        <v>292</v>
      </c>
      <c r="D674" s="11">
        <v>5</v>
      </c>
      <c r="E674" s="27"/>
      <c r="F674" s="12">
        <f t="shared" si="63"/>
        <v>0</v>
      </c>
    </row>
    <row r="675" spans="1:6" x14ac:dyDescent="0.3">
      <c r="A675" s="4" t="s">
        <v>7</v>
      </c>
      <c r="B675" s="5" t="s">
        <v>647</v>
      </c>
      <c r="C675" s="6" t="s">
        <v>9</v>
      </c>
      <c r="D675" s="7"/>
      <c r="E675" s="8" t="s">
        <v>7</v>
      </c>
      <c r="F675" s="8" t="s">
        <v>7</v>
      </c>
    </row>
    <row r="676" spans="1:6" ht="43.2" x14ac:dyDescent="0.3">
      <c r="A676" s="4" t="s">
        <v>7</v>
      </c>
      <c r="B676" s="10" t="s">
        <v>648</v>
      </c>
      <c r="C676" s="6" t="s">
        <v>22</v>
      </c>
      <c r="D676" s="7"/>
      <c r="E676" s="8" t="s">
        <v>7</v>
      </c>
      <c r="F676" s="8" t="s">
        <v>7</v>
      </c>
    </row>
    <row r="677" spans="1:6" x14ac:dyDescent="0.3">
      <c r="A677" s="4" t="s">
        <v>7</v>
      </c>
      <c r="B677" s="10" t="s">
        <v>649</v>
      </c>
      <c r="C677" s="6" t="s">
        <v>269</v>
      </c>
      <c r="D677" s="7"/>
      <c r="E677" s="8" t="s">
        <v>7</v>
      </c>
      <c r="F677" s="8" t="s">
        <v>7</v>
      </c>
    </row>
    <row r="678" spans="1:6" x14ac:dyDescent="0.3">
      <c r="A678" s="4" t="s">
        <v>171</v>
      </c>
      <c r="B678" s="9" t="s">
        <v>591</v>
      </c>
      <c r="C678" s="4" t="s">
        <v>292</v>
      </c>
      <c r="D678" s="11">
        <v>50</v>
      </c>
      <c r="E678" s="27"/>
      <c r="F678" s="12">
        <f t="shared" ref="F678:F679" si="64">D678*E678</f>
        <v>0</v>
      </c>
    </row>
    <row r="679" spans="1:6" x14ac:dyDescent="0.3">
      <c r="A679" s="4" t="s">
        <v>191</v>
      </c>
      <c r="B679" s="9" t="s">
        <v>592</v>
      </c>
      <c r="C679" s="4" t="s">
        <v>292</v>
      </c>
      <c r="D679" s="11">
        <v>50</v>
      </c>
      <c r="E679" s="27"/>
      <c r="F679" s="12">
        <f t="shared" si="64"/>
        <v>0</v>
      </c>
    </row>
    <row r="680" spans="1:6" x14ac:dyDescent="0.3">
      <c r="A680" s="4" t="s">
        <v>7</v>
      </c>
      <c r="B680" s="10" t="s">
        <v>650</v>
      </c>
      <c r="C680" s="6" t="s">
        <v>269</v>
      </c>
      <c r="D680" s="7"/>
      <c r="E680" s="8" t="s">
        <v>7</v>
      </c>
      <c r="F680" s="8" t="s">
        <v>7</v>
      </c>
    </row>
    <row r="681" spans="1:6" x14ac:dyDescent="0.3">
      <c r="A681" s="4" t="s">
        <v>194</v>
      </c>
      <c r="B681" s="9" t="s">
        <v>591</v>
      </c>
      <c r="C681" s="4" t="s">
        <v>292</v>
      </c>
      <c r="D681" s="11">
        <v>50</v>
      </c>
      <c r="E681" s="27"/>
      <c r="F681" s="12">
        <f t="shared" ref="F681:F682" si="65">D681*E681</f>
        <v>0</v>
      </c>
    </row>
    <row r="682" spans="1:6" x14ac:dyDescent="0.3">
      <c r="A682" s="4" t="s">
        <v>202</v>
      </c>
      <c r="B682" s="9" t="s">
        <v>592</v>
      </c>
      <c r="C682" s="4" t="s">
        <v>292</v>
      </c>
      <c r="D682" s="11">
        <v>50</v>
      </c>
      <c r="E682" s="27"/>
      <c r="F682" s="12">
        <f t="shared" si="65"/>
        <v>0</v>
      </c>
    </row>
    <row r="683" spans="1:6" x14ac:dyDescent="0.3">
      <c r="A683" s="4" t="s">
        <v>7</v>
      </c>
      <c r="B683" s="5" t="s">
        <v>651</v>
      </c>
      <c r="C683" s="6" t="s">
        <v>9</v>
      </c>
      <c r="D683" s="7"/>
      <c r="E683" s="8" t="s">
        <v>7</v>
      </c>
      <c r="F683" s="8" t="s">
        <v>7</v>
      </c>
    </row>
    <row r="684" spans="1:6" ht="28.8" x14ac:dyDescent="0.3">
      <c r="A684" s="4" t="s">
        <v>7</v>
      </c>
      <c r="B684" s="10" t="s">
        <v>652</v>
      </c>
      <c r="C684" s="6" t="s">
        <v>22</v>
      </c>
      <c r="D684" s="7"/>
      <c r="E684" s="8" t="s">
        <v>7</v>
      </c>
      <c r="F684" s="8" t="s">
        <v>7</v>
      </c>
    </row>
    <row r="685" spans="1:6" x14ac:dyDescent="0.3">
      <c r="A685" s="4" t="s">
        <v>7</v>
      </c>
      <c r="B685" s="10" t="s">
        <v>653</v>
      </c>
      <c r="C685" s="6" t="s">
        <v>269</v>
      </c>
      <c r="D685" s="7"/>
      <c r="E685" s="8" t="s">
        <v>7</v>
      </c>
      <c r="F685" s="8" t="s">
        <v>7</v>
      </c>
    </row>
    <row r="686" spans="1:6" x14ac:dyDescent="0.3">
      <c r="A686" s="4" t="s">
        <v>206</v>
      </c>
      <c r="B686" s="9" t="s">
        <v>591</v>
      </c>
      <c r="C686" s="4" t="s">
        <v>292</v>
      </c>
      <c r="D686" s="11">
        <v>5</v>
      </c>
      <c r="E686" s="27"/>
      <c r="F686" s="12">
        <f t="shared" ref="F686:F687" si="66">D686*E686</f>
        <v>0</v>
      </c>
    </row>
    <row r="687" spans="1:6" x14ac:dyDescent="0.3">
      <c r="A687" s="4" t="s">
        <v>208</v>
      </c>
      <c r="B687" s="9" t="s">
        <v>592</v>
      </c>
      <c r="C687" s="4" t="s">
        <v>292</v>
      </c>
      <c r="D687" s="11">
        <v>5</v>
      </c>
      <c r="E687" s="27"/>
      <c r="F687" s="12">
        <f t="shared" si="66"/>
        <v>0</v>
      </c>
    </row>
    <row r="688" spans="1:6" x14ac:dyDescent="0.3">
      <c r="A688" s="4" t="s">
        <v>7</v>
      </c>
      <c r="B688" s="10" t="s">
        <v>654</v>
      </c>
      <c r="C688" s="6" t="s">
        <v>269</v>
      </c>
      <c r="D688" s="7"/>
      <c r="E688" s="8" t="s">
        <v>7</v>
      </c>
      <c r="F688" s="8" t="s">
        <v>7</v>
      </c>
    </row>
    <row r="689" spans="1:6" x14ac:dyDescent="0.3">
      <c r="A689" s="4" t="s">
        <v>210</v>
      </c>
      <c r="B689" s="9" t="s">
        <v>591</v>
      </c>
      <c r="C689" s="4" t="s">
        <v>292</v>
      </c>
      <c r="D689" s="11">
        <v>5</v>
      </c>
      <c r="E689" s="27"/>
      <c r="F689" s="12">
        <f t="shared" ref="F689:F690" si="67">D689*E689</f>
        <v>0</v>
      </c>
    </row>
    <row r="690" spans="1:6" x14ac:dyDescent="0.3">
      <c r="A690" s="4" t="s">
        <v>213</v>
      </c>
      <c r="B690" s="9" t="s">
        <v>592</v>
      </c>
      <c r="C690" s="4" t="s">
        <v>292</v>
      </c>
      <c r="D690" s="11">
        <v>5</v>
      </c>
      <c r="E690" s="27"/>
      <c r="F690" s="12">
        <f t="shared" si="67"/>
        <v>0</v>
      </c>
    </row>
    <row r="691" spans="1:6" x14ac:dyDescent="0.3">
      <c r="A691" s="4" t="s">
        <v>7</v>
      </c>
      <c r="B691" s="10" t="s">
        <v>655</v>
      </c>
      <c r="C691" s="6" t="s">
        <v>22</v>
      </c>
      <c r="D691" s="7"/>
      <c r="E691" s="8" t="s">
        <v>7</v>
      </c>
      <c r="F691" s="8" t="s">
        <v>7</v>
      </c>
    </row>
    <row r="692" spans="1:6" x14ac:dyDescent="0.3">
      <c r="A692" s="4" t="s">
        <v>7</v>
      </c>
      <c r="B692" s="10" t="s">
        <v>656</v>
      </c>
      <c r="C692" s="6" t="s">
        <v>269</v>
      </c>
      <c r="D692" s="7"/>
      <c r="E692" s="8" t="s">
        <v>7</v>
      </c>
      <c r="F692" s="8" t="s">
        <v>7</v>
      </c>
    </row>
    <row r="693" spans="1:6" x14ac:dyDescent="0.3">
      <c r="A693" s="4" t="s">
        <v>216</v>
      </c>
      <c r="B693" s="9" t="s">
        <v>591</v>
      </c>
      <c r="C693" s="4" t="s">
        <v>292</v>
      </c>
      <c r="D693" s="11">
        <v>6</v>
      </c>
      <c r="E693" s="27"/>
      <c r="F693" s="12">
        <f t="shared" ref="F693:F694" si="68">D693*E693</f>
        <v>0</v>
      </c>
    </row>
    <row r="694" spans="1:6" x14ac:dyDescent="0.3">
      <c r="A694" s="4" t="s">
        <v>218</v>
      </c>
      <c r="B694" s="9" t="s">
        <v>592</v>
      </c>
      <c r="C694" s="4" t="s">
        <v>292</v>
      </c>
      <c r="D694" s="11">
        <v>6</v>
      </c>
      <c r="E694" s="27"/>
      <c r="F694" s="12">
        <f t="shared" si="68"/>
        <v>0</v>
      </c>
    </row>
    <row r="695" spans="1:6" x14ac:dyDescent="0.3">
      <c r="A695" s="4" t="s">
        <v>7</v>
      </c>
      <c r="B695" s="5" t="s">
        <v>657</v>
      </c>
      <c r="C695" s="6" t="s">
        <v>9</v>
      </c>
      <c r="D695" s="7"/>
      <c r="E695" s="8" t="s">
        <v>7</v>
      </c>
      <c r="F695" s="8" t="s">
        <v>7</v>
      </c>
    </row>
    <row r="696" spans="1:6" ht="57.6" x14ac:dyDescent="0.3">
      <c r="A696" s="4" t="s">
        <v>7</v>
      </c>
      <c r="B696" s="10" t="s">
        <v>658</v>
      </c>
      <c r="C696" s="6" t="s">
        <v>22</v>
      </c>
      <c r="D696" s="7"/>
      <c r="E696" s="8" t="s">
        <v>7</v>
      </c>
      <c r="F696" s="8" t="s">
        <v>7</v>
      </c>
    </row>
    <row r="697" spans="1:6" ht="57.6" x14ac:dyDescent="0.3">
      <c r="A697" s="4" t="s">
        <v>7</v>
      </c>
      <c r="B697" s="10" t="s">
        <v>659</v>
      </c>
      <c r="C697" s="6" t="s">
        <v>269</v>
      </c>
      <c r="D697" s="7"/>
      <c r="E697" s="8" t="s">
        <v>7</v>
      </c>
      <c r="F697" s="8" t="s">
        <v>7</v>
      </c>
    </row>
    <row r="698" spans="1:6" x14ac:dyDescent="0.3">
      <c r="A698" s="4" t="s">
        <v>220</v>
      </c>
      <c r="B698" s="9" t="s">
        <v>591</v>
      </c>
      <c r="C698" s="4" t="s">
        <v>298</v>
      </c>
      <c r="D698" s="11">
        <v>410</v>
      </c>
      <c r="E698" s="27"/>
      <c r="F698" s="12">
        <f t="shared" ref="F698:F699" si="69">D698*E698</f>
        <v>0</v>
      </c>
    </row>
    <row r="699" spans="1:6" x14ac:dyDescent="0.3">
      <c r="A699" s="4" t="s">
        <v>222</v>
      </c>
      <c r="B699" s="9" t="s">
        <v>592</v>
      </c>
      <c r="C699" s="4" t="s">
        <v>298</v>
      </c>
      <c r="D699" s="11">
        <v>410</v>
      </c>
      <c r="E699" s="27"/>
      <c r="F699" s="12">
        <f t="shared" si="69"/>
        <v>0</v>
      </c>
    </row>
    <row r="700" spans="1:6" ht="57.6" x14ac:dyDescent="0.3">
      <c r="A700" s="4" t="s">
        <v>7</v>
      </c>
      <c r="B700" s="10" t="s">
        <v>660</v>
      </c>
      <c r="C700" s="6" t="s">
        <v>269</v>
      </c>
      <c r="D700" s="7"/>
      <c r="E700" s="8" t="s">
        <v>7</v>
      </c>
      <c r="F700" s="8" t="s">
        <v>7</v>
      </c>
    </row>
    <row r="701" spans="1:6" x14ac:dyDescent="0.3">
      <c r="A701" s="4" t="s">
        <v>224</v>
      </c>
      <c r="B701" s="9" t="s">
        <v>591</v>
      </c>
      <c r="C701" s="4" t="s">
        <v>292</v>
      </c>
      <c r="D701" s="11">
        <v>54</v>
      </c>
      <c r="E701" s="27"/>
      <c r="F701" s="12">
        <f t="shared" ref="F701:F702" si="70">D701*E701</f>
        <v>0</v>
      </c>
    </row>
    <row r="702" spans="1:6" x14ac:dyDescent="0.3">
      <c r="A702" s="4" t="s">
        <v>226</v>
      </c>
      <c r="B702" s="9" t="s">
        <v>592</v>
      </c>
      <c r="C702" s="4" t="s">
        <v>292</v>
      </c>
      <c r="D702" s="11">
        <v>54</v>
      </c>
      <c r="E702" s="27"/>
      <c r="F702" s="12">
        <f t="shared" si="70"/>
        <v>0</v>
      </c>
    </row>
    <row r="703" spans="1:6" ht="57.6" x14ac:dyDescent="0.3">
      <c r="A703" s="4" t="s">
        <v>7</v>
      </c>
      <c r="B703" s="10" t="s">
        <v>661</v>
      </c>
      <c r="C703" s="6" t="s">
        <v>269</v>
      </c>
      <c r="D703" s="7"/>
      <c r="E703" s="8" t="s">
        <v>7</v>
      </c>
      <c r="F703" s="8" t="s">
        <v>7</v>
      </c>
    </row>
    <row r="704" spans="1:6" x14ac:dyDescent="0.3">
      <c r="A704" s="4" t="s">
        <v>228</v>
      </c>
      <c r="B704" s="9" t="s">
        <v>591</v>
      </c>
      <c r="C704" s="4" t="s">
        <v>292</v>
      </c>
      <c r="D704" s="11">
        <v>62</v>
      </c>
      <c r="E704" s="27"/>
      <c r="F704" s="12">
        <f t="shared" ref="F704:F705" si="71">D704*E704</f>
        <v>0</v>
      </c>
    </row>
    <row r="705" spans="1:6" x14ac:dyDescent="0.3">
      <c r="A705" s="4" t="s">
        <v>231</v>
      </c>
      <c r="B705" s="9" t="s">
        <v>592</v>
      </c>
      <c r="C705" s="4" t="s">
        <v>292</v>
      </c>
      <c r="D705" s="11">
        <v>46</v>
      </c>
      <c r="E705" s="27"/>
      <c r="F705" s="12">
        <f t="shared" si="71"/>
        <v>0</v>
      </c>
    </row>
    <row r="706" spans="1:6" ht="28.8" x14ac:dyDescent="0.3">
      <c r="A706" s="4" t="s">
        <v>7</v>
      </c>
      <c r="B706" s="10" t="s">
        <v>662</v>
      </c>
      <c r="C706" s="6" t="s">
        <v>269</v>
      </c>
      <c r="D706" s="7"/>
      <c r="E706" s="8" t="s">
        <v>7</v>
      </c>
      <c r="F706" s="8" t="s">
        <v>7</v>
      </c>
    </row>
    <row r="707" spans="1:6" x14ac:dyDescent="0.3">
      <c r="A707" s="4" t="s">
        <v>233</v>
      </c>
      <c r="B707" s="9" t="s">
        <v>591</v>
      </c>
      <c r="C707" s="4" t="s">
        <v>298</v>
      </c>
      <c r="D707" s="11">
        <v>58</v>
      </c>
      <c r="E707" s="27"/>
      <c r="F707" s="12">
        <f t="shared" ref="F707:F708" si="72">D707*E707</f>
        <v>0</v>
      </c>
    </row>
    <row r="708" spans="1:6" x14ac:dyDescent="0.3">
      <c r="A708" s="4" t="s">
        <v>235</v>
      </c>
      <c r="B708" s="9" t="s">
        <v>592</v>
      </c>
      <c r="C708" s="4" t="s">
        <v>298</v>
      </c>
      <c r="D708" s="11">
        <v>58</v>
      </c>
      <c r="E708" s="27"/>
      <c r="F708" s="12">
        <f t="shared" si="72"/>
        <v>0</v>
      </c>
    </row>
    <row r="709" spans="1:6" ht="43.2" x14ac:dyDescent="0.3">
      <c r="A709" s="4" t="s">
        <v>7</v>
      </c>
      <c r="B709" s="10" t="s">
        <v>663</v>
      </c>
      <c r="C709" s="6" t="s">
        <v>269</v>
      </c>
      <c r="D709" s="7"/>
      <c r="E709" s="8" t="s">
        <v>7</v>
      </c>
      <c r="F709" s="8" t="s">
        <v>7</v>
      </c>
    </row>
    <row r="710" spans="1:6" x14ac:dyDescent="0.3">
      <c r="A710" s="4" t="s">
        <v>237</v>
      </c>
      <c r="B710" s="9" t="s">
        <v>591</v>
      </c>
      <c r="C710" s="4" t="s">
        <v>292</v>
      </c>
      <c r="D710" s="11">
        <v>58</v>
      </c>
      <c r="E710" s="27"/>
      <c r="F710" s="12">
        <f t="shared" ref="F710:F711" si="73">D710*E710</f>
        <v>0</v>
      </c>
    </row>
    <row r="711" spans="1:6" x14ac:dyDescent="0.3">
      <c r="A711" s="4" t="s">
        <v>239</v>
      </c>
      <c r="B711" s="9" t="s">
        <v>592</v>
      </c>
      <c r="C711" s="4" t="s">
        <v>292</v>
      </c>
      <c r="D711" s="11">
        <v>58</v>
      </c>
      <c r="E711" s="27"/>
      <c r="F711" s="12">
        <f t="shared" si="73"/>
        <v>0</v>
      </c>
    </row>
    <row r="712" spans="1:6" x14ac:dyDescent="0.3">
      <c r="A712" s="4" t="s">
        <v>7</v>
      </c>
      <c r="B712" s="5" t="s">
        <v>664</v>
      </c>
      <c r="C712" s="6" t="s">
        <v>9</v>
      </c>
      <c r="D712" s="7"/>
      <c r="E712" s="8" t="s">
        <v>7</v>
      </c>
      <c r="F712" s="8" t="s">
        <v>7</v>
      </c>
    </row>
    <row r="713" spans="1:6" ht="86.4" x14ac:dyDescent="0.3">
      <c r="A713" s="4" t="s">
        <v>7</v>
      </c>
      <c r="B713" s="10" t="s">
        <v>665</v>
      </c>
      <c r="C713" s="6" t="s">
        <v>22</v>
      </c>
      <c r="D713" s="7"/>
      <c r="E713" s="8" t="s">
        <v>7</v>
      </c>
      <c r="F713" s="8" t="s">
        <v>7</v>
      </c>
    </row>
    <row r="714" spans="1:6" x14ac:dyDescent="0.3">
      <c r="A714" s="4" t="s">
        <v>7</v>
      </c>
      <c r="B714" s="10" t="s">
        <v>666</v>
      </c>
      <c r="C714" s="6" t="s">
        <v>269</v>
      </c>
      <c r="D714" s="7"/>
      <c r="E714" s="8" t="s">
        <v>7</v>
      </c>
      <c r="F714" s="8" t="s">
        <v>7</v>
      </c>
    </row>
    <row r="715" spans="1:6" x14ac:dyDescent="0.3">
      <c r="A715" s="4" t="s">
        <v>241</v>
      </c>
      <c r="B715" s="9" t="s">
        <v>591</v>
      </c>
      <c r="C715" s="4" t="s">
        <v>298</v>
      </c>
      <c r="D715" s="11">
        <v>100</v>
      </c>
      <c r="E715" s="27"/>
      <c r="F715" s="12">
        <f t="shared" ref="F715:F717" si="74">D715*E715</f>
        <v>0</v>
      </c>
    </row>
    <row r="716" spans="1:6" x14ac:dyDescent="0.3">
      <c r="A716" s="4" t="s">
        <v>243</v>
      </c>
      <c r="B716" s="9" t="s">
        <v>592</v>
      </c>
      <c r="C716" s="4" t="s">
        <v>298</v>
      </c>
      <c r="D716" s="11">
        <v>100</v>
      </c>
      <c r="E716" s="27"/>
      <c r="F716" s="12">
        <f t="shared" si="74"/>
        <v>0</v>
      </c>
    </row>
    <row r="717" spans="1:6" x14ac:dyDescent="0.3">
      <c r="A717" s="4" t="s">
        <v>245</v>
      </c>
      <c r="B717" s="9" t="s">
        <v>667</v>
      </c>
      <c r="C717" s="4" t="s">
        <v>292</v>
      </c>
      <c r="D717" s="11">
        <v>8</v>
      </c>
      <c r="E717" s="27"/>
      <c r="F717" s="12">
        <f t="shared" si="74"/>
        <v>0</v>
      </c>
    </row>
    <row r="718" spans="1:6" x14ac:dyDescent="0.3">
      <c r="A718" s="4" t="s">
        <v>7</v>
      </c>
      <c r="B718" s="10" t="s">
        <v>668</v>
      </c>
      <c r="C718" s="6" t="s">
        <v>269</v>
      </c>
      <c r="D718" s="7"/>
      <c r="E718" s="8" t="s">
        <v>7</v>
      </c>
      <c r="F718" s="8" t="s">
        <v>7</v>
      </c>
    </row>
    <row r="719" spans="1:6" x14ac:dyDescent="0.3">
      <c r="A719" s="4" t="s">
        <v>247</v>
      </c>
      <c r="B719" s="9" t="s">
        <v>591</v>
      </c>
      <c r="C719" s="4" t="s">
        <v>298</v>
      </c>
      <c r="D719" s="11">
        <v>100</v>
      </c>
      <c r="E719" s="27"/>
      <c r="F719" s="12">
        <f t="shared" ref="F719:F721" si="75">D719*E719</f>
        <v>0</v>
      </c>
    </row>
    <row r="720" spans="1:6" x14ac:dyDescent="0.3">
      <c r="A720" s="4" t="s">
        <v>249</v>
      </c>
      <c r="B720" s="9" t="s">
        <v>592</v>
      </c>
      <c r="C720" s="4" t="s">
        <v>298</v>
      </c>
      <c r="D720" s="11">
        <v>100</v>
      </c>
      <c r="E720" s="27"/>
      <c r="F720" s="12">
        <f t="shared" si="75"/>
        <v>0</v>
      </c>
    </row>
    <row r="721" spans="1:6" x14ac:dyDescent="0.3">
      <c r="A721" s="4" t="s">
        <v>251</v>
      </c>
      <c r="B721" s="9" t="s">
        <v>667</v>
      </c>
      <c r="C721" s="4" t="s">
        <v>292</v>
      </c>
      <c r="D721" s="11">
        <v>8</v>
      </c>
      <c r="E721" s="27"/>
      <c r="F721" s="12">
        <f t="shared" si="75"/>
        <v>0</v>
      </c>
    </row>
    <row r="722" spans="1:6" ht="86.4" x14ac:dyDescent="0.3">
      <c r="A722" s="4" t="s">
        <v>7</v>
      </c>
      <c r="B722" s="10" t="s">
        <v>669</v>
      </c>
      <c r="C722" s="6" t="s">
        <v>22</v>
      </c>
      <c r="D722" s="7"/>
      <c r="E722" s="8" t="s">
        <v>7</v>
      </c>
      <c r="F722" s="8" t="s">
        <v>7</v>
      </c>
    </row>
    <row r="723" spans="1:6" x14ac:dyDescent="0.3">
      <c r="A723" s="4" t="s">
        <v>253</v>
      </c>
      <c r="B723" s="9" t="s">
        <v>670</v>
      </c>
      <c r="C723" s="4" t="s">
        <v>331</v>
      </c>
      <c r="D723" s="11">
        <v>25</v>
      </c>
      <c r="E723" s="27"/>
      <c r="F723" s="12">
        <f t="shared" ref="F723:F724" si="76">D723*E723</f>
        <v>0</v>
      </c>
    </row>
    <row r="724" spans="1:6" x14ac:dyDescent="0.3">
      <c r="A724" s="4" t="s">
        <v>255</v>
      </c>
      <c r="B724" s="9" t="s">
        <v>671</v>
      </c>
      <c r="C724" s="4" t="s">
        <v>331</v>
      </c>
      <c r="D724" s="11">
        <v>25</v>
      </c>
      <c r="E724" s="27"/>
      <c r="F724" s="12">
        <f t="shared" si="76"/>
        <v>0</v>
      </c>
    </row>
    <row r="725" spans="1:6" x14ac:dyDescent="0.3">
      <c r="A725" s="4" t="s">
        <v>7</v>
      </c>
      <c r="B725" s="10" t="s">
        <v>672</v>
      </c>
      <c r="C725" s="6" t="s">
        <v>22</v>
      </c>
      <c r="D725" s="7"/>
      <c r="E725" s="8" t="s">
        <v>7</v>
      </c>
      <c r="F725" s="8" t="s">
        <v>7</v>
      </c>
    </row>
    <row r="726" spans="1:6" ht="28.8" x14ac:dyDescent="0.3">
      <c r="A726" s="4" t="s">
        <v>257</v>
      </c>
      <c r="B726" s="9" t="s">
        <v>673</v>
      </c>
      <c r="C726" s="4" t="s">
        <v>24</v>
      </c>
      <c r="D726" s="11">
        <v>6</v>
      </c>
      <c r="E726" s="27"/>
      <c r="F726" s="12">
        <f t="shared" ref="F726:F730" si="77">D726*E726</f>
        <v>0</v>
      </c>
    </row>
    <row r="727" spans="1:6" ht="28.8" x14ac:dyDescent="0.3">
      <c r="A727" s="4" t="s">
        <v>259</v>
      </c>
      <c r="B727" s="9" t="s">
        <v>674</v>
      </c>
      <c r="C727" s="4" t="s">
        <v>24</v>
      </c>
      <c r="D727" s="11">
        <v>6</v>
      </c>
      <c r="E727" s="27"/>
      <c r="F727" s="12">
        <f t="shared" si="77"/>
        <v>0</v>
      </c>
    </row>
    <row r="728" spans="1:6" ht="57.6" x14ac:dyDescent="0.3">
      <c r="A728" s="4" t="s">
        <v>675</v>
      </c>
      <c r="B728" s="9" t="s">
        <v>676</v>
      </c>
      <c r="C728" s="4" t="s">
        <v>24</v>
      </c>
      <c r="D728" s="11">
        <v>6</v>
      </c>
      <c r="E728" s="27"/>
      <c r="F728" s="12">
        <f t="shared" si="77"/>
        <v>0</v>
      </c>
    </row>
    <row r="729" spans="1:6" ht="28.8" x14ac:dyDescent="0.3">
      <c r="A729" s="4" t="s">
        <v>677</v>
      </c>
      <c r="B729" s="9" t="s">
        <v>678</v>
      </c>
      <c r="C729" s="4" t="s">
        <v>24</v>
      </c>
      <c r="D729" s="11">
        <v>1</v>
      </c>
      <c r="E729" s="27"/>
      <c r="F729" s="12">
        <f t="shared" si="77"/>
        <v>0</v>
      </c>
    </row>
    <row r="730" spans="1:6" x14ac:dyDescent="0.3">
      <c r="A730" s="4" t="s">
        <v>679</v>
      </c>
      <c r="B730" s="9" t="s">
        <v>680</v>
      </c>
      <c r="C730" s="4" t="s">
        <v>24</v>
      </c>
      <c r="D730" s="11">
        <v>1</v>
      </c>
      <c r="E730" s="12">
        <v>50000</v>
      </c>
      <c r="F730" s="12">
        <f t="shared" si="77"/>
        <v>50000</v>
      </c>
    </row>
    <row r="731" spans="1:6" x14ac:dyDescent="0.3">
      <c r="A731" s="4" t="s">
        <v>681</v>
      </c>
      <c r="B731" s="9" t="s">
        <v>447</v>
      </c>
      <c r="C731" s="4" t="s">
        <v>24</v>
      </c>
      <c r="D731" s="11">
        <v>1</v>
      </c>
      <c r="E731" s="28">
        <v>0</v>
      </c>
      <c r="F731" s="12">
        <f>F730*E731</f>
        <v>0</v>
      </c>
    </row>
    <row r="732" spans="1:6" x14ac:dyDescent="0.3">
      <c r="A732" s="4"/>
      <c r="B732" s="9"/>
      <c r="C732" s="4"/>
      <c r="D732" s="11"/>
      <c r="E732" s="12"/>
      <c r="F732" s="12"/>
    </row>
    <row r="733" spans="1:6" x14ac:dyDescent="0.3">
      <c r="A733" s="14" t="s">
        <v>696</v>
      </c>
      <c r="B733" s="15"/>
      <c r="C733" s="16"/>
      <c r="D733" s="17"/>
      <c r="E733" s="18"/>
      <c r="F733" s="19">
        <f>SUM(F551:F731)</f>
        <v>50000</v>
      </c>
    </row>
    <row r="734" spans="1:6" x14ac:dyDescent="0.3">
      <c r="A734" s="4"/>
      <c r="B734" s="9"/>
      <c r="C734" s="4"/>
      <c r="D734" s="4"/>
      <c r="E734" s="8"/>
      <c r="F734" s="8"/>
    </row>
    <row r="735" spans="1:6" x14ac:dyDescent="0.3">
      <c r="A735" s="4" t="s">
        <v>6</v>
      </c>
      <c r="B735" s="9" t="s">
        <v>682</v>
      </c>
      <c r="C735" s="4"/>
      <c r="D735" s="20"/>
      <c r="E735" s="22"/>
      <c r="F735" s="12">
        <f>F155</f>
        <v>0</v>
      </c>
    </row>
    <row r="736" spans="1:6" x14ac:dyDescent="0.3">
      <c r="A736" s="4" t="s">
        <v>18</v>
      </c>
      <c r="B736" s="9" t="s">
        <v>683</v>
      </c>
      <c r="C736" s="4"/>
      <c r="D736" s="20"/>
      <c r="E736" s="22"/>
      <c r="F736" s="12">
        <f>F402</f>
        <v>130000</v>
      </c>
    </row>
    <row r="737" spans="1:6" x14ac:dyDescent="0.3">
      <c r="A737" s="4" t="s">
        <v>26</v>
      </c>
      <c r="B737" s="9" t="s">
        <v>684</v>
      </c>
      <c r="C737" s="4"/>
      <c r="D737" s="20"/>
      <c r="E737" s="22"/>
      <c r="F737" s="12">
        <f>F539</f>
        <v>0</v>
      </c>
    </row>
    <row r="738" spans="1:6" x14ac:dyDescent="0.3">
      <c r="A738" s="4" t="s">
        <v>28</v>
      </c>
      <c r="B738" s="9" t="s">
        <v>685</v>
      </c>
      <c r="C738" s="4"/>
      <c r="D738" s="20"/>
      <c r="E738" s="22"/>
      <c r="F738" s="12">
        <f>F733</f>
        <v>50000</v>
      </c>
    </row>
    <row r="739" spans="1:6" x14ac:dyDescent="0.3">
      <c r="A739" s="4"/>
      <c r="B739" s="9"/>
      <c r="C739" s="4"/>
      <c r="D739" s="20"/>
      <c r="E739" s="22"/>
      <c r="F739" s="24"/>
    </row>
    <row r="740" spans="1:6" x14ac:dyDescent="0.3">
      <c r="A740" s="14" t="s">
        <v>697</v>
      </c>
      <c r="B740" s="15"/>
      <c r="C740" s="16"/>
      <c r="D740" s="17"/>
      <c r="E740" s="18"/>
      <c r="F740" s="19">
        <f>SUM(F735:F738)</f>
        <v>180000</v>
      </c>
    </row>
    <row r="741" spans="1:6" x14ac:dyDescent="0.3">
      <c r="A741" s="4"/>
      <c r="B741" s="9"/>
      <c r="C741" s="4"/>
      <c r="D741" s="20"/>
      <c r="E741" s="22"/>
      <c r="F741" s="24"/>
    </row>
    <row r="742" spans="1:6" x14ac:dyDescent="0.3">
      <c r="A742" s="14" t="s">
        <v>698</v>
      </c>
      <c r="B742" s="15"/>
      <c r="C742" s="16"/>
      <c r="D742" s="17"/>
      <c r="E742" s="18"/>
      <c r="F742" s="19">
        <f>F740*0.15</f>
        <v>27000</v>
      </c>
    </row>
    <row r="743" spans="1:6" x14ac:dyDescent="0.3">
      <c r="A743" s="4"/>
      <c r="B743" s="9"/>
      <c r="C743" s="4"/>
      <c r="D743" s="4"/>
      <c r="E743" s="8"/>
      <c r="F743" s="8"/>
    </row>
    <row r="744" spans="1:6" x14ac:dyDescent="0.3">
      <c r="A744" s="14" t="s">
        <v>699</v>
      </c>
      <c r="B744" s="15"/>
      <c r="C744" s="16"/>
      <c r="D744" s="17"/>
      <c r="E744" s="18"/>
      <c r="F744" s="19">
        <f>F742+F740</f>
        <v>207000</v>
      </c>
    </row>
  </sheetData>
  <sheetProtection algorithmName="SHA-512" hashValue="U0PhQ5COE+09jDwuta7ymx/I0bjREHPqdw7ZpdecxABxkorwaOdYOGDJ6I1WVxUjRF6z4bl32QKgOIt5y/0vMw==" saltValue="6Nuk/0fjLJ2jAeJkQ2QyKg==" spinCount="100000"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7" ma:contentTypeDescription="Create a new document." ma:contentTypeScope="" ma:versionID="801cbc4dab1568ec9eda517fd4a36234">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8ccd60ef570970c0280a4607becda761"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BB5BC-3A3B-4502-89E8-D4DA303276E3}">
  <ds:schemaRefs>
    <ds:schemaRef ds:uri="http://schemas.microsoft.com/sharepoint/v3/contenttype/forms"/>
  </ds:schemaRefs>
</ds:datastoreItem>
</file>

<file path=customXml/itemProps2.xml><?xml version="1.0" encoding="utf-8"?>
<ds:datastoreItem xmlns:ds="http://schemas.openxmlformats.org/officeDocument/2006/customXml" ds:itemID="{BEA8A955-84C5-4E7A-A5AA-14D3217F7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FBA195-A2BD-4240-B297-D88F8D73FF2E}">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 Page-Section 2 of 2</vt:lpstr>
      <vt:lpstr>14B-ZAMANG-REV3</vt:lpstr>
      <vt:lpstr>'Cover Page-Section 2 of 2'!OLE_LINK1</vt:lpstr>
      <vt:lpstr>'Cover Page-Section 2 of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Harrichunder</dc:creator>
  <cp:lastModifiedBy>Sahil Harrichunder</cp:lastModifiedBy>
  <dcterms:created xsi:type="dcterms:W3CDTF">2023-07-25T07:54:01Z</dcterms:created>
  <dcterms:modified xsi:type="dcterms:W3CDTF">2023-08-23T10:30:52Z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