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/>
  <mc:AlternateContent xmlns:mc="http://schemas.openxmlformats.org/markup-compatibility/2006">
    <mc:Choice Requires="x15">
      <x15ac:absPath xmlns:x15ac="http://schemas.microsoft.com/office/spreadsheetml/2010/11/ac" url="C:\Users\emmahm\Documents\RFB 2549-2021 DEVELOPMENT OF APIs\"/>
    </mc:Choice>
  </mc:AlternateContent>
  <xr:revisionPtr revIDLastSave="0" documentId="8_{C2698978-9C28-44A9-86A5-F17FABDFD698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PRICING SCHEDULE" sheetId="6" r:id="rId1"/>
  </sheets>
  <definedNames>
    <definedName name="_xlnm.Print_Area" localSheetId="0">'PRICING SCHEDULE'!$A:$U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0" i="6" l="1"/>
  <c r="L70" i="6"/>
  <c r="O70" i="6"/>
  <c r="P70" i="6"/>
  <c r="I62" i="6"/>
  <c r="L62" i="6"/>
  <c r="O62" i="6"/>
  <c r="P62" i="6"/>
  <c r="P53" i="6"/>
  <c r="O53" i="6"/>
  <c r="L53" i="6"/>
  <c r="P52" i="6"/>
  <c r="O52" i="6"/>
  <c r="L52" i="6"/>
  <c r="I52" i="6"/>
  <c r="I54" i="6"/>
  <c r="L54" i="6"/>
  <c r="O54" i="6"/>
  <c r="P54" i="6"/>
  <c r="I23" i="6"/>
  <c r="I34" i="6"/>
  <c r="L34" i="6"/>
  <c r="O34" i="6"/>
  <c r="P34" i="6"/>
  <c r="L35" i="6"/>
  <c r="O35" i="6"/>
  <c r="P35" i="6"/>
  <c r="L36" i="6"/>
  <c r="O36" i="6"/>
  <c r="P36" i="6"/>
  <c r="L37" i="6"/>
  <c r="O37" i="6"/>
  <c r="P37" i="6"/>
  <c r="G72" i="6"/>
  <c r="I72" i="6" s="1"/>
  <c r="L72" i="6"/>
  <c r="O72" i="6"/>
  <c r="P38" i="6"/>
  <c r="I38" i="6"/>
  <c r="L38" i="6"/>
  <c r="O38" i="6"/>
  <c r="I78" i="6"/>
  <c r="Q78" i="6" s="1"/>
  <c r="R78" i="6" s="1"/>
  <c r="I80" i="6"/>
  <c r="Q80" i="6" s="1"/>
  <c r="R80" i="6" s="1"/>
  <c r="Q70" i="6" l="1"/>
  <c r="R70" i="6" s="1"/>
  <c r="Q62" i="6"/>
  <c r="R62" i="6" s="1"/>
  <c r="Q52" i="6"/>
  <c r="R52" i="6" s="1"/>
  <c r="Q54" i="6"/>
  <c r="R54" i="6" s="1"/>
  <c r="Q34" i="6"/>
  <c r="R34" i="6" s="1"/>
  <c r="Q72" i="6"/>
  <c r="R72" i="6" s="1"/>
  <c r="P72" i="6"/>
  <c r="Q38" i="6"/>
  <c r="R38" i="6" s="1"/>
  <c r="G41" i="6"/>
  <c r="G71" i="6"/>
  <c r="G64" i="6"/>
  <c r="G66" i="6"/>
  <c r="G55" i="6"/>
  <c r="G57" i="6" l="1"/>
  <c r="G74" i="6"/>
  <c r="G84" i="6"/>
  <c r="I83" i="6"/>
  <c r="I82" i="6"/>
  <c r="I81" i="6"/>
  <c r="I79" i="6"/>
  <c r="I77" i="6"/>
  <c r="I73" i="6"/>
  <c r="I71" i="6"/>
  <c r="I68" i="6"/>
  <c r="I65" i="6"/>
  <c r="I64" i="6"/>
  <c r="I63" i="6"/>
  <c r="I60" i="6"/>
  <c r="I56" i="6"/>
  <c r="I55" i="6"/>
  <c r="I43" i="6"/>
  <c r="I40" i="6"/>
  <c r="I39" i="6"/>
  <c r="P83" i="6"/>
  <c r="O83" i="6"/>
  <c r="L83" i="6"/>
  <c r="P82" i="6"/>
  <c r="O82" i="6"/>
  <c r="L82" i="6"/>
  <c r="P81" i="6"/>
  <c r="O81" i="6"/>
  <c r="L81" i="6"/>
  <c r="P79" i="6"/>
  <c r="O79" i="6"/>
  <c r="L79" i="6"/>
  <c r="P77" i="6"/>
  <c r="O77" i="6"/>
  <c r="L77" i="6"/>
  <c r="P73" i="6"/>
  <c r="O73" i="6"/>
  <c r="L73" i="6"/>
  <c r="P71" i="6"/>
  <c r="O71" i="6"/>
  <c r="L71" i="6"/>
  <c r="P69" i="6"/>
  <c r="O69" i="6"/>
  <c r="L69" i="6"/>
  <c r="P68" i="6"/>
  <c r="O68" i="6"/>
  <c r="L68" i="6"/>
  <c r="P64" i="6"/>
  <c r="O64" i="6"/>
  <c r="L64" i="6"/>
  <c r="P63" i="6"/>
  <c r="O63" i="6"/>
  <c r="L63" i="6"/>
  <c r="P61" i="6"/>
  <c r="O61" i="6"/>
  <c r="L61" i="6"/>
  <c r="P65" i="6"/>
  <c r="O65" i="6"/>
  <c r="L65" i="6"/>
  <c r="P60" i="6"/>
  <c r="O60" i="6"/>
  <c r="L60" i="6"/>
  <c r="P56" i="6"/>
  <c r="O56" i="6"/>
  <c r="L56" i="6"/>
  <c r="P55" i="6"/>
  <c r="O55" i="6"/>
  <c r="L55" i="6"/>
  <c r="P51" i="6"/>
  <c r="O51" i="6"/>
  <c r="L51" i="6"/>
  <c r="P50" i="6"/>
  <c r="O50" i="6"/>
  <c r="L50" i="6"/>
  <c r="P49" i="6"/>
  <c r="O49" i="6"/>
  <c r="L49" i="6"/>
  <c r="P48" i="6"/>
  <c r="O48" i="6"/>
  <c r="L48" i="6"/>
  <c r="P47" i="6"/>
  <c r="O47" i="6"/>
  <c r="L47" i="6"/>
  <c r="P46" i="6"/>
  <c r="O46" i="6"/>
  <c r="L46" i="6"/>
  <c r="P45" i="6"/>
  <c r="O45" i="6"/>
  <c r="L45" i="6"/>
  <c r="P44" i="6"/>
  <c r="O44" i="6"/>
  <c r="L44" i="6"/>
  <c r="P43" i="6"/>
  <c r="O43" i="6"/>
  <c r="L43" i="6"/>
  <c r="P32" i="6"/>
  <c r="O32" i="6"/>
  <c r="L32" i="6"/>
  <c r="P40" i="6"/>
  <c r="P39" i="6"/>
  <c r="P33" i="6"/>
  <c r="P31" i="6"/>
  <c r="P30" i="6"/>
  <c r="P29" i="6"/>
  <c r="P28" i="6"/>
  <c r="P27" i="6"/>
  <c r="P26" i="6"/>
  <c r="P25" i="6"/>
  <c r="P24" i="6"/>
  <c r="O40" i="6"/>
  <c r="O39" i="6"/>
  <c r="O33" i="6"/>
  <c r="O31" i="6"/>
  <c r="O30" i="6"/>
  <c r="O29" i="6"/>
  <c r="O28" i="6"/>
  <c r="O27" i="6"/>
  <c r="O26" i="6"/>
  <c r="O25" i="6"/>
  <c r="O24" i="6"/>
  <c r="L40" i="6"/>
  <c r="L39" i="6"/>
  <c r="L33" i="6"/>
  <c r="L31" i="6"/>
  <c r="L30" i="6"/>
  <c r="L29" i="6"/>
  <c r="L28" i="6"/>
  <c r="L27" i="6"/>
  <c r="L26" i="6"/>
  <c r="L25" i="6"/>
  <c r="L24" i="6"/>
  <c r="Q79" i="6" l="1"/>
  <c r="R79" i="6" s="1"/>
  <c r="Q81" i="6"/>
  <c r="R81" i="6" s="1"/>
  <c r="Q82" i="6"/>
  <c r="Q83" i="6"/>
  <c r="R83" i="6" s="1"/>
  <c r="G89" i="6"/>
  <c r="Q73" i="6"/>
  <c r="R73" i="6" s="1"/>
  <c r="Q77" i="6"/>
  <c r="R77" i="6" s="1"/>
  <c r="R82" i="6"/>
  <c r="Q64" i="6"/>
  <c r="R64" i="6" s="1"/>
  <c r="I85" i="6"/>
  <c r="Q65" i="6"/>
  <c r="R65" i="6" s="1"/>
  <c r="Q63" i="6"/>
  <c r="R63" i="6" s="1"/>
  <c r="Q68" i="6"/>
  <c r="R68" i="6" s="1"/>
  <c r="Q71" i="6"/>
  <c r="R71" i="6" s="1"/>
  <c r="Q60" i="6"/>
  <c r="R60" i="6" s="1"/>
  <c r="Q56" i="6"/>
  <c r="R56" i="6" s="1"/>
  <c r="Q43" i="6"/>
  <c r="R43" i="6" s="1"/>
  <c r="Q55" i="6"/>
  <c r="R55" i="6" s="1"/>
  <c r="Q39" i="6"/>
  <c r="R39" i="6" s="1"/>
  <c r="Q40" i="6"/>
  <c r="R40" i="6" s="1"/>
  <c r="P23" i="6" l="1"/>
  <c r="O23" i="6" l="1"/>
  <c r="O85" i="6" s="1"/>
  <c r="O86" i="6" s="1"/>
  <c r="O87" i="6" s="1"/>
  <c r="L23" i="6"/>
  <c r="L85" i="6" s="1"/>
  <c r="L86" i="6" s="1"/>
  <c r="L87" i="6" s="1"/>
  <c r="Q23" i="6" l="1"/>
  <c r="R23" i="6" l="1"/>
  <c r="R85" i="6" s="1"/>
  <c r="R86" i="6" s="1"/>
  <c r="R87" i="6" s="1"/>
  <c r="Q85" i="6"/>
  <c r="Q86" i="6" s="1"/>
  <c r="Q87" i="6" s="1"/>
  <c r="I86" i="6"/>
  <c r="R21" i="6" l="1"/>
  <c r="I87" i="6"/>
</calcChain>
</file>

<file path=xl/sharedStrings.xml><?xml version="1.0" encoding="utf-8"?>
<sst xmlns="http://schemas.openxmlformats.org/spreadsheetml/2006/main" count="284" uniqueCount="154">
  <si>
    <t>Item No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</si>
  <si>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</si>
  <si>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</si>
  <si>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</si>
  <si>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</si>
  <si>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</si>
  <si>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</si>
  <si>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</si>
  <si>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</si>
  <si>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</si>
  <si>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</si>
  <si>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>TOTAL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</si>
  <si>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</si>
  <si>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</si>
  <si>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</si>
  <si>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</si>
  <si>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</si>
  <si>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</si>
  <si>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TOTAL BID PRICE  (EXCL VAT)</t>
  </si>
  <si>
    <t>TOTAL  BID PRICE (INCL VAT)</t>
  </si>
  <si>
    <t>Name</t>
  </si>
  <si>
    <t>Date</t>
  </si>
  <si>
    <t>Capacity</t>
  </si>
  <si>
    <t>Mark with an X, which ROE is applicable</t>
  </si>
  <si>
    <t>Line Price Y2</t>
  </si>
  <si>
    <t>Line Price Y3</t>
  </si>
  <si>
    <t>Line Price Y1</t>
  </si>
  <si>
    <t>BRAND / MODEL</t>
  </si>
  <si>
    <t>Price clarification comment</t>
  </si>
  <si>
    <t>Signature (above)</t>
  </si>
  <si>
    <t>Pricing schedule</t>
  </si>
  <si>
    <t>------</t>
  </si>
  <si>
    <t>a.</t>
  </si>
  <si>
    <t>b.</t>
  </si>
  <si>
    <t>c.</t>
  </si>
  <si>
    <t>d.</t>
  </si>
  <si>
    <t>Other</t>
  </si>
  <si>
    <t>e.</t>
  </si>
  <si>
    <t>License Model</t>
  </si>
  <si>
    <t>Goods/Service description - Please refer to Section 7.2 in the Bid Specification Document</t>
  </si>
  <si>
    <t>Qty Type</t>
  </si>
  <si>
    <t>Unit</t>
  </si>
  <si>
    <t>a.1.</t>
  </si>
  <si>
    <t>Develop</t>
  </si>
  <si>
    <t>Post go-live support</t>
  </si>
  <si>
    <t>Hours</t>
  </si>
  <si>
    <t>Deployment Guide</t>
  </si>
  <si>
    <t>Test Cases</t>
  </si>
  <si>
    <t>Technical API Designs</t>
  </si>
  <si>
    <t>Functional API Designs</t>
  </si>
  <si>
    <t>User Acceptance Testing</t>
  </si>
  <si>
    <t>UAT Certificates</t>
  </si>
  <si>
    <t>Quality Assurance</t>
  </si>
  <si>
    <t>Resource Title(s)</t>
  </si>
  <si>
    <t>Qty Units</t>
  </si>
  <si>
    <t>Software AG Platform Configuration (Each API)</t>
  </si>
  <si>
    <t>a.2.</t>
  </si>
  <si>
    <t>a.3.</t>
  </si>
  <si>
    <t>a.4.</t>
  </si>
  <si>
    <t>a.6.</t>
  </si>
  <si>
    <t>a.7.</t>
  </si>
  <si>
    <t>a.8.</t>
  </si>
  <si>
    <t>a.9.</t>
  </si>
  <si>
    <t>a.11.</t>
  </si>
  <si>
    <t>a.12.</t>
  </si>
  <si>
    <t>a.13.</t>
  </si>
  <si>
    <t>a.14.</t>
  </si>
  <si>
    <t>a.15.</t>
  </si>
  <si>
    <t>a.17.</t>
  </si>
  <si>
    <t>a.18.</t>
  </si>
  <si>
    <t>a.19.</t>
  </si>
  <si>
    <t>Deploy Application</t>
  </si>
  <si>
    <t>Functional Designs</t>
  </si>
  <si>
    <t>Technical Designs</t>
  </si>
  <si>
    <t>Handover APIs (Application Maintenance and Functional Application Support Services)</t>
  </si>
  <si>
    <t>Secure APIs source code in the SITA Source Code Repository</t>
  </si>
  <si>
    <t>b.1.</t>
  </si>
  <si>
    <t>b.2.</t>
  </si>
  <si>
    <t>b.3.</t>
  </si>
  <si>
    <t>b.4.</t>
  </si>
  <si>
    <t>b.5.</t>
  </si>
  <si>
    <t>b.6.</t>
  </si>
  <si>
    <t>b.7.</t>
  </si>
  <si>
    <t>b.8.</t>
  </si>
  <si>
    <t>b.9.</t>
  </si>
  <si>
    <t>b.10.</t>
  </si>
  <si>
    <t>b.11.</t>
  </si>
  <si>
    <t>b.12.</t>
  </si>
  <si>
    <t>b.13.</t>
  </si>
  <si>
    <t>b.14.</t>
  </si>
  <si>
    <t>c.1.</t>
  </si>
  <si>
    <t>c.2.</t>
  </si>
  <si>
    <t>c.3.</t>
  </si>
  <si>
    <t>c.4.</t>
  </si>
  <si>
    <t>c.5.</t>
  </si>
  <si>
    <t>SERVICE-ORIENTED COMPUTING GOVERNANCE FRAMEWORK AND API SLA TEMPLATE SKILL AND EXPERIENCE</t>
  </si>
  <si>
    <t>d.1.</t>
  </si>
  <si>
    <t>d.2.</t>
  </si>
  <si>
    <t>d.3.</t>
  </si>
  <si>
    <t>d.4.</t>
  </si>
  <si>
    <t>d.5.</t>
  </si>
  <si>
    <t>Execute, Monitor, Report and Control Project</t>
  </si>
  <si>
    <t>Project Closure</t>
  </si>
  <si>
    <t>Other (Specify)</t>
  </si>
  <si>
    <t>e.1.</t>
  </si>
  <si>
    <t>e.2.</t>
  </si>
  <si>
    <t>e.3.</t>
  </si>
  <si>
    <t>e.4.</t>
  </si>
  <si>
    <t>e.5.</t>
  </si>
  <si>
    <t>Quality Assurance and Acceptance</t>
  </si>
  <si>
    <t>Unit of Measure</t>
  </si>
  <si>
    <t>Deploy APIs</t>
  </si>
  <si>
    <t>APIs Portal  Documentation</t>
  </si>
  <si>
    <t>Publish APIs to the API portal</t>
  </si>
  <si>
    <t>Publish APIs to the API Gateway</t>
  </si>
  <si>
    <t>PROFESSIONAL SERVICES FOR THE DEVELOPMENT OF 8 APIs, A CANDIDATE APPLICATION, AN API SERVICE LEVEL AGREEMENT TEMPLATE AND SERVICE-ORIENTATED GOVERNANCE FRAMEWORK</t>
  </si>
  <si>
    <t xml:space="preserve">SKILL AND EXPERIENCE TO GOVERN AND PROJECT MANAGE THE SUCCESSFUL DELIVERY OF THE FULL REQUIREMENT STATED IN THE BID SPECIFICATION </t>
  </si>
  <si>
    <t>SOFTWARE AG WEBMETHODS AND API MANAGEMENT PLATFORM SKILLS AND EXPERIENCE</t>
  </si>
  <si>
    <t>I, the bidder, confirm that the price(s) and rate(s) quoted,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</si>
  <si>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Handover Application (Including Training)</t>
  </si>
  <si>
    <t>Handover (Including Training)</t>
  </si>
  <si>
    <t>RFB Title</t>
  </si>
  <si>
    <t>RFB No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</si>
  <si>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</si>
  <si>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</si>
  <si>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subsistence and travel</t>
  </si>
  <si>
    <r>
      <t xml:space="preserve">(d)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</si>
  <si>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Eight (8) APIs (Group B)</t>
  </si>
  <si>
    <t>Candidate Application (Group C)</t>
  </si>
  <si>
    <t>Service-oriented Computing Governance Framework (Group D)</t>
  </si>
  <si>
    <t>API Service Level Agreement Template (Group E)</t>
  </si>
  <si>
    <t>Project Management (Group A)</t>
  </si>
  <si>
    <t>Total</t>
  </si>
  <si>
    <t xml:space="preserve">Total </t>
  </si>
  <si>
    <t>Total effort in hours</t>
  </si>
  <si>
    <t>Project initiation and establishment of project governance.</t>
  </si>
  <si>
    <t>Risk management and escalations</t>
  </si>
  <si>
    <t>e.6.</t>
  </si>
  <si>
    <t>Analysis and Design</t>
  </si>
  <si>
    <t>Testing, including User Acceptance Testing</t>
  </si>
  <si>
    <t>Secure candidate application source code in the SITA Source Code Repository</t>
  </si>
  <si>
    <t>c.6.</t>
  </si>
  <si>
    <t>Analyse and design</t>
  </si>
  <si>
    <t>Project Charter and Schedule, including Payment Schedule against completed project milestones.</t>
  </si>
  <si>
    <t>e.7.</t>
  </si>
  <si>
    <t>Qty Hours</t>
  </si>
  <si>
    <t>a.16</t>
  </si>
  <si>
    <t>Develop presentation and session with stakeholders</t>
  </si>
  <si>
    <t>d.6.</t>
  </si>
  <si>
    <t>Develop (Framework, Implementation impact assessment, high-level communication plan and high-level implementation plan)</t>
  </si>
  <si>
    <t>Develop (provider API SLA template and Consumer API SLA template)</t>
  </si>
  <si>
    <t>a.10,</t>
  </si>
  <si>
    <t>(e) Please note that the total fixed hours (column G) per category is an accumelative value for the tasks as defined in column B for comparitive purposes.</t>
  </si>
  <si>
    <t>RFB 2549-2021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</si>
</sst>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#,##0_ ;\-#,##0\ 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1"/>
      <name val="Calibri Light"/>
      <family val="2"/>
    </font>
  </fonts>
  <fills count="1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9B3E8"/>
        <bgColor indexed="64"/>
      </patternFill>
    </fill>
  </fills>
  <borders count="92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thick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ck">
        <color theme="4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 style="thick">
        <color theme="4"/>
      </left>
      <right style="thin">
        <color theme="4"/>
      </right>
      <top style="thick">
        <color theme="4"/>
      </top>
      <bottom style="thin">
        <color theme="4"/>
      </bottom>
      <diagonal/>
    </border>
    <border>
      <left/>
      <right style="thin">
        <color theme="4"/>
      </right>
      <top style="thick">
        <color theme="4"/>
      </top>
      <bottom style="thin">
        <color theme="4"/>
      </bottom>
      <diagonal/>
    </border>
    <border>
      <left/>
      <right/>
      <top style="thick">
        <color theme="4"/>
      </top>
      <bottom style="thin">
        <color theme="4"/>
      </bottom>
      <diagonal/>
    </border>
    <border>
      <left style="thin">
        <color theme="4"/>
      </left>
      <right style="thick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ck">
        <color theme="4"/>
      </right>
      <top/>
      <bottom style="thin">
        <color theme="4"/>
      </bottom>
      <diagonal/>
    </border>
    <border>
      <left style="thick">
        <color theme="4"/>
      </left>
      <right style="thin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 style="thick">
        <color theme="4"/>
      </right>
      <top/>
      <bottom style="thick">
        <color theme="4"/>
      </bottom>
      <diagonal/>
    </border>
    <border>
      <left style="thin">
        <color theme="4"/>
      </left>
      <right/>
      <top/>
      <bottom style="thick">
        <color theme="4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 style="medium">
        <color theme="8"/>
      </bottom>
      <diagonal/>
    </border>
    <border>
      <left/>
      <right style="thick">
        <color theme="4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/>
      <diagonal/>
    </border>
    <border>
      <left style="thin">
        <color theme="4"/>
      </left>
      <right/>
      <top/>
      <bottom/>
      <diagonal/>
    </border>
    <border>
      <left/>
      <right style="thin">
        <color theme="8"/>
      </right>
      <top/>
      <bottom/>
      <diagonal/>
    </border>
    <border>
      <left/>
      <right style="thin">
        <color theme="4"/>
      </right>
      <top/>
      <bottom/>
      <diagonal/>
    </border>
    <border>
      <left style="thin">
        <color theme="8"/>
      </left>
      <right/>
      <top style="thin">
        <color theme="4"/>
      </top>
      <bottom style="thin">
        <color theme="4"/>
      </bottom>
      <diagonal/>
    </border>
    <border>
      <left/>
      <right style="thin">
        <color theme="8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/>
      <bottom style="thin">
        <color theme="8"/>
      </bottom>
      <diagonal/>
    </border>
    <border>
      <left style="thin">
        <color theme="4"/>
      </left>
      <right style="thin">
        <color theme="8"/>
      </right>
      <top style="thin">
        <color theme="8"/>
      </top>
      <bottom style="thin">
        <color theme="4"/>
      </bottom>
      <diagonal/>
    </border>
    <border>
      <left/>
      <right/>
      <top/>
      <bottom style="thick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indexed="64"/>
      </left>
      <right style="thick">
        <color theme="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theme="4"/>
      </right>
      <top style="thick">
        <color theme="4"/>
      </top>
      <bottom style="thin">
        <color theme="4"/>
      </bottom>
      <diagonal/>
    </border>
    <border>
      <left/>
      <right style="thick">
        <color theme="4"/>
      </right>
      <top style="thin">
        <color theme="4"/>
      </top>
      <bottom style="thick">
        <color theme="4"/>
      </bottom>
      <diagonal/>
    </border>
    <border>
      <left style="thick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 style="thick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ck">
        <color theme="4"/>
      </bottom>
      <diagonal/>
    </border>
    <border>
      <left style="thick">
        <color theme="4"/>
      </left>
      <right style="thin">
        <color indexed="64"/>
      </right>
      <top style="thick">
        <color theme="4"/>
      </top>
      <bottom/>
      <diagonal/>
    </border>
    <border>
      <left/>
      <right/>
      <top style="thick">
        <color theme="4"/>
      </top>
      <bottom/>
      <diagonal/>
    </border>
    <border>
      <left style="thin">
        <color indexed="64"/>
      </left>
      <right style="thin">
        <color indexed="64"/>
      </right>
      <top style="thick">
        <color theme="4"/>
      </top>
      <bottom style="thin">
        <color indexed="64"/>
      </bottom>
      <diagonal/>
    </border>
    <border>
      <left/>
      <right style="thick">
        <color theme="4"/>
      </right>
      <top style="thick">
        <color theme="4"/>
      </top>
      <bottom style="thin">
        <color indexed="64"/>
      </bottom>
      <diagonal/>
    </border>
    <border>
      <left style="thick">
        <color theme="4"/>
      </left>
      <right style="thin">
        <color indexed="64"/>
      </right>
      <top style="thin">
        <color indexed="64"/>
      </top>
      <bottom/>
      <diagonal/>
    </border>
    <border>
      <left style="thick">
        <color theme="4"/>
      </left>
      <right/>
      <top style="thin">
        <color indexed="64"/>
      </top>
      <bottom style="thick">
        <color theme="4"/>
      </bottom>
      <diagonal/>
    </border>
    <border>
      <left style="thin">
        <color indexed="64"/>
      </left>
      <right/>
      <top style="thin">
        <color indexed="64"/>
      </top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theme="4"/>
      </bottom>
      <diagonal/>
    </border>
    <border>
      <left/>
      <right/>
      <top style="thin">
        <color indexed="64"/>
      </top>
      <bottom style="thick">
        <color theme="4"/>
      </bottom>
      <diagonal/>
    </border>
    <border>
      <left style="thin">
        <color indexed="64"/>
      </left>
      <right style="thick">
        <color theme="4"/>
      </right>
      <top style="thin">
        <color indexed="64"/>
      </top>
      <bottom style="thick">
        <color theme="4"/>
      </bottom>
      <diagonal/>
    </border>
    <border>
      <left/>
      <right/>
      <top style="thin">
        <color theme="4"/>
      </top>
      <bottom style="thick">
        <color theme="4"/>
      </bottom>
      <diagonal/>
    </border>
    <border>
      <left style="thin">
        <color theme="4"/>
      </left>
      <right style="thick">
        <color theme="4"/>
      </right>
      <top style="thin">
        <color theme="4"/>
      </top>
      <bottom/>
      <diagonal/>
    </border>
    <border>
      <left style="thick">
        <color theme="4"/>
      </left>
      <right style="thick">
        <color theme="4"/>
      </right>
      <top style="thick">
        <color theme="4"/>
      </top>
      <bottom/>
      <diagonal/>
    </border>
    <border>
      <left style="thick">
        <color theme="4"/>
      </left>
      <right style="thick">
        <color theme="4"/>
      </right>
      <top/>
      <bottom/>
      <diagonal/>
    </border>
    <border>
      <left style="thick">
        <color theme="4"/>
      </left>
      <right style="thick">
        <color theme="4"/>
      </right>
      <top/>
      <bottom style="thick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ck">
        <color theme="4"/>
      </right>
      <top/>
      <bottom/>
      <diagonal/>
    </border>
    <border>
      <left/>
      <right style="thick">
        <color theme="4"/>
      </right>
      <top/>
      <bottom style="thin">
        <color theme="4"/>
      </bottom>
      <diagonal/>
    </border>
    <border>
      <left style="thick">
        <color theme="4"/>
      </left>
      <right style="thin">
        <color theme="4"/>
      </right>
      <top/>
      <bottom/>
      <diagonal/>
    </border>
    <border>
      <left style="thick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/>
      <diagonal/>
    </border>
    <border>
      <left style="thick">
        <color theme="4"/>
      </left>
      <right style="thick">
        <color theme="4"/>
      </right>
      <top style="thin">
        <color theme="4"/>
      </top>
      <bottom/>
      <diagonal/>
    </border>
    <border>
      <left style="thick">
        <color theme="4"/>
      </left>
      <right style="thick">
        <color theme="4"/>
      </right>
      <top/>
      <bottom style="thin">
        <color theme="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/>
      <diagonal/>
    </border>
    <border>
      <left style="thin">
        <color theme="4" tint="-0.249977111117893"/>
      </left>
      <right style="thin">
        <color theme="4" tint="-0.249977111117893"/>
      </right>
      <top/>
      <bottom style="thin">
        <color theme="4" tint="-0.249977111117893"/>
      </bottom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theme="4" tint="-0.249977111117893"/>
      </left>
      <right style="thin">
        <color theme="4"/>
      </right>
      <top style="thin">
        <color theme="4"/>
      </top>
      <bottom/>
      <diagonal/>
    </border>
    <border>
      <left style="thin">
        <color theme="4" tint="-0.249977111117893"/>
      </left>
      <right style="thin">
        <color theme="4"/>
      </right>
      <top/>
      <bottom/>
      <diagonal/>
    </border>
    <border>
      <left style="thin">
        <color theme="4" tint="-0.249977111117893"/>
      </left>
      <right style="thin">
        <color theme="4"/>
      </right>
      <top/>
      <bottom style="thin">
        <color theme="4"/>
      </bottom>
      <diagonal/>
    </border>
    <border>
      <left/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/>
      <right/>
      <top style="thin">
        <color theme="4" tint="-0.249977111117893"/>
      </top>
      <bottom style="thin">
        <color theme="4" tint="-0.249977111117893"/>
      </bottom>
      <diagonal/>
    </border>
    <border>
      <left/>
      <right/>
      <top style="thin">
        <color theme="4" tint="-0.249977111117893"/>
      </top>
      <bottom/>
      <diagonal/>
    </border>
    <border>
      <left/>
      <right/>
      <top/>
      <bottom style="thin">
        <color theme="4" tint="-0.24997711111789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347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7" fillId="2" borderId="0" xfId="0" applyFont="1" applyFill="1" applyAlignment="1">
      <alignment vertical="top"/>
    </xf>
    <xf numFmtId="0" fontId="3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0" fontId="5" fillId="3" borderId="0" xfId="0" applyFont="1" applyFill="1" applyBorder="1" applyAlignment="1"/>
    <xf numFmtId="0" fontId="10" fillId="3" borderId="0" xfId="0" applyFont="1" applyFill="1" applyAlignment="1">
      <alignment horizontal="left" vertical="center"/>
    </xf>
    <xf numFmtId="0" fontId="3" fillId="3" borderId="0" xfId="0" applyFont="1" applyFill="1" applyBorder="1" applyAlignment="1">
      <alignment horizontal="left" vertical="center" wrapText="1"/>
    </xf>
    <xf numFmtId="44" fontId="3" fillId="3" borderId="0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left" vertical="top"/>
    </xf>
    <xf numFmtId="0" fontId="6" fillId="4" borderId="1" xfId="0" applyFont="1" applyFill="1" applyBorder="1" applyAlignment="1">
      <alignment horizontal="right" vertical="top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/>
    </xf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center"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Border="1" applyAlignment="1">
      <alignment vertical="top" wrapText="1"/>
    </xf>
    <xf numFmtId="0" fontId="3" fillId="4" borderId="1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vertical="center" wrapText="1"/>
    </xf>
    <xf numFmtId="0" fontId="7" fillId="0" borderId="0" xfId="0" applyFont="1" applyFill="1"/>
    <xf numFmtId="0" fontId="2" fillId="3" borderId="8" xfId="0" applyFont="1" applyFill="1" applyBorder="1" applyAlignment="1">
      <alignment vertical="top"/>
    </xf>
    <xf numFmtId="164" fontId="5" fillId="2" borderId="4" xfId="0" applyNumberFormat="1" applyFont="1" applyFill="1" applyBorder="1" applyAlignment="1">
      <alignment horizontal="center" vertical="top" wrapText="1"/>
    </xf>
    <xf numFmtId="164" fontId="5" fillId="2" borderId="4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2" fillId="3" borderId="6" xfId="0" applyFont="1" applyFill="1" applyBorder="1" applyAlignment="1">
      <alignment horizontal="center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4" fillId="2" borderId="2" xfId="0" applyFont="1" applyFill="1" applyBorder="1" applyAlignment="1">
      <alignment vertical="center" wrapText="1"/>
    </xf>
    <xf numFmtId="0" fontId="6" fillId="4" borderId="3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wrapText="1"/>
    </xf>
    <xf numFmtId="0" fontId="5" fillId="5" borderId="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/>
    </xf>
    <xf numFmtId="0" fontId="13" fillId="5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164" fontId="5" fillId="2" borderId="23" xfId="0" applyNumberFormat="1" applyFont="1" applyFill="1" applyBorder="1" applyAlignment="1">
      <alignment horizontal="center" vertical="top" wrapText="1"/>
    </xf>
    <xf numFmtId="0" fontId="5" fillId="2" borderId="7" xfId="0" applyFont="1" applyFill="1" applyBorder="1" applyAlignment="1">
      <alignment horizontal="center" vertical="top" wrapText="1"/>
    </xf>
    <xf numFmtId="164" fontId="5" fillId="6" borderId="23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2" xfId="1" applyNumberFormat="1" applyFont="1" applyFill="1" applyBorder="1" applyAlignment="1">
      <alignment horizontal="right" vertical="center" wrapText="1"/>
    </xf>
    <xf numFmtId="164" fontId="3" fillId="5" borderId="1" xfId="0" applyNumberFormat="1" applyFont="1" applyFill="1" applyBorder="1" applyAlignment="1">
      <alignment vertical="center" wrapText="1"/>
    </xf>
    <xf numFmtId="164" fontId="6" fillId="4" borderId="23" xfId="0" applyNumberFormat="1" applyFont="1" applyFill="1" applyBorder="1" applyAlignment="1">
      <alignment horizontal="left" vertical="center" wrapText="1"/>
    </xf>
    <xf numFmtId="44" fontId="3" fillId="4" borderId="23" xfId="0" applyNumberFormat="1" applyFont="1" applyFill="1" applyBorder="1" applyAlignment="1">
      <alignment vertical="center" wrapText="1"/>
    </xf>
    <xf numFmtId="44" fontId="0" fillId="4" borderId="2" xfId="0" applyNumberFormat="1" applyFont="1" applyFill="1" applyBorder="1" applyAlignment="1">
      <alignment vertical="center"/>
    </xf>
    <xf numFmtId="0" fontId="13" fillId="5" borderId="1" xfId="0" applyFont="1" applyFill="1" applyBorder="1" applyAlignment="1">
      <alignment horizontal="left" vertical="center" wrapText="1"/>
    </xf>
    <xf numFmtId="0" fontId="13" fillId="5" borderId="19" xfId="0" applyFont="1" applyFill="1" applyBorder="1" applyAlignment="1">
      <alignment horizontal="left" vertical="center" wrapText="1"/>
    </xf>
    <xf numFmtId="0" fontId="0" fillId="0" borderId="0" xfId="0" applyFont="1" applyAlignment="1">
      <alignment vertical="center"/>
    </xf>
    <xf numFmtId="9" fontId="3" fillId="6" borderId="2" xfId="2" quotePrefix="1" applyFont="1" applyFill="1" applyBorder="1" applyAlignment="1">
      <alignment horizontal="center" vertical="center" wrapText="1"/>
    </xf>
    <xf numFmtId="0" fontId="3" fillId="6" borderId="22" xfId="1" applyNumberFormat="1" applyFont="1" applyFill="1" applyBorder="1" applyAlignment="1">
      <alignment horizontal="center" vertical="center" wrapText="1"/>
    </xf>
    <xf numFmtId="164" fontId="3" fillId="6" borderId="1" xfId="0" applyNumberFormat="1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left" vertical="top" wrapText="1"/>
    </xf>
    <xf numFmtId="0" fontId="13" fillId="5" borderId="26" xfId="0" applyFont="1" applyFill="1" applyBorder="1" applyAlignment="1">
      <alignment horizontal="left" vertical="top" wrapText="1"/>
    </xf>
    <xf numFmtId="0" fontId="13" fillId="5" borderId="28" xfId="0" applyFont="1" applyFill="1" applyBorder="1" applyAlignment="1">
      <alignment horizontal="left" vertical="top" wrapText="1"/>
    </xf>
    <xf numFmtId="0" fontId="4" fillId="4" borderId="22" xfId="0" applyFont="1" applyFill="1" applyBorder="1" applyAlignment="1">
      <alignment horizontal="left" vertical="top" wrapText="1"/>
    </xf>
    <xf numFmtId="0" fontId="13" fillId="5" borderId="29" xfId="0" applyFont="1" applyFill="1" applyBorder="1" applyAlignment="1">
      <alignment horizontal="left" vertical="top" wrapText="1"/>
    </xf>
    <xf numFmtId="0" fontId="4" fillId="4" borderId="30" xfId="0" applyFont="1" applyFill="1" applyBorder="1" applyAlignment="1">
      <alignment horizontal="left" vertical="top" wrapText="1"/>
    </xf>
    <xf numFmtId="0" fontId="13" fillId="5" borderId="31" xfId="0" applyFont="1" applyFill="1" applyBorder="1" applyAlignment="1">
      <alignment horizontal="left" vertical="top" wrapText="1"/>
    </xf>
    <xf numFmtId="0" fontId="13" fillId="5" borderId="32" xfId="0" applyFont="1" applyFill="1" applyBorder="1" applyAlignment="1">
      <alignment horizontal="left" vertical="top" wrapText="1"/>
    </xf>
    <xf numFmtId="0" fontId="13" fillId="5" borderId="27" xfId="0" applyFont="1" applyFill="1" applyBorder="1" applyAlignment="1">
      <alignment horizontal="left" vertical="top" wrapText="1"/>
    </xf>
    <xf numFmtId="0" fontId="13" fillId="5" borderId="20" xfId="0" applyFont="1" applyFill="1" applyBorder="1" applyAlignment="1">
      <alignment horizontal="left" vertical="top" wrapText="1"/>
    </xf>
    <xf numFmtId="0" fontId="13" fillId="5" borderId="33" xfId="0" applyFont="1" applyFill="1" applyBorder="1" applyAlignment="1">
      <alignment horizontal="left" vertical="top" wrapText="1"/>
    </xf>
    <xf numFmtId="0" fontId="5" fillId="8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/>
    </xf>
    <xf numFmtId="0" fontId="2" fillId="5" borderId="12" xfId="0" applyFont="1" applyFill="1" applyBorder="1" applyAlignment="1">
      <alignment horizontal="left" vertical="center" wrapText="1"/>
    </xf>
    <xf numFmtId="0" fontId="4" fillId="9" borderId="1" xfId="0" applyFont="1" applyFill="1" applyBorder="1" applyAlignment="1">
      <alignment vertical="center" wrapText="1"/>
    </xf>
    <xf numFmtId="0" fontId="5" fillId="2" borderId="24" xfId="0" applyFont="1" applyFill="1" applyBorder="1" applyAlignment="1">
      <alignment horizontal="center" vertical="top" wrapText="1"/>
    </xf>
    <xf numFmtId="9" fontId="3" fillId="5" borderId="24" xfId="2" applyFont="1" applyFill="1" applyBorder="1" applyAlignment="1">
      <alignment horizontal="right" vertical="center" wrapText="1"/>
    </xf>
    <xf numFmtId="0" fontId="2" fillId="3" borderId="34" xfId="0" applyFont="1" applyFill="1" applyBorder="1" applyAlignment="1">
      <alignment horizontal="left" vertical="top"/>
    </xf>
    <xf numFmtId="0" fontId="2" fillId="3" borderId="34" xfId="0" applyFont="1" applyFill="1" applyBorder="1" applyAlignment="1">
      <alignment horizontal="center" vertical="top"/>
    </xf>
    <xf numFmtId="0" fontId="2" fillId="5" borderId="35" xfId="0" applyFont="1" applyFill="1" applyBorder="1" applyAlignment="1">
      <alignment horizontal="left"/>
    </xf>
    <xf numFmtId="9" fontId="3" fillId="6" borderId="1" xfId="2" quotePrefix="1" applyFont="1" applyFill="1" applyBorder="1" applyAlignment="1">
      <alignment horizontal="center" vertical="center" wrapText="1"/>
    </xf>
    <xf numFmtId="9" fontId="3" fillId="5" borderId="1" xfId="2" applyFont="1" applyFill="1" applyBorder="1" applyAlignment="1">
      <alignment horizontal="right" vertical="center" wrapText="1"/>
    </xf>
    <xf numFmtId="9" fontId="3" fillId="5" borderId="37" xfId="2" applyFont="1" applyFill="1" applyBorder="1" applyAlignment="1">
      <alignment horizontal="right" vertical="center" wrapText="1"/>
    </xf>
    <xf numFmtId="165" fontId="3" fillId="4" borderId="23" xfId="0" applyNumberFormat="1" applyFont="1" applyFill="1" applyBorder="1" applyAlignment="1">
      <alignment vertical="center" wrapText="1"/>
    </xf>
    <xf numFmtId="0" fontId="3" fillId="3" borderId="40" xfId="0" applyFont="1" applyFill="1" applyBorder="1"/>
    <xf numFmtId="0" fontId="5" fillId="3" borderId="24" xfId="0" applyFont="1" applyFill="1" applyBorder="1" applyAlignment="1">
      <alignment horizontal="center" vertical="top" wrapText="1"/>
    </xf>
    <xf numFmtId="0" fontId="5" fillId="3" borderId="24" xfId="0" applyFont="1" applyFill="1" applyBorder="1" applyAlignment="1">
      <alignment wrapText="1"/>
    </xf>
    <xf numFmtId="0" fontId="5" fillId="0" borderId="43" xfId="0" applyFont="1" applyFill="1" applyBorder="1" applyAlignment="1"/>
    <xf numFmtId="164" fontId="5" fillId="2" borderId="44" xfId="0" applyNumberFormat="1" applyFont="1" applyFill="1" applyBorder="1" applyAlignment="1">
      <alignment horizontal="center" vertical="top" wrapText="1"/>
    </xf>
    <xf numFmtId="0" fontId="5" fillId="2" borderId="22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2" fillId="5" borderId="1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 indent="1"/>
    </xf>
    <xf numFmtId="0" fontId="3" fillId="0" borderId="2" xfId="0" applyFont="1" applyFill="1" applyBorder="1" applyAlignment="1">
      <alignment horizontal="left" vertical="center" wrapText="1" indent="1"/>
    </xf>
    <xf numFmtId="0" fontId="3" fillId="0" borderId="24" xfId="0" applyFont="1" applyFill="1" applyBorder="1" applyAlignment="1">
      <alignment horizontal="center" vertical="center" wrapText="1"/>
    </xf>
    <xf numFmtId="0" fontId="3" fillId="0" borderId="24" xfId="1" applyNumberFormat="1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center" vertical="top" wrapText="1"/>
    </xf>
    <xf numFmtId="0" fontId="3" fillId="0" borderId="1" xfId="0" quotePrefix="1" applyFont="1" applyFill="1" applyBorder="1" applyAlignment="1">
      <alignment horizontal="left" vertical="center" wrapText="1" indent="1"/>
    </xf>
    <xf numFmtId="0" fontId="3" fillId="0" borderId="3" xfId="0" applyFont="1" applyFill="1" applyBorder="1" applyAlignment="1">
      <alignment horizontal="center" vertical="center" wrapText="1"/>
    </xf>
    <xf numFmtId="9" fontId="3" fillId="7" borderId="47" xfId="2" applyFont="1" applyFill="1" applyBorder="1" applyAlignment="1">
      <alignment horizontal="right" vertical="center" wrapText="1"/>
    </xf>
    <xf numFmtId="9" fontId="3" fillId="7" borderId="48" xfId="2" applyFont="1" applyFill="1" applyBorder="1" applyAlignment="1">
      <alignment horizontal="right" vertical="center" wrapText="1"/>
    </xf>
    <xf numFmtId="9" fontId="3" fillId="7" borderId="49" xfId="2" applyFont="1" applyFill="1" applyBorder="1" applyAlignment="1">
      <alignment horizontal="right" vertical="center" wrapText="1"/>
    </xf>
    <xf numFmtId="44" fontId="4" fillId="4" borderId="50" xfId="0" applyNumberFormat="1" applyFont="1" applyFill="1" applyBorder="1" applyAlignment="1">
      <alignment vertical="top" wrapText="1"/>
    </xf>
    <xf numFmtId="164" fontId="5" fillId="4" borderId="36" xfId="0" applyNumberFormat="1" applyFont="1" applyFill="1" applyBorder="1" applyAlignment="1">
      <alignment horizontal="left" vertical="top" wrapText="1"/>
    </xf>
    <xf numFmtId="164" fontId="5" fillId="4" borderId="51" xfId="0" applyNumberFormat="1" applyFont="1" applyFill="1" applyBorder="1" applyAlignment="1">
      <alignment horizontal="left" vertical="top" wrapText="1"/>
    </xf>
    <xf numFmtId="0" fontId="3" fillId="0" borderId="52" xfId="1" applyNumberFormat="1" applyFont="1" applyFill="1" applyBorder="1" applyAlignment="1">
      <alignment horizontal="right" vertical="center" wrapText="1"/>
    </xf>
    <xf numFmtId="164" fontId="3" fillId="5" borderId="3" xfId="0" applyNumberFormat="1" applyFont="1" applyFill="1" applyBorder="1" applyAlignment="1">
      <alignment vertical="center" wrapText="1"/>
    </xf>
    <xf numFmtId="0" fontId="4" fillId="4" borderId="53" xfId="0" applyFont="1" applyFill="1" applyBorder="1" applyAlignment="1">
      <alignment horizontal="right" vertical="top" wrapText="1"/>
    </xf>
    <xf numFmtId="0" fontId="4" fillId="4" borderId="2" xfId="0" applyFont="1" applyFill="1" applyBorder="1" applyAlignment="1">
      <alignment horizontal="right" vertical="top" wrapText="1"/>
    </xf>
    <xf numFmtId="0" fontId="4" fillId="4" borderId="54" xfId="0" applyFont="1" applyFill="1" applyBorder="1" applyAlignment="1">
      <alignment horizontal="right" vertical="top" wrapText="1"/>
    </xf>
    <xf numFmtId="9" fontId="3" fillId="7" borderId="55" xfId="2" applyFont="1" applyFill="1" applyBorder="1" applyAlignment="1">
      <alignment horizontal="right" vertical="center" wrapText="1"/>
    </xf>
    <xf numFmtId="9" fontId="3" fillId="7" borderId="56" xfId="2" applyFont="1" applyFill="1" applyBorder="1" applyAlignment="1">
      <alignment horizontal="right" vertical="center" wrapText="1"/>
    </xf>
    <xf numFmtId="9" fontId="3" fillId="7" borderId="57" xfId="2" applyFont="1" applyFill="1" applyBorder="1" applyAlignment="1">
      <alignment horizontal="right" vertical="center" wrapText="1"/>
    </xf>
    <xf numFmtId="9" fontId="3" fillId="7" borderId="58" xfId="2" applyFont="1" applyFill="1" applyBorder="1" applyAlignment="1">
      <alignment horizontal="right" vertical="center" wrapText="1"/>
    </xf>
    <xf numFmtId="9" fontId="3" fillId="7" borderId="59" xfId="2" applyFont="1" applyFill="1" applyBorder="1" applyAlignment="1">
      <alignment horizontal="right" vertical="center" wrapText="1"/>
    </xf>
    <xf numFmtId="9" fontId="3" fillId="7" borderId="60" xfId="2" applyFont="1" applyFill="1" applyBorder="1" applyAlignment="1">
      <alignment horizontal="right" vertical="center" wrapText="1"/>
    </xf>
    <xf numFmtId="9" fontId="3" fillId="7" borderId="61" xfId="2" applyFont="1" applyFill="1" applyBorder="1" applyAlignment="1">
      <alignment horizontal="right" vertical="center" wrapText="1"/>
    </xf>
    <xf numFmtId="9" fontId="3" fillId="7" borderId="62" xfId="2" applyFont="1" applyFill="1" applyBorder="1" applyAlignment="1">
      <alignment horizontal="right" vertical="center" wrapText="1"/>
    </xf>
    <xf numFmtId="9" fontId="3" fillId="7" borderId="63" xfId="2" applyFont="1" applyFill="1" applyBorder="1" applyAlignment="1">
      <alignment horizontal="right" vertical="center" wrapText="1"/>
    </xf>
    <xf numFmtId="9" fontId="3" fillId="7" borderId="64" xfId="2" applyFont="1" applyFill="1" applyBorder="1" applyAlignment="1">
      <alignment horizontal="right" vertical="center" wrapText="1"/>
    </xf>
    <xf numFmtId="164" fontId="4" fillId="6" borderId="1" xfId="0" applyNumberFormat="1" applyFont="1" applyFill="1" applyBorder="1" applyAlignment="1">
      <alignment horizontal="center" vertical="center" wrapText="1"/>
    </xf>
    <xf numFmtId="44" fontId="4" fillId="4" borderId="27" xfId="0" applyNumberFormat="1" applyFont="1" applyFill="1" applyBorder="1" applyAlignment="1">
      <alignment vertical="top" wrapText="1"/>
    </xf>
    <xf numFmtId="164" fontId="5" fillId="4" borderId="24" xfId="0" applyNumberFormat="1" applyFont="1" applyFill="1" applyBorder="1" applyAlignment="1">
      <alignment horizontal="left" vertical="top" wrapText="1"/>
    </xf>
    <xf numFmtId="164" fontId="5" fillId="4" borderId="65" xfId="0" applyNumberFormat="1" applyFont="1" applyFill="1" applyBorder="1" applyAlignment="1">
      <alignment horizontal="left" vertical="top" wrapText="1"/>
    </xf>
    <xf numFmtId="9" fontId="3" fillId="7" borderId="0" xfId="2" applyFont="1" applyFill="1" applyBorder="1" applyAlignment="1">
      <alignment horizontal="right" vertical="center" wrapText="1"/>
    </xf>
    <xf numFmtId="165" fontId="3" fillId="4" borderId="66" xfId="0" applyNumberFormat="1" applyFont="1" applyFill="1" applyBorder="1" applyAlignment="1">
      <alignment vertical="center" wrapText="1"/>
    </xf>
    <xf numFmtId="0" fontId="0" fillId="3" borderId="0" xfId="0" applyFont="1" applyFill="1" applyBorder="1" applyAlignment="1">
      <alignment vertical="top"/>
    </xf>
    <xf numFmtId="9" fontId="3" fillId="7" borderId="45" xfId="2" applyFont="1" applyFill="1" applyBorder="1" applyAlignment="1">
      <alignment horizontal="right" vertical="center" wrapText="1"/>
    </xf>
    <xf numFmtId="9" fontId="3" fillId="7" borderId="67" xfId="2" applyFont="1" applyFill="1" applyBorder="1" applyAlignment="1">
      <alignment horizontal="right" vertical="center" wrapText="1"/>
    </xf>
    <xf numFmtId="9" fontId="3" fillId="7" borderId="68" xfId="2" applyFont="1" applyFill="1" applyBorder="1" applyAlignment="1">
      <alignment horizontal="right" vertical="center" wrapText="1"/>
    </xf>
    <xf numFmtId="9" fontId="3" fillId="7" borderId="69" xfId="2" applyFont="1" applyFill="1" applyBorder="1" applyAlignment="1">
      <alignment horizontal="right" vertical="center" wrapText="1"/>
    </xf>
    <xf numFmtId="9" fontId="3" fillId="5" borderId="23" xfId="2" applyFont="1" applyFill="1" applyBorder="1" applyAlignment="1">
      <alignment horizontal="center" vertical="center" wrapText="1"/>
    </xf>
    <xf numFmtId="9" fontId="3" fillId="5" borderId="24" xfId="2" applyFont="1" applyFill="1" applyBorder="1" applyAlignment="1">
      <alignment horizontal="center" vertical="center" wrapText="1"/>
    </xf>
    <xf numFmtId="164" fontId="3" fillId="5" borderId="24" xfId="0" applyNumberFormat="1" applyFont="1" applyFill="1" applyBorder="1" applyAlignment="1">
      <alignment vertical="center" wrapText="1"/>
    </xf>
    <xf numFmtId="164" fontId="6" fillId="4" borderId="24" xfId="0" applyNumberFormat="1" applyFont="1" applyFill="1" applyBorder="1" applyAlignment="1">
      <alignment horizontal="left" vertical="center" wrapText="1"/>
    </xf>
    <xf numFmtId="44" fontId="3" fillId="4" borderId="24" xfId="0" applyNumberFormat="1" applyFont="1" applyFill="1" applyBorder="1" applyAlignment="1">
      <alignment vertical="center" wrapText="1"/>
    </xf>
    <xf numFmtId="165" fontId="3" fillId="4" borderId="24" xfId="0" applyNumberFormat="1" applyFont="1" applyFill="1" applyBorder="1" applyAlignment="1">
      <alignment vertical="center" wrapText="1"/>
    </xf>
    <xf numFmtId="164" fontId="5" fillId="6" borderId="24" xfId="0" applyNumberFormat="1" applyFont="1" applyFill="1" applyBorder="1" applyAlignment="1">
      <alignment horizontal="left" vertical="center" wrapText="1"/>
    </xf>
    <xf numFmtId="44" fontId="0" fillId="4" borderId="24" xfId="0" applyNumberFormat="1" applyFont="1" applyFill="1" applyBorder="1" applyAlignment="1">
      <alignment vertical="center"/>
    </xf>
    <xf numFmtId="0" fontId="13" fillId="5" borderId="24" xfId="0" applyFont="1" applyFill="1" applyBorder="1" applyAlignment="1">
      <alignment horizontal="left" vertical="center" wrapText="1"/>
    </xf>
    <xf numFmtId="0" fontId="13" fillId="5" borderId="46" xfId="0" applyFont="1" applyFill="1" applyBorder="1" applyAlignment="1">
      <alignment horizontal="left" vertical="center" wrapText="1"/>
    </xf>
    <xf numFmtId="0" fontId="3" fillId="0" borderId="70" xfId="0" quotePrefix="1" applyFont="1" applyFill="1" applyBorder="1" applyAlignment="1">
      <alignment horizontal="left" vertical="center" wrapText="1" indent="1"/>
    </xf>
    <xf numFmtId="0" fontId="3" fillId="0" borderId="20" xfId="0" applyFont="1" applyFill="1" applyBorder="1" applyAlignment="1">
      <alignment horizontal="left" vertical="center" wrapText="1" indent="1"/>
    </xf>
    <xf numFmtId="0" fontId="3" fillId="0" borderId="0" xfId="0" applyFont="1" applyFill="1" applyBorder="1" applyAlignment="1">
      <alignment horizontal="center" vertical="center" wrapText="1"/>
    </xf>
    <xf numFmtId="9" fontId="3" fillId="5" borderId="0" xfId="2" applyFont="1" applyFill="1" applyBorder="1" applyAlignment="1">
      <alignment horizontal="right" vertical="center" wrapText="1"/>
    </xf>
    <xf numFmtId="9" fontId="3" fillId="5" borderId="0" xfId="2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164" fontId="3" fillId="5" borderId="0" xfId="0" applyNumberFormat="1" applyFont="1" applyFill="1" applyBorder="1" applyAlignment="1">
      <alignment vertical="center" wrapText="1"/>
    </xf>
    <xf numFmtId="164" fontId="6" fillId="4" borderId="71" xfId="0" applyNumberFormat="1" applyFont="1" applyFill="1" applyBorder="1" applyAlignment="1">
      <alignment horizontal="left" vertical="center" wrapText="1"/>
    </xf>
    <xf numFmtId="44" fontId="3" fillId="4" borderId="71" xfId="0" applyNumberFormat="1" applyFont="1" applyFill="1" applyBorder="1" applyAlignment="1">
      <alignment vertical="center" wrapText="1"/>
    </xf>
    <xf numFmtId="165" fontId="3" fillId="4" borderId="72" xfId="0" applyNumberFormat="1" applyFont="1" applyFill="1" applyBorder="1" applyAlignment="1">
      <alignment vertical="center" wrapText="1"/>
    </xf>
    <xf numFmtId="164" fontId="5" fillId="6" borderId="73" xfId="0" applyNumberFormat="1" applyFont="1" applyFill="1" applyBorder="1" applyAlignment="1">
      <alignment horizontal="left" vertical="center" wrapText="1"/>
    </xf>
    <xf numFmtId="44" fontId="0" fillId="4" borderId="71" xfId="0" applyNumberFormat="1" applyFont="1" applyFill="1" applyBorder="1" applyAlignment="1">
      <alignment vertical="center"/>
    </xf>
    <xf numFmtId="0" fontId="13" fillId="5" borderId="70" xfId="0" applyFont="1" applyFill="1" applyBorder="1" applyAlignment="1">
      <alignment horizontal="left" vertical="center" wrapText="1"/>
    </xf>
    <xf numFmtId="0" fontId="13" fillId="5" borderId="71" xfId="0" applyFont="1" applyFill="1" applyBorder="1" applyAlignment="1">
      <alignment horizontal="left" vertical="center" wrapText="1"/>
    </xf>
    <xf numFmtId="0" fontId="13" fillId="5" borderId="20" xfId="0" applyFont="1" applyFill="1" applyBorder="1" applyAlignment="1">
      <alignment horizontal="left" vertical="center" wrapText="1"/>
    </xf>
    <xf numFmtId="1" fontId="3" fillId="12" borderId="22" xfId="1" applyNumberFormat="1" applyFont="1" applyFill="1" applyBorder="1" applyAlignment="1">
      <alignment horizontal="center" vertical="center" wrapText="1"/>
    </xf>
    <xf numFmtId="0" fontId="3" fillId="0" borderId="22" xfId="1" applyNumberFormat="1" applyFont="1" applyFill="1" applyBorder="1" applyAlignment="1">
      <alignment horizontal="left" vertical="center" wrapText="1"/>
    </xf>
    <xf numFmtId="164" fontId="3" fillId="5" borderId="1" xfId="0" applyNumberFormat="1" applyFont="1" applyFill="1" applyBorder="1" applyAlignment="1">
      <alignment horizontal="left" vertical="center" wrapText="1"/>
    </xf>
    <xf numFmtId="44" fontId="3" fillId="4" borderId="23" xfId="0" applyNumberFormat="1" applyFont="1" applyFill="1" applyBorder="1" applyAlignment="1">
      <alignment horizontal="left" vertical="center" wrapText="1"/>
    </xf>
    <xf numFmtId="165" fontId="3" fillId="4" borderId="23" xfId="0" applyNumberFormat="1" applyFont="1" applyFill="1" applyBorder="1" applyAlignment="1">
      <alignment horizontal="left" vertical="center" wrapText="1"/>
    </xf>
    <xf numFmtId="1" fontId="3" fillId="13" borderId="22" xfId="1" applyNumberFormat="1" applyFont="1" applyFill="1" applyBorder="1" applyAlignment="1">
      <alignment horizontal="center" vertical="center" wrapText="1"/>
    </xf>
    <xf numFmtId="1" fontId="3" fillId="0" borderId="22" xfId="1" applyNumberFormat="1" applyFont="1" applyFill="1" applyBorder="1" applyAlignment="1">
      <alignment horizontal="center" vertical="center" wrapText="1"/>
    </xf>
    <xf numFmtId="1" fontId="3" fillId="0" borderId="24" xfId="1" applyNumberFormat="1" applyFont="1" applyFill="1" applyBorder="1" applyAlignment="1">
      <alignment horizontal="center" vertical="center" wrapText="1"/>
    </xf>
    <xf numFmtId="9" fontId="3" fillId="5" borderId="2" xfId="2" applyFont="1" applyFill="1" applyBorder="1" applyAlignment="1">
      <alignment horizontal="center" vertical="center" wrapText="1"/>
    </xf>
    <xf numFmtId="0" fontId="3" fillId="0" borderId="46" xfId="1" applyNumberFormat="1" applyFont="1" applyFill="1" applyBorder="1" applyAlignment="1">
      <alignment horizontal="right" vertical="center" wrapText="1"/>
    </xf>
    <xf numFmtId="164" fontId="6" fillId="4" borderId="2" xfId="0" applyNumberFormat="1" applyFont="1" applyFill="1" applyBorder="1" applyAlignment="1">
      <alignment horizontal="left" vertical="center" wrapText="1"/>
    </xf>
    <xf numFmtId="44" fontId="3" fillId="4" borderId="2" xfId="0" applyNumberFormat="1" applyFont="1" applyFill="1" applyBorder="1" applyAlignment="1">
      <alignment vertical="center" wrapText="1"/>
    </xf>
    <xf numFmtId="165" fontId="3" fillId="4" borderId="2" xfId="0" applyNumberFormat="1" applyFont="1" applyFill="1" applyBorder="1" applyAlignment="1">
      <alignment vertical="center" wrapText="1"/>
    </xf>
    <xf numFmtId="164" fontId="5" fillId="6" borderId="2" xfId="0" applyNumberFormat="1" applyFont="1" applyFill="1" applyBorder="1" applyAlignment="1">
      <alignment horizontal="left" vertical="center" wrapText="1"/>
    </xf>
    <xf numFmtId="9" fontId="3" fillId="5" borderId="71" xfId="2" applyFont="1" applyFill="1" applyBorder="1" applyAlignment="1">
      <alignment horizontal="right" vertical="center" wrapText="1"/>
    </xf>
    <xf numFmtId="9" fontId="3" fillId="5" borderId="36" xfId="2" applyFont="1" applyFill="1" applyBorder="1" applyAlignment="1">
      <alignment horizontal="center" vertical="center" wrapText="1"/>
    </xf>
    <xf numFmtId="9" fontId="3" fillId="5" borderId="80" xfId="2" applyFont="1" applyFill="1" applyBorder="1" applyAlignment="1">
      <alignment horizontal="center" vertical="center" wrapText="1"/>
    </xf>
    <xf numFmtId="9" fontId="3" fillId="5" borderId="80" xfId="2" applyFont="1" applyFill="1" applyBorder="1" applyAlignment="1">
      <alignment horizontal="right" vertical="center" wrapText="1"/>
    </xf>
    <xf numFmtId="164" fontId="4" fillId="6" borderId="19" xfId="0" applyNumberFormat="1" applyFont="1" applyFill="1" applyBorder="1" applyAlignment="1">
      <alignment horizontal="center" vertical="center" wrapText="1"/>
    </xf>
    <xf numFmtId="1" fontId="3" fillId="0" borderId="46" xfId="1" applyNumberFormat="1" applyFont="1" applyFill="1" applyBorder="1" applyAlignment="1">
      <alignment horizontal="center" vertical="center" wrapText="1"/>
    </xf>
    <xf numFmtId="0" fontId="3" fillId="0" borderId="22" xfId="1" applyNumberFormat="1" applyFont="1" applyFill="1" applyBorder="1" applyAlignment="1">
      <alignment horizontal="center" vertical="center" wrapText="1"/>
    </xf>
    <xf numFmtId="1" fontId="3" fillId="0" borderId="52" xfId="1" applyNumberFormat="1" applyFont="1" applyFill="1" applyBorder="1" applyAlignment="1">
      <alignment horizontal="center" vertical="center" wrapText="1"/>
    </xf>
    <xf numFmtId="1" fontId="2" fillId="5" borderId="80" xfId="0" applyNumberFormat="1" applyFont="1" applyFill="1" applyBorder="1" applyAlignment="1">
      <alignment horizontal="center" vertical="top"/>
    </xf>
    <xf numFmtId="164" fontId="6" fillId="4" borderId="36" xfId="0" applyNumberFormat="1" applyFont="1" applyFill="1" applyBorder="1" applyAlignment="1">
      <alignment horizontal="left" vertical="center" wrapText="1"/>
    </xf>
    <xf numFmtId="9" fontId="3" fillId="5" borderId="66" xfId="2" applyFont="1" applyFill="1" applyBorder="1" applyAlignment="1">
      <alignment horizontal="center" vertical="center" wrapText="1"/>
    </xf>
    <xf numFmtId="0" fontId="3" fillId="0" borderId="80" xfId="0" applyFont="1" applyFill="1" applyBorder="1" applyAlignment="1">
      <alignment horizontal="center" vertical="center" wrapText="1"/>
    </xf>
    <xf numFmtId="164" fontId="3" fillId="5" borderId="80" xfId="0" applyNumberFormat="1" applyFont="1" applyFill="1" applyBorder="1" applyAlignment="1">
      <alignment vertical="center" wrapText="1"/>
    </xf>
    <xf numFmtId="0" fontId="15" fillId="0" borderId="0" xfId="0" applyFont="1"/>
    <xf numFmtId="0" fontId="6" fillId="4" borderId="4" xfId="0" applyFont="1" applyFill="1" applyBorder="1" applyAlignment="1">
      <alignment horizontal="right" vertical="top" wrapText="1"/>
    </xf>
    <xf numFmtId="0" fontId="6" fillId="0" borderId="3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1" fontId="3" fillId="11" borderId="74" xfId="1" applyNumberFormat="1" applyFont="1" applyFill="1" applyBorder="1" applyAlignment="1">
      <alignment horizontal="center" vertical="center" wrapText="1"/>
    </xf>
    <xf numFmtId="9" fontId="3" fillId="5" borderId="73" xfId="2" applyFont="1" applyFill="1" applyBorder="1" applyAlignment="1">
      <alignment horizontal="center" vertical="center" wrapText="1"/>
    </xf>
    <xf numFmtId="164" fontId="3" fillId="5" borderId="3" xfId="0" applyNumberFormat="1" applyFont="1" applyFill="1" applyBorder="1" applyAlignment="1">
      <alignment horizontal="left" vertical="center" wrapText="1"/>
    </xf>
    <xf numFmtId="164" fontId="3" fillId="5" borderId="19" xfId="0" applyNumberFormat="1" applyFont="1" applyFill="1" applyBorder="1" applyAlignment="1">
      <alignment horizontal="left" vertical="center" wrapText="1"/>
    </xf>
    <xf numFmtId="164" fontId="6" fillId="4" borderId="29" xfId="0" applyNumberFormat="1" applyFont="1" applyFill="1" applyBorder="1" applyAlignment="1">
      <alignment horizontal="left" vertical="center" wrapText="1"/>
    </xf>
    <xf numFmtId="0" fontId="4" fillId="6" borderId="1" xfId="0" quotePrefix="1" applyFont="1" applyFill="1" applyBorder="1" applyAlignment="1">
      <alignment horizontal="center" vertical="center" wrapText="1"/>
    </xf>
    <xf numFmtId="0" fontId="4" fillId="10" borderId="1" xfId="0" quotePrefix="1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horizontal="center" vertical="center" wrapText="1"/>
    </xf>
    <xf numFmtId="0" fontId="3" fillId="0" borderId="7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 indent="1"/>
    </xf>
    <xf numFmtId="0" fontId="1" fillId="0" borderId="1" xfId="0" quotePrefix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164" fontId="3" fillId="5" borderId="19" xfId="0" applyNumberFormat="1" applyFont="1" applyFill="1" applyBorder="1" applyAlignment="1">
      <alignment vertical="center" wrapText="1"/>
    </xf>
    <xf numFmtId="9" fontId="3" fillId="5" borderId="81" xfId="2" applyFont="1" applyFill="1" applyBorder="1" applyAlignment="1">
      <alignment horizontal="center" vertical="center" wrapText="1"/>
    </xf>
    <xf numFmtId="0" fontId="3" fillId="0" borderId="52" xfId="1" applyNumberFormat="1" applyFont="1" applyFill="1" applyBorder="1" applyAlignment="1">
      <alignment horizontal="left" vertical="center" wrapText="1"/>
    </xf>
    <xf numFmtId="44" fontId="3" fillId="4" borderId="66" xfId="0" applyNumberFormat="1" applyFont="1" applyFill="1" applyBorder="1" applyAlignment="1">
      <alignment horizontal="left" vertical="center" wrapText="1"/>
    </xf>
    <xf numFmtId="165" fontId="3" fillId="4" borderId="66" xfId="0" applyNumberFormat="1" applyFont="1" applyFill="1" applyBorder="1" applyAlignment="1">
      <alignment horizontal="left" vertical="center" wrapText="1"/>
    </xf>
    <xf numFmtId="9" fontId="3" fillId="5" borderId="82" xfId="2" applyFont="1" applyFill="1" applyBorder="1" applyAlignment="1">
      <alignment horizontal="right" vertical="center" wrapText="1"/>
    </xf>
    <xf numFmtId="1" fontId="3" fillId="13" borderId="75" xfId="1" applyNumberFormat="1" applyFont="1" applyFill="1" applyBorder="1" applyAlignment="1">
      <alignment horizontal="center" vertical="center" wrapText="1"/>
    </xf>
    <xf numFmtId="0" fontId="3" fillId="0" borderId="75" xfId="1" applyNumberFormat="1" applyFont="1" applyFill="1" applyBorder="1" applyAlignment="1">
      <alignment horizontal="right" vertical="center" wrapText="1"/>
    </xf>
    <xf numFmtId="44" fontId="3" fillId="4" borderId="29" xfId="0" applyNumberFormat="1" applyFont="1" applyFill="1" applyBorder="1" applyAlignment="1">
      <alignment vertical="center" wrapText="1"/>
    </xf>
    <xf numFmtId="165" fontId="3" fillId="4" borderId="29" xfId="0" applyNumberFormat="1" applyFont="1" applyFill="1" applyBorder="1" applyAlignment="1">
      <alignment vertical="center" wrapText="1"/>
    </xf>
    <xf numFmtId="164" fontId="5" fillId="6" borderId="29" xfId="0" applyNumberFormat="1" applyFont="1" applyFill="1" applyBorder="1" applyAlignment="1">
      <alignment horizontal="left" vertical="center" wrapText="1"/>
    </xf>
    <xf numFmtId="44" fontId="0" fillId="4" borderId="20" xfId="0" applyNumberFormat="1" applyFont="1" applyFill="1" applyBorder="1" applyAlignment="1">
      <alignment vertical="center"/>
    </xf>
    <xf numFmtId="9" fontId="3" fillId="5" borderId="1" xfId="2" applyFont="1" applyFill="1" applyBorder="1" applyAlignment="1">
      <alignment horizontal="center" vertical="center" wrapText="1"/>
    </xf>
    <xf numFmtId="164" fontId="6" fillId="4" borderId="1" xfId="0" applyNumberFormat="1" applyFont="1" applyFill="1" applyBorder="1" applyAlignment="1">
      <alignment vertical="center" wrapText="1"/>
    </xf>
    <xf numFmtId="0" fontId="3" fillId="0" borderId="1" xfId="1" applyNumberFormat="1" applyFont="1" applyFill="1" applyBorder="1" applyAlignment="1">
      <alignment horizontal="left" vertical="center" wrapText="1"/>
    </xf>
    <xf numFmtId="44" fontId="3" fillId="4" borderId="1" xfId="0" applyNumberFormat="1" applyFont="1" applyFill="1" applyBorder="1" applyAlignment="1">
      <alignment horizontal="left" vertical="center" wrapText="1"/>
    </xf>
    <xf numFmtId="165" fontId="3" fillId="4" borderId="1" xfId="0" applyNumberFormat="1" applyFont="1" applyFill="1" applyBorder="1" applyAlignment="1">
      <alignment horizontal="left" vertical="center" wrapText="1"/>
    </xf>
    <xf numFmtId="164" fontId="5" fillId="6" borderId="1" xfId="0" applyNumberFormat="1" applyFont="1" applyFill="1" applyBorder="1" applyAlignment="1">
      <alignment vertical="center" wrapText="1"/>
    </xf>
    <xf numFmtId="44" fontId="0" fillId="4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1" fontId="3" fillId="12" borderId="1" xfId="1" applyNumberFormat="1" applyFont="1" applyFill="1" applyBorder="1" applyAlignment="1">
      <alignment horizontal="center" vertical="center" wrapText="1"/>
    </xf>
    <xf numFmtId="9" fontId="3" fillId="5" borderId="20" xfId="2" applyFont="1" applyFill="1" applyBorder="1" applyAlignment="1">
      <alignment horizontal="center" vertical="center" wrapText="1"/>
    </xf>
    <xf numFmtId="9" fontId="3" fillId="5" borderId="3" xfId="2" applyFont="1" applyFill="1" applyBorder="1" applyAlignment="1">
      <alignment horizontal="center" vertical="center" wrapText="1"/>
    </xf>
    <xf numFmtId="9" fontId="3" fillId="5" borderId="87" xfId="2" applyFont="1" applyFill="1" applyBorder="1" applyAlignment="1">
      <alignment horizontal="right" vertical="center" wrapText="1"/>
    </xf>
    <xf numFmtId="9" fontId="3" fillId="5" borderId="88" xfId="2" applyFont="1" applyFill="1" applyBorder="1" applyAlignment="1">
      <alignment horizontal="center" vertical="center" wrapText="1"/>
    </xf>
    <xf numFmtId="9" fontId="3" fillId="5" borderId="89" xfId="2" applyFont="1" applyFill="1" applyBorder="1" applyAlignment="1">
      <alignment horizontal="center" vertical="center" wrapText="1"/>
    </xf>
    <xf numFmtId="9" fontId="3" fillId="5" borderId="90" xfId="2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right" vertical="center" wrapText="1"/>
    </xf>
    <xf numFmtId="44" fontId="3" fillId="4" borderId="1" xfId="0" applyNumberFormat="1" applyFont="1" applyFill="1" applyBorder="1" applyAlignment="1">
      <alignment vertical="center" wrapText="1"/>
    </xf>
    <xf numFmtId="165" fontId="3" fillId="4" borderId="1" xfId="0" applyNumberFormat="1" applyFont="1" applyFill="1" applyBorder="1" applyAlignment="1">
      <alignment vertical="center" wrapText="1"/>
    </xf>
    <xf numFmtId="0" fontId="3" fillId="0" borderId="75" xfId="1" applyNumberFormat="1" applyFont="1" applyFill="1" applyBorder="1" applyAlignment="1">
      <alignment horizontal="left" vertical="center" wrapText="1"/>
    </xf>
    <xf numFmtId="44" fontId="3" fillId="4" borderId="29" xfId="0" applyNumberFormat="1" applyFont="1" applyFill="1" applyBorder="1" applyAlignment="1">
      <alignment horizontal="left" vertical="center" wrapText="1"/>
    </xf>
    <xf numFmtId="165" fontId="3" fillId="4" borderId="29" xfId="0" applyNumberFormat="1" applyFont="1" applyFill="1" applyBorder="1" applyAlignment="1">
      <alignment horizontal="left" vertical="center" wrapText="1"/>
    </xf>
    <xf numFmtId="1" fontId="3" fillId="11" borderId="1" xfId="1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" fontId="3" fillId="0" borderId="81" xfId="1" applyNumberFormat="1" applyFont="1" applyFill="1" applyBorder="1" applyAlignment="1">
      <alignment horizontal="center" vertical="center" wrapText="1"/>
    </xf>
    <xf numFmtId="9" fontId="3" fillId="7" borderId="91" xfId="2" applyFont="1" applyFill="1" applyBorder="1" applyAlignment="1">
      <alignment horizontal="right" vertical="center" wrapText="1"/>
    </xf>
    <xf numFmtId="1" fontId="3" fillId="0" borderId="1" xfId="1" applyNumberFormat="1" applyFont="1" applyFill="1" applyBorder="1" applyAlignment="1">
      <alignment horizontal="center" vertical="center" wrapText="1"/>
    </xf>
    <xf numFmtId="0" fontId="3" fillId="0" borderId="7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5" borderId="80" xfId="0" applyFont="1" applyFill="1" applyBorder="1" applyAlignment="1">
      <alignment horizontal="right" vertical="top"/>
    </xf>
    <xf numFmtId="164" fontId="3" fillId="5" borderId="3" xfId="0" applyNumberFormat="1" applyFont="1" applyFill="1" applyBorder="1" applyAlignment="1">
      <alignment horizontal="left" vertical="center" wrapText="1"/>
    </xf>
    <xf numFmtId="164" fontId="3" fillId="5" borderId="19" xfId="0" applyNumberFormat="1" applyFont="1" applyFill="1" applyBorder="1" applyAlignment="1">
      <alignment horizontal="left" vertical="center" wrapText="1"/>
    </xf>
    <xf numFmtId="9" fontId="3" fillId="5" borderId="79" xfId="2" applyFont="1" applyFill="1" applyBorder="1" applyAlignment="1">
      <alignment horizontal="center" vertical="center" wrapText="1"/>
    </xf>
    <xf numFmtId="9" fontId="3" fillId="5" borderId="20" xfId="2" applyFont="1" applyFill="1" applyBorder="1" applyAlignment="1">
      <alignment horizontal="center" vertical="center" wrapText="1"/>
    </xf>
    <xf numFmtId="9" fontId="3" fillId="5" borderId="3" xfId="2" applyFont="1" applyFill="1" applyBorder="1" applyAlignment="1">
      <alignment horizontal="center" vertical="center" wrapText="1"/>
    </xf>
    <xf numFmtId="9" fontId="3" fillId="5" borderId="19" xfId="2" applyFont="1" applyFill="1" applyBorder="1" applyAlignment="1">
      <alignment horizontal="center" vertical="center" wrapText="1"/>
    </xf>
    <xf numFmtId="164" fontId="6" fillId="4" borderId="66" xfId="0" applyNumberFormat="1" applyFont="1" applyFill="1" applyBorder="1" applyAlignment="1">
      <alignment horizontal="left" vertical="center" wrapText="1"/>
    </xf>
    <xf numFmtId="164" fontId="6" fillId="4" borderId="29" xfId="0" applyNumberFormat="1" applyFont="1" applyFill="1" applyBorder="1" applyAlignment="1">
      <alignment horizontal="left" vertical="center" wrapText="1"/>
    </xf>
    <xf numFmtId="0" fontId="4" fillId="10" borderId="2" xfId="0" applyFont="1" applyFill="1" applyBorder="1" applyAlignment="1">
      <alignment horizontal="left" vertical="center" wrapText="1"/>
    </xf>
    <xf numFmtId="0" fontId="4" fillId="10" borderId="24" xfId="0" applyFont="1" applyFill="1" applyBorder="1" applyAlignment="1">
      <alignment horizontal="left" vertical="center" wrapText="1"/>
    </xf>
    <xf numFmtId="0" fontId="4" fillId="10" borderId="46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164" fontId="5" fillId="6" borderId="77" xfId="0" applyNumberFormat="1" applyFont="1" applyFill="1" applyBorder="1" applyAlignment="1">
      <alignment horizontal="center" vertical="center" wrapText="1"/>
    </xf>
    <xf numFmtId="164" fontId="5" fillId="6" borderId="78" xfId="0" applyNumberFormat="1" applyFont="1" applyFill="1" applyBorder="1" applyAlignment="1">
      <alignment horizontal="center" vertical="center" wrapText="1"/>
    </xf>
    <xf numFmtId="44" fontId="0" fillId="4" borderId="52" xfId="0" applyNumberFormat="1" applyFont="1" applyFill="1" applyBorder="1" applyAlignment="1">
      <alignment horizontal="center" vertical="center"/>
    </xf>
    <xf numFmtId="44" fontId="0" fillId="4" borderId="75" xfId="0" applyNumberFormat="1" applyFont="1" applyFill="1" applyBorder="1" applyAlignment="1">
      <alignment horizontal="center" vertical="center"/>
    </xf>
    <xf numFmtId="1" fontId="3" fillId="11" borderId="1" xfId="1" applyNumberFormat="1" applyFont="1" applyFill="1" applyBorder="1" applyAlignment="1">
      <alignment horizontal="center" vertical="center" wrapText="1"/>
    </xf>
    <xf numFmtId="164" fontId="5" fillId="6" borderId="77" xfId="0" applyNumberFormat="1" applyFont="1" applyFill="1" applyBorder="1" applyAlignment="1">
      <alignment horizontal="left" vertical="center" wrapText="1"/>
    </xf>
    <xf numFmtId="164" fontId="5" fillId="6" borderId="78" xfId="0" applyNumberFormat="1" applyFont="1" applyFill="1" applyBorder="1" applyAlignment="1">
      <alignment horizontal="left" vertical="center" wrapText="1"/>
    </xf>
    <xf numFmtId="44" fontId="0" fillId="4" borderId="52" xfId="0" applyNumberFormat="1" applyFont="1" applyFill="1" applyBorder="1" applyAlignment="1">
      <alignment horizontal="left" vertical="center"/>
    </xf>
    <xf numFmtId="44" fontId="0" fillId="4" borderId="75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 wrapText="1"/>
    </xf>
    <xf numFmtId="9" fontId="3" fillId="5" borderId="1" xfId="2" applyFont="1" applyFill="1" applyBorder="1" applyAlignment="1">
      <alignment horizontal="center" vertical="center" wrapText="1"/>
    </xf>
    <xf numFmtId="1" fontId="3" fillId="12" borderId="1" xfId="1" applyNumberFormat="1" applyFont="1" applyFill="1" applyBorder="1" applyAlignment="1">
      <alignment horizontal="center" vertical="center" wrapText="1"/>
    </xf>
    <xf numFmtId="164" fontId="3" fillId="5" borderId="1" xfId="0" applyNumberFormat="1" applyFont="1" applyFill="1" applyBorder="1" applyAlignment="1">
      <alignment horizontal="left" vertical="center" wrapText="1"/>
    </xf>
    <xf numFmtId="0" fontId="5" fillId="2" borderId="22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3" xfId="0" applyFont="1" applyFill="1" applyBorder="1" applyAlignment="1">
      <alignment horizontal="center" vertical="top" wrapText="1"/>
    </xf>
    <xf numFmtId="0" fontId="4" fillId="10" borderId="37" xfId="0" applyFont="1" applyFill="1" applyBorder="1" applyAlignment="1">
      <alignment horizontal="left" vertical="center" wrapText="1"/>
    </xf>
    <xf numFmtId="1" fontId="3" fillId="11" borderId="83" xfId="1" applyNumberFormat="1" applyFont="1" applyFill="1" applyBorder="1" applyAlignment="1">
      <alignment horizontal="center" vertical="center" wrapText="1"/>
    </xf>
    <xf numFmtId="1" fontId="3" fillId="11" borderId="40" xfId="1" applyNumberFormat="1" applyFont="1" applyFill="1" applyBorder="1" applyAlignment="1">
      <alignment horizontal="center" vertical="center" wrapText="1"/>
    </xf>
    <xf numFmtId="1" fontId="3" fillId="11" borderId="70" xfId="1" applyNumberFormat="1" applyFont="1" applyFill="1" applyBorder="1" applyAlignment="1">
      <alignment horizontal="center" vertical="center" wrapText="1"/>
    </xf>
    <xf numFmtId="0" fontId="3" fillId="0" borderId="76" xfId="0" applyFont="1" applyFill="1" applyBorder="1" applyAlignment="1">
      <alignment horizontal="center" vertical="center" wrapText="1"/>
    </xf>
    <xf numFmtId="9" fontId="3" fillId="5" borderId="38" xfId="2" applyFont="1" applyFill="1" applyBorder="1" applyAlignment="1">
      <alignment horizontal="center" vertical="center" wrapText="1"/>
    </xf>
    <xf numFmtId="9" fontId="1" fillId="5" borderId="37" xfId="2" applyFont="1" applyFill="1" applyBorder="1" applyAlignment="1">
      <alignment horizontal="center" vertical="center" wrapText="1"/>
    </xf>
    <xf numFmtId="9" fontId="3" fillId="5" borderId="0" xfId="2" applyFont="1" applyFill="1" applyBorder="1" applyAlignment="1">
      <alignment horizontal="center" vertical="center" wrapText="1"/>
    </xf>
    <xf numFmtId="9" fontId="3" fillId="5" borderId="71" xfId="2" applyFont="1" applyFill="1" applyBorder="1" applyAlignment="1">
      <alignment horizontal="center" vertical="center" wrapText="1"/>
    </xf>
    <xf numFmtId="164" fontId="3" fillId="5" borderId="76" xfId="0" applyNumberFormat="1" applyFont="1" applyFill="1" applyBorder="1" applyAlignment="1">
      <alignment horizontal="left" vertical="center" wrapText="1"/>
    </xf>
    <xf numFmtId="164" fontId="6" fillId="4" borderId="79" xfId="0" applyNumberFormat="1" applyFont="1" applyFill="1" applyBorder="1" applyAlignment="1">
      <alignment horizontal="left" vertical="center" wrapText="1"/>
    </xf>
    <xf numFmtId="164" fontId="6" fillId="4" borderId="38" xfId="0" applyNumberFormat="1" applyFont="1" applyFill="1" applyBorder="1" applyAlignment="1">
      <alignment horizontal="left" vertical="center" wrapText="1"/>
    </xf>
    <xf numFmtId="164" fontId="6" fillId="4" borderId="20" xfId="0" applyNumberFormat="1" applyFont="1" applyFill="1" applyBorder="1" applyAlignment="1">
      <alignment horizontal="left" vertical="center" wrapText="1"/>
    </xf>
    <xf numFmtId="164" fontId="5" fillId="6" borderId="37" xfId="0" applyNumberFormat="1" applyFont="1" applyFill="1" applyBorder="1" applyAlignment="1">
      <alignment horizontal="left" vertical="center" wrapText="1"/>
    </xf>
    <xf numFmtId="164" fontId="5" fillId="6" borderId="0" xfId="0" applyNumberFormat="1" applyFont="1" applyFill="1" applyBorder="1" applyAlignment="1">
      <alignment horizontal="left" vertical="center" wrapText="1"/>
    </xf>
    <xf numFmtId="164" fontId="5" fillId="6" borderId="71" xfId="0" applyNumberFormat="1" applyFont="1" applyFill="1" applyBorder="1" applyAlignment="1">
      <alignment horizontal="left" vertical="center" wrapText="1"/>
    </xf>
    <xf numFmtId="44" fontId="0" fillId="4" borderId="83" xfId="0" applyNumberFormat="1" applyFont="1" applyFill="1" applyBorder="1" applyAlignment="1">
      <alignment horizontal="left" vertical="center"/>
    </xf>
    <xf numFmtId="44" fontId="0" fillId="4" borderId="40" xfId="0" applyNumberFormat="1" applyFont="1" applyFill="1" applyBorder="1" applyAlignment="1">
      <alignment horizontal="left" vertical="center"/>
    </xf>
    <xf numFmtId="44" fontId="0" fillId="4" borderId="70" xfId="0" applyNumberFormat="1" applyFont="1" applyFill="1" applyBorder="1" applyAlignment="1">
      <alignment horizontal="left" vertical="center"/>
    </xf>
    <xf numFmtId="0" fontId="1" fillId="0" borderId="76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9" fontId="3" fillId="5" borderId="76" xfId="2" applyFont="1" applyFill="1" applyBorder="1" applyAlignment="1">
      <alignment horizontal="center" vertical="center" wrapText="1"/>
    </xf>
    <xf numFmtId="9" fontId="3" fillId="5" borderId="84" xfId="2" applyFont="1" applyFill="1" applyBorder="1" applyAlignment="1">
      <alignment horizontal="center" vertical="center" wrapText="1"/>
    </xf>
    <xf numFmtId="9" fontId="3" fillId="5" borderId="85" xfId="2" applyFont="1" applyFill="1" applyBorder="1" applyAlignment="1">
      <alignment horizontal="center" vertical="center" wrapText="1"/>
    </xf>
    <xf numFmtId="9" fontId="3" fillId="5" borderId="86" xfId="2" applyFont="1" applyFill="1" applyBorder="1" applyAlignment="1">
      <alignment horizontal="center" vertical="center" wrapText="1"/>
    </xf>
    <xf numFmtId="0" fontId="4" fillId="2" borderId="41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44" fontId="14" fillId="3" borderId="2" xfId="0" applyNumberFormat="1" applyFont="1" applyFill="1" applyBorder="1" applyAlignment="1">
      <alignment horizontal="center" vertical="center" wrapText="1"/>
    </xf>
    <xf numFmtId="44" fontId="14" fillId="3" borderId="24" xfId="0" applyNumberFormat="1" applyFont="1" applyFill="1" applyBorder="1" applyAlignment="1">
      <alignment horizontal="center" vertical="center" wrapText="1"/>
    </xf>
    <xf numFmtId="44" fontId="14" fillId="3" borderId="42" xfId="0" applyNumberFormat="1" applyFont="1" applyFill="1" applyBorder="1" applyAlignment="1">
      <alignment horizontal="center" vertical="center" wrapText="1"/>
    </xf>
    <xf numFmtId="44" fontId="14" fillId="3" borderId="38" xfId="0" applyNumberFormat="1" applyFont="1" applyFill="1" applyBorder="1" applyAlignment="1">
      <alignment horizontal="center" vertical="center" wrapText="1"/>
    </xf>
    <xf numFmtId="44" fontId="14" fillId="3" borderId="0" xfId="0" applyNumberFormat="1" applyFont="1" applyFill="1" applyBorder="1" applyAlignment="1">
      <alignment horizontal="center" vertical="center" wrapText="1"/>
    </xf>
    <xf numFmtId="44" fontId="14" fillId="3" borderId="39" xfId="0" applyNumberFormat="1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2" fillId="5" borderId="12" xfId="0" applyFont="1" applyFill="1" applyBorder="1" applyAlignment="1">
      <alignment horizontal="left" vertical="center" wrapText="1"/>
    </xf>
    <xf numFmtId="0" fontId="2" fillId="5" borderId="11" xfId="0" applyFont="1" applyFill="1" applyBorder="1" applyAlignment="1">
      <alignment horizontal="left" vertical="center" wrapText="1"/>
    </xf>
    <xf numFmtId="0" fontId="3" fillId="3" borderId="16" xfId="0" applyFont="1" applyFill="1" applyBorder="1" applyAlignment="1">
      <alignment horizontal="left" vertical="top" wrapText="1"/>
    </xf>
    <xf numFmtId="0" fontId="3" fillId="3" borderId="17" xfId="0" applyFont="1" applyFill="1" applyBorder="1" applyAlignment="1">
      <alignment horizontal="left" vertical="top" wrapText="1"/>
    </xf>
    <xf numFmtId="0" fontId="3" fillId="3" borderId="18" xfId="0" applyFont="1" applyFill="1" applyBorder="1" applyAlignment="1">
      <alignment horizontal="left" vertical="top" wrapText="1"/>
    </xf>
    <xf numFmtId="14" fontId="2" fillId="5" borderId="6" xfId="0" applyNumberFormat="1" applyFont="1" applyFill="1" applyBorder="1" applyAlignment="1">
      <alignment horizontal="left" vertical="center"/>
    </xf>
    <xf numFmtId="14" fontId="2" fillId="5" borderId="14" xfId="0" applyNumberFormat="1" applyFont="1" applyFill="1" applyBorder="1" applyAlignment="1">
      <alignment horizontal="left" vertical="center"/>
    </xf>
    <xf numFmtId="0" fontId="2" fillId="5" borderId="10" xfId="0" applyFont="1" applyFill="1" applyBorder="1" applyAlignment="1">
      <alignment horizontal="left" vertical="center" wrapText="1"/>
    </xf>
    <xf numFmtId="0" fontId="2" fillId="5" borderId="15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top"/>
    </xf>
    <xf numFmtId="0" fontId="2" fillId="3" borderId="7" xfId="0" applyFont="1" applyFill="1" applyBorder="1" applyAlignment="1">
      <alignment horizontal="left" vertical="top"/>
    </xf>
    <xf numFmtId="0" fontId="2" fillId="3" borderId="6" xfId="0" applyFont="1" applyFill="1" applyBorder="1" applyAlignment="1">
      <alignment horizontal="center" vertical="top"/>
    </xf>
    <xf numFmtId="0" fontId="2" fillId="3" borderId="7" xfId="0" applyFont="1" applyFill="1" applyBorder="1" applyAlignment="1">
      <alignment horizontal="center" vertical="top"/>
    </xf>
    <xf numFmtId="0" fontId="2" fillId="5" borderId="13" xfId="0" applyFont="1" applyFill="1" applyBorder="1" applyAlignment="1">
      <alignment horizontal="left"/>
    </xf>
    <xf numFmtId="0" fontId="2" fillId="5" borderId="9" xfId="0" applyFont="1" applyFill="1" applyBorder="1" applyAlignment="1">
      <alignment horizontal="left"/>
    </xf>
    <xf numFmtId="0" fontId="2" fillId="3" borderId="21" xfId="0" applyFont="1" applyFill="1" applyBorder="1" applyAlignment="1">
      <alignment horizontal="left" vertical="top"/>
    </xf>
    <xf numFmtId="0" fontId="2" fillId="3" borderId="9" xfId="0" applyFont="1" applyFill="1" applyBorder="1" applyAlignment="1">
      <alignment horizontal="left" vertical="top"/>
    </xf>
    <xf numFmtId="1" fontId="3" fillId="12" borderId="3" xfId="1" applyNumberFormat="1" applyFont="1" applyFill="1" applyBorder="1" applyAlignment="1">
      <alignment horizontal="center" vertical="center" wrapText="1"/>
    </xf>
    <xf numFmtId="1" fontId="3" fillId="12" borderId="76" xfId="1" applyNumberFormat="1" applyFont="1" applyFill="1" applyBorder="1" applyAlignment="1">
      <alignment horizontal="center" vertical="center" wrapText="1"/>
    </xf>
    <xf numFmtId="1" fontId="3" fillId="12" borderId="19" xfId="1" applyNumberFormat="1" applyFont="1" applyFill="1" applyBorder="1" applyAlignment="1">
      <alignment horizontal="center" vertical="center" wrapText="1"/>
    </xf>
    <xf numFmtId="164" fontId="6" fillId="4" borderId="3" xfId="0" applyNumberFormat="1" applyFont="1" applyFill="1" applyBorder="1" applyAlignment="1">
      <alignment horizontal="left" vertical="center" wrapText="1"/>
    </xf>
    <xf numFmtId="164" fontId="6" fillId="4" borderId="76" xfId="0" applyNumberFormat="1" applyFont="1" applyFill="1" applyBorder="1" applyAlignment="1">
      <alignment horizontal="left" vertical="center" wrapText="1"/>
    </xf>
    <xf numFmtId="164" fontId="6" fillId="4" borderId="19" xfId="0" applyNumberFormat="1" applyFont="1" applyFill="1" applyBorder="1" applyAlignment="1">
      <alignment horizontal="left" vertical="center" wrapText="1"/>
    </xf>
    <xf numFmtId="164" fontId="5" fillId="6" borderId="3" xfId="0" applyNumberFormat="1" applyFont="1" applyFill="1" applyBorder="1" applyAlignment="1">
      <alignment horizontal="left" vertical="center" wrapText="1"/>
    </xf>
    <xf numFmtId="164" fontId="5" fillId="6" borderId="76" xfId="0" applyNumberFormat="1" applyFont="1" applyFill="1" applyBorder="1" applyAlignment="1">
      <alignment horizontal="left" vertical="center" wrapText="1"/>
    </xf>
    <xf numFmtId="164" fontId="5" fillId="6" borderId="19" xfId="0" applyNumberFormat="1" applyFont="1" applyFill="1" applyBorder="1" applyAlignment="1">
      <alignment horizontal="left" vertical="center" wrapText="1"/>
    </xf>
    <xf numFmtId="44" fontId="0" fillId="4" borderId="3" xfId="0" applyNumberFormat="1" applyFont="1" applyFill="1" applyBorder="1" applyAlignment="1">
      <alignment horizontal="left" vertical="center"/>
    </xf>
    <xf numFmtId="44" fontId="0" fillId="4" borderId="76" xfId="0" applyNumberFormat="1" applyFont="1" applyFill="1" applyBorder="1" applyAlignment="1">
      <alignment horizontal="left" vertical="center"/>
    </xf>
    <xf numFmtId="44" fontId="0" fillId="4" borderId="19" xfId="0" applyNumberFormat="1" applyFont="1" applyFill="1" applyBorder="1" applyAlignment="1">
      <alignment horizontal="left" vertical="center"/>
    </xf>
    <xf numFmtId="164" fontId="3" fillId="5" borderId="1" xfId="0" applyNumberFormat="1" applyFont="1" applyFill="1" applyBorder="1" applyAlignment="1">
      <alignment horizontal="center" vertical="center" wrapText="1"/>
    </xf>
    <xf numFmtId="164" fontId="6" fillId="4" borderId="1" xfId="0" applyNumberFormat="1" applyFont="1" applyFill="1" applyBorder="1" applyAlignment="1">
      <alignment horizontal="center" vertical="center" wrapText="1"/>
    </xf>
    <xf numFmtId="164" fontId="5" fillId="6" borderId="1" xfId="0" applyNumberFormat="1" applyFont="1" applyFill="1" applyBorder="1" applyAlignment="1">
      <alignment horizontal="center" vertical="center" wrapText="1"/>
    </xf>
    <xf numFmtId="44" fontId="0" fillId="4" borderId="1" xfId="0" applyNumberFormat="1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9B3E8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286372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6"/>
  <sheetViews>
    <sheetView tabSelected="1" zoomScaleNormal="100" workbookViewId="0">
      <selection activeCell="B3" sqref="B3"/>
    </sheetView>
  </sheetViews>
  <sheetFormatPr defaultColWidth="9.109375" defaultRowHeight="14.4" x14ac:dyDescent="0.3"/>
  <cols>
    <col min="1" max="1" width="13.44140625" style="41" customWidth="1"/>
    <col min="2" max="2" width="62.44140625" style="40" customWidth="1"/>
    <col min="3" max="3" width="9.109375" style="42" bestFit="1" customWidth="1"/>
    <col min="4" max="4" width="8.77734375" style="42" bestFit="1" customWidth="1"/>
    <col min="5" max="5" width="10.109375" style="42" customWidth="1"/>
    <col min="6" max="6" width="10.109375" style="42" bestFit="1" customWidth="1"/>
    <col min="7" max="7" width="10.33203125" style="42" customWidth="1"/>
    <col min="8" max="8" width="19.44140625" style="40" customWidth="1"/>
    <col min="9" max="9" width="16.77734375" style="40" customWidth="1"/>
    <col min="10" max="10" width="10.109375" style="40" hidden="1" customWidth="1"/>
    <col min="11" max="12" width="19.44140625" style="40" hidden="1" customWidth="1"/>
    <col min="13" max="13" width="10.6640625" style="40" hidden="1" customWidth="1"/>
    <col min="14" max="15" width="19.44140625" style="40" hidden="1" customWidth="1"/>
    <col min="16" max="16" width="13.109375" style="40" hidden="1" customWidth="1"/>
    <col min="17" max="17" width="21.33203125" style="40" customWidth="1"/>
    <col min="18" max="18" width="17.33203125" style="40" customWidth="1"/>
    <col min="19" max="20" width="32.6640625" style="40" customWidth="1"/>
    <col min="21" max="21" width="36.6640625" style="40" customWidth="1"/>
    <col min="22" max="16384" width="9.109375" style="40"/>
  </cols>
  <sheetData>
    <row r="1" spans="1:26" s="27" customFormat="1" ht="31.2" x14ac:dyDescent="0.6">
      <c r="A1" s="7"/>
      <c r="B1" s="2" t="s">
        <v>16</v>
      </c>
      <c r="C1" s="3"/>
      <c r="D1" s="3"/>
      <c r="E1" s="3"/>
      <c r="F1" s="3"/>
      <c r="G1" s="1"/>
      <c r="H1" s="1"/>
      <c r="I1" s="1"/>
      <c r="J1" s="1"/>
      <c r="K1" s="1"/>
      <c r="L1" s="1"/>
      <c r="M1" s="1"/>
      <c r="N1" s="1"/>
      <c r="O1" s="5"/>
      <c r="P1" s="5"/>
      <c r="Q1" s="1"/>
      <c r="R1" s="1"/>
      <c r="S1" s="1"/>
      <c r="T1" s="1"/>
      <c r="U1" s="1"/>
    </row>
    <row r="2" spans="1:26" s="36" customFormat="1" ht="28.95" customHeight="1" x14ac:dyDescent="0.3">
      <c r="A2" s="33"/>
      <c r="B2" s="23" t="s">
        <v>30</v>
      </c>
      <c r="C2" s="4"/>
      <c r="D2" s="4"/>
      <c r="E2" s="4"/>
      <c r="F2" s="4"/>
      <c r="G2" s="34"/>
      <c r="H2" s="34"/>
      <c r="I2" s="34"/>
      <c r="J2" s="34"/>
      <c r="K2" s="34"/>
      <c r="L2" s="34"/>
      <c r="M2" s="34"/>
      <c r="N2" s="34"/>
      <c r="O2" s="35"/>
      <c r="P2" s="35"/>
      <c r="Q2" s="34"/>
      <c r="R2" s="34"/>
      <c r="S2" s="34"/>
      <c r="T2" s="34"/>
      <c r="U2" s="34"/>
    </row>
    <row r="3" spans="1:26" s="38" customFormat="1" ht="15.6" x14ac:dyDescent="0.3">
      <c r="A3" s="18" t="s">
        <v>122</v>
      </c>
      <c r="B3" s="194" t="s">
        <v>153</v>
      </c>
      <c r="C3" s="22"/>
      <c r="D3" s="22"/>
      <c r="E3" s="22"/>
      <c r="F3" s="22"/>
      <c r="G3" s="21"/>
      <c r="H3" s="21"/>
      <c r="I3" s="21"/>
      <c r="J3" s="21"/>
      <c r="K3" s="21"/>
      <c r="L3" s="21"/>
      <c r="M3" s="21"/>
      <c r="N3" s="21"/>
      <c r="O3" s="21"/>
      <c r="P3" s="21"/>
      <c r="Q3" s="37"/>
      <c r="R3" s="37"/>
      <c r="S3" s="37"/>
      <c r="T3" s="37"/>
      <c r="U3" s="37"/>
      <c r="V3" s="37"/>
      <c r="W3" s="37"/>
      <c r="X3" s="37"/>
      <c r="Y3" s="37"/>
      <c r="Z3" s="37"/>
    </row>
    <row r="4" spans="1:26" s="38" customFormat="1" ht="46.8" x14ac:dyDescent="0.3">
      <c r="A4" s="44" t="s">
        <v>121</v>
      </c>
      <c r="B4" s="196" t="s">
        <v>115</v>
      </c>
      <c r="C4" s="22"/>
      <c r="D4" s="22"/>
      <c r="E4" s="22"/>
      <c r="F4" s="22"/>
      <c r="G4" s="24"/>
      <c r="H4" s="24"/>
      <c r="I4" s="24"/>
      <c r="J4" s="24"/>
      <c r="K4" s="24"/>
      <c r="L4" s="24"/>
      <c r="M4" s="24"/>
      <c r="N4" s="24"/>
      <c r="O4" s="21"/>
      <c r="P4" s="21"/>
      <c r="Q4" s="37"/>
      <c r="R4" s="37"/>
      <c r="S4" s="37"/>
      <c r="T4" s="37"/>
      <c r="U4" s="37"/>
      <c r="V4" s="37"/>
      <c r="W4" s="37"/>
      <c r="X4" s="37"/>
      <c r="Y4" s="37"/>
      <c r="Z4" s="37"/>
    </row>
    <row r="5" spans="1:26" s="38" customFormat="1" ht="15.6" x14ac:dyDescent="0.3">
      <c r="A5" s="195" t="s">
        <v>17</v>
      </c>
      <c r="B5" s="48"/>
      <c r="C5" s="22"/>
      <c r="D5" s="22"/>
      <c r="E5" s="22"/>
      <c r="F5" s="22"/>
      <c r="G5" s="11"/>
      <c r="H5" s="11"/>
      <c r="I5" s="11"/>
      <c r="J5" s="11"/>
      <c r="K5" s="11"/>
      <c r="L5" s="11"/>
      <c r="M5" s="11"/>
      <c r="N5" s="11"/>
      <c r="O5" s="21"/>
      <c r="P5" s="21"/>
      <c r="Q5" s="37"/>
      <c r="R5" s="37"/>
      <c r="S5" s="37"/>
      <c r="T5" s="37"/>
      <c r="U5" s="37"/>
      <c r="V5" s="37"/>
      <c r="W5" s="37"/>
      <c r="X5" s="37"/>
      <c r="Y5" s="37"/>
      <c r="Z5" s="37"/>
    </row>
    <row r="6" spans="1:26" s="36" customFormat="1" ht="15.6" x14ac:dyDescent="0.3">
      <c r="A6" s="45"/>
      <c r="B6" s="46"/>
      <c r="C6" s="22"/>
      <c r="D6" s="22"/>
      <c r="E6" s="22"/>
      <c r="F6" s="22"/>
      <c r="G6" s="11"/>
      <c r="H6" s="11"/>
      <c r="I6" s="11"/>
      <c r="J6" s="11"/>
      <c r="K6" s="11"/>
      <c r="L6" s="11"/>
      <c r="M6" s="11"/>
      <c r="N6" s="11"/>
      <c r="O6" s="21"/>
      <c r="P6" s="21"/>
      <c r="Q6" s="37"/>
      <c r="R6" s="37"/>
      <c r="S6" s="37"/>
      <c r="T6" s="37"/>
      <c r="U6" s="37"/>
      <c r="V6" s="37"/>
      <c r="W6" s="37"/>
      <c r="X6" s="37"/>
      <c r="Y6" s="37"/>
      <c r="Z6" s="37"/>
    </row>
    <row r="7" spans="1:26" s="37" customFormat="1" ht="15.6" x14ac:dyDescent="0.3">
      <c r="A7" s="12" t="s">
        <v>6</v>
      </c>
      <c r="B7" s="13"/>
      <c r="C7" s="13"/>
      <c r="D7" s="14"/>
      <c r="E7" s="14"/>
      <c r="F7" s="14"/>
      <c r="G7" s="11"/>
      <c r="H7" s="11"/>
      <c r="I7" s="11"/>
      <c r="J7" s="11"/>
      <c r="K7" s="11"/>
      <c r="L7" s="11"/>
      <c r="M7" s="11"/>
      <c r="N7" s="11"/>
      <c r="O7" s="21"/>
      <c r="P7" s="21"/>
    </row>
    <row r="8" spans="1:26" s="37" customFormat="1" ht="15.6" x14ac:dyDescent="0.3">
      <c r="A8" s="49" t="s">
        <v>123</v>
      </c>
      <c r="B8" s="15"/>
      <c r="C8" s="16"/>
      <c r="D8" s="16"/>
      <c r="E8" s="16"/>
      <c r="F8" s="16"/>
      <c r="G8" s="11"/>
      <c r="H8" s="11"/>
      <c r="I8" s="11"/>
      <c r="J8" s="11"/>
      <c r="K8" s="11"/>
      <c r="L8" s="11"/>
      <c r="M8" s="11"/>
      <c r="N8" s="11"/>
      <c r="O8" s="21"/>
      <c r="P8" s="21"/>
    </row>
    <row r="9" spans="1:26" s="37" customFormat="1" ht="15.6" x14ac:dyDescent="0.3">
      <c r="A9" s="20" t="s">
        <v>124</v>
      </c>
      <c r="B9" s="6"/>
      <c r="C9" s="6"/>
      <c r="D9" s="6"/>
      <c r="E9" s="6"/>
      <c r="F9" s="6"/>
      <c r="G9" s="11"/>
      <c r="H9" s="11"/>
      <c r="I9" s="11"/>
      <c r="J9" s="11"/>
      <c r="K9" s="11"/>
      <c r="L9" s="11"/>
      <c r="M9" s="11"/>
      <c r="N9" s="11"/>
      <c r="O9" s="21"/>
      <c r="P9" s="21"/>
    </row>
    <row r="10" spans="1:26" s="37" customFormat="1" ht="15.6" x14ac:dyDescent="0.3">
      <c r="A10" s="20" t="s">
        <v>125</v>
      </c>
      <c r="B10" s="6"/>
      <c r="C10" s="6"/>
      <c r="D10" s="6"/>
      <c r="E10" s="6"/>
      <c r="F10" s="6"/>
      <c r="G10" s="11"/>
      <c r="H10" s="11"/>
      <c r="I10" s="11"/>
      <c r="J10" s="11"/>
      <c r="K10" s="11"/>
      <c r="L10" s="11"/>
      <c r="M10" s="11"/>
      <c r="N10" s="11"/>
      <c r="O10" s="21"/>
      <c r="P10" s="21"/>
    </row>
    <row r="11" spans="1:26" s="37" customFormat="1" ht="15.6" x14ac:dyDescent="0.3">
      <c r="A11" s="19" t="s">
        <v>126</v>
      </c>
      <c r="B11" s="6"/>
      <c r="C11" s="6"/>
      <c r="D11" s="6"/>
      <c r="E11" s="6"/>
      <c r="F11" s="6"/>
      <c r="G11" s="11"/>
      <c r="H11" s="11"/>
      <c r="I11" s="11"/>
      <c r="J11" s="11"/>
      <c r="K11" s="11"/>
      <c r="L11" s="11"/>
      <c r="M11" s="11"/>
      <c r="N11" s="11"/>
      <c r="O11" s="21"/>
      <c r="P11" s="21"/>
    </row>
    <row r="12" spans="1:26" s="37" customFormat="1" ht="15.6" x14ac:dyDescent="0.3">
      <c r="A12" s="249" t="s">
        <v>152</v>
      </c>
      <c r="B12" s="6"/>
      <c r="C12" s="6"/>
      <c r="D12" s="6"/>
      <c r="E12" s="6"/>
      <c r="F12" s="6"/>
      <c r="G12" s="11"/>
      <c r="H12" s="11"/>
      <c r="I12" s="11"/>
      <c r="J12" s="11"/>
      <c r="K12" s="11"/>
      <c r="L12" s="11"/>
      <c r="M12" s="11"/>
      <c r="N12" s="11"/>
      <c r="O12" s="21"/>
      <c r="P12" s="21"/>
    </row>
    <row r="13" spans="1:26" s="37" customFormat="1" ht="15.6" x14ac:dyDescent="0.3">
      <c r="A13" s="249"/>
      <c r="B13" s="6"/>
      <c r="C13" s="6"/>
      <c r="D13" s="6"/>
      <c r="E13" s="6"/>
      <c r="F13" s="6"/>
      <c r="G13" s="11"/>
      <c r="H13" s="11"/>
      <c r="I13" s="11"/>
      <c r="J13" s="11"/>
      <c r="K13" s="11"/>
      <c r="L13" s="11"/>
      <c r="M13" s="11"/>
      <c r="N13" s="11"/>
      <c r="O13" s="21"/>
      <c r="P13" s="21"/>
    </row>
    <row r="14" spans="1:26" s="37" customFormat="1" ht="15.45" customHeight="1" x14ac:dyDescent="0.3">
      <c r="A14" s="95"/>
      <c r="B14" s="43" t="s">
        <v>2</v>
      </c>
      <c r="C14" s="305" t="s">
        <v>3</v>
      </c>
      <c r="D14" s="306"/>
      <c r="E14" s="306"/>
      <c r="F14" s="306"/>
      <c r="G14" s="98"/>
      <c r="H14" s="11"/>
      <c r="I14" s="11"/>
      <c r="J14" s="11"/>
      <c r="K14" s="11"/>
      <c r="L14" s="11"/>
      <c r="M14" s="11"/>
      <c r="N14" s="11"/>
      <c r="O14" s="21"/>
      <c r="P14" s="21"/>
    </row>
    <row r="15" spans="1:26" s="37" customFormat="1" ht="15.6" x14ac:dyDescent="0.3">
      <c r="A15" s="95"/>
      <c r="B15" s="25" t="s">
        <v>4</v>
      </c>
      <c r="C15" s="307">
        <v>15.83</v>
      </c>
      <c r="D15" s="308"/>
      <c r="E15" s="308"/>
      <c r="F15" s="309"/>
      <c r="G15" s="47"/>
      <c r="H15" s="313" t="s">
        <v>23</v>
      </c>
      <c r="I15" s="11"/>
      <c r="J15" s="11"/>
      <c r="K15" s="11"/>
      <c r="L15" s="11"/>
      <c r="M15" s="11"/>
      <c r="N15" s="11"/>
      <c r="O15" s="21"/>
      <c r="P15" s="21"/>
    </row>
    <row r="16" spans="1:26" s="37" customFormat="1" ht="15.45" customHeight="1" x14ac:dyDescent="0.3">
      <c r="A16" s="95"/>
      <c r="B16" s="25" t="s">
        <v>5</v>
      </c>
      <c r="C16" s="307">
        <v>17.96</v>
      </c>
      <c r="D16" s="308"/>
      <c r="E16" s="308"/>
      <c r="F16" s="309"/>
      <c r="G16" s="47"/>
      <c r="H16" s="313"/>
      <c r="I16" s="11"/>
      <c r="J16" s="11"/>
      <c r="K16" s="11"/>
      <c r="L16" s="11"/>
      <c r="M16" s="11"/>
      <c r="N16" s="11"/>
      <c r="O16" s="21"/>
      <c r="P16" s="21"/>
    </row>
    <row r="17" spans="1:21" s="37" customFormat="1" ht="15.6" x14ac:dyDescent="0.3">
      <c r="A17" s="95"/>
      <c r="B17" s="26" t="s">
        <v>7</v>
      </c>
      <c r="C17" s="310">
        <v>21.11</v>
      </c>
      <c r="D17" s="311"/>
      <c r="E17" s="311"/>
      <c r="F17" s="312"/>
      <c r="G17" s="47"/>
      <c r="H17" s="313"/>
      <c r="I17" s="11"/>
      <c r="J17" s="11"/>
      <c r="K17" s="11"/>
      <c r="L17" s="11"/>
      <c r="M17" s="11"/>
      <c r="N17" s="11"/>
      <c r="O17" s="21"/>
      <c r="P17" s="21"/>
    </row>
    <row r="18" spans="1:21" s="37" customFormat="1" ht="15.6" x14ac:dyDescent="0.3">
      <c r="A18" s="17"/>
      <c r="B18" s="97"/>
      <c r="C18" s="96"/>
      <c r="D18" s="96"/>
      <c r="E18" s="96"/>
      <c r="F18" s="96"/>
      <c r="G18" s="11"/>
      <c r="H18" s="11"/>
      <c r="I18" s="11"/>
      <c r="J18" s="11"/>
      <c r="K18" s="11"/>
      <c r="L18" s="11"/>
      <c r="M18" s="11"/>
      <c r="N18" s="11"/>
      <c r="O18" s="21"/>
      <c r="P18" s="21"/>
    </row>
    <row r="19" spans="1:21" s="38" customFormat="1" ht="15.6" x14ac:dyDescent="0.3">
      <c r="A19" s="8"/>
      <c r="B19" s="9"/>
      <c r="C19" s="31"/>
      <c r="D19" s="83"/>
      <c r="E19" s="86"/>
      <c r="F19" s="86"/>
      <c r="G19" s="277" t="s">
        <v>8</v>
      </c>
      <c r="H19" s="278"/>
      <c r="I19" s="279"/>
      <c r="J19" s="277" t="s">
        <v>9</v>
      </c>
      <c r="K19" s="278"/>
      <c r="L19" s="279"/>
      <c r="M19" s="277" t="s">
        <v>10</v>
      </c>
      <c r="N19" s="278"/>
      <c r="O19" s="279"/>
      <c r="P19" s="56" t="s">
        <v>11</v>
      </c>
      <c r="Q19" s="56" t="s">
        <v>11</v>
      </c>
      <c r="R19" s="39"/>
      <c r="S19" s="39"/>
      <c r="T19" s="39"/>
    </row>
    <row r="20" spans="1:21" ht="46.8" x14ac:dyDescent="0.3">
      <c r="A20" s="197" t="s">
        <v>0</v>
      </c>
      <c r="B20" s="82" t="s">
        <v>39</v>
      </c>
      <c r="C20" s="31" t="s">
        <v>110</v>
      </c>
      <c r="D20" s="83" t="s">
        <v>14</v>
      </c>
      <c r="E20" s="101" t="s">
        <v>53</v>
      </c>
      <c r="F20" s="107" t="s">
        <v>40</v>
      </c>
      <c r="G20" s="100" t="s">
        <v>145</v>
      </c>
      <c r="H20" s="10" t="s">
        <v>12</v>
      </c>
      <c r="I20" s="55" t="s">
        <v>26</v>
      </c>
      <c r="J20" s="100" t="s">
        <v>54</v>
      </c>
      <c r="K20" s="10" t="s">
        <v>12</v>
      </c>
      <c r="L20" s="55" t="s">
        <v>24</v>
      </c>
      <c r="M20" s="100" t="s">
        <v>54</v>
      </c>
      <c r="N20" s="10" t="s">
        <v>12</v>
      </c>
      <c r="O20" s="55" t="s">
        <v>25</v>
      </c>
      <c r="P20" s="100" t="s">
        <v>54</v>
      </c>
      <c r="Q20" s="99" t="s">
        <v>13</v>
      </c>
      <c r="R20" s="29" t="s">
        <v>15</v>
      </c>
      <c r="S20" s="30" t="s">
        <v>27</v>
      </c>
      <c r="T20" s="30" t="s">
        <v>38</v>
      </c>
      <c r="U20" s="30" t="s">
        <v>28</v>
      </c>
    </row>
    <row r="21" spans="1:21" s="58" customFormat="1" ht="31.2" x14ac:dyDescent="0.3">
      <c r="A21" s="203">
        <v>1</v>
      </c>
      <c r="B21" s="85" t="s">
        <v>117</v>
      </c>
      <c r="C21" s="68" t="s">
        <v>31</v>
      </c>
      <c r="D21" s="91" t="s">
        <v>31</v>
      </c>
      <c r="E21" s="69" t="s">
        <v>31</v>
      </c>
      <c r="F21" s="69" t="s">
        <v>31</v>
      </c>
      <c r="G21" s="69" t="s">
        <v>31</v>
      </c>
      <c r="H21" s="70" t="s">
        <v>31</v>
      </c>
      <c r="I21" s="70" t="s">
        <v>31</v>
      </c>
      <c r="J21" s="70" t="s">
        <v>31</v>
      </c>
      <c r="K21" s="70" t="s">
        <v>31</v>
      </c>
      <c r="L21" s="70" t="s">
        <v>31</v>
      </c>
      <c r="M21" s="70" t="s">
        <v>31</v>
      </c>
      <c r="N21" s="70" t="s">
        <v>31</v>
      </c>
      <c r="O21" s="70" t="s">
        <v>31</v>
      </c>
      <c r="P21" s="70" t="s">
        <v>31</v>
      </c>
      <c r="Q21" s="70" t="s">
        <v>31</v>
      </c>
      <c r="R21" s="57">
        <f>SUM(R22:R79)</f>
        <v>0</v>
      </c>
      <c r="S21" s="70" t="s">
        <v>31</v>
      </c>
      <c r="T21" s="70" t="s">
        <v>31</v>
      </c>
      <c r="U21" s="70" t="s">
        <v>31</v>
      </c>
    </row>
    <row r="22" spans="1:21" s="67" customFormat="1" ht="15.6" x14ac:dyDescent="0.3">
      <c r="A22" s="204" t="s">
        <v>32</v>
      </c>
      <c r="B22" s="259" t="s">
        <v>127</v>
      </c>
      <c r="C22" s="260"/>
      <c r="D22" s="260"/>
      <c r="E22" s="280"/>
      <c r="F22" s="260"/>
      <c r="G22" s="260"/>
      <c r="H22" s="260"/>
      <c r="I22" s="260"/>
      <c r="J22" s="260"/>
      <c r="K22" s="260"/>
      <c r="L22" s="260"/>
      <c r="M22" s="260"/>
      <c r="N22" s="260"/>
      <c r="O22" s="260"/>
      <c r="P22" s="260"/>
      <c r="Q22" s="260"/>
      <c r="R22" s="260"/>
      <c r="S22" s="260"/>
      <c r="T22" s="260"/>
      <c r="U22" s="261"/>
    </row>
    <row r="23" spans="1:21" s="67" customFormat="1" ht="15.6" x14ac:dyDescent="0.3">
      <c r="A23" s="205" t="s">
        <v>42</v>
      </c>
      <c r="B23" s="207" t="s">
        <v>138</v>
      </c>
      <c r="C23" s="262" t="s">
        <v>45</v>
      </c>
      <c r="D23" s="253">
        <v>0</v>
      </c>
      <c r="E23" s="183"/>
      <c r="F23" s="286" t="s">
        <v>45</v>
      </c>
      <c r="G23" s="281">
        <v>1920</v>
      </c>
      <c r="H23" s="251">
        <v>0</v>
      </c>
      <c r="I23" s="290">
        <f>H23*G23</f>
        <v>0</v>
      </c>
      <c r="J23" s="168"/>
      <c r="K23" s="169">
        <v>0</v>
      </c>
      <c r="L23" s="170">
        <f t="shared" ref="L23" si="0">J23*K23</f>
        <v>0</v>
      </c>
      <c r="M23" s="168"/>
      <c r="N23" s="169">
        <v>0</v>
      </c>
      <c r="O23" s="170">
        <f t="shared" ref="O23" si="1">M23*N23</f>
        <v>0</v>
      </c>
      <c r="P23" s="171" t="e">
        <f>+M23+J23+#REF!</f>
        <v>#REF!</v>
      </c>
      <c r="Q23" s="293">
        <f t="shared" ref="Q23" si="2">+O23+L23+I23</f>
        <v>0</v>
      </c>
      <c r="R23" s="296">
        <f>D23*Q23</f>
        <v>0</v>
      </c>
      <c r="S23" s="65"/>
      <c r="T23" s="66"/>
      <c r="U23" s="66"/>
    </row>
    <row r="24" spans="1:21" s="67" customFormat="1" ht="15.6" x14ac:dyDescent="0.3">
      <c r="A24" s="205" t="s">
        <v>56</v>
      </c>
      <c r="B24" s="103" t="s">
        <v>43</v>
      </c>
      <c r="C24" s="284"/>
      <c r="D24" s="285"/>
      <c r="E24" s="183"/>
      <c r="F24" s="287"/>
      <c r="G24" s="282"/>
      <c r="H24" s="289"/>
      <c r="I24" s="291"/>
      <c r="J24" s="168"/>
      <c r="K24" s="169">
        <v>0</v>
      </c>
      <c r="L24" s="170">
        <f t="shared" ref="L24:L40" si="3">J24*K24</f>
        <v>0</v>
      </c>
      <c r="M24" s="168"/>
      <c r="N24" s="169">
        <v>0</v>
      </c>
      <c r="O24" s="170">
        <f t="shared" ref="O24:O40" si="4">M24*N24</f>
        <v>0</v>
      </c>
      <c r="P24" s="171">
        <f t="shared" ref="P24:P40" si="5">+M24+J24+G24</f>
        <v>0</v>
      </c>
      <c r="Q24" s="294"/>
      <c r="R24" s="297"/>
      <c r="S24" s="65"/>
      <c r="T24" s="66"/>
      <c r="U24" s="66"/>
    </row>
    <row r="25" spans="1:21" s="67" customFormat="1" ht="15.6" x14ac:dyDescent="0.3">
      <c r="A25" s="205" t="s">
        <v>57</v>
      </c>
      <c r="B25" s="207" t="s">
        <v>139</v>
      </c>
      <c r="C25" s="284"/>
      <c r="D25" s="285"/>
      <c r="E25" s="183"/>
      <c r="F25" s="287"/>
      <c r="G25" s="282"/>
      <c r="H25" s="289"/>
      <c r="I25" s="291"/>
      <c r="J25" s="168"/>
      <c r="K25" s="169">
        <v>0</v>
      </c>
      <c r="L25" s="170">
        <f t="shared" si="3"/>
        <v>0</v>
      </c>
      <c r="M25" s="168"/>
      <c r="N25" s="169">
        <v>0</v>
      </c>
      <c r="O25" s="170">
        <f t="shared" si="4"/>
        <v>0</v>
      </c>
      <c r="P25" s="171">
        <f t="shared" si="5"/>
        <v>0</v>
      </c>
      <c r="Q25" s="294"/>
      <c r="R25" s="297"/>
      <c r="S25" s="65"/>
      <c r="T25" s="66"/>
      <c r="U25" s="66"/>
    </row>
    <row r="26" spans="1:21" s="67" customFormat="1" ht="15.6" x14ac:dyDescent="0.3">
      <c r="A26" s="205" t="s">
        <v>58</v>
      </c>
      <c r="B26" s="103" t="s">
        <v>51</v>
      </c>
      <c r="C26" s="284"/>
      <c r="D26" s="285"/>
      <c r="E26" s="183"/>
      <c r="F26" s="287"/>
      <c r="G26" s="282"/>
      <c r="H26" s="289"/>
      <c r="I26" s="291"/>
      <c r="J26" s="168"/>
      <c r="K26" s="169">
        <v>0</v>
      </c>
      <c r="L26" s="170">
        <f t="shared" si="3"/>
        <v>0</v>
      </c>
      <c r="M26" s="168"/>
      <c r="N26" s="169">
        <v>0</v>
      </c>
      <c r="O26" s="170">
        <f t="shared" si="4"/>
        <v>0</v>
      </c>
      <c r="P26" s="171">
        <f t="shared" si="5"/>
        <v>0</v>
      </c>
      <c r="Q26" s="294"/>
      <c r="R26" s="297"/>
      <c r="S26" s="65"/>
      <c r="T26" s="66"/>
      <c r="U26" s="66"/>
    </row>
    <row r="27" spans="1:21" s="67" customFormat="1" ht="15.6" x14ac:dyDescent="0.3">
      <c r="A27" s="205" t="s">
        <v>59</v>
      </c>
      <c r="B27" s="103" t="s">
        <v>52</v>
      </c>
      <c r="C27" s="284"/>
      <c r="D27" s="285"/>
      <c r="E27" s="183"/>
      <c r="F27" s="287"/>
      <c r="G27" s="282"/>
      <c r="H27" s="289"/>
      <c r="I27" s="291"/>
      <c r="J27" s="168"/>
      <c r="K27" s="169">
        <v>0</v>
      </c>
      <c r="L27" s="170">
        <f t="shared" si="3"/>
        <v>0</v>
      </c>
      <c r="M27" s="168"/>
      <c r="N27" s="169">
        <v>0</v>
      </c>
      <c r="O27" s="170">
        <f t="shared" si="4"/>
        <v>0</v>
      </c>
      <c r="P27" s="171">
        <f t="shared" si="5"/>
        <v>0</v>
      </c>
      <c r="Q27" s="294"/>
      <c r="R27" s="297"/>
      <c r="S27" s="65"/>
      <c r="T27" s="66"/>
      <c r="U27" s="66"/>
    </row>
    <row r="28" spans="1:21" s="67" customFormat="1" ht="15.6" x14ac:dyDescent="0.3">
      <c r="A28" s="208" t="s">
        <v>60</v>
      </c>
      <c r="B28" s="207" t="s">
        <v>112</v>
      </c>
      <c r="C28" s="284"/>
      <c r="D28" s="285"/>
      <c r="E28" s="183"/>
      <c r="F28" s="287"/>
      <c r="G28" s="282"/>
      <c r="H28" s="289"/>
      <c r="I28" s="291"/>
      <c r="J28" s="168"/>
      <c r="K28" s="169">
        <v>0</v>
      </c>
      <c r="L28" s="170">
        <f t="shared" si="3"/>
        <v>0</v>
      </c>
      <c r="M28" s="168"/>
      <c r="N28" s="169">
        <v>0</v>
      </c>
      <c r="O28" s="170">
        <f t="shared" si="4"/>
        <v>0</v>
      </c>
      <c r="P28" s="171">
        <f t="shared" si="5"/>
        <v>0</v>
      </c>
      <c r="Q28" s="294"/>
      <c r="R28" s="297"/>
      <c r="S28" s="65"/>
      <c r="T28" s="66"/>
      <c r="U28" s="66"/>
    </row>
    <row r="29" spans="1:21" s="67" customFormat="1" ht="15.6" x14ac:dyDescent="0.3">
      <c r="A29" s="208" t="s">
        <v>61</v>
      </c>
      <c r="B29" s="103" t="s">
        <v>49</v>
      </c>
      <c r="C29" s="284"/>
      <c r="D29" s="285"/>
      <c r="E29" s="183"/>
      <c r="F29" s="287"/>
      <c r="G29" s="282"/>
      <c r="H29" s="289"/>
      <c r="I29" s="291"/>
      <c r="J29" s="168"/>
      <c r="K29" s="169">
        <v>0</v>
      </c>
      <c r="L29" s="170">
        <f t="shared" si="3"/>
        <v>0</v>
      </c>
      <c r="M29" s="168"/>
      <c r="N29" s="169">
        <v>0</v>
      </c>
      <c r="O29" s="170">
        <f t="shared" si="4"/>
        <v>0</v>
      </c>
      <c r="P29" s="171">
        <f t="shared" si="5"/>
        <v>0</v>
      </c>
      <c r="Q29" s="294"/>
      <c r="R29" s="297"/>
      <c r="S29" s="65"/>
      <c r="T29" s="66"/>
      <c r="U29" s="66"/>
    </row>
    <row r="30" spans="1:21" s="67" customFormat="1" ht="15.6" x14ac:dyDescent="0.3">
      <c r="A30" s="208" t="s">
        <v>62</v>
      </c>
      <c r="B30" s="103" t="s">
        <v>48</v>
      </c>
      <c r="C30" s="284"/>
      <c r="D30" s="285"/>
      <c r="E30" s="183"/>
      <c r="F30" s="287"/>
      <c r="G30" s="282"/>
      <c r="H30" s="289"/>
      <c r="I30" s="291"/>
      <c r="J30" s="168"/>
      <c r="K30" s="169">
        <v>0</v>
      </c>
      <c r="L30" s="170">
        <f t="shared" si="3"/>
        <v>0</v>
      </c>
      <c r="M30" s="168"/>
      <c r="N30" s="169">
        <v>0</v>
      </c>
      <c r="O30" s="170">
        <f t="shared" si="4"/>
        <v>0</v>
      </c>
      <c r="P30" s="171">
        <f>+M30+J30+G23</f>
        <v>1920</v>
      </c>
      <c r="Q30" s="294"/>
      <c r="R30" s="297"/>
      <c r="S30" s="65"/>
      <c r="T30" s="66"/>
      <c r="U30" s="66"/>
    </row>
    <row r="31" spans="1:21" s="67" customFormat="1" ht="15.6" x14ac:dyDescent="0.3">
      <c r="A31" s="208" t="s">
        <v>151</v>
      </c>
      <c r="B31" s="103" t="s">
        <v>47</v>
      </c>
      <c r="C31" s="284"/>
      <c r="D31" s="285"/>
      <c r="E31" s="183"/>
      <c r="F31" s="287"/>
      <c r="G31" s="282"/>
      <c r="H31" s="289"/>
      <c r="I31" s="291"/>
      <c r="J31" s="168"/>
      <c r="K31" s="169">
        <v>0</v>
      </c>
      <c r="L31" s="170">
        <f t="shared" si="3"/>
        <v>0</v>
      </c>
      <c r="M31" s="168"/>
      <c r="N31" s="169">
        <v>0</v>
      </c>
      <c r="O31" s="170">
        <f t="shared" si="4"/>
        <v>0</v>
      </c>
      <c r="P31" s="171">
        <f t="shared" si="5"/>
        <v>0</v>
      </c>
      <c r="Q31" s="294"/>
      <c r="R31" s="297"/>
      <c r="S31" s="65"/>
      <c r="T31" s="66"/>
      <c r="U31" s="66"/>
    </row>
    <row r="32" spans="1:21" s="67" customFormat="1" ht="15.6" x14ac:dyDescent="0.3">
      <c r="A32" s="208" t="s">
        <v>63</v>
      </c>
      <c r="B32" s="104" t="s">
        <v>55</v>
      </c>
      <c r="C32" s="284"/>
      <c r="D32" s="285"/>
      <c r="E32" s="211"/>
      <c r="F32" s="287"/>
      <c r="G32" s="282"/>
      <c r="H32" s="289"/>
      <c r="I32" s="291"/>
      <c r="J32" s="212"/>
      <c r="K32" s="200">
        <v>0</v>
      </c>
      <c r="L32" s="213">
        <f t="shared" ref="L32" si="6">J32*K32</f>
        <v>0</v>
      </c>
      <c r="M32" s="212"/>
      <c r="N32" s="200">
        <v>0</v>
      </c>
      <c r="O32" s="213">
        <f t="shared" ref="O32" si="7">M32*N32</f>
        <v>0</v>
      </c>
      <c r="P32" s="214">
        <f t="shared" ref="P32" si="8">+M32+J32+G32</f>
        <v>0</v>
      </c>
      <c r="Q32" s="294"/>
      <c r="R32" s="297"/>
      <c r="S32" s="65"/>
      <c r="T32" s="65"/>
      <c r="U32" s="65"/>
    </row>
    <row r="33" spans="1:21" s="67" customFormat="1" ht="15.6" x14ac:dyDescent="0.3">
      <c r="A33" s="208" t="s">
        <v>64</v>
      </c>
      <c r="B33" s="104" t="s">
        <v>75</v>
      </c>
      <c r="C33" s="263"/>
      <c r="D33" s="254"/>
      <c r="E33" s="211"/>
      <c r="F33" s="288"/>
      <c r="G33" s="283"/>
      <c r="H33" s="252"/>
      <c r="I33" s="292"/>
      <c r="J33" s="224"/>
      <c r="K33" s="169">
        <v>0</v>
      </c>
      <c r="L33" s="225">
        <f t="shared" si="3"/>
        <v>0</v>
      </c>
      <c r="M33" s="224"/>
      <c r="N33" s="169">
        <v>0</v>
      </c>
      <c r="O33" s="225">
        <f t="shared" si="4"/>
        <v>0</v>
      </c>
      <c r="P33" s="226">
        <f t="shared" si="5"/>
        <v>0</v>
      </c>
      <c r="Q33" s="295"/>
      <c r="R33" s="298"/>
      <c r="S33" s="151"/>
      <c r="T33" s="66"/>
      <c r="U33" s="66"/>
    </row>
    <row r="34" spans="1:21" s="67" customFormat="1" ht="15.6" x14ac:dyDescent="0.3">
      <c r="A34" s="208" t="s">
        <v>65</v>
      </c>
      <c r="B34" s="103" t="s">
        <v>46</v>
      </c>
      <c r="C34" s="273" t="s">
        <v>45</v>
      </c>
      <c r="D34" s="255">
        <v>0</v>
      </c>
      <c r="E34" s="211"/>
      <c r="F34" s="302" t="s">
        <v>41</v>
      </c>
      <c r="G34" s="331">
        <v>120</v>
      </c>
      <c r="H34" s="251">
        <v>0</v>
      </c>
      <c r="I34" s="334">
        <f t="shared" ref="I34" si="9">H34*G34</f>
        <v>0</v>
      </c>
      <c r="J34" s="224"/>
      <c r="K34" s="169">
        <v>-3</v>
      </c>
      <c r="L34" s="225">
        <f t="shared" si="3"/>
        <v>0</v>
      </c>
      <c r="M34" s="224"/>
      <c r="N34" s="169">
        <v>-3</v>
      </c>
      <c r="O34" s="225">
        <f t="shared" si="4"/>
        <v>0</v>
      </c>
      <c r="P34" s="226">
        <f t="shared" si="5"/>
        <v>120</v>
      </c>
      <c r="Q34" s="337">
        <f t="shared" ref="Q34" si="10">+O34+L34+I34</f>
        <v>0</v>
      </c>
      <c r="R34" s="340">
        <f t="shared" ref="R34" si="11">D34*Q34</f>
        <v>0</v>
      </c>
      <c r="S34" s="151"/>
      <c r="T34" s="66"/>
      <c r="U34" s="66"/>
    </row>
    <row r="35" spans="1:21" s="67" customFormat="1" ht="15.6" x14ac:dyDescent="0.3">
      <c r="A35" s="208" t="s">
        <v>66</v>
      </c>
      <c r="B35" s="103" t="s">
        <v>113</v>
      </c>
      <c r="C35" s="299"/>
      <c r="D35" s="301"/>
      <c r="E35" s="211"/>
      <c r="F35" s="303"/>
      <c r="G35" s="332"/>
      <c r="H35" s="289"/>
      <c r="I35" s="335"/>
      <c r="J35" s="224"/>
      <c r="K35" s="169">
        <v>-2</v>
      </c>
      <c r="L35" s="225">
        <f t="shared" si="3"/>
        <v>0</v>
      </c>
      <c r="M35" s="224"/>
      <c r="N35" s="169">
        <v>-2</v>
      </c>
      <c r="O35" s="225">
        <f t="shared" si="4"/>
        <v>0</v>
      </c>
      <c r="P35" s="226">
        <f t="shared" si="5"/>
        <v>0</v>
      </c>
      <c r="Q35" s="338"/>
      <c r="R35" s="341"/>
      <c r="S35" s="151"/>
      <c r="T35" s="66"/>
      <c r="U35" s="66"/>
    </row>
    <row r="36" spans="1:21" s="67" customFormat="1" ht="15.6" x14ac:dyDescent="0.3">
      <c r="A36" s="208" t="s">
        <v>67</v>
      </c>
      <c r="B36" s="103" t="s">
        <v>114</v>
      </c>
      <c r="C36" s="299"/>
      <c r="D36" s="301"/>
      <c r="E36" s="211"/>
      <c r="F36" s="303"/>
      <c r="G36" s="332"/>
      <c r="H36" s="289"/>
      <c r="I36" s="335"/>
      <c r="J36" s="224"/>
      <c r="K36" s="169">
        <v>-1</v>
      </c>
      <c r="L36" s="225">
        <f t="shared" si="3"/>
        <v>0</v>
      </c>
      <c r="M36" s="224"/>
      <c r="N36" s="169">
        <v>-1</v>
      </c>
      <c r="O36" s="225">
        <f t="shared" si="4"/>
        <v>0</v>
      </c>
      <c r="P36" s="226">
        <f t="shared" si="5"/>
        <v>0</v>
      </c>
      <c r="Q36" s="338"/>
      <c r="R36" s="341"/>
      <c r="S36" s="151"/>
      <c r="T36" s="66"/>
      <c r="U36" s="66"/>
    </row>
    <row r="37" spans="1:21" s="67" customFormat="1" ht="15.6" x14ac:dyDescent="0.3">
      <c r="A37" s="208" t="s">
        <v>146</v>
      </c>
      <c r="B37" s="103" t="s">
        <v>111</v>
      </c>
      <c r="C37" s="300"/>
      <c r="D37" s="256"/>
      <c r="E37" s="211"/>
      <c r="F37" s="304"/>
      <c r="G37" s="333"/>
      <c r="H37" s="252"/>
      <c r="I37" s="336"/>
      <c r="J37" s="224"/>
      <c r="K37" s="169">
        <v>0</v>
      </c>
      <c r="L37" s="225">
        <f t="shared" si="3"/>
        <v>0</v>
      </c>
      <c r="M37" s="224"/>
      <c r="N37" s="169">
        <v>0</v>
      </c>
      <c r="O37" s="225">
        <f t="shared" si="4"/>
        <v>0</v>
      </c>
      <c r="P37" s="226">
        <f t="shared" si="5"/>
        <v>0</v>
      </c>
      <c r="Q37" s="339"/>
      <c r="R37" s="342"/>
      <c r="S37" s="151"/>
      <c r="T37" s="66"/>
      <c r="U37" s="66"/>
    </row>
    <row r="38" spans="1:21" s="67" customFormat="1" ht="31.2" x14ac:dyDescent="0.3">
      <c r="A38" s="208" t="s">
        <v>68</v>
      </c>
      <c r="B38" s="104" t="s">
        <v>74</v>
      </c>
      <c r="C38" s="229" t="s">
        <v>45</v>
      </c>
      <c r="D38" s="222">
        <v>0</v>
      </c>
      <c r="E38" s="222"/>
      <c r="F38" s="222" t="s">
        <v>41</v>
      </c>
      <c r="G38" s="230">
        <v>80</v>
      </c>
      <c r="H38" s="61">
        <v>0</v>
      </c>
      <c r="I38" s="223">
        <f t="shared" ref="I38" si="12">H38*G38</f>
        <v>0</v>
      </c>
      <c r="J38" s="224"/>
      <c r="K38" s="169">
        <v>1</v>
      </c>
      <c r="L38" s="225">
        <f t="shared" ref="L38" si="13">J38*K38</f>
        <v>0</v>
      </c>
      <c r="M38" s="224"/>
      <c r="N38" s="169">
        <v>1</v>
      </c>
      <c r="O38" s="225">
        <f t="shared" ref="O38" si="14">M38*N38</f>
        <v>0</v>
      </c>
      <c r="P38" s="226">
        <f t="shared" ref="P38" si="15">+M38+J38+G38</f>
        <v>80</v>
      </c>
      <c r="Q38" s="227">
        <f t="shared" ref="Q38" si="16">+O38+L38+I38</f>
        <v>0</v>
      </c>
      <c r="R38" s="228">
        <f t="shared" ref="R38" si="17">D38*Q38</f>
        <v>0</v>
      </c>
      <c r="S38" s="151"/>
      <c r="T38" s="66"/>
      <c r="U38" s="66"/>
    </row>
    <row r="39" spans="1:21" s="67" customFormat="1" ht="15.6" x14ac:dyDescent="0.3">
      <c r="A39" s="208" t="s">
        <v>69</v>
      </c>
      <c r="B39" s="103" t="s">
        <v>44</v>
      </c>
      <c r="C39" s="206" t="s">
        <v>45</v>
      </c>
      <c r="D39" s="231">
        <v>0</v>
      </c>
      <c r="E39" s="215"/>
      <c r="F39" s="199" t="s">
        <v>41</v>
      </c>
      <c r="G39" s="216">
        <v>80</v>
      </c>
      <c r="H39" s="210">
        <v>0</v>
      </c>
      <c r="I39" s="202">
        <f t="shared" ref="I39:I56" si="18">H39*G39</f>
        <v>0</v>
      </c>
      <c r="J39" s="217"/>
      <c r="K39" s="210">
        <v>0</v>
      </c>
      <c r="L39" s="218">
        <f t="shared" si="3"/>
        <v>0</v>
      </c>
      <c r="M39" s="217"/>
      <c r="N39" s="210">
        <v>0</v>
      </c>
      <c r="O39" s="218">
        <f t="shared" si="4"/>
        <v>0</v>
      </c>
      <c r="P39" s="219">
        <f t="shared" si="5"/>
        <v>80</v>
      </c>
      <c r="Q39" s="220">
        <f t="shared" ref="Q39:Q40" si="19">+O39+L39+I39</f>
        <v>0</v>
      </c>
      <c r="R39" s="221">
        <f t="shared" ref="R39:R40" si="20">D39*Q39</f>
        <v>0</v>
      </c>
      <c r="S39" s="65"/>
      <c r="T39" s="66"/>
      <c r="U39" s="66"/>
    </row>
    <row r="40" spans="1:21" s="67" customFormat="1" ht="15.6" x14ac:dyDescent="0.3">
      <c r="A40" s="208" t="s">
        <v>70</v>
      </c>
      <c r="B40" s="104" t="s">
        <v>103</v>
      </c>
      <c r="C40" s="59" t="s">
        <v>36</v>
      </c>
      <c r="D40" s="143">
        <v>0</v>
      </c>
      <c r="E40" s="184"/>
      <c r="F40" s="182" t="s">
        <v>36</v>
      </c>
      <c r="G40" s="173">
        <v>0</v>
      </c>
      <c r="H40" s="61">
        <v>0</v>
      </c>
      <c r="I40" s="62">
        <f t="shared" si="18"/>
        <v>0</v>
      </c>
      <c r="J40" s="106"/>
      <c r="K40" s="61">
        <v>0</v>
      </c>
      <c r="L40" s="63">
        <f t="shared" si="3"/>
        <v>0</v>
      </c>
      <c r="M40" s="106"/>
      <c r="N40" s="61">
        <v>0</v>
      </c>
      <c r="O40" s="63">
        <f t="shared" si="4"/>
        <v>0</v>
      </c>
      <c r="P40" s="94">
        <f t="shared" si="5"/>
        <v>0</v>
      </c>
      <c r="Q40" s="57">
        <f t="shared" si="19"/>
        <v>0</v>
      </c>
      <c r="R40" s="64">
        <f t="shared" si="20"/>
        <v>0</v>
      </c>
      <c r="S40" s="65"/>
      <c r="T40" s="65"/>
      <c r="U40" s="65"/>
    </row>
    <row r="41" spans="1:21" s="67" customFormat="1" ht="15.6" x14ac:dyDescent="0.3">
      <c r="A41" s="205"/>
      <c r="B41" s="104" t="s">
        <v>133</v>
      </c>
      <c r="C41" s="248"/>
      <c r="D41" s="87"/>
      <c r="E41" s="181"/>
      <c r="F41" s="143"/>
      <c r="G41" s="174">
        <f>SUM(G23:G40)</f>
        <v>2200</v>
      </c>
      <c r="H41" s="144"/>
      <c r="I41" s="145"/>
      <c r="J41" s="106"/>
      <c r="K41" s="144"/>
      <c r="L41" s="146"/>
      <c r="M41" s="106"/>
      <c r="N41" s="144"/>
      <c r="O41" s="146"/>
      <c r="P41" s="147"/>
      <c r="Q41" s="148"/>
      <c r="R41" s="149"/>
      <c r="S41" s="150"/>
      <c r="T41" s="150"/>
      <c r="U41" s="151"/>
    </row>
    <row r="42" spans="1:21" s="67" customFormat="1" ht="15.6" x14ac:dyDescent="0.3">
      <c r="A42" s="204" t="s">
        <v>33</v>
      </c>
      <c r="B42" s="259" t="s">
        <v>128</v>
      </c>
      <c r="C42" s="260"/>
      <c r="D42" s="260"/>
      <c r="E42" s="280"/>
      <c r="F42" s="260"/>
      <c r="G42" s="260"/>
      <c r="H42" s="260"/>
      <c r="I42" s="260"/>
      <c r="J42" s="260"/>
      <c r="K42" s="260"/>
      <c r="L42" s="260"/>
      <c r="M42" s="260"/>
      <c r="N42" s="260"/>
      <c r="O42" s="260"/>
      <c r="P42" s="260"/>
      <c r="Q42" s="260"/>
      <c r="R42" s="260"/>
      <c r="S42" s="260"/>
      <c r="T42" s="260"/>
      <c r="U42" s="261"/>
    </row>
    <row r="43" spans="1:21" s="67" customFormat="1" ht="15.6" x14ac:dyDescent="0.3">
      <c r="A43" s="205" t="s">
        <v>76</v>
      </c>
      <c r="B43" s="207" t="s">
        <v>142</v>
      </c>
      <c r="C43" s="262" t="s">
        <v>45</v>
      </c>
      <c r="D43" s="255">
        <v>0</v>
      </c>
      <c r="E43" s="234"/>
      <c r="F43" s="274" t="s">
        <v>41</v>
      </c>
      <c r="G43" s="268">
        <v>960</v>
      </c>
      <c r="H43" s="343">
        <v>0</v>
      </c>
      <c r="I43" s="344">
        <f t="shared" si="18"/>
        <v>0</v>
      </c>
      <c r="J43" s="237"/>
      <c r="K43" s="61">
        <v>0</v>
      </c>
      <c r="L43" s="238">
        <f t="shared" ref="L43:L56" si="21">J43*K43</f>
        <v>0</v>
      </c>
      <c r="M43" s="237"/>
      <c r="N43" s="61">
        <v>0</v>
      </c>
      <c r="O43" s="238">
        <f t="shared" ref="O43:O56" si="22">M43*N43</f>
        <v>0</v>
      </c>
      <c r="P43" s="239">
        <f t="shared" ref="P43:P56" si="23">+M43+J43+G43</f>
        <v>960</v>
      </c>
      <c r="Q43" s="345">
        <f t="shared" ref="Q43:Q56" si="24">+O43+L43+I43</f>
        <v>0</v>
      </c>
      <c r="R43" s="346">
        <f t="shared" ref="R43:R56" si="25">D43*Q43</f>
        <v>0</v>
      </c>
      <c r="S43" s="65"/>
      <c r="T43" s="65"/>
      <c r="U43" s="65"/>
    </row>
    <row r="44" spans="1:21" s="67" customFormat="1" ht="15.6" x14ac:dyDescent="0.3">
      <c r="A44" s="205" t="s">
        <v>77</v>
      </c>
      <c r="B44" s="103" t="s">
        <v>43</v>
      </c>
      <c r="C44" s="284"/>
      <c r="D44" s="301"/>
      <c r="E44" s="234"/>
      <c r="F44" s="274"/>
      <c r="G44" s="268"/>
      <c r="H44" s="343"/>
      <c r="I44" s="344"/>
      <c r="J44" s="237"/>
      <c r="K44" s="61">
        <v>0</v>
      </c>
      <c r="L44" s="238">
        <f t="shared" si="21"/>
        <v>0</v>
      </c>
      <c r="M44" s="237"/>
      <c r="N44" s="61">
        <v>0</v>
      </c>
      <c r="O44" s="238">
        <f t="shared" si="22"/>
        <v>0</v>
      </c>
      <c r="P44" s="239">
        <f t="shared" si="23"/>
        <v>0</v>
      </c>
      <c r="Q44" s="345"/>
      <c r="R44" s="346"/>
      <c r="S44" s="65"/>
      <c r="T44" s="65"/>
      <c r="U44" s="65"/>
    </row>
    <row r="45" spans="1:21" s="67" customFormat="1" ht="15.6" x14ac:dyDescent="0.3">
      <c r="A45" s="205" t="s">
        <v>78</v>
      </c>
      <c r="B45" s="103" t="s">
        <v>50</v>
      </c>
      <c r="C45" s="284"/>
      <c r="D45" s="301"/>
      <c r="E45" s="234"/>
      <c r="F45" s="274"/>
      <c r="G45" s="268"/>
      <c r="H45" s="343"/>
      <c r="I45" s="344"/>
      <c r="J45" s="237"/>
      <c r="K45" s="61">
        <v>0</v>
      </c>
      <c r="L45" s="238">
        <f t="shared" si="21"/>
        <v>0</v>
      </c>
      <c r="M45" s="237"/>
      <c r="N45" s="61">
        <v>0</v>
      </c>
      <c r="O45" s="238">
        <f t="shared" si="22"/>
        <v>0</v>
      </c>
      <c r="P45" s="239">
        <f t="shared" si="23"/>
        <v>0</v>
      </c>
      <c r="Q45" s="345"/>
      <c r="R45" s="346"/>
      <c r="S45" s="65"/>
      <c r="T45" s="65"/>
      <c r="U45" s="65"/>
    </row>
    <row r="46" spans="1:21" s="67" customFormat="1" ht="15.6" x14ac:dyDescent="0.3">
      <c r="A46" s="205" t="s">
        <v>79</v>
      </c>
      <c r="B46" s="103" t="s">
        <v>51</v>
      </c>
      <c r="C46" s="284"/>
      <c r="D46" s="301"/>
      <c r="E46" s="234"/>
      <c r="F46" s="274"/>
      <c r="G46" s="268"/>
      <c r="H46" s="343"/>
      <c r="I46" s="344"/>
      <c r="J46" s="237"/>
      <c r="K46" s="61">
        <v>0</v>
      </c>
      <c r="L46" s="238">
        <f t="shared" si="21"/>
        <v>0</v>
      </c>
      <c r="M46" s="237"/>
      <c r="N46" s="61">
        <v>0</v>
      </c>
      <c r="O46" s="238">
        <f t="shared" si="22"/>
        <v>0</v>
      </c>
      <c r="P46" s="239">
        <f t="shared" si="23"/>
        <v>0</v>
      </c>
      <c r="Q46" s="345"/>
      <c r="R46" s="346"/>
      <c r="S46" s="65"/>
      <c r="T46" s="65"/>
      <c r="U46" s="65"/>
    </row>
    <row r="47" spans="1:21" s="67" customFormat="1" ht="15.6" x14ac:dyDescent="0.3">
      <c r="A47" s="208" t="s">
        <v>80</v>
      </c>
      <c r="B47" s="103" t="s">
        <v>52</v>
      </c>
      <c r="C47" s="284"/>
      <c r="D47" s="301"/>
      <c r="E47" s="234"/>
      <c r="F47" s="274"/>
      <c r="G47" s="268"/>
      <c r="H47" s="343"/>
      <c r="I47" s="344"/>
      <c r="J47" s="237"/>
      <c r="K47" s="61">
        <v>0</v>
      </c>
      <c r="L47" s="238">
        <f t="shared" si="21"/>
        <v>0</v>
      </c>
      <c r="M47" s="237"/>
      <c r="N47" s="61">
        <v>0</v>
      </c>
      <c r="O47" s="238">
        <f t="shared" si="22"/>
        <v>0</v>
      </c>
      <c r="P47" s="239">
        <f t="shared" si="23"/>
        <v>0</v>
      </c>
      <c r="Q47" s="345"/>
      <c r="R47" s="346"/>
      <c r="S47" s="65"/>
      <c r="T47" s="65"/>
      <c r="U47" s="65"/>
    </row>
    <row r="48" spans="1:21" s="67" customFormat="1" ht="15.6" x14ac:dyDescent="0.3">
      <c r="A48" s="208" t="s">
        <v>81</v>
      </c>
      <c r="B48" s="103" t="s">
        <v>72</v>
      </c>
      <c r="C48" s="284"/>
      <c r="D48" s="301"/>
      <c r="E48" s="234"/>
      <c r="F48" s="274"/>
      <c r="G48" s="268"/>
      <c r="H48" s="343"/>
      <c r="I48" s="344"/>
      <c r="J48" s="237"/>
      <c r="K48" s="61">
        <v>0</v>
      </c>
      <c r="L48" s="238">
        <f t="shared" si="21"/>
        <v>0</v>
      </c>
      <c r="M48" s="237"/>
      <c r="N48" s="61">
        <v>0</v>
      </c>
      <c r="O48" s="238">
        <f t="shared" si="22"/>
        <v>0</v>
      </c>
      <c r="P48" s="239">
        <f t="shared" si="23"/>
        <v>0</v>
      </c>
      <c r="Q48" s="345"/>
      <c r="R48" s="346"/>
      <c r="S48" s="65"/>
      <c r="T48" s="65"/>
      <c r="U48" s="65"/>
    </row>
    <row r="49" spans="1:21" s="67" customFormat="1" ht="15.6" x14ac:dyDescent="0.3">
      <c r="A49" s="208" t="s">
        <v>82</v>
      </c>
      <c r="B49" s="103" t="s">
        <v>73</v>
      </c>
      <c r="C49" s="284"/>
      <c r="D49" s="301"/>
      <c r="E49" s="235"/>
      <c r="F49" s="274"/>
      <c r="G49" s="268"/>
      <c r="H49" s="343"/>
      <c r="I49" s="344"/>
      <c r="J49" s="237"/>
      <c r="K49" s="61">
        <v>0</v>
      </c>
      <c r="L49" s="238">
        <f t="shared" si="21"/>
        <v>0</v>
      </c>
      <c r="M49" s="237"/>
      <c r="N49" s="61">
        <v>0</v>
      </c>
      <c r="O49" s="238">
        <f t="shared" si="22"/>
        <v>0</v>
      </c>
      <c r="P49" s="239">
        <f t="shared" si="23"/>
        <v>0</v>
      </c>
      <c r="Q49" s="345"/>
      <c r="R49" s="346"/>
      <c r="S49" s="65"/>
      <c r="T49" s="65"/>
      <c r="U49" s="65"/>
    </row>
    <row r="50" spans="1:21" s="67" customFormat="1" ht="15.6" x14ac:dyDescent="0.3">
      <c r="A50" s="208" t="s">
        <v>83</v>
      </c>
      <c r="B50" s="103" t="s">
        <v>47</v>
      </c>
      <c r="C50" s="284"/>
      <c r="D50" s="301"/>
      <c r="E50" s="143"/>
      <c r="F50" s="274"/>
      <c r="G50" s="268"/>
      <c r="H50" s="343"/>
      <c r="I50" s="344"/>
      <c r="J50" s="237"/>
      <c r="K50" s="61">
        <v>0</v>
      </c>
      <c r="L50" s="238">
        <f t="shared" si="21"/>
        <v>0</v>
      </c>
      <c r="M50" s="237"/>
      <c r="N50" s="61">
        <v>0</v>
      </c>
      <c r="O50" s="238">
        <f t="shared" si="22"/>
        <v>0</v>
      </c>
      <c r="P50" s="239">
        <f t="shared" si="23"/>
        <v>0</v>
      </c>
      <c r="Q50" s="345"/>
      <c r="R50" s="346"/>
      <c r="S50" s="65"/>
      <c r="T50" s="65"/>
      <c r="U50" s="65"/>
    </row>
    <row r="51" spans="1:21" s="67" customFormat="1" ht="31.2" x14ac:dyDescent="0.3">
      <c r="A51" s="208" t="s">
        <v>84</v>
      </c>
      <c r="B51" s="207" t="s">
        <v>140</v>
      </c>
      <c r="C51" s="263"/>
      <c r="D51" s="256"/>
      <c r="E51" s="143"/>
      <c r="F51" s="274"/>
      <c r="G51" s="268"/>
      <c r="H51" s="343"/>
      <c r="I51" s="344"/>
      <c r="J51" s="237"/>
      <c r="K51" s="61">
        <v>0</v>
      </c>
      <c r="L51" s="238">
        <f t="shared" si="21"/>
        <v>0</v>
      </c>
      <c r="M51" s="237"/>
      <c r="N51" s="61">
        <v>0</v>
      </c>
      <c r="O51" s="238">
        <f t="shared" si="22"/>
        <v>0</v>
      </c>
      <c r="P51" s="239">
        <f t="shared" si="23"/>
        <v>0</v>
      </c>
      <c r="Q51" s="345"/>
      <c r="R51" s="346"/>
      <c r="S51" s="65"/>
      <c r="T51" s="65"/>
      <c r="U51" s="65"/>
    </row>
    <row r="52" spans="1:21" s="67" customFormat="1" ht="15.6" x14ac:dyDescent="0.3">
      <c r="A52" s="208" t="s">
        <v>85</v>
      </c>
      <c r="B52" s="103" t="s">
        <v>46</v>
      </c>
      <c r="C52" s="273" t="s">
        <v>45</v>
      </c>
      <c r="D52" s="255">
        <v>0</v>
      </c>
      <c r="E52" s="236"/>
      <c r="F52" s="274" t="s">
        <v>41</v>
      </c>
      <c r="G52" s="275">
        <v>80</v>
      </c>
      <c r="H52" s="276">
        <v>0</v>
      </c>
      <c r="I52" s="257">
        <f t="shared" ref="I52" si="26">H52*G52</f>
        <v>0</v>
      </c>
      <c r="J52" s="240"/>
      <c r="K52" s="201">
        <v>0</v>
      </c>
      <c r="L52" s="241">
        <f t="shared" si="21"/>
        <v>0</v>
      </c>
      <c r="M52" s="240"/>
      <c r="N52" s="201">
        <v>0</v>
      </c>
      <c r="O52" s="241">
        <f t="shared" si="22"/>
        <v>0</v>
      </c>
      <c r="P52" s="242">
        <f t="shared" si="23"/>
        <v>80</v>
      </c>
      <c r="Q52" s="269">
        <f t="shared" ref="Q52" si="27">+O52+L52+I52</f>
        <v>0</v>
      </c>
      <c r="R52" s="266">
        <f t="shared" ref="R52" si="28">D52*Q52</f>
        <v>0</v>
      </c>
      <c r="S52" s="65"/>
      <c r="T52" s="65"/>
      <c r="U52" s="65"/>
    </row>
    <row r="53" spans="1:21" s="67" customFormat="1" ht="15.6" x14ac:dyDescent="0.3">
      <c r="A53" s="208" t="s">
        <v>86</v>
      </c>
      <c r="B53" s="103" t="s">
        <v>71</v>
      </c>
      <c r="C53" s="263"/>
      <c r="D53" s="256"/>
      <c r="E53" s="234"/>
      <c r="F53" s="274"/>
      <c r="G53" s="275"/>
      <c r="H53" s="276"/>
      <c r="I53" s="258"/>
      <c r="J53" s="240"/>
      <c r="K53" s="201">
        <v>0</v>
      </c>
      <c r="L53" s="241">
        <f t="shared" si="21"/>
        <v>0</v>
      </c>
      <c r="M53" s="240"/>
      <c r="N53" s="201">
        <v>0</v>
      </c>
      <c r="O53" s="241">
        <f t="shared" si="22"/>
        <v>0</v>
      </c>
      <c r="P53" s="242">
        <f t="shared" si="23"/>
        <v>0</v>
      </c>
      <c r="Q53" s="270"/>
      <c r="R53" s="267"/>
      <c r="S53" s="65"/>
      <c r="T53" s="65"/>
      <c r="U53" s="65"/>
    </row>
    <row r="54" spans="1:21" s="67" customFormat="1" ht="15.6" x14ac:dyDescent="0.3">
      <c r="A54" s="208" t="s">
        <v>87</v>
      </c>
      <c r="B54" s="103" t="s">
        <v>119</v>
      </c>
      <c r="C54" s="229" t="s">
        <v>45</v>
      </c>
      <c r="D54" s="222">
        <v>0</v>
      </c>
      <c r="E54" s="234"/>
      <c r="F54" s="222" t="s">
        <v>41</v>
      </c>
      <c r="G54" s="230">
        <v>40</v>
      </c>
      <c r="H54" s="61">
        <v>0</v>
      </c>
      <c r="I54" s="62">
        <f t="shared" ref="I54" si="29">H54*G54</f>
        <v>0</v>
      </c>
      <c r="J54" s="60"/>
      <c r="K54" s="61">
        <v>-1</v>
      </c>
      <c r="L54" s="63">
        <f t="shared" ref="L54" si="30">J54*K54</f>
        <v>0</v>
      </c>
      <c r="M54" s="60"/>
      <c r="N54" s="61">
        <v>-1</v>
      </c>
      <c r="O54" s="63">
        <f t="shared" ref="O54" si="31">M54*N54</f>
        <v>0</v>
      </c>
      <c r="P54" s="94">
        <f t="shared" ref="P54" si="32">+M54+J54+G54</f>
        <v>40</v>
      </c>
      <c r="Q54" s="57">
        <f t="shared" ref="Q54" si="33">+O54+L54+I54</f>
        <v>0</v>
      </c>
      <c r="R54" s="64">
        <f t="shared" ref="R54" si="34">D54*Q54</f>
        <v>0</v>
      </c>
      <c r="S54" s="65"/>
      <c r="T54" s="65"/>
      <c r="U54" s="65"/>
    </row>
    <row r="55" spans="1:21" s="67" customFormat="1" ht="15.6" x14ac:dyDescent="0.3">
      <c r="A55" s="208" t="s">
        <v>88</v>
      </c>
      <c r="B55" s="103" t="s">
        <v>44</v>
      </c>
      <c r="C55" s="229" t="s">
        <v>45</v>
      </c>
      <c r="D55" s="222">
        <v>0</v>
      </c>
      <c r="E55" s="233"/>
      <c r="F55" s="182" t="s">
        <v>41</v>
      </c>
      <c r="G55" s="172">
        <f>1*8*5</f>
        <v>40</v>
      </c>
      <c r="H55" s="61">
        <v>0</v>
      </c>
      <c r="I55" s="62">
        <f t="shared" si="18"/>
        <v>0</v>
      </c>
      <c r="J55" s="60"/>
      <c r="K55" s="61">
        <v>0</v>
      </c>
      <c r="L55" s="63">
        <f t="shared" si="21"/>
        <v>0</v>
      </c>
      <c r="M55" s="60"/>
      <c r="N55" s="61">
        <v>0</v>
      </c>
      <c r="O55" s="63">
        <f t="shared" si="22"/>
        <v>0</v>
      </c>
      <c r="P55" s="94">
        <f t="shared" si="23"/>
        <v>40</v>
      </c>
      <c r="Q55" s="57">
        <f t="shared" si="24"/>
        <v>0</v>
      </c>
      <c r="R55" s="64">
        <f t="shared" si="25"/>
        <v>0</v>
      </c>
      <c r="S55" s="65"/>
      <c r="T55" s="65"/>
      <c r="U55" s="65"/>
    </row>
    <row r="56" spans="1:21" s="67" customFormat="1" ht="15.6" x14ac:dyDescent="0.3">
      <c r="A56" s="209" t="s">
        <v>89</v>
      </c>
      <c r="B56" s="104" t="s">
        <v>103</v>
      </c>
      <c r="C56" s="59" t="s">
        <v>36</v>
      </c>
      <c r="D56" s="222">
        <v>0</v>
      </c>
      <c r="E56" s="233"/>
      <c r="F56" s="182" t="s">
        <v>36</v>
      </c>
      <c r="G56" s="187">
        <v>0</v>
      </c>
      <c r="H56" s="61">
        <v>0</v>
      </c>
      <c r="I56" s="62">
        <f t="shared" si="18"/>
        <v>0</v>
      </c>
      <c r="J56" s="60"/>
      <c r="K56" s="61">
        <v>0</v>
      </c>
      <c r="L56" s="63">
        <f t="shared" si="21"/>
        <v>0</v>
      </c>
      <c r="M56" s="60"/>
      <c r="N56" s="61">
        <v>0</v>
      </c>
      <c r="O56" s="63">
        <f t="shared" si="22"/>
        <v>0</v>
      </c>
      <c r="P56" s="94">
        <f t="shared" si="23"/>
        <v>0</v>
      </c>
      <c r="Q56" s="57">
        <f t="shared" si="24"/>
        <v>0</v>
      </c>
      <c r="R56" s="64">
        <f t="shared" si="25"/>
        <v>0</v>
      </c>
      <c r="S56" s="65"/>
      <c r="T56" s="65"/>
      <c r="U56" s="65"/>
    </row>
    <row r="57" spans="1:21" s="67" customFormat="1" ht="15.6" x14ac:dyDescent="0.3">
      <c r="A57" s="205"/>
      <c r="B57" s="104" t="s">
        <v>132</v>
      </c>
      <c r="C57" s="59"/>
      <c r="D57" s="92"/>
      <c r="E57" s="233"/>
      <c r="F57" s="143"/>
      <c r="G57" s="186">
        <f>SUM(G43:G56)</f>
        <v>1120</v>
      </c>
      <c r="H57" s="61"/>
      <c r="I57" s="177"/>
      <c r="J57" s="176"/>
      <c r="K57" s="61"/>
      <c r="L57" s="178"/>
      <c r="M57" s="176"/>
      <c r="N57" s="61"/>
      <c r="O57" s="178"/>
      <c r="P57" s="179"/>
      <c r="Q57" s="180"/>
      <c r="R57" s="64"/>
      <c r="S57" s="65"/>
      <c r="T57" s="65"/>
      <c r="U57" s="65"/>
    </row>
    <row r="58" spans="1:21" s="58" customFormat="1" ht="31.2" x14ac:dyDescent="0.3">
      <c r="A58" s="203">
        <v>2</v>
      </c>
      <c r="B58" s="85" t="s">
        <v>95</v>
      </c>
      <c r="C58" s="131" t="s">
        <v>110</v>
      </c>
      <c r="D58" s="131" t="s">
        <v>14</v>
      </c>
      <c r="E58" s="185" t="s">
        <v>53</v>
      </c>
      <c r="F58" s="131" t="s">
        <v>40</v>
      </c>
      <c r="G58" s="70" t="s">
        <v>31</v>
      </c>
      <c r="H58" s="70" t="s">
        <v>31</v>
      </c>
      <c r="I58" s="70" t="s">
        <v>31</v>
      </c>
      <c r="J58" s="70" t="s">
        <v>31</v>
      </c>
      <c r="K58" s="70" t="s">
        <v>31</v>
      </c>
      <c r="L58" s="70" t="s">
        <v>31</v>
      </c>
      <c r="M58" s="70" t="s">
        <v>31</v>
      </c>
      <c r="N58" s="70" t="s">
        <v>31</v>
      </c>
      <c r="O58" s="70" t="s">
        <v>31</v>
      </c>
      <c r="P58" s="70" t="s">
        <v>31</v>
      </c>
      <c r="Q58" s="70" t="s">
        <v>31</v>
      </c>
      <c r="R58" s="70" t="s">
        <v>31</v>
      </c>
      <c r="S58" s="70" t="s">
        <v>31</v>
      </c>
      <c r="T58" s="70" t="s">
        <v>31</v>
      </c>
      <c r="U58" s="70" t="s">
        <v>31</v>
      </c>
    </row>
    <row r="59" spans="1:21" s="67" customFormat="1" ht="15.6" x14ac:dyDescent="0.3">
      <c r="A59" s="204" t="s">
        <v>34</v>
      </c>
      <c r="B59" s="259" t="s">
        <v>129</v>
      </c>
      <c r="C59" s="260"/>
      <c r="D59" s="260"/>
      <c r="E59" s="260"/>
      <c r="F59" s="260"/>
      <c r="G59" s="260"/>
      <c r="H59" s="260"/>
      <c r="I59" s="260"/>
      <c r="J59" s="260"/>
      <c r="K59" s="260"/>
      <c r="L59" s="260"/>
      <c r="M59" s="260"/>
      <c r="N59" s="260"/>
      <c r="O59" s="260"/>
      <c r="P59" s="260"/>
      <c r="Q59" s="260"/>
      <c r="R59" s="260"/>
      <c r="S59" s="260"/>
      <c r="T59" s="260"/>
      <c r="U59" s="261"/>
    </row>
    <row r="60" spans="1:21" s="67" customFormat="1" ht="15.6" x14ac:dyDescent="0.3">
      <c r="A60" s="205" t="s">
        <v>90</v>
      </c>
      <c r="B60" s="207" t="s">
        <v>142</v>
      </c>
      <c r="C60" s="262" t="s">
        <v>45</v>
      </c>
      <c r="D60" s="255">
        <v>0</v>
      </c>
      <c r="E60" s="87"/>
      <c r="F60" s="253" t="s">
        <v>41</v>
      </c>
      <c r="G60" s="268">
        <v>960</v>
      </c>
      <c r="H60" s="251">
        <v>0</v>
      </c>
      <c r="I60" s="257">
        <f t="shared" ref="I60:I73" si="35">H60*G60</f>
        <v>0</v>
      </c>
      <c r="J60" s="60"/>
      <c r="K60" s="61">
        <v>0</v>
      </c>
      <c r="L60" s="63">
        <f t="shared" ref="L60" si="36">J60*K60</f>
        <v>0</v>
      </c>
      <c r="M60" s="60"/>
      <c r="N60" s="61">
        <v>0</v>
      </c>
      <c r="O60" s="63">
        <f t="shared" ref="O60" si="37">M60*N60</f>
        <v>0</v>
      </c>
      <c r="P60" s="94">
        <f t="shared" ref="P60" si="38">+M60+J60+G60</f>
        <v>960</v>
      </c>
      <c r="Q60" s="269">
        <f t="shared" ref="Q60" si="39">+O60+L60+I60</f>
        <v>0</v>
      </c>
      <c r="R60" s="271">
        <f t="shared" ref="R60" si="40">D60*Q60</f>
        <v>0</v>
      </c>
      <c r="S60" s="65"/>
      <c r="T60" s="65"/>
      <c r="U60" s="65"/>
    </row>
    <row r="61" spans="1:21" s="67" customFormat="1" ht="31.2" x14ac:dyDescent="0.3">
      <c r="A61" s="205" t="s">
        <v>91</v>
      </c>
      <c r="B61" s="207" t="s">
        <v>149</v>
      </c>
      <c r="C61" s="263"/>
      <c r="D61" s="256"/>
      <c r="E61" s="87"/>
      <c r="F61" s="254"/>
      <c r="G61" s="268"/>
      <c r="H61" s="252"/>
      <c r="I61" s="258"/>
      <c r="J61" s="60"/>
      <c r="K61" s="61">
        <v>0</v>
      </c>
      <c r="L61" s="63">
        <f t="shared" ref="L61:L64" si="41">J61*K61</f>
        <v>0</v>
      </c>
      <c r="M61" s="60"/>
      <c r="N61" s="61">
        <v>0</v>
      </c>
      <c r="O61" s="63">
        <f t="shared" ref="O61:O64" si="42">M61*N61</f>
        <v>0</v>
      </c>
      <c r="P61" s="94">
        <f t="shared" ref="P61:P64" si="43">+M61+J61+G61</f>
        <v>0</v>
      </c>
      <c r="Q61" s="270"/>
      <c r="R61" s="272"/>
      <c r="S61" s="65"/>
      <c r="T61" s="65"/>
      <c r="U61" s="65"/>
    </row>
    <row r="62" spans="1:21" s="67" customFormat="1" ht="15.6" x14ac:dyDescent="0.3">
      <c r="A62" s="205" t="s">
        <v>92</v>
      </c>
      <c r="B62" s="207" t="s">
        <v>147</v>
      </c>
      <c r="C62" s="59" t="s">
        <v>45</v>
      </c>
      <c r="D62" s="222">
        <v>0</v>
      </c>
      <c r="E62" s="87"/>
      <c r="F62" s="175" t="s">
        <v>41</v>
      </c>
      <c r="G62" s="243">
        <v>160</v>
      </c>
      <c r="H62" s="61">
        <v>0</v>
      </c>
      <c r="I62" s="62">
        <f t="shared" ref="I62" si="44">H62*G62</f>
        <v>0</v>
      </c>
      <c r="J62" s="60"/>
      <c r="K62" s="61">
        <v>-1</v>
      </c>
      <c r="L62" s="63">
        <f t="shared" ref="L62" si="45">J62*K62</f>
        <v>0</v>
      </c>
      <c r="M62" s="60"/>
      <c r="N62" s="61">
        <v>-1</v>
      </c>
      <c r="O62" s="63">
        <f t="shared" ref="O62" si="46">M62*N62</f>
        <v>0</v>
      </c>
      <c r="P62" s="94">
        <f t="shared" ref="P62" si="47">+M62+J62+G62</f>
        <v>160</v>
      </c>
      <c r="Q62" s="57">
        <f t="shared" ref="Q62" si="48">+O62+L62+I62</f>
        <v>0</v>
      </c>
      <c r="R62" s="64">
        <f t="shared" ref="R62" si="49">D62*Q62</f>
        <v>0</v>
      </c>
      <c r="S62" s="65"/>
      <c r="T62" s="65"/>
      <c r="U62" s="65"/>
    </row>
    <row r="63" spans="1:21" s="67" customFormat="1" ht="15.6" x14ac:dyDescent="0.3">
      <c r="A63" s="208" t="s">
        <v>93</v>
      </c>
      <c r="B63" s="103" t="s">
        <v>109</v>
      </c>
      <c r="C63" s="59" t="s">
        <v>45</v>
      </c>
      <c r="D63" s="222">
        <v>0</v>
      </c>
      <c r="E63" s="87"/>
      <c r="F63" s="142" t="s">
        <v>41</v>
      </c>
      <c r="G63" s="167">
        <v>80</v>
      </c>
      <c r="H63" s="61">
        <v>0</v>
      </c>
      <c r="I63" s="62">
        <f t="shared" si="35"/>
        <v>0</v>
      </c>
      <c r="J63" s="60"/>
      <c r="K63" s="61">
        <v>0</v>
      </c>
      <c r="L63" s="63">
        <f t="shared" si="41"/>
        <v>0</v>
      </c>
      <c r="M63" s="60"/>
      <c r="N63" s="61">
        <v>0</v>
      </c>
      <c r="O63" s="63">
        <f t="shared" si="42"/>
        <v>0</v>
      </c>
      <c r="P63" s="94">
        <f t="shared" si="43"/>
        <v>80</v>
      </c>
      <c r="Q63" s="57">
        <f t="shared" ref="Q63:Q64" si="50">+O63+L63+I63</f>
        <v>0</v>
      </c>
      <c r="R63" s="64">
        <f t="shared" ref="R63:R64" si="51">D63*Q63</f>
        <v>0</v>
      </c>
      <c r="S63" s="65"/>
      <c r="T63" s="65"/>
      <c r="U63" s="65"/>
    </row>
    <row r="64" spans="1:21" s="67" customFormat="1" ht="15.6" x14ac:dyDescent="0.3">
      <c r="A64" s="244" t="s">
        <v>94</v>
      </c>
      <c r="B64" s="103" t="s">
        <v>120</v>
      </c>
      <c r="C64" s="59" t="s">
        <v>45</v>
      </c>
      <c r="D64" s="222">
        <v>0</v>
      </c>
      <c r="E64" s="87"/>
      <c r="F64" s="142" t="s">
        <v>41</v>
      </c>
      <c r="G64" s="172">
        <f>1*8*5</f>
        <v>40</v>
      </c>
      <c r="H64" s="61">
        <v>0</v>
      </c>
      <c r="I64" s="62">
        <f t="shared" si="35"/>
        <v>0</v>
      </c>
      <c r="J64" s="60"/>
      <c r="K64" s="61">
        <v>0</v>
      </c>
      <c r="L64" s="63">
        <f t="shared" si="41"/>
        <v>0</v>
      </c>
      <c r="M64" s="60"/>
      <c r="N64" s="61">
        <v>0</v>
      </c>
      <c r="O64" s="63">
        <f t="shared" si="42"/>
        <v>0</v>
      </c>
      <c r="P64" s="94">
        <f t="shared" si="43"/>
        <v>40</v>
      </c>
      <c r="Q64" s="57">
        <f t="shared" si="50"/>
        <v>0</v>
      </c>
      <c r="R64" s="64">
        <f t="shared" si="51"/>
        <v>0</v>
      </c>
      <c r="S64" s="65"/>
      <c r="T64" s="65"/>
      <c r="U64" s="65"/>
    </row>
    <row r="65" spans="1:21" s="67" customFormat="1" ht="15.6" x14ac:dyDescent="0.3">
      <c r="A65" s="209" t="s">
        <v>141</v>
      </c>
      <c r="B65" s="104" t="s">
        <v>103</v>
      </c>
      <c r="C65" s="59" t="s">
        <v>36</v>
      </c>
      <c r="D65" s="222">
        <v>0</v>
      </c>
      <c r="E65" s="87"/>
      <c r="F65" s="142" t="s">
        <v>36</v>
      </c>
      <c r="G65" s="173">
        <v>0</v>
      </c>
      <c r="H65" s="61">
        <v>0</v>
      </c>
      <c r="I65" s="62">
        <f t="shared" si="35"/>
        <v>0</v>
      </c>
      <c r="J65" s="60"/>
      <c r="K65" s="61">
        <v>0</v>
      </c>
      <c r="L65" s="63">
        <f t="shared" ref="L65" si="52">J65*K65</f>
        <v>0</v>
      </c>
      <c r="M65" s="60"/>
      <c r="N65" s="61">
        <v>0</v>
      </c>
      <c r="O65" s="63">
        <f t="shared" ref="O65" si="53">M65*N65</f>
        <v>0</v>
      </c>
      <c r="P65" s="94">
        <f t="shared" ref="P65" si="54">+M65+J65+G65</f>
        <v>0</v>
      </c>
      <c r="Q65" s="57">
        <f t="shared" ref="Q65" si="55">+O65+L65+I65</f>
        <v>0</v>
      </c>
      <c r="R65" s="64">
        <f t="shared" ref="R65" si="56">D65*Q65</f>
        <v>0</v>
      </c>
      <c r="S65" s="65"/>
      <c r="T65" s="65"/>
      <c r="U65" s="65"/>
    </row>
    <row r="66" spans="1:21" s="67" customFormat="1" ht="15.6" x14ac:dyDescent="0.3">
      <c r="A66" s="205"/>
      <c r="B66" s="104" t="s">
        <v>132</v>
      </c>
      <c r="C66" s="105"/>
      <c r="D66" s="87"/>
      <c r="E66" s="87"/>
      <c r="F66" s="143"/>
      <c r="G66" s="174">
        <f>SUM(G60:G65)</f>
        <v>1240</v>
      </c>
      <c r="H66" s="144"/>
      <c r="I66" s="145"/>
      <c r="J66" s="106"/>
      <c r="K66" s="144"/>
      <c r="L66" s="146"/>
      <c r="M66" s="106"/>
      <c r="N66" s="144"/>
      <c r="O66" s="146"/>
      <c r="P66" s="147"/>
      <c r="Q66" s="148"/>
      <c r="R66" s="149"/>
      <c r="S66" s="150"/>
      <c r="T66" s="150"/>
      <c r="U66" s="151"/>
    </row>
    <row r="67" spans="1:21" s="67" customFormat="1" ht="15.6" x14ac:dyDescent="0.3">
      <c r="A67" s="204" t="s">
        <v>35</v>
      </c>
      <c r="B67" s="259" t="s">
        <v>130</v>
      </c>
      <c r="C67" s="260"/>
      <c r="D67" s="260"/>
      <c r="E67" s="260"/>
      <c r="F67" s="260"/>
      <c r="G67" s="260"/>
      <c r="H67" s="260"/>
      <c r="I67" s="260"/>
      <c r="J67" s="260"/>
      <c r="K67" s="260"/>
      <c r="L67" s="260"/>
      <c r="M67" s="260"/>
      <c r="N67" s="260"/>
      <c r="O67" s="260"/>
      <c r="P67" s="260"/>
      <c r="Q67" s="260"/>
      <c r="R67" s="260"/>
      <c r="S67" s="260"/>
      <c r="T67" s="260"/>
      <c r="U67" s="261"/>
    </row>
    <row r="68" spans="1:21" s="67" customFormat="1" ht="15.6" x14ac:dyDescent="0.3">
      <c r="A68" s="205" t="s">
        <v>96</v>
      </c>
      <c r="B68" s="207" t="s">
        <v>142</v>
      </c>
      <c r="C68" s="262" t="s">
        <v>45</v>
      </c>
      <c r="D68" s="255">
        <v>0</v>
      </c>
      <c r="E68" s="87"/>
      <c r="F68" s="253" t="s">
        <v>41</v>
      </c>
      <c r="G68" s="268">
        <v>240</v>
      </c>
      <c r="H68" s="251">
        <v>0</v>
      </c>
      <c r="I68" s="257">
        <f t="shared" si="35"/>
        <v>0</v>
      </c>
      <c r="J68" s="60"/>
      <c r="K68" s="61">
        <v>0</v>
      </c>
      <c r="L68" s="63">
        <f t="shared" ref="L68:L73" si="57">J68*K68</f>
        <v>0</v>
      </c>
      <c r="M68" s="60"/>
      <c r="N68" s="61">
        <v>0</v>
      </c>
      <c r="O68" s="63">
        <f t="shared" ref="O68:O73" si="58">M68*N68</f>
        <v>0</v>
      </c>
      <c r="P68" s="94">
        <f t="shared" ref="P68:P73" si="59">+M68+J68+G68</f>
        <v>240</v>
      </c>
      <c r="Q68" s="264">
        <f t="shared" ref="Q68:Q73" si="60">+O68+L68+I68</f>
        <v>0</v>
      </c>
      <c r="R68" s="266">
        <f t="shared" ref="R68:R73" si="61">D68*Q68</f>
        <v>0</v>
      </c>
      <c r="S68" s="65"/>
      <c r="T68" s="65"/>
      <c r="U68" s="65"/>
    </row>
    <row r="69" spans="1:21" s="67" customFormat="1" ht="31.2" x14ac:dyDescent="0.3">
      <c r="A69" s="205" t="s">
        <v>97</v>
      </c>
      <c r="B69" s="207" t="s">
        <v>150</v>
      </c>
      <c r="C69" s="263"/>
      <c r="D69" s="256"/>
      <c r="E69" s="87"/>
      <c r="F69" s="254"/>
      <c r="G69" s="268"/>
      <c r="H69" s="252"/>
      <c r="I69" s="258"/>
      <c r="J69" s="60"/>
      <c r="K69" s="61">
        <v>0</v>
      </c>
      <c r="L69" s="63">
        <f t="shared" si="57"/>
        <v>0</v>
      </c>
      <c r="M69" s="60"/>
      <c r="N69" s="61">
        <v>0</v>
      </c>
      <c r="O69" s="63">
        <f t="shared" si="58"/>
        <v>0</v>
      </c>
      <c r="P69" s="94">
        <f t="shared" si="59"/>
        <v>0</v>
      </c>
      <c r="Q69" s="265"/>
      <c r="R69" s="267"/>
      <c r="S69" s="65"/>
      <c r="T69" s="65"/>
      <c r="U69" s="65"/>
    </row>
    <row r="70" spans="1:21" s="67" customFormat="1" ht="15.6" x14ac:dyDescent="0.3">
      <c r="A70" s="208" t="s">
        <v>98</v>
      </c>
      <c r="B70" s="207" t="s">
        <v>147</v>
      </c>
      <c r="C70" s="59" t="s">
        <v>45</v>
      </c>
      <c r="D70" s="222">
        <v>0</v>
      </c>
      <c r="E70" s="87"/>
      <c r="F70" s="142" t="s">
        <v>41</v>
      </c>
      <c r="G70" s="198">
        <v>80</v>
      </c>
      <c r="H70" s="61">
        <v>0</v>
      </c>
      <c r="I70" s="62">
        <f t="shared" ref="I70" si="62">H70*G70</f>
        <v>0</v>
      </c>
      <c r="J70" s="60"/>
      <c r="K70" s="61">
        <v>-1</v>
      </c>
      <c r="L70" s="63">
        <f t="shared" ref="L70" si="63">J70*K70</f>
        <v>0</v>
      </c>
      <c r="M70" s="60"/>
      <c r="N70" s="61">
        <v>-1</v>
      </c>
      <c r="O70" s="63">
        <f t="shared" ref="O70" si="64">M70*N70</f>
        <v>0</v>
      </c>
      <c r="P70" s="94">
        <f t="shared" ref="P70" si="65">+M70+J70+G70</f>
        <v>80</v>
      </c>
      <c r="Q70" s="57">
        <f t="shared" ref="Q70" si="66">+O70+L70+I70</f>
        <v>0</v>
      </c>
      <c r="R70" s="64">
        <f t="shared" ref="R70" si="67">D70*Q70</f>
        <v>0</v>
      </c>
      <c r="S70" s="65"/>
      <c r="T70" s="65"/>
      <c r="U70" s="65"/>
    </row>
    <row r="71" spans="1:21" s="67" customFormat="1" ht="15.6" x14ac:dyDescent="0.3">
      <c r="A71" s="208" t="s">
        <v>99</v>
      </c>
      <c r="B71" s="103" t="s">
        <v>109</v>
      </c>
      <c r="C71" s="59" t="s">
        <v>45</v>
      </c>
      <c r="D71" s="222">
        <v>0</v>
      </c>
      <c r="E71" s="87"/>
      <c r="F71" s="142" t="s">
        <v>41</v>
      </c>
      <c r="G71" s="167">
        <f>2*8*5</f>
        <v>80</v>
      </c>
      <c r="H71" s="61">
        <v>0</v>
      </c>
      <c r="I71" s="62">
        <f t="shared" si="35"/>
        <v>0</v>
      </c>
      <c r="J71" s="60"/>
      <c r="K71" s="61">
        <v>0</v>
      </c>
      <c r="L71" s="63">
        <f t="shared" si="57"/>
        <v>0</v>
      </c>
      <c r="M71" s="60"/>
      <c r="N71" s="61">
        <v>0</v>
      </c>
      <c r="O71" s="63">
        <f t="shared" si="58"/>
        <v>0</v>
      </c>
      <c r="P71" s="94">
        <f t="shared" si="59"/>
        <v>80</v>
      </c>
      <c r="Q71" s="57">
        <f t="shared" si="60"/>
        <v>0</v>
      </c>
      <c r="R71" s="64">
        <f t="shared" si="61"/>
        <v>0</v>
      </c>
      <c r="S71" s="65"/>
      <c r="T71" s="65"/>
      <c r="U71" s="65"/>
    </row>
    <row r="72" spans="1:21" s="67" customFormat="1" ht="15.6" x14ac:dyDescent="0.3">
      <c r="A72" s="208" t="s">
        <v>100</v>
      </c>
      <c r="B72" s="103" t="s">
        <v>120</v>
      </c>
      <c r="C72" s="59" t="s">
        <v>45</v>
      </c>
      <c r="D72" s="222">
        <v>0</v>
      </c>
      <c r="E72" s="87"/>
      <c r="F72" s="142" t="s">
        <v>41</v>
      </c>
      <c r="G72" s="172">
        <f>1*8*5</f>
        <v>40</v>
      </c>
      <c r="H72" s="61">
        <v>0</v>
      </c>
      <c r="I72" s="62">
        <f t="shared" si="35"/>
        <v>0</v>
      </c>
      <c r="J72" s="60"/>
      <c r="K72" s="61">
        <v>0</v>
      </c>
      <c r="L72" s="63">
        <f t="shared" si="57"/>
        <v>0</v>
      </c>
      <c r="M72" s="60"/>
      <c r="N72" s="61">
        <v>0</v>
      </c>
      <c r="O72" s="63">
        <f t="shared" si="58"/>
        <v>0</v>
      </c>
      <c r="P72" s="94">
        <f t="shared" si="59"/>
        <v>40</v>
      </c>
      <c r="Q72" s="57">
        <f t="shared" si="60"/>
        <v>0</v>
      </c>
      <c r="R72" s="64">
        <f t="shared" si="61"/>
        <v>0</v>
      </c>
      <c r="S72" s="65"/>
      <c r="T72" s="65"/>
      <c r="U72" s="65"/>
    </row>
    <row r="73" spans="1:21" s="67" customFormat="1" ht="15.6" x14ac:dyDescent="0.3">
      <c r="A73" s="208" t="s">
        <v>148</v>
      </c>
      <c r="B73" s="104" t="s">
        <v>103</v>
      </c>
      <c r="C73" s="59" t="s">
        <v>36</v>
      </c>
      <c r="D73" s="222">
        <v>0</v>
      </c>
      <c r="E73" s="87"/>
      <c r="F73" s="142" t="s">
        <v>36</v>
      </c>
      <c r="G73" s="173">
        <v>0</v>
      </c>
      <c r="H73" s="61">
        <v>0</v>
      </c>
      <c r="I73" s="62">
        <f t="shared" si="35"/>
        <v>0</v>
      </c>
      <c r="J73" s="60"/>
      <c r="K73" s="61">
        <v>0</v>
      </c>
      <c r="L73" s="63">
        <f t="shared" si="57"/>
        <v>0</v>
      </c>
      <c r="M73" s="60"/>
      <c r="N73" s="61">
        <v>0</v>
      </c>
      <c r="O73" s="63">
        <f t="shared" si="58"/>
        <v>0</v>
      </c>
      <c r="P73" s="94">
        <f t="shared" si="59"/>
        <v>0</v>
      </c>
      <c r="Q73" s="57">
        <f t="shared" si="60"/>
        <v>0</v>
      </c>
      <c r="R73" s="64">
        <f t="shared" si="61"/>
        <v>0</v>
      </c>
      <c r="S73" s="65"/>
      <c r="T73" s="65"/>
      <c r="U73" s="65"/>
    </row>
    <row r="74" spans="1:21" s="67" customFormat="1" ht="15.6" x14ac:dyDescent="0.3">
      <c r="A74" s="108"/>
      <c r="B74" s="104" t="s">
        <v>132</v>
      </c>
      <c r="C74" s="59"/>
      <c r="D74" s="92"/>
      <c r="E74" s="87"/>
      <c r="F74" s="175"/>
      <c r="G74" s="173">
        <f>SUM(G68:G73)</f>
        <v>440</v>
      </c>
      <c r="H74" s="61"/>
      <c r="I74" s="177"/>
      <c r="J74" s="176"/>
      <c r="K74" s="61"/>
      <c r="L74" s="178"/>
      <c r="M74" s="176"/>
      <c r="N74" s="61"/>
      <c r="O74" s="178"/>
      <c r="P74" s="179"/>
      <c r="Q74" s="180"/>
      <c r="R74" s="64"/>
      <c r="S74" s="65"/>
      <c r="T74" s="65"/>
      <c r="U74" s="65"/>
    </row>
    <row r="75" spans="1:21" s="58" customFormat="1" ht="46.8" x14ac:dyDescent="0.3">
      <c r="A75" s="203">
        <v>3</v>
      </c>
      <c r="B75" s="85" t="s">
        <v>116</v>
      </c>
      <c r="C75" s="131" t="s">
        <v>110</v>
      </c>
      <c r="D75" s="131" t="s">
        <v>14</v>
      </c>
      <c r="E75" s="131" t="s">
        <v>53</v>
      </c>
      <c r="F75" s="131" t="s">
        <v>40</v>
      </c>
      <c r="G75" s="69" t="s">
        <v>31</v>
      </c>
      <c r="H75" s="70" t="s">
        <v>31</v>
      </c>
      <c r="I75" s="70" t="s">
        <v>31</v>
      </c>
      <c r="J75" s="70" t="s">
        <v>31</v>
      </c>
      <c r="K75" s="70" t="s">
        <v>31</v>
      </c>
      <c r="L75" s="70" t="s">
        <v>31</v>
      </c>
      <c r="M75" s="70" t="s">
        <v>31</v>
      </c>
      <c r="N75" s="70" t="s">
        <v>31</v>
      </c>
      <c r="O75" s="70" t="s">
        <v>31</v>
      </c>
      <c r="P75" s="70" t="s">
        <v>31</v>
      </c>
      <c r="Q75" s="70" t="s">
        <v>31</v>
      </c>
      <c r="R75" s="70" t="s">
        <v>31</v>
      </c>
      <c r="S75" s="70" t="s">
        <v>31</v>
      </c>
      <c r="T75" s="70" t="s">
        <v>31</v>
      </c>
      <c r="U75" s="70" t="s">
        <v>31</v>
      </c>
    </row>
    <row r="76" spans="1:21" s="67" customFormat="1" ht="15.6" x14ac:dyDescent="0.3">
      <c r="A76" s="204" t="s">
        <v>37</v>
      </c>
      <c r="B76" s="259" t="s">
        <v>131</v>
      </c>
      <c r="C76" s="260"/>
      <c r="D76" s="260"/>
      <c r="E76" s="260"/>
      <c r="F76" s="260"/>
      <c r="G76" s="260"/>
      <c r="H76" s="260"/>
      <c r="I76" s="260"/>
      <c r="J76" s="260"/>
      <c r="K76" s="260"/>
      <c r="L76" s="260"/>
      <c r="M76" s="260"/>
      <c r="N76" s="260"/>
      <c r="O76" s="260"/>
      <c r="P76" s="260"/>
      <c r="Q76" s="260"/>
      <c r="R76" s="260"/>
      <c r="S76" s="260"/>
      <c r="T76" s="260"/>
      <c r="U76" s="261"/>
    </row>
    <row r="77" spans="1:21" s="67" customFormat="1" ht="15.6" x14ac:dyDescent="0.3">
      <c r="A77" s="205" t="s">
        <v>104</v>
      </c>
      <c r="B77" s="207" t="s">
        <v>135</v>
      </c>
      <c r="C77" s="59" t="s">
        <v>45</v>
      </c>
      <c r="D77" s="222">
        <v>0</v>
      </c>
      <c r="E77" s="87"/>
      <c r="F77" s="142" t="s">
        <v>41</v>
      </c>
      <c r="G77" s="173">
        <v>40</v>
      </c>
      <c r="H77" s="61">
        <v>0</v>
      </c>
      <c r="I77" s="62">
        <f t="shared" ref="I77:I83" si="68">H77*G77</f>
        <v>0</v>
      </c>
      <c r="J77" s="60"/>
      <c r="K77" s="61">
        <v>0</v>
      </c>
      <c r="L77" s="63">
        <f t="shared" ref="L77:L83" si="69">J77*K77</f>
        <v>0</v>
      </c>
      <c r="M77" s="60"/>
      <c r="N77" s="61">
        <v>0</v>
      </c>
      <c r="O77" s="63">
        <f t="shared" ref="O77:O83" si="70">M77*N77</f>
        <v>0</v>
      </c>
      <c r="P77" s="94">
        <f t="shared" ref="P77:P83" si="71">+M77+J77+G77</f>
        <v>40</v>
      </c>
      <c r="Q77" s="57">
        <f t="shared" ref="Q77:Q83" si="72">+O77+L77+I77</f>
        <v>0</v>
      </c>
      <c r="R77" s="64">
        <f t="shared" ref="R77:R83" si="73">D77*Q77</f>
        <v>0</v>
      </c>
      <c r="S77" s="65"/>
      <c r="T77" s="65"/>
      <c r="U77" s="65"/>
    </row>
    <row r="78" spans="1:21" s="67" customFormat="1" ht="31.2" x14ac:dyDescent="0.3">
      <c r="A78" s="205" t="s">
        <v>105</v>
      </c>
      <c r="B78" s="207" t="s">
        <v>143</v>
      </c>
      <c r="C78" s="59" t="s">
        <v>45</v>
      </c>
      <c r="D78" s="222">
        <v>0</v>
      </c>
      <c r="E78" s="87"/>
      <c r="F78" s="142" t="s">
        <v>41</v>
      </c>
      <c r="G78" s="173">
        <v>120</v>
      </c>
      <c r="H78" s="61">
        <v>0</v>
      </c>
      <c r="I78" s="62">
        <f t="shared" ref="I78" si="74">H78*G78</f>
        <v>0</v>
      </c>
      <c r="J78" s="60"/>
      <c r="K78" s="61"/>
      <c r="L78" s="63"/>
      <c r="M78" s="60"/>
      <c r="N78" s="61"/>
      <c r="O78" s="63"/>
      <c r="P78" s="94"/>
      <c r="Q78" s="57">
        <f t="shared" si="72"/>
        <v>0</v>
      </c>
      <c r="R78" s="64">
        <f t="shared" si="73"/>
        <v>0</v>
      </c>
      <c r="S78" s="65"/>
      <c r="T78" s="65"/>
      <c r="U78" s="65"/>
    </row>
    <row r="79" spans="1:21" s="67" customFormat="1" ht="15.6" x14ac:dyDescent="0.3">
      <c r="A79" s="205" t="s">
        <v>106</v>
      </c>
      <c r="B79" s="207" t="s">
        <v>101</v>
      </c>
      <c r="C79" s="59" t="s">
        <v>45</v>
      </c>
      <c r="D79" s="222">
        <v>0</v>
      </c>
      <c r="E79" s="87"/>
      <c r="F79" s="142" t="s">
        <v>41</v>
      </c>
      <c r="G79" s="173">
        <v>440</v>
      </c>
      <c r="H79" s="61">
        <v>0</v>
      </c>
      <c r="I79" s="62">
        <f t="shared" si="68"/>
        <v>0</v>
      </c>
      <c r="J79" s="60"/>
      <c r="K79" s="61">
        <v>0</v>
      </c>
      <c r="L79" s="63">
        <f t="shared" si="69"/>
        <v>0</v>
      </c>
      <c r="M79" s="60"/>
      <c r="N79" s="61">
        <v>0</v>
      </c>
      <c r="O79" s="63">
        <f t="shared" si="70"/>
        <v>0</v>
      </c>
      <c r="P79" s="94">
        <f t="shared" si="71"/>
        <v>440</v>
      </c>
      <c r="Q79" s="57">
        <f t="shared" si="72"/>
        <v>0</v>
      </c>
      <c r="R79" s="64">
        <f t="shared" si="73"/>
        <v>0</v>
      </c>
      <c r="S79" s="65"/>
      <c r="T79" s="65"/>
      <c r="U79" s="65"/>
    </row>
    <row r="80" spans="1:21" s="67" customFormat="1" ht="15.6" x14ac:dyDescent="0.3">
      <c r="A80" s="205" t="s">
        <v>107</v>
      </c>
      <c r="B80" s="207" t="s">
        <v>136</v>
      </c>
      <c r="C80" s="59" t="s">
        <v>45</v>
      </c>
      <c r="D80" s="222">
        <v>0</v>
      </c>
      <c r="E80" s="87"/>
      <c r="F80" s="142" t="s">
        <v>41</v>
      </c>
      <c r="G80" s="173">
        <v>40</v>
      </c>
      <c r="H80" s="61">
        <v>0</v>
      </c>
      <c r="I80" s="62">
        <f t="shared" ref="I80" si="75">H80*G80</f>
        <v>0</v>
      </c>
      <c r="J80" s="60"/>
      <c r="K80" s="61"/>
      <c r="L80" s="63"/>
      <c r="M80" s="60"/>
      <c r="N80" s="61"/>
      <c r="O80" s="63"/>
      <c r="P80" s="94"/>
      <c r="Q80" s="57">
        <f t="shared" si="72"/>
        <v>0</v>
      </c>
      <c r="R80" s="64">
        <f t="shared" si="73"/>
        <v>0</v>
      </c>
      <c r="S80" s="65"/>
      <c r="T80" s="65"/>
      <c r="U80" s="65"/>
    </row>
    <row r="81" spans="1:21" s="67" customFormat="1" ht="15.6" x14ac:dyDescent="0.3">
      <c r="A81" s="205" t="s">
        <v>108</v>
      </c>
      <c r="B81" s="103" t="s">
        <v>102</v>
      </c>
      <c r="C81" s="59" t="s">
        <v>45</v>
      </c>
      <c r="D81" s="222">
        <v>0</v>
      </c>
      <c r="E81" s="87"/>
      <c r="F81" s="142" t="s">
        <v>41</v>
      </c>
      <c r="G81" s="173">
        <v>80</v>
      </c>
      <c r="H81" s="61">
        <v>0</v>
      </c>
      <c r="I81" s="62">
        <f t="shared" si="68"/>
        <v>0</v>
      </c>
      <c r="J81" s="60"/>
      <c r="K81" s="61">
        <v>0</v>
      </c>
      <c r="L81" s="63">
        <f t="shared" si="69"/>
        <v>0</v>
      </c>
      <c r="M81" s="60"/>
      <c r="N81" s="61">
        <v>0</v>
      </c>
      <c r="O81" s="63">
        <f t="shared" si="70"/>
        <v>0</v>
      </c>
      <c r="P81" s="94">
        <f t="shared" si="71"/>
        <v>80</v>
      </c>
      <c r="Q81" s="57">
        <f t="shared" si="72"/>
        <v>0</v>
      </c>
      <c r="R81" s="64">
        <f t="shared" si="73"/>
        <v>0</v>
      </c>
      <c r="S81" s="65"/>
      <c r="T81" s="65"/>
      <c r="U81" s="65"/>
    </row>
    <row r="82" spans="1:21" s="67" customFormat="1" ht="15.6" x14ac:dyDescent="0.3">
      <c r="A82" s="208" t="s">
        <v>137</v>
      </c>
      <c r="B82" s="103" t="s">
        <v>120</v>
      </c>
      <c r="C82" s="109" t="s">
        <v>45</v>
      </c>
      <c r="D82" s="232">
        <v>0</v>
      </c>
      <c r="E82" s="93"/>
      <c r="F82" s="191" t="s">
        <v>41</v>
      </c>
      <c r="G82" s="188">
        <v>80</v>
      </c>
      <c r="H82" s="117">
        <v>0</v>
      </c>
      <c r="I82" s="62">
        <f t="shared" si="68"/>
        <v>0</v>
      </c>
      <c r="J82" s="60"/>
      <c r="K82" s="61">
        <v>0</v>
      </c>
      <c r="L82" s="63">
        <f t="shared" si="69"/>
        <v>0</v>
      </c>
      <c r="M82" s="60"/>
      <c r="N82" s="61">
        <v>0</v>
      </c>
      <c r="O82" s="63">
        <f t="shared" si="70"/>
        <v>0</v>
      </c>
      <c r="P82" s="94">
        <f t="shared" si="71"/>
        <v>80</v>
      </c>
      <c r="Q82" s="57">
        <f t="shared" si="72"/>
        <v>0</v>
      </c>
      <c r="R82" s="64">
        <f t="shared" si="73"/>
        <v>0</v>
      </c>
      <c r="S82" s="65"/>
      <c r="T82" s="65"/>
      <c r="U82" s="65"/>
    </row>
    <row r="83" spans="1:21" s="67" customFormat="1" ht="15.6" x14ac:dyDescent="0.3">
      <c r="A83" s="209" t="s">
        <v>144</v>
      </c>
      <c r="B83" s="104" t="s">
        <v>103</v>
      </c>
      <c r="C83" s="192" t="s">
        <v>36</v>
      </c>
      <c r="D83" s="183">
        <v>0</v>
      </c>
      <c r="E83" s="184"/>
      <c r="F83" s="183" t="s">
        <v>36</v>
      </c>
      <c r="G83" s="245">
        <v>0</v>
      </c>
      <c r="H83" s="193">
        <v>0</v>
      </c>
      <c r="I83" s="190">
        <f t="shared" si="68"/>
        <v>0</v>
      </c>
      <c r="J83" s="116"/>
      <c r="K83" s="117">
        <v>0</v>
      </c>
      <c r="L83" s="63">
        <f t="shared" si="69"/>
        <v>0</v>
      </c>
      <c r="M83" s="116"/>
      <c r="N83" s="117">
        <v>0</v>
      </c>
      <c r="O83" s="63">
        <f t="shared" si="70"/>
        <v>0</v>
      </c>
      <c r="P83" s="136">
        <f t="shared" si="71"/>
        <v>0</v>
      </c>
      <c r="Q83" s="57">
        <f t="shared" si="72"/>
        <v>0</v>
      </c>
      <c r="R83" s="64">
        <f t="shared" si="73"/>
        <v>0</v>
      </c>
      <c r="S83" s="65"/>
      <c r="T83" s="65"/>
      <c r="U83" s="65"/>
    </row>
    <row r="84" spans="1:21" s="67" customFormat="1" ht="16.2" thickBot="1" x14ac:dyDescent="0.35">
      <c r="A84" s="152"/>
      <c r="B84" s="153" t="s">
        <v>132</v>
      </c>
      <c r="C84" s="154"/>
      <c r="D84" s="155"/>
      <c r="E84" s="155"/>
      <c r="F84" s="156"/>
      <c r="G84" s="247">
        <f>SUM(G77:G83)</f>
        <v>800</v>
      </c>
      <c r="H84" s="158"/>
      <c r="I84" s="159"/>
      <c r="J84" s="157"/>
      <c r="K84" s="158"/>
      <c r="L84" s="160"/>
      <c r="M84" s="157"/>
      <c r="N84" s="158"/>
      <c r="O84" s="160"/>
      <c r="P84" s="161"/>
      <c r="Q84" s="162"/>
      <c r="R84" s="163"/>
      <c r="S84" s="164"/>
      <c r="T84" s="165"/>
      <c r="U84" s="166"/>
    </row>
    <row r="85" spans="1:21" ht="16.2" thickTop="1" x14ac:dyDescent="0.3">
      <c r="A85" s="71"/>
      <c r="B85" s="118" t="s">
        <v>18</v>
      </c>
      <c r="C85" s="121"/>
      <c r="D85" s="122"/>
      <c r="E85" s="123"/>
      <c r="F85" s="135"/>
      <c r="G85" s="246"/>
      <c r="H85" s="124"/>
      <c r="I85" s="132">
        <f>SUM(I77:I83)+SUM(I68:I73)+SUM(I60:I65)+SUM(I43:I56)+SUM(I23:I40)</f>
        <v>0</v>
      </c>
      <c r="J85" s="122"/>
      <c r="K85" s="122"/>
      <c r="L85" s="132">
        <f>SUM(L77:L83)+SUM(L68:L73)+SUM(L60:L65)+SUM(L43:L56)+SUM(L23:L40)</f>
        <v>0</v>
      </c>
      <c r="M85" s="122"/>
      <c r="N85" s="122"/>
      <c r="O85" s="132">
        <f>SUM(O77:O83)+SUM(O68:O73)+SUM(O60:O65)+SUM(O43:O56)+SUM(O23:O40)</f>
        <v>0</v>
      </c>
      <c r="P85" s="139"/>
      <c r="Q85" s="113">
        <f>SUM(Q77:Q83)+SUM(Q68:Q73)+SUM(Q60:Q65)+SUM(Q43:Q56)+SUM(Q23:Q40)</f>
        <v>0</v>
      </c>
      <c r="R85" s="113">
        <f>SUM(R77:R83)+SUM(R68:R73)+SUM(R60:R65)+SUM(R43:R56)+SUM(R23:R40)</f>
        <v>0</v>
      </c>
      <c r="S85" s="72"/>
      <c r="T85" s="79"/>
      <c r="U85" s="73"/>
    </row>
    <row r="86" spans="1:21" ht="15.6" x14ac:dyDescent="0.3">
      <c r="A86" s="74"/>
      <c r="B86" s="119" t="s">
        <v>1</v>
      </c>
      <c r="C86" s="125"/>
      <c r="D86" s="111"/>
      <c r="E86" s="111"/>
      <c r="F86" s="112"/>
      <c r="G86" s="111"/>
      <c r="H86" s="110"/>
      <c r="I86" s="133">
        <f>I85*0.15</f>
        <v>0</v>
      </c>
      <c r="J86" s="135"/>
      <c r="K86" s="135"/>
      <c r="L86" s="133">
        <f>L85*0.15</f>
        <v>0</v>
      </c>
      <c r="M86" s="135"/>
      <c r="N86" s="135"/>
      <c r="O86" s="133">
        <f>O85*0.15</f>
        <v>0</v>
      </c>
      <c r="P86" s="140"/>
      <c r="Q86" s="114">
        <f>Q85*0.15</f>
        <v>0</v>
      </c>
      <c r="R86" s="114">
        <f>R85*0.15</f>
        <v>0</v>
      </c>
      <c r="S86" s="50"/>
      <c r="T86" s="80"/>
      <c r="U86" s="75"/>
    </row>
    <row r="87" spans="1:21" ht="16.2" thickBot="1" x14ac:dyDescent="0.35">
      <c r="A87" s="76"/>
      <c r="B87" s="120" t="s">
        <v>19</v>
      </c>
      <c r="C87" s="126"/>
      <c r="D87" s="127"/>
      <c r="E87" s="128"/>
      <c r="F87" s="129"/>
      <c r="G87" s="127"/>
      <c r="H87" s="130"/>
      <c r="I87" s="134">
        <f>I85+I86</f>
        <v>0</v>
      </c>
      <c r="J87" s="138"/>
      <c r="K87" s="138"/>
      <c r="L87" s="134">
        <f>L85+L86</f>
        <v>0</v>
      </c>
      <c r="M87" s="138"/>
      <c r="N87" s="138"/>
      <c r="O87" s="134">
        <f>O85+O86</f>
        <v>0</v>
      </c>
      <c r="P87" s="141"/>
      <c r="Q87" s="115">
        <f>Q85+Q86</f>
        <v>0</v>
      </c>
      <c r="R87" s="115">
        <f>R85+R86</f>
        <v>0</v>
      </c>
      <c r="S87" s="77"/>
      <c r="T87" s="81"/>
      <c r="U87" s="78"/>
    </row>
    <row r="88" spans="1:21" ht="15" thickTop="1" x14ac:dyDescent="0.3">
      <c r="A88" s="51"/>
      <c r="B88" s="52"/>
      <c r="C88" s="53"/>
      <c r="D88" s="53"/>
      <c r="E88" s="53"/>
      <c r="F88" s="53"/>
      <c r="G88" s="53"/>
      <c r="H88" s="54"/>
      <c r="I88" s="54"/>
      <c r="J88" s="137"/>
      <c r="K88" s="137"/>
      <c r="L88" s="54"/>
      <c r="M88" s="54"/>
      <c r="N88" s="54"/>
      <c r="O88" s="54"/>
      <c r="P88" s="137"/>
      <c r="Q88" s="54"/>
      <c r="R88" s="54"/>
      <c r="S88" s="54"/>
      <c r="T88" s="54"/>
      <c r="U88" s="54"/>
    </row>
    <row r="89" spans="1:21" x14ac:dyDescent="0.3">
      <c r="A89" s="51"/>
      <c r="B89" s="52"/>
      <c r="C89" s="53"/>
      <c r="D89" s="53"/>
      <c r="E89" s="250" t="s">
        <v>134</v>
      </c>
      <c r="F89" s="250"/>
      <c r="G89" s="189">
        <f>SUM(G84+G74+G66+G57+G41)</f>
        <v>5800</v>
      </c>
      <c r="H89" s="54"/>
      <c r="I89" s="54"/>
      <c r="J89" s="137"/>
      <c r="K89" s="137"/>
      <c r="L89" s="54"/>
      <c r="M89" s="54"/>
      <c r="N89" s="54"/>
      <c r="O89" s="54"/>
      <c r="P89" s="137"/>
      <c r="Q89" s="54"/>
      <c r="R89" s="54"/>
      <c r="S89" s="54"/>
      <c r="T89" s="54"/>
      <c r="U89" s="54"/>
    </row>
    <row r="90" spans="1:21" ht="15" thickBot="1" x14ac:dyDescent="0.35">
      <c r="A90" s="51"/>
      <c r="B90" s="54"/>
      <c r="C90" s="53"/>
      <c r="D90" s="53"/>
      <c r="E90" s="53"/>
      <c r="F90" s="53"/>
      <c r="G90" s="53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</row>
    <row r="91" spans="1:21" ht="25.95" customHeight="1" x14ac:dyDescent="0.3">
      <c r="A91" s="51"/>
      <c r="B91" s="316" t="s">
        <v>118</v>
      </c>
      <c r="C91" s="314"/>
      <c r="D91" s="315"/>
      <c r="E91" s="102"/>
      <c r="F91" s="84"/>
      <c r="G91" s="321"/>
      <c r="H91" s="322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</row>
    <row r="92" spans="1:21" ht="17.55" customHeight="1" x14ac:dyDescent="0.3">
      <c r="A92" s="51"/>
      <c r="B92" s="317"/>
      <c r="C92" s="323" t="s">
        <v>20</v>
      </c>
      <c r="D92" s="324"/>
      <c r="E92" s="88"/>
      <c r="F92" s="88"/>
      <c r="G92" s="32" t="s">
        <v>22</v>
      </c>
      <c r="H92" s="28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</row>
    <row r="93" spans="1:21" ht="34.950000000000003" customHeight="1" x14ac:dyDescent="0.3">
      <c r="A93" s="51"/>
      <c r="B93" s="317"/>
      <c r="C93" s="325"/>
      <c r="D93" s="326"/>
      <c r="E93" s="89"/>
      <c r="F93" s="89"/>
      <c r="G93" s="319"/>
      <c r="H93" s="320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</row>
    <row r="94" spans="1:21" ht="19.2" customHeight="1" thickBot="1" x14ac:dyDescent="0.35">
      <c r="A94" s="51"/>
      <c r="B94" s="318"/>
      <c r="C94" s="327" t="s">
        <v>29</v>
      </c>
      <c r="D94" s="328"/>
      <c r="E94" s="90"/>
      <c r="F94" s="90"/>
      <c r="G94" s="329" t="s">
        <v>21</v>
      </c>
      <c r="H94" s="330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</row>
    <row r="95" spans="1:21" x14ac:dyDescent="0.3">
      <c r="A95" s="51"/>
      <c r="B95" s="54"/>
      <c r="C95" s="53"/>
      <c r="D95" s="53"/>
      <c r="E95" s="53"/>
      <c r="F95" s="53"/>
      <c r="G95" s="53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</row>
    <row r="96" spans="1:21" x14ac:dyDescent="0.3">
      <c r="A96" s="51"/>
      <c r="B96" s="54"/>
      <c r="C96" s="53"/>
      <c r="D96" s="53"/>
      <c r="E96" s="53"/>
      <c r="F96" s="53"/>
      <c r="G96" s="53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</row>
  </sheetData>
  <sheetProtection formatCells="0" formatColumns="0" formatRows="0" insertRows="0" deleteRows="0"/>
  <protectedRanges>
    <protectedRange sqref="C91:H93" name="Range7"/>
    <protectedRange sqref="S76:U87 S22:U57 S72:U74 S59:U71" name="Range6"/>
    <protectedRange sqref="M28:M31 M76:N84 N22:N31 M32:N57 M72:N74 M59:N71" name="Range5"/>
    <protectedRange sqref="K76:K84 K22:K57 K72:K74 K59:K71" name="Range4"/>
    <protectedRange sqref="R42 R59 R76 R67 A21:Q21 C85:H87 A58:U58 S21:U21 J85:K87 M85:N87 A75:U75 A57 A84 B83:H84 A76:H82 J76:J84 M22:M27 G22:G29 H22:H46 G31:G46 A22:A55 G47:H57 J22:J57 B22:F57 A59:A63 J72:J74 B72:H74 B59:H71 J59:J71 A66:A74" name="Range3"/>
    <protectedRange sqref="C15:G17" name="Range2"/>
    <protectedRange sqref="B3:B5" name="Range1"/>
  </protectedRanges>
  <mergeCells count="70">
    <mergeCell ref="R52:R53"/>
    <mergeCell ref="G43:G51"/>
    <mergeCell ref="F43:F51"/>
    <mergeCell ref="D43:D51"/>
    <mergeCell ref="C43:C51"/>
    <mergeCell ref="H43:H51"/>
    <mergeCell ref="I43:I51"/>
    <mergeCell ref="Q43:Q51"/>
    <mergeCell ref="R43:R51"/>
    <mergeCell ref="D52:D53"/>
    <mergeCell ref="I52:I53"/>
    <mergeCell ref="G34:G37"/>
    <mergeCell ref="H34:H37"/>
    <mergeCell ref="I34:I37"/>
    <mergeCell ref="Q34:Q37"/>
    <mergeCell ref="R34:R37"/>
    <mergeCell ref="C91:D91"/>
    <mergeCell ref="B91:B94"/>
    <mergeCell ref="G93:H93"/>
    <mergeCell ref="G91:H91"/>
    <mergeCell ref="C92:D92"/>
    <mergeCell ref="C93:D93"/>
    <mergeCell ref="C94:D94"/>
    <mergeCell ref="G94:H94"/>
    <mergeCell ref="C14:F14"/>
    <mergeCell ref="C15:F15"/>
    <mergeCell ref="C16:F16"/>
    <mergeCell ref="C17:F17"/>
    <mergeCell ref="J19:L19"/>
    <mergeCell ref="G19:I19"/>
    <mergeCell ref="H15:H17"/>
    <mergeCell ref="M19:O19"/>
    <mergeCell ref="B22:U22"/>
    <mergeCell ref="B42:U42"/>
    <mergeCell ref="B59:U59"/>
    <mergeCell ref="G23:G33"/>
    <mergeCell ref="C23:C33"/>
    <mergeCell ref="D23:D33"/>
    <mergeCell ref="F23:F33"/>
    <mergeCell ref="H23:H33"/>
    <mergeCell ref="Q52:Q53"/>
    <mergeCell ref="I23:I33"/>
    <mergeCell ref="Q23:Q33"/>
    <mergeCell ref="R23:R33"/>
    <mergeCell ref="C34:C37"/>
    <mergeCell ref="D34:D37"/>
    <mergeCell ref="F34:F37"/>
    <mergeCell ref="G60:G61"/>
    <mergeCell ref="C60:C61"/>
    <mergeCell ref="H60:H61"/>
    <mergeCell ref="C52:C53"/>
    <mergeCell ref="F52:F53"/>
    <mergeCell ref="G52:G53"/>
    <mergeCell ref="H52:H53"/>
    <mergeCell ref="E89:F89"/>
    <mergeCell ref="H68:H69"/>
    <mergeCell ref="F68:F69"/>
    <mergeCell ref="D68:D69"/>
    <mergeCell ref="I60:I61"/>
    <mergeCell ref="B76:U76"/>
    <mergeCell ref="B67:U67"/>
    <mergeCell ref="C68:C69"/>
    <mergeCell ref="I68:I69"/>
    <mergeCell ref="Q68:Q69"/>
    <mergeCell ref="R68:R69"/>
    <mergeCell ref="G68:G69"/>
    <mergeCell ref="Q60:Q61"/>
    <mergeCell ref="R60:R61"/>
    <mergeCell ref="F60:F61"/>
    <mergeCell ref="D60:D61"/>
  </mergeCells>
  <phoneticPr fontId="12" type="noConversion"/>
  <dataValidations count="2">
    <dataValidation type="decimal" operator="greaterThanOrEqual" allowBlank="1" showInputMessage="1" showErrorMessage="1" sqref="C15:C17 E21:Q21 E58:U58 S21:U21 E75:U75 H60 H68 M60:N66 G77:H84 M77:N84 J77:K84 H23 J23:K41 M23:N41 G34:H34 G38:H41 G54:H57 G43:H43 G52:H52 J43:K57 M43:N57 H62:H66 G60:G66 J60:K66 M68:N74 J68:K74 H70:H74 G68:G74" xr:uid="{00000000-0002-0000-0000-000000000000}">
      <formula1>0</formula1>
    </dataValidation>
    <dataValidation type="list" allowBlank="1" showInputMessage="1" showErrorMessage="1" sqref="G15:G17" xr:uid="{00000000-0002-0000-0000-00000100000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64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Emmah Mmatli</cp:lastModifiedBy>
  <cp:lastPrinted>2022-02-15T07:54:34Z</cp:lastPrinted>
  <dcterms:created xsi:type="dcterms:W3CDTF">2017-06-15T23:28:53Z</dcterms:created>
  <dcterms:modified xsi:type="dcterms:W3CDTF">2022-02-15T12:13:16Z</dcterms:modified>
</cp:coreProperties>
</file>