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N:\Bloemfontein\Projects\33338-39999 DELTEK\35431.00 Wesselsbron Pump Station &amp; 250 Bucket Eradication\01_WIP\05_TENDER STAGE\01_Tender Document\TO SUBMIT 2025-11-21\"/>
    </mc:Choice>
  </mc:AlternateContent>
  <xr:revisionPtr revIDLastSave="0" documentId="13_ncr:1_{97AE6B33-DDD1-42AE-A7D3-45061E4D3A51}" xr6:coauthVersionLast="47" xr6:coauthVersionMax="47" xr10:uidLastSave="{00000000-0000-0000-0000-000000000000}"/>
  <bookViews>
    <workbookView xWindow="-110" yWindow="-110" windowWidth="25820" windowHeight="13900" tabRatio="941" activeTab="3" xr2:uid="{00000000-000D-0000-FFFF-FFFF00000000}"/>
  </bookViews>
  <sheets>
    <sheet name="1 - P&amp;G" sheetId="10" r:id="rId1"/>
    <sheet name="2 - PS CIVIL" sheetId="9" r:id="rId2"/>
    <sheet name="3 - PS MECH" sheetId="8" r:id="rId3"/>
    <sheet name="4 - PS ELEC" sheetId="7" r:id="rId4"/>
    <sheet name="5 - TOP STRUCT" sheetId="6" r:id="rId5"/>
    <sheet name="SUMMARY" sheetId="11" r:id="rId6"/>
  </sheets>
  <definedNames>
    <definedName name="_xlnm.Print_Titles" localSheetId="0">'1 - P&amp;G'!$1:$5</definedName>
    <definedName name="_xlnm.Print_Titles" localSheetId="1">'2 - PS CIVIL'!$1:$5</definedName>
    <definedName name="_xlnm.Print_Titles" localSheetId="2">'3 - PS MECH'!$1:$5</definedName>
    <definedName name="_xlnm.Print_Titles" localSheetId="3">'4 - PS ELEC'!$1:$5</definedName>
    <definedName name="_xlnm.Print_Titles" localSheetId="4">'5 - TOP STRUCT'!$1:$5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60" i="9" l="1"/>
  <c r="I63" i="9" s="1"/>
  <c r="I1059" i="7"/>
  <c r="I941" i="7"/>
  <c r="I935" i="7"/>
  <c r="I340" i="10"/>
  <c r="I317" i="10"/>
  <c r="G317" i="10"/>
  <c r="I167" i="8" l="1"/>
  <c r="I164" i="8"/>
  <c r="I160" i="8"/>
  <c r="I156" i="8"/>
  <c r="I153" i="8"/>
  <c r="I149" i="8"/>
  <c r="I146" i="8"/>
  <c r="I142" i="8"/>
  <c r="I139" i="8"/>
  <c r="I136" i="8"/>
  <c r="I133" i="8"/>
  <c r="I130" i="8"/>
  <c r="I126" i="8"/>
  <c r="I123" i="8"/>
  <c r="I113" i="8"/>
  <c r="I110" i="8"/>
  <c r="I105" i="8"/>
  <c r="I273" i="10" l="1"/>
  <c r="I268" i="10"/>
  <c r="I106" i="6" l="1"/>
  <c r="I98" i="6"/>
  <c r="I93" i="6"/>
  <c r="I91" i="6"/>
  <c r="I89" i="6"/>
  <c r="I87" i="6"/>
  <c r="I80" i="6"/>
  <c r="I77" i="6"/>
  <c r="I72" i="6"/>
  <c r="I53" i="6"/>
  <c r="I51" i="6"/>
  <c r="I47" i="6"/>
  <c r="I41" i="6"/>
  <c r="I32" i="6"/>
  <c r="I872" i="7"/>
  <c r="I866" i="7"/>
  <c r="I857" i="7"/>
  <c r="I851" i="7"/>
  <c r="I828" i="7"/>
  <c r="I825" i="7"/>
  <c r="I815" i="7"/>
  <c r="I808" i="7"/>
  <c r="I803" i="7"/>
  <c r="I799" i="7"/>
  <c r="I794" i="7"/>
  <c r="I774" i="7"/>
  <c r="I772" i="7"/>
  <c r="I765" i="7"/>
  <c r="I763" i="7"/>
  <c r="I755" i="7"/>
  <c r="I753" i="7"/>
  <c r="I751" i="7"/>
  <c r="I749" i="7"/>
  <c r="I740" i="7"/>
  <c r="I738" i="7"/>
  <c r="I721" i="7"/>
  <c r="I718" i="7"/>
  <c r="I716" i="7"/>
  <c r="I714" i="7"/>
  <c r="I712" i="7"/>
  <c r="I710" i="7"/>
  <c r="I700" i="7"/>
  <c r="I691" i="7"/>
  <c r="I685" i="7"/>
  <c r="I664" i="7"/>
  <c r="I661" i="7"/>
  <c r="I644" i="7"/>
  <c r="I638" i="7"/>
  <c r="I635" i="7"/>
  <c r="I632" i="7"/>
  <c r="I623" i="7"/>
  <c r="I619" i="7"/>
  <c r="I608" i="7"/>
  <c r="I604" i="7"/>
  <c r="I601" i="7"/>
  <c r="I597" i="7"/>
  <c r="I595" i="7"/>
  <c r="I593" i="7"/>
  <c r="I590" i="7"/>
  <c r="I587" i="7"/>
  <c r="I585" i="7"/>
  <c r="I581" i="7"/>
  <c r="I577" i="7"/>
  <c r="I575" i="7"/>
  <c r="I571" i="7"/>
  <c r="I568" i="7"/>
  <c r="I565" i="7"/>
  <c r="I563" i="7"/>
  <c r="I553" i="7"/>
  <c r="I550" i="7"/>
  <c r="I548" i="7"/>
  <c r="I546" i="7"/>
  <c r="I544" i="7"/>
  <c r="I541" i="7"/>
  <c r="I538" i="7"/>
  <c r="I535" i="7"/>
  <c r="I526" i="7"/>
  <c r="I517" i="7"/>
  <c r="I498" i="7"/>
  <c r="I495" i="7"/>
  <c r="I490" i="7"/>
  <c r="I487" i="7"/>
  <c r="I483" i="7"/>
  <c r="I480" i="7"/>
  <c r="I476" i="7"/>
  <c r="I474" i="7"/>
  <c r="I472" i="7"/>
  <c r="I469" i="7"/>
  <c r="I466" i="7"/>
  <c r="I464" i="7"/>
  <c r="I460" i="7"/>
  <c r="I456" i="7"/>
  <c r="I446" i="7"/>
  <c r="I442" i="7"/>
  <c r="I439" i="7"/>
  <c r="I436" i="7"/>
  <c r="I434" i="7"/>
  <c r="I432" i="7"/>
  <c r="I429" i="7"/>
  <c r="I427" i="7"/>
  <c r="I425" i="7"/>
  <c r="I423" i="7"/>
  <c r="I419" i="7"/>
  <c r="I410" i="7"/>
  <c r="I407" i="7"/>
  <c r="I402" i="7"/>
  <c r="I391" i="7"/>
  <c r="I388" i="7"/>
  <c r="I386" i="7"/>
  <c r="I383" i="7"/>
  <c r="I381" i="7"/>
  <c r="I379" i="7"/>
  <c r="I376" i="7"/>
  <c r="I373" i="7"/>
  <c r="I370" i="7"/>
  <c r="I368" i="7"/>
  <c r="I365" i="7"/>
  <c r="I363" i="7"/>
  <c r="I361" i="7"/>
  <c r="I358" i="7"/>
  <c r="I355" i="7"/>
  <c r="I352" i="7"/>
  <c r="I350" i="7"/>
  <c r="I347" i="7"/>
  <c r="I345" i="7"/>
  <c r="I337" i="7"/>
  <c r="I335" i="7"/>
  <c r="I331" i="7"/>
  <c r="I328" i="7"/>
  <c r="I300" i="7"/>
  <c r="I298" i="7"/>
  <c r="I295" i="7"/>
  <c r="I277" i="7"/>
  <c r="I272" i="7"/>
  <c r="I268" i="7"/>
  <c r="I264" i="7"/>
  <c r="I245" i="7"/>
  <c r="I243" i="7"/>
  <c r="I222" i="7"/>
  <c r="I220" i="7"/>
  <c r="I218" i="7"/>
  <c r="I216" i="7"/>
  <c r="I210" i="7"/>
  <c r="I208" i="7"/>
  <c r="I206" i="7"/>
  <c r="I204" i="7"/>
  <c r="I196" i="7"/>
  <c r="I194" i="7"/>
  <c r="I192" i="7"/>
  <c r="I190" i="7"/>
  <c r="I188" i="7"/>
  <c r="I182" i="7"/>
  <c r="I180" i="7"/>
  <c r="I178" i="7"/>
  <c r="I169" i="7"/>
  <c r="I167" i="7"/>
  <c r="I156" i="7"/>
  <c r="I154" i="7"/>
  <c r="I152" i="7"/>
  <c r="I144" i="7"/>
  <c r="I142" i="7"/>
  <c r="I140" i="7"/>
  <c r="I85" i="8"/>
  <c r="I83" i="8"/>
  <c r="I81" i="8"/>
  <c r="I79" i="8"/>
  <c r="I77" i="8"/>
  <c r="I75" i="8"/>
  <c r="I73" i="8"/>
  <c r="I52" i="8"/>
  <c r="I47" i="8"/>
  <c r="I41" i="8"/>
  <c r="I36" i="8"/>
  <c r="I33" i="8"/>
  <c r="I29" i="8"/>
  <c r="I26" i="8"/>
  <c r="I20" i="8"/>
  <c r="I17" i="8"/>
  <c r="I779" i="9"/>
  <c r="I771" i="9"/>
  <c r="I766" i="9"/>
  <c r="I758" i="9"/>
  <c r="I747" i="9"/>
  <c r="I744" i="9"/>
  <c r="I725" i="9"/>
  <c r="I723" i="9"/>
  <c r="I695" i="9"/>
  <c r="I693" i="9"/>
  <c r="I665" i="9"/>
  <c r="I663" i="9"/>
  <c r="I650" i="9"/>
  <c r="I642" i="9"/>
  <c r="I638" i="9"/>
  <c r="I636" i="9"/>
  <c r="I611" i="9"/>
  <c r="I604" i="9"/>
  <c r="I592" i="9"/>
  <c r="I586" i="9"/>
  <c r="I580" i="9"/>
  <c r="I575" i="9"/>
  <c r="I555" i="9"/>
  <c r="I542" i="9"/>
  <c r="I538" i="9"/>
  <c r="I536" i="9"/>
  <c r="I534" i="9"/>
  <c r="I529" i="9"/>
  <c r="I527" i="9"/>
  <c r="I522" i="9"/>
  <c r="I519" i="9"/>
  <c r="I504" i="9"/>
  <c r="I500" i="9"/>
  <c r="I498" i="9"/>
  <c r="I496" i="9"/>
  <c r="I493" i="9"/>
  <c r="I491" i="9"/>
  <c r="I489" i="9"/>
  <c r="I485" i="9"/>
  <c r="I476" i="9"/>
  <c r="I474" i="9"/>
  <c r="I472" i="9"/>
  <c r="I470" i="9"/>
  <c r="I466" i="9"/>
  <c r="I464" i="9"/>
  <c r="I459" i="9"/>
  <c r="I447" i="9"/>
  <c r="I442" i="9"/>
  <c r="I436" i="9"/>
  <c r="I434" i="9"/>
  <c r="I429" i="9"/>
  <c r="I421" i="9"/>
  <c r="I419" i="9"/>
  <c r="I411" i="9"/>
  <c r="I408" i="9"/>
  <c r="I387" i="9"/>
  <c r="I377" i="9"/>
  <c r="I371" i="9"/>
  <c r="I365" i="9"/>
  <c r="I361" i="9"/>
  <c r="I356" i="9"/>
  <c r="I353" i="9"/>
  <c r="I333" i="9"/>
  <c r="I325" i="9"/>
  <c r="I317" i="9"/>
  <c r="I312" i="9"/>
  <c r="I309" i="9"/>
  <c r="I304" i="9"/>
  <c r="I301" i="9"/>
  <c r="I296" i="9"/>
  <c r="I277" i="9"/>
  <c r="I267" i="9"/>
  <c r="I260" i="9"/>
  <c r="I254" i="9"/>
  <c r="I249" i="9"/>
  <c r="I241" i="9"/>
  <c r="I224" i="9"/>
  <c r="I219" i="9"/>
  <c r="I214" i="9"/>
  <c r="I208" i="9"/>
  <c r="I205" i="9"/>
  <c r="I198" i="9"/>
  <c r="I196" i="9"/>
  <c r="I191" i="9"/>
  <c r="I184" i="9"/>
  <c r="I163" i="9"/>
  <c r="I160" i="9"/>
  <c r="I157" i="9"/>
  <c r="I155" i="9"/>
  <c r="I149" i="9"/>
  <c r="I142" i="9"/>
  <c r="I140" i="9"/>
  <c r="I136" i="9"/>
  <c r="I128" i="9"/>
  <c r="I113" i="9"/>
  <c r="I110" i="9"/>
  <c r="I105" i="9"/>
  <c r="I99" i="9"/>
  <c r="I95" i="9"/>
  <c r="I93" i="9"/>
  <c r="I86" i="9"/>
  <c r="I83" i="9"/>
  <c r="I79" i="9"/>
  <c r="I71" i="9"/>
  <c r="I42" i="9"/>
  <c r="I32" i="9"/>
  <c r="I18" i="9"/>
  <c r="I72" i="10"/>
  <c r="I79" i="10"/>
  <c r="I81" i="10"/>
  <c r="I83" i="10"/>
  <c r="I85" i="10"/>
  <c r="I87" i="10"/>
  <c r="I89" i="10"/>
  <c r="I94" i="10"/>
  <c r="I96" i="10"/>
  <c r="I98" i="10"/>
  <c r="I100" i="10"/>
  <c r="I102" i="10"/>
  <c r="I105" i="10"/>
  <c r="I107" i="10"/>
  <c r="I109" i="10"/>
  <c r="I111" i="10"/>
  <c r="I113" i="10"/>
  <c r="I122" i="10"/>
  <c r="I125" i="10"/>
  <c r="I127" i="10"/>
  <c r="I189" i="10"/>
  <c r="I191" i="10"/>
  <c r="I193" i="10"/>
  <c r="I195" i="10"/>
  <c r="I197" i="10"/>
  <c r="I199" i="10"/>
  <c r="I201" i="10"/>
  <c r="I203" i="10"/>
  <c r="I205" i="10"/>
  <c r="I208" i="10"/>
  <c r="I236" i="10"/>
  <c r="I239" i="10"/>
  <c r="I242" i="10"/>
  <c r="I245" i="10"/>
  <c r="I248" i="10"/>
  <c r="I251" i="10"/>
  <c r="I256" i="10"/>
  <c r="I261" i="10"/>
  <c r="I311" i="10"/>
  <c r="I302" i="10"/>
  <c r="I293" i="10"/>
  <c r="I281" i="10"/>
  <c r="I276" i="10"/>
  <c r="I271" i="10"/>
  <c r="I737" i="9"/>
  <c r="G80" i="6" l="1"/>
  <c r="I60" i="6"/>
  <c r="I63" i="6" s="1"/>
  <c r="I116" i="6" s="1"/>
  <c r="F14" i="11" s="1"/>
  <c r="I60" i="8" l="1"/>
  <c r="G592" i="9"/>
  <c r="I681" i="9" l="1"/>
  <c r="I625" i="9"/>
  <c r="I569" i="9"/>
  <c r="I513" i="9"/>
  <c r="I457" i="9"/>
  <c r="I401" i="9"/>
  <c r="I345" i="9"/>
  <c r="I289" i="9" l="1"/>
  <c r="I233" i="9"/>
  <c r="I177" i="9"/>
  <c r="G276" i="10" l="1"/>
  <c r="G281" i="10"/>
  <c r="G293" i="10"/>
  <c r="G302" i="10"/>
  <c r="G311" i="10"/>
  <c r="G261" i="10"/>
  <c r="G256" i="10"/>
  <c r="G251" i="10"/>
  <c r="G248" i="10"/>
  <c r="G245" i="10"/>
  <c r="G242" i="10"/>
  <c r="G239" i="10"/>
  <c r="G236" i="10"/>
  <c r="G271" i="10" l="1"/>
  <c r="G127" i="10"/>
  <c r="G125" i="10"/>
  <c r="G122" i="10"/>
  <c r="G113" i="10"/>
  <c r="G111" i="10"/>
  <c r="G109" i="10"/>
  <c r="G107" i="10"/>
  <c r="G105" i="10"/>
  <c r="G102" i="10"/>
  <c r="G100" i="10"/>
  <c r="G98" i="10"/>
  <c r="G96" i="10"/>
  <c r="G94" i="10"/>
  <c r="G89" i="10"/>
  <c r="G87" i="10"/>
  <c r="G85" i="10"/>
  <c r="G83" i="10"/>
  <c r="G81" i="10"/>
  <c r="G79" i="10"/>
  <c r="I6" i="7" l="1"/>
  <c r="I60" i="7" s="1"/>
  <c r="I63" i="7" s="1"/>
  <c r="I65" i="8"/>
  <c r="I63" i="8"/>
  <c r="I116" i="8" s="1"/>
  <c r="I6" i="8"/>
  <c r="I119" i="8" l="1"/>
  <c r="I172" i="8" s="1"/>
  <c r="I116" i="7"/>
  <c r="I119" i="7" s="1"/>
  <c r="I172" i="7" s="1"/>
  <c r="I175" i="7" s="1"/>
  <c r="F10" i="11" l="1"/>
  <c r="I121" i="10"/>
  <c r="I56" i="10"/>
  <c r="I60" i="10" s="1"/>
  <c r="I63" i="10" s="1"/>
  <c r="I6" i="10"/>
  <c r="I65" i="9"/>
  <c r="I6" i="9"/>
  <c r="I116" i="9" l="1"/>
  <c r="I119" i="9" s="1"/>
  <c r="I116" i="10"/>
  <c r="I119" i="10" s="1"/>
  <c r="I172" i="10" s="1"/>
  <c r="I172" i="9" l="1"/>
  <c r="I175" i="9" s="1"/>
  <c r="I228" i="9" s="1"/>
  <c r="I231" i="9" s="1"/>
  <c r="I284" i="9" s="1"/>
  <c r="I287" i="9" s="1"/>
  <c r="I340" i="9" s="1"/>
  <c r="I343" i="9" s="1"/>
  <c r="I396" i="9" s="1"/>
  <c r="I399" i="9" s="1"/>
  <c r="I452" i="9" s="1"/>
  <c r="I6" i="6"/>
  <c r="I455" i="9" l="1"/>
  <c r="I508" i="9" s="1"/>
  <c r="I511" i="9" s="1"/>
  <c r="I564" i="9" s="1"/>
  <c r="I567" i="9" l="1"/>
  <c r="I620" i="9" s="1"/>
  <c r="I623" i="9" l="1"/>
  <c r="I175" i="10"/>
  <c r="I228" i="10" s="1"/>
  <c r="I676" i="9" l="1"/>
  <c r="I679" i="9" s="1"/>
  <c r="I231" i="10"/>
  <c r="I284" i="10" s="1"/>
  <c r="I732" i="9" l="1"/>
  <c r="I735" i="9" s="1"/>
  <c r="I788" i="9" s="1"/>
  <c r="F8" i="11" s="1"/>
  <c r="I287" i="10"/>
  <c r="F6" i="11" l="1"/>
  <c r="I228" i="7"/>
  <c r="I231" i="7" s="1"/>
  <c r="I284" i="7" s="1"/>
  <c r="I287" i="7" s="1"/>
  <c r="I339" i="7" l="1"/>
  <c r="I342" i="7" s="1"/>
  <c r="I395" i="7" l="1"/>
  <c r="I398" i="7" l="1"/>
  <c r="I450" i="7" s="1"/>
  <c r="I453" i="7" s="1"/>
  <c r="I504" i="7" s="1"/>
  <c r="I507" i="7" l="1"/>
  <c r="I557" i="7" s="1"/>
  <c r="I560" i="7" s="1"/>
  <c r="I612" i="7" s="1"/>
  <c r="I615" i="7" s="1"/>
  <c r="I668" i="7" s="1"/>
  <c r="I671" i="7" s="1"/>
  <c r="I724" i="7" s="1"/>
  <c r="I727" i="7" s="1"/>
  <c r="I780" i="7" s="1"/>
  <c r="I783" i="7" s="1"/>
  <c r="I836" i="7" s="1"/>
  <c r="I839" i="7" s="1"/>
  <c r="I892" i="7" s="1"/>
  <c r="I895" i="7" l="1"/>
  <c r="I948" i="7" s="1"/>
  <c r="I951" i="7" l="1"/>
  <c r="I1004" i="7" s="1"/>
  <c r="I1007" i="7" l="1"/>
  <c r="F12" i="11"/>
  <c r="F17" i="11" l="1"/>
  <c r="F23" i="11" s="1"/>
  <c r="F27" i="11" s="1"/>
  <c r="F30" i="11" s="1"/>
  <c r="F33" i="11" s="1"/>
  <c r="F36" i="11" s="1"/>
</calcChain>
</file>

<file path=xl/sharedStrings.xml><?xml version="1.0" encoding="utf-8"?>
<sst xmlns="http://schemas.openxmlformats.org/spreadsheetml/2006/main" count="2914" uniqueCount="1605">
  <si>
    <t>PAYMENT</t>
  </si>
  <si>
    <t>ITEM</t>
  </si>
  <si>
    <t>REFERS</t>
  </si>
  <si>
    <t>DESCRIPTION</t>
  </si>
  <si>
    <t>UNIT</t>
  </si>
  <si>
    <t>QUAN-</t>
  </si>
  <si>
    <t>RATE</t>
  </si>
  <si>
    <t>AMOUNT</t>
  </si>
  <si>
    <t>NO</t>
  </si>
  <si>
    <t>TO</t>
  </si>
  <si>
    <t>TITY</t>
  </si>
  <si>
    <t>m</t>
  </si>
  <si>
    <t>No.</t>
  </si>
  <si>
    <t xml:space="preserve">i) </t>
  </si>
  <si>
    <t xml:space="preserve">ii) </t>
  </si>
  <si>
    <t xml:space="preserve">iii) </t>
  </si>
  <si>
    <t xml:space="preserve">iv) </t>
  </si>
  <si>
    <t xml:space="preserve">a) </t>
  </si>
  <si>
    <t xml:space="preserve">b) </t>
  </si>
  <si>
    <t xml:space="preserve">c) </t>
  </si>
  <si>
    <t xml:space="preserve">d) </t>
  </si>
  <si>
    <t xml:space="preserve">e) </t>
  </si>
  <si>
    <t>Carried forward</t>
  </si>
  <si>
    <t>Brought forward</t>
  </si>
  <si>
    <t>1.2.1</t>
  </si>
  <si>
    <t>1.2.2</t>
  </si>
  <si>
    <t>1.2.3</t>
  </si>
  <si>
    <t>1.2.4</t>
  </si>
  <si>
    <t>Sum</t>
  </si>
  <si>
    <t>a)</t>
  </si>
  <si>
    <t>b)</t>
  </si>
  <si>
    <t>c)</t>
  </si>
  <si>
    <t>d)</t>
  </si>
  <si>
    <t>e)</t>
  </si>
  <si>
    <t>f)</t>
  </si>
  <si>
    <t>g)</t>
  </si>
  <si>
    <t>1.2.5</t>
  </si>
  <si>
    <t>1.2.6</t>
  </si>
  <si>
    <t>1.2.7</t>
  </si>
  <si>
    <t>SANS</t>
  </si>
  <si>
    <t>1200 DB</t>
  </si>
  <si>
    <t>1200 LB</t>
  </si>
  <si>
    <t>TOTAL OF SECTION 5 CARRIED TO SUMMARY</t>
  </si>
  <si>
    <t>8.2.1</t>
  </si>
  <si>
    <t>m³</t>
  </si>
  <si>
    <t>PSLB</t>
  </si>
  <si>
    <t>Supply only of bedding by importation:</t>
  </si>
  <si>
    <t>8.2.2</t>
  </si>
  <si>
    <t xml:space="preserve">Selected granular material       </t>
  </si>
  <si>
    <t xml:space="preserve">Selected fill material   </t>
  </si>
  <si>
    <t>i)</t>
  </si>
  <si>
    <t>ii)</t>
  </si>
  <si>
    <t>8.2.4</t>
  </si>
  <si>
    <t>Bedding for sewer pipes</t>
  </si>
  <si>
    <t>1200 LD</t>
  </si>
  <si>
    <t>Sewers</t>
  </si>
  <si>
    <t xml:space="preserve">class 34 pipeline:  </t>
  </si>
  <si>
    <t xml:space="preserve">"Durodrain" or similar approved solid wall HD </t>
  </si>
  <si>
    <t>8.2.7</t>
  </si>
  <si>
    <t>160mm  dia.</t>
  </si>
  <si>
    <t>-</t>
  </si>
  <si>
    <t>8.2.3</t>
  </si>
  <si>
    <t xml:space="preserve">DN 1000mm, complete as per drawings, </t>
  </si>
  <si>
    <t>for depths:</t>
  </si>
  <si>
    <t>PSLD</t>
  </si>
  <si>
    <t>Connection to existing sewer</t>
  </si>
  <si>
    <t>8.2.11</t>
  </si>
  <si>
    <t>Earthworks (Pipe Trenches)</t>
  </si>
  <si>
    <t>PSDB</t>
  </si>
  <si>
    <t xml:space="preserve">Excavate in all materials for trenches, </t>
  </si>
  <si>
    <t>8.3.2</t>
  </si>
  <si>
    <t xml:space="preserve">backfill, compact and dispose of surplus </t>
  </si>
  <si>
    <t>material:</t>
  </si>
  <si>
    <t>up to 1,0m</t>
  </si>
  <si>
    <t xml:space="preserve">Hard rock excavation     </t>
  </si>
  <si>
    <t>3.1.1</t>
  </si>
  <si>
    <t>3.1.2</t>
  </si>
  <si>
    <t>3.1.3</t>
  </si>
  <si>
    <t>8.3.3</t>
  </si>
  <si>
    <t>8.3.6</t>
  </si>
  <si>
    <t>iii)</t>
  </si>
  <si>
    <t>vi)</t>
  </si>
  <si>
    <t>8.4.1</t>
  </si>
  <si>
    <t>TOTAL OF SECTION 3 CARRIED TO SUMMARY</t>
  </si>
  <si>
    <t>Underdrains:</t>
  </si>
  <si>
    <t xml:space="preserve">200mm thick, 19mm stone bedding </t>
  </si>
  <si>
    <t>1200 C</t>
  </si>
  <si>
    <t>m²</t>
  </si>
  <si>
    <t>Clear and grub areas</t>
  </si>
  <si>
    <t xml:space="preserve">Take down existing fences and re-erect </t>
  </si>
  <si>
    <t xml:space="preserve">pressure pumps and jets to clear blocked </t>
  </si>
  <si>
    <t>Hydrojet cleaning of blocked sewer lines</t>
  </si>
  <si>
    <t xml:space="preserve">(Supply all equipment and operate high </t>
  </si>
  <si>
    <t>pipe sections):</t>
  </si>
  <si>
    <t xml:space="preserve">Supply of all equipment complete to </t>
  </si>
  <si>
    <t>hydrojet existing pipelines</t>
  </si>
  <si>
    <t xml:space="preserve">Operate and maintain equipment, </t>
  </si>
  <si>
    <t xml:space="preserve">including labour, fuel and other </t>
  </si>
  <si>
    <t>consumables, to clear blocked sewer</t>
  </si>
  <si>
    <t>TOTAL OF SECTION 2 CARRIED TO SUMMARY</t>
  </si>
  <si>
    <t>SECTION 1: PRELIMINARY &amp; GENERAL</t>
  </si>
  <si>
    <t>1200 A</t>
  </si>
  <si>
    <t>FIXED-CHARGE ITEMS</t>
  </si>
  <si>
    <t>1.1</t>
  </si>
  <si>
    <t>8.3.1</t>
  </si>
  <si>
    <t>Contractual requirements</t>
  </si>
  <si>
    <t>Establishment of  facilities on Site</t>
  </si>
  <si>
    <t>8.3.2.1</t>
  </si>
  <si>
    <t>Facilities for the Engineer</t>
  </si>
  <si>
    <t>PSAB</t>
  </si>
  <si>
    <t>1.1.1</t>
  </si>
  <si>
    <t>1.1.2</t>
  </si>
  <si>
    <t>1.1.3</t>
  </si>
  <si>
    <t>1.1.4</t>
  </si>
  <si>
    <t xml:space="preserve">Survey assistant </t>
  </si>
  <si>
    <t>1.1.5</t>
  </si>
  <si>
    <t>Survey equipment</t>
  </si>
  <si>
    <t>1.1.6</t>
  </si>
  <si>
    <t>1.1.7</t>
  </si>
  <si>
    <t>Computer</t>
  </si>
  <si>
    <t>Carport</t>
  </si>
  <si>
    <t>8.3.2.2</t>
  </si>
  <si>
    <t>Facilities for the Contractor</t>
  </si>
  <si>
    <t>PSA</t>
  </si>
  <si>
    <t>1.1.8</t>
  </si>
  <si>
    <t>1.1.9</t>
  </si>
  <si>
    <t>Workshops</t>
  </si>
  <si>
    <t>1.1.10</t>
  </si>
  <si>
    <t>1.1.11</t>
  </si>
  <si>
    <t>Living accommodation</t>
  </si>
  <si>
    <t>1.1.12</t>
  </si>
  <si>
    <t>Ablution and latrine facilities</t>
  </si>
  <si>
    <t>1.1.13</t>
  </si>
  <si>
    <t>Tools and equipment</t>
  </si>
  <si>
    <t>1.1.14</t>
  </si>
  <si>
    <t>Water supplies, electric power and</t>
  </si>
  <si>
    <t>communications</t>
  </si>
  <si>
    <t>1.1.15</t>
  </si>
  <si>
    <t>Dealing with water (Sub-clause 5.5)</t>
  </si>
  <si>
    <t>1.1.16</t>
  </si>
  <si>
    <t>Access (Sub-clause 5.8)</t>
  </si>
  <si>
    <t>1.1.17</t>
  </si>
  <si>
    <t>Plant</t>
  </si>
  <si>
    <t>1.1.18</t>
  </si>
  <si>
    <t>Site security for duration of contract</t>
  </si>
  <si>
    <t xml:space="preserve">Other fixed-charge obligations </t>
  </si>
  <si>
    <t>8.3.4</t>
  </si>
  <si>
    <t>Occupational Health and Safety</t>
  </si>
  <si>
    <t>Environmental Management</t>
  </si>
  <si>
    <t>PSA.9</t>
  </si>
  <si>
    <t>1.2</t>
  </si>
  <si>
    <t>TIME-RELATED ITEMS</t>
  </si>
  <si>
    <t>8.4.2</t>
  </si>
  <si>
    <t>8.4.2.1</t>
  </si>
  <si>
    <t>8.4.2.2</t>
  </si>
  <si>
    <t xml:space="preserve">Compliance with Occupational Health and </t>
  </si>
  <si>
    <t xml:space="preserve">Safety Act (Act 85 of 1993) and its </t>
  </si>
  <si>
    <t xml:space="preserve">regulations and with the Employers Health </t>
  </si>
  <si>
    <t xml:space="preserve">Compliance with Environmental </t>
  </si>
  <si>
    <t>Management Plan</t>
  </si>
  <si>
    <t>Operation and maintenance of facilities on</t>
  </si>
  <si>
    <t>the Site for the duration of construction</t>
  </si>
  <si>
    <t>Site Security for duration of contract</t>
  </si>
  <si>
    <t>1.2.8</t>
  </si>
  <si>
    <t>1.2.9</t>
  </si>
  <si>
    <t>1.2.10</t>
  </si>
  <si>
    <t>1.2.11</t>
  </si>
  <si>
    <t>1.2.12</t>
  </si>
  <si>
    <t>1.2.13</t>
  </si>
  <si>
    <t>1.2.14</t>
  </si>
  <si>
    <t>1.2.15</t>
  </si>
  <si>
    <t>1.2.16</t>
  </si>
  <si>
    <t>1.2.17</t>
  </si>
  <si>
    <t>1.2.18</t>
  </si>
  <si>
    <t>1.2.19</t>
  </si>
  <si>
    <t>1.2.20</t>
  </si>
  <si>
    <t>8.4.3</t>
  </si>
  <si>
    <t>Supervision for duration of construction</t>
  </si>
  <si>
    <t>8.4.4</t>
  </si>
  <si>
    <t>8.4.5</t>
  </si>
  <si>
    <t xml:space="preserve">Company and head office overhead costs </t>
  </si>
  <si>
    <t>for the duration of the contract</t>
  </si>
  <si>
    <t>TOTAL OF SECTION 1 CARRIED TO SUMMARY</t>
  </si>
  <si>
    <t>PSA.10</t>
  </si>
  <si>
    <t>Prov sum</t>
  </si>
  <si>
    <t>%</t>
  </si>
  <si>
    <t xml:space="preserve">SUMS STATED PROVISIONALLY BY </t>
  </si>
  <si>
    <t>THE ENGINEER</t>
  </si>
  <si>
    <t>CLO/LDO remuneration</t>
  </si>
  <si>
    <t>Locating existing services</t>
  </si>
  <si>
    <t>Engineer's requirements:</t>
  </si>
  <si>
    <t>1.4.1</t>
  </si>
  <si>
    <t>1.4.2</t>
  </si>
  <si>
    <t>1.4.3</t>
  </si>
  <si>
    <t>1.4.4</t>
  </si>
  <si>
    <t>1.4.5</t>
  </si>
  <si>
    <t>1.4.6</t>
  </si>
  <si>
    <t>1.4.7</t>
  </si>
  <si>
    <t>1.4.8</t>
  </si>
  <si>
    <t>1.4.9</t>
  </si>
  <si>
    <t>1.4.10</t>
  </si>
  <si>
    <t>h)</t>
  </si>
  <si>
    <t>j)</t>
  </si>
  <si>
    <t>k)</t>
  </si>
  <si>
    <t>1.4.11</t>
  </si>
  <si>
    <t>Professional or specialist services:</t>
  </si>
  <si>
    <t>1.4.12</t>
  </si>
  <si>
    <t>Community requirements:</t>
  </si>
  <si>
    <t xml:space="preserve">Accredited and approved training </t>
  </si>
  <si>
    <t xml:space="preserve">courses for selected local and other </t>
  </si>
  <si>
    <t xml:space="preserve">Refurbishment &amp; commissioning of existing </t>
  </si>
  <si>
    <t>services:</t>
  </si>
  <si>
    <t>1.5.1</t>
  </si>
  <si>
    <t>1.5.2</t>
  </si>
  <si>
    <t>1.5.3</t>
  </si>
  <si>
    <t>TEMPORARY WORKS</t>
  </si>
  <si>
    <t>8.8.1</t>
  </si>
  <si>
    <t>Maintain access road to the works</t>
  </si>
  <si>
    <t>8.8.2</t>
  </si>
  <si>
    <t>8.8.5</t>
  </si>
  <si>
    <t>PSA 5.1</t>
  </si>
  <si>
    <t>Cost of survey in terms of project specification</t>
  </si>
  <si>
    <t>:</t>
  </si>
  <si>
    <t>R</t>
  </si>
  <si>
    <t>CALCULATION OF TENDER SUM</t>
  </si>
  <si>
    <t>SUBTOTAL . . . . . . . . . . . . . . . . . . . . . . . . . . . . . . . . . . . . . . . . . . . . . . . . . . . . . . . . . . . . . . . . . . .</t>
  </si>
  <si>
    <t>VALUE-ADDED TAX (VAT)</t>
  </si>
  <si>
    <t>The tenderer shall add 15% of the subtotal for value-added tax . . . . . . . . . . . . . . . . . . . . . . . . .</t>
  </si>
  <si>
    <t>SCHEDULE OF QUANTITIES</t>
  </si>
  <si>
    <t>SECTION 1</t>
  </si>
  <si>
    <t>SECTION 2</t>
  </si>
  <si>
    <t>SECTION 3</t>
  </si>
  <si>
    <t>SECTION 4</t>
  </si>
  <si>
    <t>SECTION 5</t>
  </si>
  <si>
    <t>PRELIMINARY &amp; GENERAL . . . . . . . . . . . . . . . . . . . . . . . . . . . . . . . . . . . . . . . . . . . . . . . . . . . . . . .  . . . . . . . . .</t>
  </si>
  <si>
    <t>TOTAL OF SCHEDULE OF QUANTITIES</t>
  </si>
  <si>
    <t>TOTAL TENDER SUM</t>
  </si>
  <si>
    <t>TOTAL OF SCHEDULE OF QUANTITIES . . . . . . . . . . . . . . . . . . . . . . . . . . . . . . . . . . . . . . . . . . . . .</t>
  </si>
  <si>
    <t>The Sum provided here is under the sole control of the Principal Agent and may be</t>
  </si>
  <si>
    <t>deducted in whole or in part if not required . . . . . . . . . . . . . . . . . . . . . . . . . . . . . . . . . . . . . . . . . . . . . . . . . . . . .</t>
  </si>
  <si>
    <t>from 1,01m up to 2,0m</t>
  </si>
  <si>
    <t>Relocation of existing municipal services</t>
  </si>
  <si>
    <t>not related to the sewer reticulation</t>
  </si>
  <si>
    <t>(as instructed by Engineer)</t>
  </si>
  <si>
    <t>Deal with traffic or accommodate traffic</t>
  </si>
  <si>
    <t>De-establishment of site</t>
  </si>
  <si>
    <t>CONTINGENCIES (10%)</t>
  </si>
  <si>
    <t>4.1.1</t>
  </si>
  <si>
    <t>4.1.2</t>
  </si>
  <si>
    <t>4.3.1</t>
  </si>
  <si>
    <t>4.4.1</t>
  </si>
  <si>
    <t>4.5.1</t>
  </si>
  <si>
    <t>8.2.9</t>
  </si>
  <si>
    <t>4.6.1</t>
  </si>
  <si>
    <t>8.2.13</t>
  </si>
  <si>
    <t>From commercial sources:</t>
  </si>
  <si>
    <t>Geotextile wrapping around the bedding</t>
  </si>
  <si>
    <t>1200 L</t>
  </si>
  <si>
    <t>iv)</t>
  </si>
  <si>
    <t>v)</t>
  </si>
  <si>
    <t>vii)</t>
  </si>
  <si>
    <t>viii)</t>
  </si>
  <si>
    <t>ix)</t>
  </si>
  <si>
    <t>x)</t>
  </si>
  <si>
    <t>TOTAL OF SECTION 4 CARRIED TO SUMMARY</t>
  </si>
  <si>
    <t>Manhole repairs:</t>
  </si>
  <si>
    <t>Rate Only</t>
  </si>
  <si>
    <t>Repair existing manhole with calcium</t>
  </si>
  <si>
    <t xml:space="preserve">aluminate mortar  (Sika MonoTop 4400 </t>
  </si>
  <si>
    <t xml:space="preserve">Precast concrete manhole with sacrificial </t>
  </si>
  <si>
    <t>110mm  dia.</t>
  </si>
  <si>
    <t>months</t>
  </si>
  <si>
    <t>PSC remuneration</t>
  </si>
  <si>
    <t>placed in trench and compacted</t>
  </si>
  <si>
    <t xml:space="preserve">(where instructed by the Engineer; as per </t>
  </si>
  <si>
    <t>(Bidim U24 or approved equivalent)</t>
  </si>
  <si>
    <t>layer with SANS558 type 2A cover and frame:</t>
  </si>
  <si>
    <t>PSA.9.1</t>
  </si>
  <si>
    <t>PSA9</t>
  </si>
  <si>
    <t>PSA9.2</t>
  </si>
  <si>
    <t>PSAB1</t>
  </si>
  <si>
    <t>PSAB5</t>
  </si>
  <si>
    <t>PSAB6</t>
  </si>
  <si>
    <t>Furnished offices</t>
  </si>
  <si>
    <t>PSAB2</t>
  </si>
  <si>
    <t>PSAB7</t>
  </si>
  <si>
    <t>PSC 8.2.11</t>
  </si>
  <si>
    <t>PSC 8.2.1</t>
  </si>
  <si>
    <t>PSME</t>
  </si>
  <si>
    <t xml:space="preserve">MIC or similar approved; as per dwg. no. </t>
  </si>
  <si>
    <t>and Safety Specification:</t>
  </si>
  <si>
    <t>PRELIMINARY &amp; GENERAL</t>
  </si>
  <si>
    <t xml:space="preserve">OCCUPATIONAL HEALTH AND SAFETY &amp; </t>
  </si>
  <si>
    <t>ENVIRONMENTAL MANAGEMENT</t>
  </si>
  <si>
    <t>1.3.1</t>
  </si>
  <si>
    <t>1.3.2</t>
  </si>
  <si>
    <t>1.3.3</t>
  </si>
  <si>
    <t>1.3.6</t>
  </si>
  <si>
    <t>1.3.7</t>
  </si>
  <si>
    <t>1.3.8</t>
  </si>
  <si>
    <t>construction</t>
  </si>
  <si>
    <t>Security control for the duration of</t>
  </si>
  <si>
    <t>1.3.9</t>
  </si>
  <si>
    <t>1.3.10</t>
  </si>
  <si>
    <t>1.3.11</t>
  </si>
  <si>
    <t>1.3.12</t>
  </si>
  <si>
    <t>1.3.13</t>
  </si>
  <si>
    <t>1.3.14</t>
  </si>
  <si>
    <t>1.3.15</t>
  </si>
  <si>
    <t>1.3.16</t>
  </si>
  <si>
    <t>1.3.17</t>
  </si>
  <si>
    <t>1.3.18</t>
  </si>
  <si>
    <t>1.3.19</t>
  </si>
  <si>
    <t>1.3.20</t>
  </si>
  <si>
    <t>1.3.21</t>
  </si>
  <si>
    <t>1.3.22</t>
  </si>
  <si>
    <t>1.3.23</t>
  </si>
  <si>
    <t>1.3.24</t>
  </si>
  <si>
    <t>1.3.25</t>
  </si>
  <si>
    <t>1.3.26</t>
  </si>
  <si>
    <t>1.3.33</t>
  </si>
  <si>
    <t>Hard hats</t>
  </si>
  <si>
    <t>Excavations</t>
  </si>
  <si>
    <t>Refresher training where required during</t>
  </si>
  <si>
    <t xml:space="preserve">Stationary for health and safety </t>
  </si>
  <si>
    <t>officer</t>
  </si>
  <si>
    <t>Stationary and registers for security</t>
  </si>
  <si>
    <t>personnel and access control</t>
  </si>
  <si>
    <t>for the duration of construction</t>
  </si>
  <si>
    <t>PSA.10.1</t>
  </si>
  <si>
    <t>PSA10</t>
  </si>
  <si>
    <t>PSA10.2</t>
  </si>
  <si>
    <t>PSA.12</t>
  </si>
  <si>
    <t>PSA12.3</t>
  </si>
  <si>
    <t>PSA12.10</t>
  </si>
  <si>
    <t>PSA12.12</t>
  </si>
  <si>
    <t>PSA12.4</t>
  </si>
  <si>
    <t>PSA12.11</t>
  </si>
  <si>
    <t>PSAB3</t>
  </si>
  <si>
    <t>Laptop:</t>
  </si>
  <si>
    <t>512GB SSD, 1xUSB Port minimum,</t>
  </si>
  <si>
    <t>or similar approved, complete with</t>
  </si>
  <si>
    <t>(including meeting room/boardroom)</t>
  </si>
  <si>
    <t xml:space="preserve">Offices, storage sheds, boardroom </t>
  </si>
  <si>
    <t>and campsite</t>
  </si>
  <si>
    <t>Core i11 @ 4.7GHz, 16GB RAM,</t>
  </si>
  <si>
    <t>and land survey act</t>
  </si>
  <si>
    <t>Nameboards (2 no.)</t>
  </si>
  <si>
    <t>Furnished offices (1 no.)</t>
  </si>
  <si>
    <t>Offices and storage sheds (4 no.)</t>
  </si>
  <si>
    <t xml:space="preserve">Full-time supervision by a registered </t>
  </si>
  <si>
    <t xml:space="preserve">construction health and safety officer </t>
  </si>
  <si>
    <t>Windows 11 and MS Office Pro.</t>
  </si>
  <si>
    <t>Carport (1 no.)</t>
  </si>
  <si>
    <t>Pipes up to 700 mm dia for depths:</t>
  </si>
  <si>
    <t>Other time-related obligations (specify below):</t>
  </si>
  <si>
    <t>pipes of various sizes up to 400 mm ø,</t>
  </si>
  <si>
    <t>remove debris from manholes and dump</t>
  </si>
  <si>
    <t xml:space="preserve">at municipal dump sites. </t>
  </si>
  <si>
    <t>1.3.4</t>
  </si>
  <si>
    <t>1.3.5</t>
  </si>
  <si>
    <t>3.2.1</t>
  </si>
  <si>
    <t xml:space="preserve">Supply, lay, joint, bed, test and backfill uPVC </t>
  </si>
  <si>
    <t>labourers</t>
  </si>
  <si>
    <t>Telephone (1 no.)</t>
  </si>
  <si>
    <t>Cellular Phone, Airtime and Data</t>
  </si>
  <si>
    <t>GSR</t>
  </si>
  <si>
    <t>OHSA</t>
  </si>
  <si>
    <t>CR</t>
  </si>
  <si>
    <t>GAR</t>
  </si>
  <si>
    <t>PSC 8.2.12</t>
  </si>
  <si>
    <t>to original state</t>
  </si>
  <si>
    <t>2.17.1</t>
  </si>
  <si>
    <t>2.17.2</t>
  </si>
  <si>
    <t>2.17.3</t>
  </si>
  <si>
    <t>2.17.4</t>
  </si>
  <si>
    <t>2.17.5</t>
  </si>
  <si>
    <t>2.17.6</t>
  </si>
  <si>
    <t>PSC 8.2.13</t>
  </si>
  <si>
    <t>xi)</t>
  </si>
  <si>
    <t>xii)</t>
  </si>
  <si>
    <t>xiii)</t>
  </si>
  <si>
    <t>xiv)</t>
  </si>
  <si>
    <t>xv)</t>
  </si>
  <si>
    <t>xvi)</t>
  </si>
  <si>
    <t>xviii)</t>
  </si>
  <si>
    <t>xix)</t>
  </si>
  <si>
    <t>xx)</t>
  </si>
  <si>
    <t>xxi)</t>
  </si>
  <si>
    <t>xxii)</t>
  </si>
  <si>
    <t>Refilling of  first aid kits for the duration</t>
  </si>
  <si>
    <t>of construction</t>
  </si>
  <si>
    <t xml:space="preserve">Traffic accommodation for the duration </t>
  </si>
  <si>
    <t xml:space="preserve">of construction, inclusive of a traffic </t>
  </si>
  <si>
    <t>managament plan and traffic safety</t>
  </si>
  <si>
    <t>Overheads, charges and profit on the</t>
  </si>
  <si>
    <t>above</t>
  </si>
  <si>
    <t xml:space="preserve">Allow for the cost compiling a Safety Plan </t>
  </si>
  <si>
    <t xml:space="preserve">as required in the specifications for the </t>
  </si>
  <si>
    <t xml:space="preserve">Principal Contractor / Contractor (All </t>
  </si>
  <si>
    <t xml:space="preserve">appointed sub - contractors to provide </t>
  </si>
  <si>
    <t>safety plans)</t>
  </si>
  <si>
    <t xml:space="preserve">Allow for the cost of the Notification of </t>
  </si>
  <si>
    <t xml:space="preserve">Construction Work by the Principal </t>
  </si>
  <si>
    <t xml:space="preserve">Contractor / Contractor </t>
  </si>
  <si>
    <t xml:space="preserve"> </t>
  </si>
  <si>
    <t>displayed in the site office)</t>
  </si>
  <si>
    <t xml:space="preserve">85 of 1993 (Book or poster form. To be </t>
  </si>
  <si>
    <t>Allow for the cost of a copy of OHS Act</t>
  </si>
  <si>
    <t xml:space="preserve">Allow for the costs of required Risk </t>
  </si>
  <si>
    <t xml:space="preserve">Assessments and method statements </t>
  </si>
  <si>
    <t xml:space="preserve">(Risk Assessments must include all Safe </t>
  </si>
  <si>
    <t>Work Procedures).</t>
  </si>
  <si>
    <t>Repair channel walls</t>
  </si>
  <si>
    <t>Repair and grout sluice gate slides</t>
  </si>
  <si>
    <t>Replace hand railing in pump station</t>
  </si>
  <si>
    <t>2.1.1</t>
  </si>
  <si>
    <t xml:space="preserve">m </t>
  </si>
  <si>
    <t>Seal all channel corners with Sika product</t>
  </si>
  <si>
    <t xml:space="preserve">Supply and install a 160 NB PVC suction </t>
  </si>
  <si>
    <t xml:space="preserve">pipe in the pump station to change the </t>
  </si>
  <si>
    <t xml:space="preserve">suction from  final effluent Prov Sump and </t>
  </si>
  <si>
    <t xml:space="preserve">not the supernatant Prov Sump </t>
  </si>
  <si>
    <t>2.1.2</t>
  </si>
  <si>
    <t>2.1.3</t>
  </si>
  <si>
    <t>2.1.4</t>
  </si>
  <si>
    <t>2.1.5</t>
  </si>
  <si>
    <t>2.1.6</t>
  </si>
  <si>
    <t>2.1.7</t>
  </si>
  <si>
    <t>2.1.8</t>
  </si>
  <si>
    <t xml:space="preserve">Inspect and repair water retaining concrete </t>
  </si>
  <si>
    <t xml:space="preserve">structures. Repair and seal cracks and seal </t>
  </si>
  <si>
    <t xml:space="preserve">Prov Sump with approved ABE sealer </t>
  </si>
  <si>
    <t>2.2.1</t>
  </si>
  <si>
    <t>ha</t>
  </si>
  <si>
    <t>2.2.2</t>
  </si>
  <si>
    <t>Maintenance on existing fencing and gate</t>
  </si>
  <si>
    <t>2.2.3</t>
  </si>
  <si>
    <t>1200 D</t>
  </si>
  <si>
    <t>Reduced levels under floors</t>
  </si>
  <si>
    <t>Trenches</t>
  </si>
  <si>
    <t>Hard rock</t>
  </si>
  <si>
    <t>Extra over all excavations for carting away:</t>
  </si>
  <si>
    <t xml:space="preserve"> m³</t>
  </si>
  <si>
    <t xml:space="preserve">Excavation in earth not exceeding 2m deep </t>
  </si>
  <si>
    <t>2.3.1</t>
  </si>
  <si>
    <t>2.3.2</t>
  </si>
  <si>
    <t>2.3.3</t>
  </si>
  <si>
    <t>Surplus material from excavations and/or</t>
  </si>
  <si>
    <t xml:space="preserve"> to be located by the contractor</t>
  </si>
  <si>
    <t xml:space="preserve">stock piles on site to a dumping site </t>
  </si>
  <si>
    <t>2.3.4</t>
  </si>
  <si>
    <t>2.4.1</t>
  </si>
  <si>
    <t>Testing</t>
  </si>
  <si>
    <t xml:space="preserve">Allow for the execution of standard </t>
  </si>
  <si>
    <t xml:space="preserve">Modified AASHTO Density test to the entire </t>
  </si>
  <si>
    <t xml:space="preserve">satisfaction of the Agent by an approved </t>
  </si>
  <si>
    <t xml:space="preserve">institution on the site, including payment </t>
  </si>
  <si>
    <t xml:space="preserve">of all costs involved </t>
  </si>
  <si>
    <r>
      <t>m</t>
    </r>
    <r>
      <rPr>
        <sz val="10"/>
        <rFont val="Aptos Narrow"/>
        <family val="2"/>
      </rPr>
      <t>²</t>
    </r>
  </si>
  <si>
    <t>8.3.5</t>
  </si>
  <si>
    <t>2.5.1</t>
  </si>
  <si>
    <t>Soil Poisoning</t>
  </si>
  <si>
    <t xml:space="preserve">Approved weedkiller under floors, aprons, </t>
  </si>
  <si>
    <t xml:space="preserve">ramps, steps, paving, etc including </t>
  </si>
  <si>
    <t xml:space="preserve">forming and poisoning shallow furrows </t>
  </si>
  <si>
    <t xml:space="preserve">against foundation walls etc, filling in </t>
  </si>
  <si>
    <t>furrows and ramming</t>
  </si>
  <si>
    <t>2.6.1</t>
  </si>
  <si>
    <t>Reinforced Concrete</t>
  </si>
  <si>
    <t xml:space="preserve">Formwork </t>
  </si>
  <si>
    <t>2.7.1</t>
  </si>
  <si>
    <t>2.7.2</t>
  </si>
  <si>
    <t>2.8.1</t>
  </si>
  <si>
    <t xml:space="preserve">Smooth formwork to sides; edges and risers </t>
  </si>
  <si>
    <t>(Degree of Accuracy II)</t>
  </si>
  <si>
    <t>not exceeding 300mm wide</t>
  </si>
  <si>
    <t xml:space="preserve">Type BS Ref 193 fabric reinforcement in </t>
  </si>
  <si>
    <t>concrete surface beds, slabs, etc.</t>
  </si>
  <si>
    <t xml:space="preserve">Type BS Ref 395 fabric reinforcement in </t>
  </si>
  <si>
    <t>2.9.1</t>
  </si>
  <si>
    <t xml:space="preserve">SECTION 2: GOLF COURSE PUMP </t>
  </si>
  <si>
    <t>STATION - CIVIL WORKS</t>
  </si>
  <si>
    <t>Masonry</t>
  </si>
  <si>
    <t>Two brick wall</t>
  </si>
  <si>
    <t>One brick wall</t>
  </si>
  <si>
    <t>Galvanised hoop iron cramps, ties, etc:</t>
  </si>
  <si>
    <t>No</t>
  </si>
  <si>
    <t xml:space="preserve">Brickwork of NFX bricks (14 MPa </t>
  </si>
  <si>
    <t xml:space="preserve">nominal compressive strength) in </t>
  </si>
  <si>
    <t>class I mortar</t>
  </si>
  <si>
    <t xml:space="preserve">Brickwork of FBS bricks in class II </t>
  </si>
  <si>
    <t>Foundations (Provisional):</t>
  </si>
  <si>
    <t>Internal and External Face Brickwork:</t>
  </si>
  <si>
    <t>mortar:</t>
  </si>
  <si>
    <t xml:space="preserve">Brickwork of NFP bricks in class II </t>
  </si>
  <si>
    <t>2.10.1</t>
  </si>
  <si>
    <t>2.10.2</t>
  </si>
  <si>
    <t>2.10.3</t>
  </si>
  <si>
    <t>Brickwork Sundries:</t>
  </si>
  <si>
    <t>Brickwork reinforcement:</t>
  </si>
  <si>
    <t xml:space="preserve">75mm Wide reinforcement built in </t>
  </si>
  <si>
    <t>horizontally</t>
  </si>
  <si>
    <t xml:space="preserve">150mm Wide reinforcement built in </t>
  </si>
  <si>
    <t>"Concrete" prestressed fabricated lintels:</t>
  </si>
  <si>
    <t xml:space="preserve">1.2mm x 35mm hoop iron brick tie, </t>
  </si>
  <si>
    <t xml:space="preserve">twice shot, pin to concrete once  </t>
  </si>
  <si>
    <t>bent and build into brickwork</t>
  </si>
  <si>
    <t xml:space="preserve">100 x 70mm Lintels in lengths not </t>
  </si>
  <si>
    <t>exceeding 3m</t>
  </si>
  <si>
    <t>2.10.4</t>
  </si>
  <si>
    <t xml:space="preserve">Expansion joints with 10mm "Jointex" </t>
  </si>
  <si>
    <t>between vertictal brick surfaces</t>
  </si>
  <si>
    <t>2.10.5</t>
  </si>
  <si>
    <t xml:space="preserve">Sikaflex Pro 3l sealing compound, </t>
  </si>
  <si>
    <t xml:space="preserve">including backing cord, bond breaker, </t>
  </si>
  <si>
    <t>primer, etc.:</t>
  </si>
  <si>
    <t xml:space="preserve">10 x 10mm Joint sealant, including </t>
  </si>
  <si>
    <t>15mm diameter dura cord in joint</t>
  </si>
  <si>
    <t>Existing Buildings - Repair Work</t>
  </si>
  <si>
    <t>EXISTING BUILDINGS</t>
  </si>
  <si>
    <t>NEW BUILDINGS</t>
  </si>
  <si>
    <t>Site Clearance &amp; Security</t>
  </si>
  <si>
    <t>SEWER MAINS</t>
  </si>
  <si>
    <t>2.11.1</t>
  </si>
  <si>
    <t>2.11.2</t>
  </si>
  <si>
    <t>2.12.1</t>
  </si>
  <si>
    <t>2.12.2</t>
  </si>
  <si>
    <t>Depth to invert up to 1,0m</t>
  </si>
  <si>
    <t>Depth to invert from 1,01m to 1,5m</t>
  </si>
  <si>
    <t>Depth to invert from 1,51m to 2,0m</t>
  </si>
  <si>
    <t>Depth to invert from 2,01m to 2,5m</t>
  </si>
  <si>
    <t>Connection to existing manholes for depths:</t>
  </si>
  <si>
    <t>2.13.1</t>
  </si>
  <si>
    <t>2.13.2</t>
  </si>
  <si>
    <t>PB</t>
  </si>
  <si>
    <t>PB 8.2.1</t>
  </si>
  <si>
    <t>PB 8.2.10</t>
  </si>
  <si>
    <t>Joint Sealants, etc.:</t>
  </si>
  <si>
    <t>Movement Joints, etc.:</t>
  </si>
  <si>
    <t>Waterproofing</t>
  </si>
  <si>
    <t>Damp-proofing of walls and floors:</t>
  </si>
  <si>
    <t>PB 8.2.9</t>
  </si>
  <si>
    <t xml:space="preserve">One layer of 375 micron "Consol Plastics </t>
  </si>
  <si>
    <t xml:space="preserve">Brikgrip DPC" embossed damp proof </t>
  </si>
  <si>
    <t>course in walls</t>
  </si>
  <si>
    <t xml:space="preserve">One layer of 250 micron thickness </t>
  </si>
  <si>
    <t>waterproof sheeting sealed at laps with</t>
  </si>
  <si>
    <t xml:space="preserve">pressure sensitive tape according the </t>
  </si>
  <si>
    <t>manufacturer's spec. under rafts, etc.</t>
  </si>
  <si>
    <t>Roof waterproofing:</t>
  </si>
  <si>
    <t xml:space="preserve">Sikalastic 560 - 1.5mm system with </t>
  </si>
  <si>
    <t xml:space="preserve">Sika Reemat Premium applied as per </t>
  </si>
  <si>
    <t>suppliers specification</t>
  </si>
  <si>
    <t xml:space="preserve">40mm Door 813 x 2 032mm high </t>
  </si>
  <si>
    <t xml:space="preserve">Approved solid core flush doors with </t>
  </si>
  <si>
    <t xml:space="preserve">3,2mm thick tempered hardboard </t>
  </si>
  <si>
    <t xml:space="preserve">covering on both sides and two matching </t>
  </si>
  <si>
    <t xml:space="preserve">concealed vertical edge strips, hung to </t>
  </si>
  <si>
    <t>steel frames:</t>
  </si>
  <si>
    <t>PB 8.2.17</t>
  </si>
  <si>
    <t>Joinery</t>
  </si>
  <si>
    <t>Sundries</t>
  </si>
  <si>
    <t>Metalwork</t>
  </si>
  <si>
    <t>PB 8.2.18</t>
  </si>
  <si>
    <t xml:space="preserve">Assa Abloy "CZ80941CH" indicator bolt </t>
  </si>
  <si>
    <t xml:space="preserve">with keep fixed to metal </t>
  </si>
  <si>
    <t>described as plugged:</t>
  </si>
  <si>
    <t xml:space="preserve">Ironmongery fixed to doors, etc, unless </t>
  </si>
  <si>
    <t>Locks:</t>
  </si>
  <si>
    <t>2.13.3</t>
  </si>
  <si>
    <t>2.13.4</t>
  </si>
  <si>
    <t xml:space="preserve">Assa Abloy 64mm "3122/64" padlock </t>
  </si>
  <si>
    <t xml:space="preserve">with two keys </t>
  </si>
  <si>
    <t xml:space="preserve">"CZ682-24CH/2277-78SC" three lever </t>
  </si>
  <si>
    <t>lockset with striking plate to metal</t>
  </si>
  <si>
    <t xml:space="preserve">Wall mounted stainless steel two roll </t>
  </si>
  <si>
    <t>toiletpaper holder</t>
  </si>
  <si>
    <t>Wall mounted stainless steel soap</t>
  </si>
  <si>
    <t xml:space="preserve">38mm Diameter rubber door stop </t>
  </si>
  <si>
    <t xml:space="preserve">plugged to brickwork or concrete </t>
  </si>
  <si>
    <t xml:space="preserve">Frame for door 813 x 2032mm high </t>
  </si>
  <si>
    <t>2.13.5</t>
  </si>
  <si>
    <t>2.13.6</t>
  </si>
  <si>
    <t xml:space="preserve">Constructed of 25 x 25 x 2,5mm Square </t>
  </si>
  <si>
    <t xml:space="preserve">hollow sections covered with expanded </t>
  </si>
  <si>
    <t xml:space="preserve">metal sheets the whole on 100mm long </t>
  </si>
  <si>
    <t xml:space="preserve">stays with connection plate welded on </t>
  </si>
  <si>
    <t>and bolted to walls</t>
  </si>
  <si>
    <t>Sundries:</t>
  </si>
  <si>
    <t>Burglar Screens:</t>
  </si>
  <si>
    <t>Pressed Steel Door Frames:</t>
  </si>
  <si>
    <t>Bathroom Fittings:</t>
  </si>
  <si>
    <t xml:space="preserve">1,2mm double rebated frames suitable </t>
  </si>
  <si>
    <t xml:space="preserve">for half brick walls and power floated </t>
  </si>
  <si>
    <t>floor finish:</t>
  </si>
  <si>
    <t>Steel Windows, Doors, etc.:</t>
  </si>
  <si>
    <t xml:space="preserve">Powder coated aluminium windows </t>
  </si>
  <si>
    <t xml:space="preserve">glazed with 4mm obscured glass and </t>
  </si>
  <si>
    <t>plugged to brickwork or concrete</t>
  </si>
  <si>
    <t xml:space="preserve">Window PT69, size 600 x 900mm </t>
  </si>
  <si>
    <t xml:space="preserve">high </t>
  </si>
  <si>
    <t xml:space="preserve">Slideable window PT915, size </t>
  </si>
  <si>
    <t xml:space="preserve">900 x 1500mm high </t>
  </si>
  <si>
    <t xml:space="preserve">Solid aluminium panel door - </t>
  </si>
  <si>
    <t xml:space="preserve">900w x 2100h pre-hung and weather </t>
  </si>
  <si>
    <t>resistant</t>
  </si>
  <si>
    <t xml:space="preserve">Double transformer room door type </t>
  </si>
  <si>
    <t xml:space="preserve">DVV with two vents per leaf painted </t>
  </si>
  <si>
    <t xml:space="preserve">with one red oxide and two enamel </t>
  </si>
  <si>
    <t>coat, 1830 x 2440mm</t>
  </si>
  <si>
    <t>Plastering</t>
  </si>
  <si>
    <t>25mm thick on floors and landings</t>
  </si>
  <si>
    <t>Internal Cement Plaster on Brickwork</t>
  </si>
  <si>
    <t>On walls</t>
  </si>
  <si>
    <t>2.13.7</t>
  </si>
  <si>
    <t>Floor Screeds</t>
  </si>
  <si>
    <t>2.14.1</t>
  </si>
  <si>
    <t>PB 8.2.6</t>
  </si>
  <si>
    <t>PB 8.2.7</t>
  </si>
  <si>
    <t>Normal screeds:</t>
  </si>
  <si>
    <t>2.15.1</t>
  </si>
  <si>
    <t>Tiling</t>
  </si>
  <si>
    <t>Wall Tiling</t>
  </si>
  <si>
    <t>Floor Tiling</t>
  </si>
  <si>
    <t>Extra for two-way intersection piece</t>
  </si>
  <si>
    <t>PB 8.2.5</t>
  </si>
  <si>
    <t>Approved tile expansion joint :</t>
  </si>
  <si>
    <t>2.16.1</t>
  </si>
  <si>
    <t>2.16.2</t>
  </si>
  <si>
    <t>2.16.3</t>
  </si>
  <si>
    <t xml:space="preserve">200 x 200 x 6mm thick coloured glazed </t>
  </si>
  <si>
    <t xml:space="preserve">ceramic tiles fixed with adhesive </t>
  </si>
  <si>
    <t xml:space="preserve">to plastered walls (plaster elsewhere </t>
  </si>
  <si>
    <t>measured)</t>
  </si>
  <si>
    <t>according the manufactorer's spec.</t>
  </si>
  <si>
    <t xml:space="preserve">Approved Porcelain tiles strictly in </t>
  </si>
  <si>
    <t xml:space="preserve">accordance with the manufacturer's </t>
  </si>
  <si>
    <t xml:space="preserve">spec. and to the satisfaction of the </t>
  </si>
  <si>
    <t xml:space="preserve">Employer's Agent on floors, landings </t>
  </si>
  <si>
    <t>and door openings</t>
  </si>
  <si>
    <t xml:space="preserve">"Genesis Trim Plus ETP 648" </t>
  </si>
  <si>
    <t xml:space="preserve">approved white tile edge trim for </t>
  </si>
  <si>
    <t>5 to 6,5mm thick tiles</t>
  </si>
  <si>
    <t>Plumbing and Drainage</t>
  </si>
  <si>
    <t>Waste Unions</t>
  </si>
  <si>
    <t>Traps</t>
  </si>
  <si>
    <t>40mm Combination flexi trap</t>
  </si>
  <si>
    <t>Taps, Valves, Etc</t>
  </si>
  <si>
    <t>15mm "1075-15" fullway ballcock</t>
  </si>
  <si>
    <t xml:space="preserve">15mm 232-10 angle regulating valve </t>
  </si>
  <si>
    <t>15mm "503-21B" elbow action pillar tap</t>
  </si>
  <si>
    <t>15mm pillar single mixer</t>
  </si>
  <si>
    <t>Sanitary Plumbing</t>
  </si>
  <si>
    <t>PVC pipes:</t>
  </si>
  <si>
    <t>Extra over PVC pipes for fittings:</t>
  </si>
  <si>
    <t>110 x 50mm excentric reducer</t>
  </si>
  <si>
    <t xml:space="preserve">110mm pan connector </t>
  </si>
  <si>
    <t>110mm access venthorn bend</t>
  </si>
  <si>
    <t xml:space="preserve">50mm "GI Two-way" vent valve </t>
  </si>
  <si>
    <t>Testing of sanitary plumbing installations</t>
  </si>
  <si>
    <t>PB 8.2.22</t>
  </si>
  <si>
    <t xml:space="preserve">Sanitary Fittings as described (or other </t>
  </si>
  <si>
    <t>approved):</t>
  </si>
  <si>
    <t xml:space="preserve">Franke stainless steel drop on double </t>
  </si>
  <si>
    <t>bowl sink</t>
  </si>
  <si>
    <t xml:space="preserve">white vitreous china porcelain basin fixed </t>
  </si>
  <si>
    <t xml:space="preserve">with stainless steel screws, washers and </t>
  </si>
  <si>
    <t>plugs to wall</t>
  </si>
  <si>
    <t>Lecico Atlas medical 492 x 600 x 210mm</t>
  </si>
  <si>
    <t xml:space="preserve">Lecico Atlas semi pedestal 500mm </t>
  </si>
  <si>
    <t>white vitreous china porcelain basin</t>
  </si>
  <si>
    <t xml:space="preserve">Vaal Hibiscus  close coupled suite </t>
  </si>
  <si>
    <t xml:space="preserve">772600), 9 litre front single flush cistern </t>
  </si>
  <si>
    <t xml:space="preserve">(code 710533), complete with lid, </t>
  </si>
  <si>
    <t>fitments</t>
  </si>
  <si>
    <t xml:space="preserve">(code 772654), wash down pan (code </t>
  </si>
  <si>
    <t>2.17.7</t>
  </si>
  <si>
    <t xml:space="preserve">Cobra Watertech 32mm 308 basin waste </t>
  </si>
  <si>
    <t xml:space="preserve">union </t>
  </si>
  <si>
    <t xml:space="preserve">Cobra Watertech 38mm 317 sink waste </t>
  </si>
  <si>
    <t xml:space="preserve">32 x 40mm Deep seal uPVC "P" or </t>
  </si>
  <si>
    <t>S trap</t>
  </si>
  <si>
    <t xml:space="preserve">50mm Soil, waste or ventilation </t>
  </si>
  <si>
    <t xml:space="preserve">pipes, etc fixed to or in walls, </t>
  </si>
  <si>
    <t xml:space="preserve">ceilings, roofs, floors, columns,  </t>
  </si>
  <si>
    <t>slabs, etc</t>
  </si>
  <si>
    <t xml:space="preserve">110 x 110 x 50mm access reducing </t>
  </si>
  <si>
    <t xml:space="preserve">junction </t>
  </si>
  <si>
    <t xml:space="preserve">15mm Fittings </t>
  </si>
  <si>
    <t xml:space="preserve">22mm Fittings </t>
  </si>
  <si>
    <t>15mm Fitting</t>
  </si>
  <si>
    <t>22mm Fittings</t>
  </si>
  <si>
    <t xml:space="preserve">Testing of water supply installations </t>
  </si>
  <si>
    <t>Fire Appliances</t>
  </si>
  <si>
    <t>Chubb 9kg dry chemical fire extinguishers</t>
  </si>
  <si>
    <t>Water Supply and Fire Service</t>
  </si>
  <si>
    <t>2.18.1</t>
  </si>
  <si>
    <t xml:space="preserve">15mm Pipes to or in walls, ceilings, </t>
  </si>
  <si>
    <t>roofs, floors, columns, slabs, etc.</t>
  </si>
  <si>
    <t xml:space="preserve">22mm Pipes to or in walls, ceilings, </t>
  </si>
  <si>
    <t>fittings:</t>
  </si>
  <si>
    <t>Glazing</t>
  </si>
  <si>
    <t>Paintwork</t>
  </si>
  <si>
    <t>Water connection by Local Authority</t>
  </si>
  <si>
    <t>Profit and handling fee</t>
  </si>
  <si>
    <t>Under and fiilling arround pipes, etc</t>
  </si>
  <si>
    <t>Water Connection</t>
  </si>
  <si>
    <t>Tops, Shelves, Doors, Mirrors, etc.:</t>
  </si>
  <si>
    <t>2.19.1</t>
  </si>
  <si>
    <t xml:space="preserve">6mm silvered float glass copper backed </t>
  </si>
  <si>
    <t xml:space="preserve">mirrors with polished edges holed for </t>
  </si>
  <si>
    <t xml:space="preserve">and fixed with chromium plated dome </t>
  </si>
  <si>
    <t xml:space="preserve">capped mirror screws with rubber buffers </t>
  </si>
  <si>
    <t>to plugs in brickwork or concrete</t>
  </si>
  <si>
    <t xml:space="preserve">Mirror 450 x 600mm high with </t>
  </si>
  <si>
    <t>four screws</t>
  </si>
  <si>
    <t>PB 8.2.20</t>
  </si>
  <si>
    <t>2.20.1</t>
  </si>
  <si>
    <t>On Floated Plaster:</t>
  </si>
  <si>
    <t>On Wood:</t>
  </si>
  <si>
    <t xml:space="preserve">One universal undercoat and two coats </t>
  </si>
  <si>
    <t>"Dulux" pure acrylic paint on internal walls</t>
  </si>
  <si>
    <t>One wood primer, one unversal undercoat</t>
  </si>
  <si>
    <t>and two coats "Dulux"  enamel on door</t>
  </si>
  <si>
    <t>2.21.1</t>
  </si>
  <si>
    <t>2.21.2</t>
  </si>
  <si>
    <t>2.21.3</t>
  </si>
  <si>
    <t xml:space="preserve">Valve chamber 1.16 x 0.60 x 0.85m deep </t>
  </si>
  <si>
    <t xml:space="preserve">non-return valve and water meter for main </t>
  </si>
  <si>
    <t>municipal water connection</t>
  </si>
  <si>
    <t>2m deep</t>
  </si>
  <si>
    <t xml:space="preserve">Trench excavation in earth not exceeding </t>
  </si>
  <si>
    <t xml:space="preserve">Approved selected granular filling </t>
  </si>
  <si>
    <t>supplied by the contractor:</t>
  </si>
  <si>
    <t>Pipe Bedding:</t>
  </si>
  <si>
    <t>2.22.1</t>
  </si>
  <si>
    <t>2.22.2</t>
  </si>
  <si>
    <t>2.23.1</t>
  </si>
  <si>
    <t>2.23.2</t>
  </si>
  <si>
    <t>2.24.1</t>
  </si>
  <si>
    <t>2.24.2</t>
  </si>
  <si>
    <t xml:space="preserve">Extra over Item 2.23.2 for Backdrops, etc. </t>
  </si>
  <si>
    <t>Extra over item 2.22.1 above for:</t>
  </si>
  <si>
    <t>STATION - MECHANICAL WORKS</t>
  </si>
  <si>
    <t>Part. Spec.</t>
  </si>
  <si>
    <t xml:space="preserve">Part. </t>
  </si>
  <si>
    <t>Spec.</t>
  </si>
  <si>
    <t>PSM</t>
  </si>
  <si>
    <t xml:space="preserve">SECTION 3: GOLF COURSE PUMP </t>
  </si>
  <si>
    <t>STATION - ELECTRICAL WORKS</t>
  </si>
  <si>
    <t xml:space="preserve">SECTION 4: GOLF COURSE PUMP </t>
  </si>
  <si>
    <t>SECTION 5: TOP STRUCTURES</t>
  </si>
  <si>
    <t>PUMP STATION: CIVIL WORKS . . . . . . . . . . . . . . . . . . . . . . . . . . . . . . . . . . . . . . . . . . . . . . . . . . . . . . . . . . . . . . . .</t>
  </si>
  <si>
    <t>PUMP STATION: MECHANICAL WORKS . . . . . . . . . . . . . . . . . . . . . . . . . . . . . . . . . . . . . . . . . . . . . . . . . . . . . . . . . . . . . . . .</t>
  </si>
  <si>
    <t>PUMP STATION: ELECTRICAL WORKS . . . . . . . . . . . . . . . . . . . . . . . . . . . . . . . . . . . . . . . . . . . . . . . . . . . . . . . . . . . . . . . .</t>
  </si>
  <si>
    <t>TOP STRUCTURES . . . . . . . . . . . . . . . . . . . . . . . . . . . . . . . . . . . . . . . . . . .</t>
  </si>
  <si>
    <t>8.2.22</t>
  </si>
  <si>
    <t xml:space="preserve">Construction of Toilet Top Structure </t>
  </si>
  <si>
    <t xml:space="preserve">and Installation of Sewer Connection, </t>
  </si>
  <si>
    <t xml:space="preserve">Build a new toilet structure, complete with </t>
  </si>
  <si>
    <t xml:space="preserve">groundworks, concrete floor, brickwork, door, </t>
  </si>
  <si>
    <t>corrugated iron roofing, and painting of door.</t>
  </si>
  <si>
    <t xml:space="preserve">Supply and install Vaal Sanitary Ware suite, </t>
  </si>
  <si>
    <t xml:space="preserve">consisting of a vitreous china 90 degree </t>
  </si>
  <si>
    <t xml:space="preserve">out wash-down pan and matching 6-liter </t>
  </si>
  <si>
    <t xml:space="preserve">SISO polypropylene top-flush cistern, </t>
  </si>
  <si>
    <t xml:space="preserve">complete with lid, fitment, and flush pipe or </t>
  </si>
  <si>
    <t>similar approved</t>
  </si>
  <si>
    <t>All materials and labour included</t>
  </si>
  <si>
    <t xml:space="preserve">Supply and install fibre-cement wash trough </t>
  </si>
  <si>
    <t xml:space="preserve">Supply and install water and plumbing </t>
  </si>
  <si>
    <t>connections to toilet and wash trough,</t>
  </si>
  <si>
    <t>including all fittings and labour required.</t>
  </si>
  <si>
    <t xml:space="preserve">with pedestal, including all fittings and labour </t>
  </si>
  <si>
    <t>required</t>
  </si>
  <si>
    <t xml:space="preserve">Trench excavation in earth not </t>
  </si>
  <si>
    <t>exceeding 2m deep</t>
  </si>
  <si>
    <t xml:space="preserve">Supply, lay, joint, bed, test and backfill </t>
  </si>
  <si>
    <t xml:space="preserve">uPVC "Durodrain" or similar approved </t>
  </si>
  <si>
    <t xml:space="preserve">solid wall HD class 34 pipeline:  </t>
  </si>
  <si>
    <t>Erf connections to main sewer pipeline:</t>
  </si>
  <si>
    <t xml:space="preserve">Supply, Installation, Testing and </t>
  </si>
  <si>
    <t>inlet channel. Screen body type to be 304s/s</t>
  </si>
  <si>
    <t>Body material to be 304s/s</t>
  </si>
  <si>
    <t>3.1.4</t>
  </si>
  <si>
    <t>3.1.5</t>
  </si>
  <si>
    <t>3.1.6</t>
  </si>
  <si>
    <t xml:space="preserve">Impact screw compactor with a wash system </t>
  </si>
  <si>
    <t xml:space="preserve">type of high pressure 3-4 bars and wash </t>
  </si>
  <si>
    <t xml:space="preserve">water flow no more than 100l/min. Discharge </t>
  </si>
  <si>
    <t>point no more than 1800mm (or to fit with the</t>
  </si>
  <si>
    <t>skip bin height). Body material to be 304s/s</t>
  </si>
  <si>
    <t>3.1.7</t>
  </si>
  <si>
    <t>Approx. 1300x2500mm (HxW)</t>
  </si>
  <si>
    <t>PSM 25</t>
  </si>
  <si>
    <t>PSM 20</t>
  </si>
  <si>
    <t>PSM 19</t>
  </si>
  <si>
    <t>PSM 18</t>
  </si>
  <si>
    <t>PSM 17</t>
  </si>
  <si>
    <t xml:space="preserve">De-gritting spiral conveyor for pista trap, </t>
  </si>
  <si>
    <t>3.1.8</t>
  </si>
  <si>
    <t xml:space="preserve">Pista trap paddler with 2 paddles for pista </t>
  </si>
  <si>
    <t>trap. Body material to be 304s/s</t>
  </si>
  <si>
    <t>PSM 21</t>
  </si>
  <si>
    <t>Commisioning of pipework and valves</t>
  </si>
  <si>
    <t xml:space="preserve">No manufacturing or fabrication may happen </t>
  </si>
  <si>
    <t xml:space="preserve">prior to onsite conditions being confirmed. </t>
  </si>
  <si>
    <t xml:space="preserve">Pipework to be measured on site to fit </t>
  </si>
  <si>
    <t>installation.</t>
  </si>
  <si>
    <t xml:space="preserve">Manufacture, supply, deliver, transport, </t>
  </si>
  <si>
    <t xml:space="preserve">handle, protect, store, install, commission </t>
  </si>
  <si>
    <t xml:space="preserve">and uphold during the Defects Liability </t>
  </si>
  <si>
    <t xml:space="preserve">with a feed capacity of no more than 1m³/h. </t>
  </si>
  <si>
    <t>PSM 22</t>
  </si>
  <si>
    <t xml:space="preserve">Submersible sump pump to drain the pump </t>
  </si>
  <si>
    <t xml:space="preserve">station if and when necessary. Cornell pump, </t>
  </si>
  <si>
    <t xml:space="preserve">flow = 2-5 l/s, max. static head = 5-7.5m,  </t>
  </si>
  <si>
    <t>with 60mm mild steel main delivery pipe</t>
  </si>
  <si>
    <t>PSM 23</t>
  </si>
  <si>
    <t>3.1.9</t>
  </si>
  <si>
    <t>Sewage pumps for the pump station.</t>
  </si>
  <si>
    <t>1200 DA</t>
  </si>
  <si>
    <t>fixed to wall</t>
  </si>
  <si>
    <t xml:space="preserve">SANS </t>
  </si>
  <si>
    <t>110ø plain 45 deg junction using:</t>
  </si>
  <si>
    <t xml:space="preserve">Rodding eye (complete with fire hydrant </t>
  </si>
  <si>
    <t>box) using:</t>
  </si>
  <si>
    <t>Extra-Over Item 5.2 (b) for Specials:</t>
  </si>
  <si>
    <t>From commercial sources</t>
  </si>
  <si>
    <t>2.2.4</t>
  </si>
  <si>
    <t>Dewatering and cleaning of existing pump</t>
  </si>
  <si>
    <t>station structures</t>
  </si>
  <si>
    <t>Infill under new structures</t>
  </si>
  <si>
    <t>Extra over items 2.3.1 - 2.3.2 above for:</t>
  </si>
  <si>
    <t>Importing of G5 material from commercial</t>
  </si>
  <si>
    <t>2.4.2</t>
  </si>
  <si>
    <t>sources for selected layer under structures</t>
  </si>
  <si>
    <t xml:space="preserve">modified AASHTO maximum density      </t>
  </si>
  <si>
    <t xml:space="preserve">Selected layer compacted to 98% of </t>
  </si>
  <si>
    <t>1200 DM</t>
  </si>
  <si>
    <t xml:space="preserve">Excavate in all materials for structure </t>
  </si>
  <si>
    <t>foundations and use for backfill or stockpile:</t>
  </si>
  <si>
    <t>Reinforcement</t>
  </si>
  <si>
    <t>2.9.3</t>
  </si>
  <si>
    <t>2.9.4</t>
  </si>
  <si>
    <t>1200 G</t>
  </si>
  <si>
    <t>High-tensile steel bars in the following:</t>
  </si>
  <si>
    <t>Concrete roofs (up to Y25)</t>
  </si>
  <si>
    <t>Raft beams (up to Y25)</t>
  </si>
  <si>
    <t>t</t>
  </si>
  <si>
    <t>Concrete Grade 30MPa/19mm in floors</t>
  </si>
  <si>
    <t>Air bricks, external</t>
  </si>
  <si>
    <t>2.10.6</t>
  </si>
  <si>
    <t>PB 8.2.2</t>
  </si>
  <si>
    <t>Countertops:</t>
  </si>
  <si>
    <t>32mm thick postform countertop,</t>
  </si>
  <si>
    <t>of roof slabs</t>
  </si>
  <si>
    <t>Furniture:</t>
  </si>
  <si>
    <t>2.19.2</t>
  </si>
  <si>
    <t>2.19.3</t>
  </si>
  <si>
    <t>2.19.4</t>
  </si>
  <si>
    <t>2.19.5</t>
  </si>
  <si>
    <t>2.22.3</t>
  </si>
  <si>
    <t>2.22.4</t>
  </si>
  <si>
    <t>2.22.5</t>
  </si>
  <si>
    <t>2.24.3</t>
  </si>
  <si>
    <t>2.24.4</t>
  </si>
  <si>
    <t>2.25.1</t>
  </si>
  <si>
    <t>2.25.2</t>
  </si>
  <si>
    <t>Tile skirtings, 100mm high, using the</t>
  </si>
  <si>
    <t>same tiles as floor tiling above</t>
  </si>
  <si>
    <t>Office chair with wheels</t>
  </si>
  <si>
    <t>INTERNAL ROADS</t>
  </si>
  <si>
    <t>Earthworks (Roads &amp; Subgrade)</t>
  </si>
  <si>
    <t>2.26.1</t>
  </si>
  <si>
    <t xml:space="preserve">Removal of topsoil to a maximum </t>
  </si>
  <si>
    <t xml:space="preserve">spreading of topsoil to a minimum </t>
  </si>
  <si>
    <t>Preparation of Site:</t>
  </si>
  <si>
    <t>2.26.2</t>
  </si>
  <si>
    <t>Treatment of roadbed:</t>
  </si>
  <si>
    <t xml:space="preserve">Roadbed preparation and compaction </t>
  </si>
  <si>
    <t>of material to:</t>
  </si>
  <si>
    <t xml:space="preserve">Minimum of 93% of modified </t>
  </si>
  <si>
    <t>AASHTO maximum density</t>
  </si>
  <si>
    <t>1200 MF</t>
  </si>
  <si>
    <t>Base</t>
  </si>
  <si>
    <t>2.27.1</t>
  </si>
  <si>
    <t xml:space="preserve">Construct base with material from </t>
  </si>
  <si>
    <t>commercial sources:</t>
  </si>
  <si>
    <t xml:space="preserve">depth of 150mm, hauling and </t>
  </si>
  <si>
    <t>depth of 100mm</t>
  </si>
  <si>
    <t>2.26.3</t>
  </si>
  <si>
    <t>Weed control:</t>
  </si>
  <si>
    <t xml:space="preserve">19mm Graded crushed stone, in 100mm </t>
  </si>
  <si>
    <t>thick layer</t>
  </si>
  <si>
    <t xml:space="preserve">Supply, deliver to site and place weed </t>
  </si>
  <si>
    <t>control fabric over the roadbed area</t>
  </si>
  <si>
    <t>SUPPLEMENTARY PREAMBLES</t>
  </si>
  <si>
    <t>Specifications, drawings, etc</t>
  </si>
  <si>
    <t>Preliminaries</t>
  </si>
  <si>
    <t>Distribution boards and Kiosks</t>
  </si>
  <si>
    <t>Distribution boards and Kiosks plinths</t>
  </si>
  <si>
    <t>Cables</t>
  </si>
  <si>
    <t>Sleeves</t>
  </si>
  <si>
    <t>Draw boxes and manholes</t>
  </si>
  <si>
    <t>Light fittings</t>
  </si>
  <si>
    <t>Switches, socket outlets, etc</t>
  </si>
  <si>
    <t xml:space="preserve">Tenderers are referred to the specification </t>
  </si>
  <si>
    <t xml:space="preserve">and drawings prepared by the Consulting </t>
  </si>
  <si>
    <t xml:space="preserve">Engineer, annexed to these bills of quantities </t>
  </si>
  <si>
    <t xml:space="preserve">of the following items which are to be read </t>
  </si>
  <si>
    <t xml:space="preserve">and priced in conjunction with the said </t>
  </si>
  <si>
    <t xml:space="preserve">Any preliminaries that may be required by </t>
  </si>
  <si>
    <t xml:space="preserve">subcontractors are to be included in the </t>
  </si>
  <si>
    <t xml:space="preserve">itemised rates or included with the main </t>
  </si>
  <si>
    <t xml:space="preserve">contractor's preliminaries as no separate </t>
  </si>
  <si>
    <t xml:space="preserve">preliminary items have been provided for </t>
  </si>
  <si>
    <t xml:space="preserve">pricing nor will such separate items be </t>
  </si>
  <si>
    <t xml:space="preserve">Rates for distribution boards etc are to </t>
  </si>
  <si>
    <t xml:space="preserve">include for busbars, jumpers, neutral bars, </t>
  </si>
  <si>
    <t xml:space="preserve">internal wiring and connections, circuit </t>
  </si>
  <si>
    <t xml:space="preserve">identification markers, control gear labels, </t>
  </si>
  <si>
    <t xml:space="preserve">circuit legend cards and shop drawings. </t>
  </si>
  <si>
    <t>specification and drawings.</t>
  </si>
  <si>
    <t>accepted.</t>
  </si>
  <si>
    <t>Complete to be as per SANS specifications.</t>
  </si>
  <si>
    <t xml:space="preserve">Rates for DB and Kiosk plinths are to be </t>
  </si>
  <si>
    <t>inclusive of excavation and backfill next/</t>
  </si>
  <si>
    <t>strength.</t>
  </si>
  <si>
    <t xml:space="preserve">Rates for cables are to include laying of the </t>
  </si>
  <si>
    <t>for the electrical work, for the full descriptions</t>
  </si>
  <si>
    <t>around it to be level and concrete to specified</t>
  </si>
  <si>
    <t>Rates for sleeves are to include laying/</t>
  </si>
  <si>
    <t>cables in trenches (measured elsewhere),</t>
  </si>
  <si>
    <t xml:space="preserve">installation in cable ducts (measured </t>
  </si>
  <si>
    <t>elsewhere), installation in trays (measured</t>
  </si>
  <si>
    <t xml:space="preserve">elsewhere) and installation in sleeves </t>
  </si>
  <si>
    <t>(measured elsewhere) and roof spaces incl.</t>
  </si>
  <si>
    <t>cable saddles, as per manufacturers spec.</t>
  </si>
  <si>
    <t xml:space="preserve">and SANS standards. Cable ends to be </t>
  </si>
  <si>
    <t xml:space="preserve">sealed until connection takes place. </t>
  </si>
  <si>
    <t xml:space="preserve">installation of sleeves in trenches (measured </t>
  </si>
  <si>
    <t xml:space="preserve">elsewhere) and chasing and installation into </t>
  </si>
  <si>
    <t xml:space="preserve">sleeve couplings and ends. </t>
  </si>
  <si>
    <t>walls. The rate shall include 1.6mm draw wire,</t>
  </si>
  <si>
    <t xml:space="preserve">Rates for manholes and draw boxes are to </t>
  </si>
  <si>
    <t xml:space="preserve">include benching, drilling of holes through as </t>
  </si>
  <si>
    <t xml:space="preserve">per amount of sleeves/cables to enter </t>
  </si>
  <si>
    <t xml:space="preserve">installation and complete with cover slabs </t>
  </si>
  <si>
    <t>and lid.</t>
  </si>
  <si>
    <t xml:space="preserve">Rates for light fittings are to include for </t>
  </si>
  <si>
    <t xml:space="preserve">hanging, fixing and connecting and for lamp </t>
  </si>
  <si>
    <t xml:space="preserve">holders and fluorescent tubes and lamps of </t>
  </si>
  <si>
    <t xml:space="preserve">the type and wattage described the rate </t>
  </si>
  <si>
    <t>includes brackets etc.</t>
  </si>
  <si>
    <t>Materials arising from the demolitions</t>
  </si>
  <si>
    <t>Quantity breakdown</t>
  </si>
  <si>
    <t xml:space="preserve">Rates for switches, socket outlets, etc are to </t>
  </si>
  <si>
    <t xml:space="preserve">include for screwing to outlet boxes, </t>
  </si>
  <si>
    <t>connecting up and cover plates.</t>
  </si>
  <si>
    <t xml:space="preserve">Materials arising from the demolitions will </t>
  </si>
  <si>
    <t xml:space="preserve">become the property of the contractor unless </t>
  </si>
  <si>
    <t>stated otherwise for reuse.</t>
  </si>
  <si>
    <t xml:space="preserve">In this Section of the Bills of Quantities a </t>
  </si>
  <si>
    <t xml:space="preserve">breakdown of the total quantities into the </t>
  </si>
  <si>
    <t xml:space="preserve">various locations is indicated below each </t>
  </si>
  <si>
    <t xml:space="preserve">description to each as follows:      </t>
  </si>
  <si>
    <t xml:space="preserve">rounding off factor marginal differences can </t>
  </si>
  <si>
    <t xml:space="preserve">occur between the sum of the parts to the </t>
  </si>
  <si>
    <t xml:space="preserve">total given in the quantity column. For pricing </t>
  </si>
  <si>
    <t xml:space="preserve">purposes only the amount in the quantity </t>
  </si>
  <si>
    <t>column is to be used.</t>
  </si>
  <si>
    <t xml:space="preserve">SITE - It should be noted that due to the </t>
  </si>
  <si>
    <t>ELECTRICAL WORK - LV INSTALLATION</t>
  </si>
  <si>
    <t>Manufacturer: Actom</t>
  </si>
  <si>
    <t>Three phase with VSD starting</t>
  </si>
  <si>
    <t xml:space="preserve">Note: All items to include for supply, design </t>
  </si>
  <si>
    <t xml:space="preserve">manufacture, delivery, installation, </t>
  </si>
  <si>
    <t xml:space="preserve">commissioning and maintenance as per </t>
  </si>
  <si>
    <t>specifications.</t>
  </si>
  <si>
    <t xml:space="preserve">Supply and deliver electrical motors complete </t>
  </si>
  <si>
    <t xml:space="preserve">with pulleys, fan belts, wire guards, belt </t>
  </si>
  <si>
    <t xml:space="preserve">guards, brackets and required spacers in the </t>
  </si>
  <si>
    <t>following types:</t>
  </si>
  <si>
    <t>7.5 kW (Model: ________________)</t>
  </si>
  <si>
    <t>15 kW (Model: _________________)</t>
  </si>
  <si>
    <t>3 kW (Model: __________________)</t>
  </si>
  <si>
    <t>ELSPEC-06-</t>
  </si>
  <si>
    <t>LVMOT</t>
  </si>
  <si>
    <t>Electrical Motors</t>
  </si>
  <si>
    <t xml:space="preserve">Install and commission electrical motors </t>
  </si>
  <si>
    <t xml:space="preserve">complete with pulleys, fan belts,wire gaurds </t>
  </si>
  <si>
    <t>and required spacers in the following types:</t>
  </si>
  <si>
    <t>Low Voltage Cable Installation</t>
  </si>
  <si>
    <t xml:space="preserve">Supply and install the following 600/1000V </t>
  </si>
  <si>
    <t xml:space="preserve">PVC insulated PVC bedded SWA PVC </t>
  </si>
  <si>
    <t xml:space="preserve">sheathed stranded copper cables in trenches, </t>
  </si>
  <si>
    <t xml:space="preserve">(excavations, sleeves, cable trays and </t>
  </si>
  <si>
    <t>terminations measured elsewhere):</t>
  </si>
  <si>
    <t>sleeves and cable trays and deliver to site</t>
  </si>
  <si>
    <t>4.2.1</t>
  </si>
  <si>
    <t>50 mm² x 4 core PVCSWA CU LV</t>
  </si>
  <si>
    <t>25 mm² x 4 core PVCSWA CU LV</t>
  </si>
  <si>
    <t>10 mm² x 4 core PVCSWA CU LV</t>
  </si>
  <si>
    <t>6 mm² x 3 core PVCSWA CU LV</t>
  </si>
  <si>
    <t>6 mm² x 4 core PVCSWA CU LV</t>
  </si>
  <si>
    <t>4.2.2</t>
  </si>
  <si>
    <t xml:space="preserve">Cable termination complete, including glands, </t>
  </si>
  <si>
    <t xml:space="preserve">shrouds, lugs etc. fully supplied, installed </t>
  </si>
  <si>
    <t>and connected:</t>
  </si>
  <si>
    <t>ELSPEC-01-</t>
  </si>
  <si>
    <t>LVCAB</t>
  </si>
  <si>
    <t>4.2.3</t>
  </si>
  <si>
    <t>Earth conductors:</t>
  </si>
  <si>
    <t xml:space="preserve">The supply and installation of bare </t>
  </si>
  <si>
    <t xml:space="preserve">stranded copper conductors installed in </t>
  </si>
  <si>
    <t>the same route as the cables:</t>
  </si>
  <si>
    <t xml:space="preserve">50 mm² </t>
  </si>
  <si>
    <t xml:space="preserve">25 mm² </t>
  </si>
  <si>
    <t xml:space="preserve">10 mm² </t>
  </si>
  <si>
    <t xml:space="preserve">6 mm² </t>
  </si>
  <si>
    <t xml:space="preserve">Bare copper earth termination complete, </t>
  </si>
  <si>
    <t xml:space="preserve">including glands, shrouds, lugs etc. fully </t>
  </si>
  <si>
    <t>supplied, installed and connected:</t>
  </si>
  <si>
    <t>4.2.4</t>
  </si>
  <si>
    <t>Sleeves:</t>
  </si>
  <si>
    <t xml:space="preserve">Supply and install the following HDPE  </t>
  </si>
  <si>
    <t xml:space="preserve">corrugated flexible sleeves in trenches </t>
  </si>
  <si>
    <t xml:space="preserve">NEXTUBE TYPE (bends and excavation </t>
  </si>
  <si>
    <t>measured elsewhere)</t>
  </si>
  <si>
    <t>with a maximum depth not to exceed 1m:</t>
  </si>
  <si>
    <t>110mm dia.</t>
  </si>
  <si>
    <t>50mm dia.</t>
  </si>
  <si>
    <t>ea</t>
  </si>
  <si>
    <t>LV cable trenches 750 x 400mm</t>
  </si>
  <si>
    <t>Supply and Install danger tape</t>
  </si>
  <si>
    <t>4.2.5</t>
  </si>
  <si>
    <t xml:space="preserve">Excavations, Imported Material and </t>
  </si>
  <si>
    <t>Backfilling:</t>
  </si>
  <si>
    <t xml:space="preserve">The contractor to supply all equipment and </t>
  </si>
  <si>
    <t xml:space="preserve">carry out all tasks to excavate, import </t>
  </si>
  <si>
    <t xml:space="preserve">material, compaction etc as necessary as </t>
  </si>
  <si>
    <t>per drawings and specifications.</t>
  </si>
  <si>
    <t xml:space="preserve">including risk of collapse of excavations, </t>
  </si>
  <si>
    <t xml:space="preserve">keeping excavations free from water, </t>
  </si>
  <si>
    <t xml:space="preserve">setting aside excavated material and later </t>
  </si>
  <si>
    <t>refilling.</t>
  </si>
  <si>
    <t xml:space="preserve">Soft Excavation (for classification refer to </t>
  </si>
  <si>
    <t>SANS 1200D: Earthworks, paragraph 3.1)</t>
  </si>
  <si>
    <t xml:space="preserve">refer to SABS 1200D: Earthworks, </t>
  </si>
  <si>
    <t>paragraph 3.1)</t>
  </si>
  <si>
    <t>Intermediate Excavation (for classification</t>
  </si>
  <si>
    <t xml:space="preserve">Hard rock Excavation (for classification </t>
  </si>
  <si>
    <t xml:space="preserve">Supply, import and install a sand </t>
  </si>
  <si>
    <t xml:space="preserve">bedding/blanket from fine river sand in </t>
  </si>
  <si>
    <t xml:space="preserve">trench - 300mm deep (150mm above and </t>
  </si>
  <si>
    <t>150mm below the cable)</t>
  </si>
  <si>
    <t xml:space="preserve">Backfilling of trenches with excavated </t>
  </si>
  <si>
    <t xml:space="preserve">soil after cables have been laid and </t>
  </si>
  <si>
    <t xml:space="preserve">tested complete with compacting of </t>
  </si>
  <si>
    <t xml:space="preserve">backfilling, leveling-off of trenches and </t>
  </si>
  <si>
    <t xml:space="preserve">removing, carting away and dumping of </t>
  </si>
  <si>
    <t>surplus excavated material</t>
  </si>
  <si>
    <t xml:space="preserve">backfilling material to consist of Soilcrete </t>
  </si>
  <si>
    <t>ratio of 1:12</t>
  </si>
  <si>
    <t>ELSPEC-02-</t>
  </si>
  <si>
    <t>LVDBMCC</t>
  </si>
  <si>
    <t xml:space="preserve">Distribution Boards and Motor Control </t>
  </si>
  <si>
    <t>Centres</t>
  </si>
  <si>
    <t xml:space="preserve">The board must be priced seperately from </t>
  </si>
  <si>
    <t xml:space="preserve">the equipment listed below, if tenderers price </t>
  </si>
  <si>
    <t xml:space="preserve">the boards as only one item, tenderers will </t>
  </si>
  <si>
    <t>not be evaluated.</t>
  </si>
  <si>
    <t xml:space="preserve">Supply and install the following new 1.6mm </t>
  </si>
  <si>
    <t xml:space="preserve">Stainless steel distribution boards/ Motor </t>
  </si>
  <si>
    <t xml:space="preserve">Control Centres complete with sheet metal </t>
  </si>
  <si>
    <t xml:space="preserve">back tray, front panel, face plate with panel </t>
  </si>
  <si>
    <t xml:space="preserve">key catch at the tops, doors with metal-t </t>
  </si>
  <si>
    <t xml:space="preserve">hinges, padlockable lever lock handles, </t>
  </si>
  <si>
    <t xml:space="preserve">equipment rails, terminations plates, name </t>
  </si>
  <si>
    <t xml:space="preserve">plate holders on face plate, busbars, non </t>
  </si>
  <si>
    <t xml:space="preserve">removeable laminated legend card and </t>
  </si>
  <si>
    <t xml:space="preserve">prepare for and including all internal wiring for </t>
  </si>
  <si>
    <t xml:space="preserve">the equipment listed below plus 30% spare </t>
  </si>
  <si>
    <t xml:space="preserve">space.  Colours of the different sections </t>
  </si>
  <si>
    <t xml:space="preserve">must be: Normal-Orange, Emergency-red, </t>
  </si>
  <si>
    <t xml:space="preserve">Uninteruptable Power-violet. </t>
  </si>
  <si>
    <t xml:space="preserve">Shop drawings to be approved before </t>
  </si>
  <si>
    <t>ordering.</t>
  </si>
  <si>
    <t>Plinth mounted Kiosk A</t>
  </si>
  <si>
    <t>63A 3P 6kA MCB-CBI</t>
  </si>
  <si>
    <t>32A 2P 6kA MCB-CBI</t>
  </si>
  <si>
    <t>32A 3P 6kA MCB-CBI</t>
  </si>
  <si>
    <t>16A Kiosk mounted Day Night switch</t>
  </si>
  <si>
    <t xml:space="preserve">150A 4P 15kA Manual Change over </t>
  </si>
  <si>
    <t>isolator</t>
  </si>
  <si>
    <t>and Voltage Fuses and bays</t>
  </si>
  <si>
    <t xml:space="preserve">TYPE 1+2 CIPROTEC S/A </t>
  </si>
  <si>
    <t>PSC4-12.5 / 400 TT 3PH+N S/A</t>
  </si>
  <si>
    <t xml:space="preserve">Panel mount indicator lights </t>
  </si>
  <si>
    <t>complete with 6A fuses &amp; fuse bays</t>
  </si>
  <si>
    <t>63A 2P 6kA MCB - CBI</t>
  </si>
  <si>
    <t>10A 1P 6kA MCB - CBI</t>
  </si>
  <si>
    <t>20A 1P 6kA MCB-CBI</t>
  </si>
  <si>
    <t xml:space="preserve">Recessed mounted Sub DB - </t>
  </si>
  <si>
    <t>Guardhouse</t>
  </si>
  <si>
    <t>CBI</t>
  </si>
  <si>
    <t>Shed</t>
  </si>
  <si>
    <t xml:space="preserve">PUMPSTATION 2 MCC - Surface </t>
  </si>
  <si>
    <t xml:space="preserve">mounted/Weatherproof MCC's complete </t>
  </si>
  <si>
    <t xml:space="preserve">with the following equipment mounted </t>
  </si>
  <si>
    <t>and operational:</t>
  </si>
  <si>
    <t>10A 3P 6kA MCB-CBI</t>
  </si>
  <si>
    <t>10A 2P 6kA MCB-CBI</t>
  </si>
  <si>
    <t>10A 1P 6kA MCB-CBI</t>
  </si>
  <si>
    <t>xvii)</t>
  </si>
  <si>
    <t>xxiii)</t>
  </si>
  <si>
    <t>xxiv)</t>
  </si>
  <si>
    <t xml:space="preserve">18kW 3PH 6kA motor protection </t>
  </si>
  <si>
    <t xml:space="preserve">circuit breaker with Aux 1x N/O </t>
  </si>
  <si>
    <t xml:space="preserve">contacts and 1x N/C contacts - </t>
  </si>
  <si>
    <t xml:space="preserve">18,5kW 3PH Variable Speed Drive </t>
  </si>
  <si>
    <t xml:space="preserve">63A 1P+N 30mA Earth leakage </t>
  </si>
  <si>
    <t>6kA - CBI</t>
  </si>
  <si>
    <t xml:space="preserve">60/5A CL1 CT'S-ASK31.3 7039 60/A </t>
  </si>
  <si>
    <t xml:space="preserve">PM2210 Easylogic power meter </t>
  </si>
  <si>
    <t xml:space="preserve">complete with 150/5A CT's </t>
  </si>
  <si>
    <t>32A 3P 6kA Contactor 230V coil -</t>
  </si>
  <si>
    <t>63A 1P+N 6kA Earth Leakage -</t>
  </si>
  <si>
    <t>63A 3PH 6kA isolator with door</t>
  </si>
  <si>
    <t>mount handle and extension shaft</t>
  </si>
  <si>
    <t>SM1R3200 18kW motor protection</t>
  </si>
  <si>
    <t xml:space="preserve">circuit breaker CW SM1X1211 </t>
  </si>
  <si>
    <t xml:space="preserve">clip on 1 NO 1 NC aux contact </t>
  </si>
  <si>
    <t>CW 1 x SM1X18200R panel mount</t>
  </si>
  <si>
    <t>door rotary handle with shaft</t>
  </si>
  <si>
    <t>Delta C2000-120.5KW VFD three</t>
  </si>
  <si>
    <t>phase VFD110C4EA-21</t>
  </si>
  <si>
    <t>2A 24VDC DVPPS02 power supply</t>
  </si>
  <si>
    <t>CL1 current transformers</t>
  </si>
  <si>
    <t>0-60A max demand ammeters -</t>
  </si>
  <si>
    <t>96 X 96 ERBC05A9/63 max demand</t>
  </si>
  <si>
    <t>ammeter with selector switch</t>
  </si>
  <si>
    <t>96 X 96 BEHCA/9 running hour meter</t>
  </si>
  <si>
    <t xml:space="preserve">6A fuses and holders - 420006 10 x </t>
  </si>
  <si>
    <t xml:space="preserve">35mm gG 6A fuses and 6 X 485101 </t>
  </si>
  <si>
    <t>32A 10 X 38mm PMX fuse holders</t>
  </si>
  <si>
    <t>PM2210 Easylogic power meter</t>
  </si>
  <si>
    <t xml:space="preserve">Panel mount indicator LED lights - </t>
  </si>
  <si>
    <t xml:space="preserve">22mm dia AD22-22VM pilot lights </t>
  </si>
  <si>
    <t>(red, yellow, blue)</t>
  </si>
  <si>
    <t xml:space="preserve">EE3RMH1 ESTOP complete with </t>
  </si>
  <si>
    <t>LPX AU113 label ring</t>
  </si>
  <si>
    <t xml:space="preserve">AS218RX-A 8DI / 6DO / 2AI / 2AO </t>
  </si>
  <si>
    <t>DELTA PLC</t>
  </si>
  <si>
    <t>DELTA industrial ethernet hub</t>
  </si>
  <si>
    <t xml:space="preserve">DELTA DOP 107 7-inch touch HMI </t>
  </si>
  <si>
    <t xml:space="preserve">with SD and USB and 3 comms </t>
  </si>
  <si>
    <t>ports</t>
  </si>
  <si>
    <t>selector switch complete - LPC S233</t>
  </si>
  <si>
    <t xml:space="preserve">Auto/off/manual spring return </t>
  </si>
  <si>
    <t xml:space="preserve">Programming of PLC and on site </t>
  </si>
  <si>
    <t>commissioning</t>
  </si>
  <si>
    <t xml:space="preserve">Copper busbars, wiring ducting, </t>
  </si>
  <si>
    <t xml:space="preserve">labelling and terminations, all </t>
  </si>
  <si>
    <t>included</t>
  </si>
  <si>
    <t xml:space="preserve">PUMPSTATION 1 MCC - Surface </t>
  </si>
  <si>
    <t xml:space="preserve">11kW 3PH 6kA motor protection </t>
  </si>
  <si>
    <t xml:space="preserve">5.5kW 3PH 6kA motor protection </t>
  </si>
  <si>
    <t xml:space="preserve">3kW 3PH 6kA motor protection </t>
  </si>
  <si>
    <t xml:space="preserve">11kW 3PH Variable Speed Drive </t>
  </si>
  <si>
    <t>Delta C2000- three phase VFD</t>
  </si>
  <si>
    <t xml:space="preserve">5.5kW 3PH Variable Speed Drive </t>
  </si>
  <si>
    <t xml:space="preserve">5kW 3PH Variable Speed Drive </t>
  </si>
  <si>
    <t>AS-PS02 DELTA power supply</t>
  </si>
  <si>
    <t>xxv)</t>
  </si>
  <si>
    <t>xxvi)</t>
  </si>
  <si>
    <t>xxvii)</t>
  </si>
  <si>
    <t>Supply and installation of No. 2 locks</t>
  </si>
  <si>
    <t>ELSPEC-04-</t>
  </si>
  <si>
    <t>LVLUM</t>
  </si>
  <si>
    <t>Lighting and Small Power Light Fittings</t>
  </si>
  <si>
    <t xml:space="preserve">Supply and install the following light fittings </t>
  </si>
  <si>
    <t xml:space="preserve">as per schedule type (samples of light fittings </t>
  </si>
  <si>
    <t>must be approved by the engineer):</t>
  </si>
  <si>
    <t xml:space="preserve">Type A-24W 5FT weatherproof channel </t>
  </si>
  <si>
    <t>LED similar to Synerji</t>
  </si>
  <si>
    <t xml:space="preserve">Type B-15W Weatherproof bulkheadd </t>
  </si>
  <si>
    <t>LED Similar to Beka Series 30</t>
  </si>
  <si>
    <t xml:space="preserve">Type C-40W streetlight LED luminaire </t>
  </si>
  <si>
    <t>similar to Genlux SL1</t>
  </si>
  <si>
    <t xml:space="preserve">6m Mounting height pole, planted type, </t>
  </si>
  <si>
    <t xml:space="preserve">complete with brackets for type C </t>
  </si>
  <si>
    <t xml:space="preserve">luminaire mounting, complete with 5A </t>
  </si>
  <si>
    <t xml:space="preserve">1P 6KA MCB etc. similar to Beka GRP </t>
  </si>
  <si>
    <t>pole including single spigot</t>
  </si>
  <si>
    <t>ELSPEC-05-</t>
  </si>
  <si>
    <t>LVSPP</t>
  </si>
  <si>
    <t>Small Power Points</t>
  </si>
  <si>
    <t xml:space="preserve">Supply and install the following equipment </t>
  </si>
  <si>
    <t xml:space="preserve">necessary to leave in a working order as per </t>
  </si>
  <si>
    <t>specification of all electrical outlets:</t>
  </si>
  <si>
    <t xml:space="preserve">Contractors to allow for all off-cutts, screws, </t>
  </si>
  <si>
    <t>couplings, bushes, etc. not measured.</t>
  </si>
  <si>
    <t>Switch complete with cover plate</t>
  </si>
  <si>
    <t>mounted outlet box.</t>
  </si>
  <si>
    <t xml:space="preserve">(surround) fixed onto flush or surface </t>
  </si>
  <si>
    <t>Light Switches:</t>
  </si>
  <si>
    <t xml:space="preserve">16A rotary weatherproof light switch </t>
  </si>
  <si>
    <t xml:space="preserve">16A Day night switch mounted </t>
  </si>
  <si>
    <t>inside clear lid outlet box</t>
  </si>
  <si>
    <t>Switched Socket Outlets:</t>
  </si>
  <si>
    <t xml:space="preserve">Switched socket outlets etc. complete </t>
  </si>
  <si>
    <t xml:space="preserve">with cover plate(surround) fixed onto </t>
  </si>
  <si>
    <t>flush or surface mounted outlet box.</t>
  </si>
  <si>
    <t>Wall mount combo type A:</t>
  </si>
  <si>
    <t>Crabtree range outlets:</t>
  </si>
  <si>
    <t xml:space="preserve">1 X 16A SSO normal white + SW, </t>
  </si>
  <si>
    <t xml:space="preserve">2 X 16A SANS 164-2 normal white + </t>
  </si>
  <si>
    <t xml:space="preserve">SW white mounted inside PSO2 </t>
  </si>
  <si>
    <t>stealth IP65 box complete</t>
  </si>
  <si>
    <t xml:space="preserve">Surface mount Industrial Appliance </t>
  </si>
  <si>
    <t xml:space="preserve">Inlet: 63A 3P+N+E IP66 complete </t>
  </si>
  <si>
    <t xml:space="preserve">with protection Cap. Wired to MCC </t>
  </si>
  <si>
    <t xml:space="preserve">Change over via 2m x 16mm SQ </t>
  </si>
  <si>
    <t>4C+E conductors</t>
  </si>
  <si>
    <t>Isolators and Power Outlets:</t>
  </si>
  <si>
    <t xml:space="preserve">Isolator outlets etc. complete with cover </t>
  </si>
  <si>
    <t xml:space="preserve">plate (surround) fixed onto flush or </t>
  </si>
  <si>
    <t>surface mounted outlet box.</t>
  </si>
  <si>
    <t xml:space="preserve">60A Triple pole three phase, </t>
  </si>
  <si>
    <t>complete with PS02 stealth box</t>
  </si>
  <si>
    <t>Cable Trays and Wiring Ducting:</t>
  </si>
  <si>
    <t xml:space="preserve">Steel wiring channel complete with cover </t>
  </si>
  <si>
    <t xml:space="preserve">plates, fixing to structure or fixed to walls </t>
  </si>
  <si>
    <t xml:space="preserve">or concrete surfaces to include </t>
  </si>
  <si>
    <t>suspension rods etc. to make complete.</t>
  </si>
  <si>
    <t xml:space="preserve">150mm wide wire mesh cable tray </t>
  </si>
  <si>
    <t>heavy duty</t>
  </si>
  <si>
    <t>Horizontal elbow</t>
  </si>
  <si>
    <t>T-pieces</t>
  </si>
  <si>
    <t>Crossovers</t>
  </si>
  <si>
    <t>internal/external riser and drop</t>
  </si>
  <si>
    <t xml:space="preserve">wall mounting P2000 channels </t>
  </si>
  <si>
    <t>(200mm)</t>
  </si>
  <si>
    <t>Conduit:</t>
  </si>
  <si>
    <t xml:space="preserve">Conduit placed in position for casting </t>
  </si>
  <si>
    <t xml:space="preserve">into concrete slabs, surface beds, </t>
  </si>
  <si>
    <t xml:space="preserve">screeds, for building into brickwork, </t>
  </si>
  <si>
    <t xml:space="preserve">surface mounted on brick walls and fixed </t>
  </si>
  <si>
    <t>in ceiling voids and dry wall partitioning.</t>
  </si>
  <si>
    <t>20mm diameter Galvanised</t>
  </si>
  <si>
    <t>25mm diameter Galvanised</t>
  </si>
  <si>
    <t>Conduit Boxes and Fittings:</t>
  </si>
  <si>
    <t xml:space="preserve">Placed in position for casting into </t>
  </si>
  <si>
    <t xml:space="preserve">concrete, building or chased into </t>
  </si>
  <si>
    <t>brickwork, flush or surface mounted.</t>
  </si>
  <si>
    <t>100x50x50mm wall outlet box</t>
  </si>
  <si>
    <t>100x100x50mm wall outlet box</t>
  </si>
  <si>
    <t>100x100x50mm Extension box</t>
  </si>
  <si>
    <t xml:space="preserve">Back/side entry 50mm round outlet </t>
  </si>
  <si>
    <t>box (average 1 to 4 way)</t>
  </si>
  <si>
    <t>PVC Insulated Conductors:</t>
  </si>
  <si>
    <t xml:space="preserve">PVC insulated stranded copper </t>
  </si>
  <si>
    <t xml:space="preserve">conductors drawn into conduits or wire </t>
  </si>
  <si>
    <t xml:space="preserve">ways etc. </t>
  </si>
  <si>
    <r>
      <t>2.5 mm</t>
    </r>
    <r>
      <rPr>
        <vertAlign val="superscript"/>
        <sz val="10"/>
        <rFont val="Arial"/>
        <family val="2"/>
      </rPr>
      <t xml:space="preserve">2  </t>
    </r>
    <r>
      <rPr>
        <sz val="10"/>
        <rFont val="Arial"/>
        <family val="2"/>
      </rPr>
      <t>Red &amp; Black</t>
    </r>
  </si>
  <si>
    <r>
      <t>4 mm</t>
    </r>
    <r>
      <rPr>
        <vertAlign val="superscript"/>
        <sz val="10"/>
        <rFont val="Arial"/>
        <family val="2"/>
      </rPr>
      <t xml:space="preserve">2  </t>
    </r>
    <r>
      <rPr>
        <sz val="10"/>
        <rFont val="Arial"/>
        <family val="2"/>
      </rPr>
      <t>Red &amp; Black</t>
    </r>
  </si>
  <si>
    <t>Bare Copper Earth Conductors:</t>
  </si>
  <si>
    <t xml:space="preserve">Bare stranded copper earth conductors </t>
  </si>
  <si>
    <t>drawn into conduit or wire ways.</t>
  </si>
  <si>
    <t>2.5  mm²</t>
  </si>
  <si>
    <t>4  mm²</t>
  </si>
  <si>
    <t>ELSPEC-07-</t>
  </si>
  <si>
    <t>LVCI</t>
  </si>
  <si>
    <t>Control Equipment and Instrumentation</t>
  </si>
  <si>
    <t xml:space="preserve">The contractor is to supply, deliver, install </t>
  </si>
  <si>
    <t xml:space="preserve">and commission the following Control </t>
  </si>
  <si>
    <t>Equipment and Instrumentation:</t>
  </si>
  <si>
    <t xml:space="preserve">HUBA TYPE 528 0-16BAR 4-20mA </t>
  </si>
  <si>
    <t>IP67 transmitter sensor</t>
  </si>
  <si>
    <t>Pressure Switch/Sensors:</t>
  </si>
  <si>
    <t>Flow Switch/Sensors:</t>
  </si>
  <si>
    <t xml:space="preserve">Type Wika FSD4 with contract and </t>
  </si>
  <si>
    <t xml:space="preserve">4-20mA output complete with M12 </t>
  </si>
  <si>
    <t xml:space="preserve">connection cables etc. flow switch </t>
  </si>
  <si>
    <t xml:space="preserve">EM 10-30VDC 600mm-8000mm </t>
  </si>
  <si>
    <t xml:space="preserve">ultrasonic level sensor complete </t>
  </si>
  <si>
    <t xml:space="preserve">with 4-20mA, PNP, N/O, N/C output </t>
  </si>
  <si>
    <t xml:space="preserve">with M12 plug and cable and </t>
  </si>
  <si>
    <t xml:space="preserve">mounting bracket similar to M30 </t>
  </si>
  <si>
    <t>UT5L/G6-1ESY</t>
  </si>
  <si>
    <t>Termination, Cable and Wiring Numbers:</t>
  </si>
  <si>
    <t xml:space="preserve">Allow under this item for wire, cable </t>
  </si>
  <si>
    <t xml:space="preserve">and termination numbering not </t>
  </si>
  <si>
    <t>allowed for elsewhere per MCC</t>
  </si>
  <si>
    <t>Drawings:</t>
  </si>
  <si>
    <t xml:space="preserve">Work drawings of all MCC's and </t>
  </si>
  <si>
    <t xml:space="preserve">equipment for approval by the </t>
  </si>
  <si>
    <t>Engineer</t>
  </si>
  <si>
    <t xml:space="preserve">The supply of As-build drawings in </t>
  </si>
  <si>
    <t>electronic format (Autocad) DXF files,</t>
  </si>
  <si>
    <t>amount is per installation</t>
  </si>
  <si>
    <t>Bonding and Earthing:</t>
  </si>
  <si>
    <t xml:space="preserve">The contractors shall supply and install </t>
  </si>
  <si>
    <t>the following complete:</t>
  </si>
  <si>
    <t xml:space="preserve">Bonding of all pipework via 6mm </t>
  </si>
  <si>
    <t xml:space="preserve">Earth cable from the earthing busbar </t>
  </si>
  <si>
    <t xml:space="preserve">to the pipework complete with </t>
  </si>
  <si>
    <t>terminations, lugs, screws etc.</t>
  </si>
  <si>
    <t xml:space="preserve">Supply and install Lightning </t>
  </si>
  <si>
    <t xml:space="preserve">protection earth electrode and down </t>
  </si>
  <si>
    <t xml:space="preserve">conductor points complete to obtain </t>
  </si>
  <si>
    <t>a earth resistance of less than 1Ohm</t>
  </si>
  <si>
    <t>General:</t>
  </si>
  <si>
    <t>Electrical spares per installation</t>
  </si>
  <si>
    <t xml:space="preserve">Operation and maintenance manuals </t>
  </si>
  <si>
    <t xml:space="preserve">including circuit diagrams (3 sets) </t>
  </si>
  <si>
    <t xml:space="preserve">All items and labour necessary to </t>
  </si>
  <si>
    <t xml:space="preserve">complete test and commission the </t>
  </si>
  <si>
    <t xml:space="preserve">complete electrical installation </t>
  </si>
  <si>
    <t xml:space="preserve">including the issuing of all relevant </t>
  </si>
  <si>
    <t xml:space="preserve">test certificates and the certificate </t>
  </si>
  <si>
    <t>of compliance</t>
  </si>
  <si>
    <t>Testing:</t>
  </si>
  <si>
    <t xml:space="preserve">Allow for testing and commisioning </t>
  </si>
  <si>
    <t xml:space="preserve">of complete electrical installation </t>
  </si>
  <si>
    <t xml:space="preserve">and issueing of Certificate Of </t>
  </si>
  <si>
    <t xml:space="preserve">Compliance (COC) by an accredited </t>
  </si>
  <si>
    <t xml:space="preserve">person in terms of the newest </t>
  </si>
  <si>
    <t xml:space="preserve">electrical act for each distribution </t>
  </si>
  <si>
    <t>board</t>
  </si>
  <si>
    <t xml:space="preserve">Allow for full commissioning per </t>
  </si>
  <si>
    <t>installation</t>
  </si>
  <si>
    <t>Screw pumps for the pump station inlet works.</t>
  </si>
  <si>
    <t xml:space="preserve">main suction pipe, 160mm mild steel main </t>
  </si>
  <si>
    <t xml:space="preserve">delivery pipe, 14 l/s flow, 6.75m - 9.5m static </t>
  </si>
  <si>
    <t xml:space="preserve">2 x screw pumps complete with archimedean </t>
  </si>
  <si>
    <t xml:space="preserve">screws, bearings, drive unit, screw trough </t>
  </si>
  <si>
    <t>and splash plates</t>
  </si>
  <si>
    <t>PSM 24</t>
  </si>
  <si>
    <t xml:space="preserve">Channel to be measured on site to ensure </t>
  </si>
  <si>
    <t>sluice gate fit installation.</t>
  </si>
  <si>
    <t>Pista Trap bypass sluice gate</t>
  </si>
  <si>
    <t xml:space="preserve">Allow for the costs to compile all Health </t>
  </si>
  <si>
    <t xml:space="preserve">and Safety Inspection Registers for </t>
  </si>
  <si>
    <t>required tasks.</t>
  </si>
  <si>
    <t>Health and Safety Training:</t>
  </si>
  <si>
    <t xml:space="preserve">Allow for the costs of all revelant training </t>
  </si>
  <si>
    <t>on site</t>
  </si>
  <si>
    <t xml:space="preserve">General Safety Induction Training of all </t>
  </si>
  <si>
    <t>employees on site</t>
  </si>
  <si>
    <t>Personal Protective Equipment (PPE) required</t>
  </si>
  <si>
    <t>on site:</t>
  </si>
  <si>
    <t>First Aid Box (fully stocked)</t>
  </si>
  <si>
    <t>Dust Masks</t>
  </si>
  <si>
    <t>Safety Goggles</t>
  </si>
  <si>
    <t>Gloves (leather/PVC)</t>
  </si>
  <si>
    <t>Barrier tape (Netting)</t>
  </si>
  <si>
    <t>Reflective Vests</t>
  </si>
  <si>
    <t>Traffic Control Sign Boards</t>
  </si>
  <si>
    <t xml:space="preserve">Prohibitive Symbolic Signs (near Diesel / </t>
  </si>
  <si>
    <t>Flammable Fluid Storage).</t>
  </si>
  <si>
    <t>9.2.9Kg Dc STP Fire Extinguishers</t>
  </si>
  <si>
    <t>dispenser</t>
  </si>
  <si>
    <t xml:space="preserve">as per dwg. No. </t>
  </si>
  <si>
    <t>Detail U1)</t>
  </si>
  <si>
    <t xml:space="preserve">Mechanical fine screen for 800mmx1505mm </t>
  </si>
  <si>
    <t>Manual rake bar screen for 800mmx1505mm</t>
  </si>
  <si>
    <t>3.1.10</t>
  </si>
  <si>
    <t>Mechanical screen inlet sluice gate</t>
  </si>
  <si>
    <t>Hand screen inlet sluice gate</t>
  </si>
  <si>
    <t>Mechanical screen outlet sluice gate</t>
  </si>
  <si>
    <t>Hand screen outlet sluice gate</t>
  </si>
  <si>
    <t>Pista Trap inlet sluice gate</t>
  </si>
  <si>
    <t>Pista Trap outlet sluice gate</t>
  </si>
  <si>
    <t>Channel sluice gates, manually activated:</t>
  </si>
  <si>
    <t xml:space="preserve">uPVC "Durodrain" or similar </t>
  </si>
  <si>
    <t xml:space="preserve">approved Solid Wall HD Class 34 </t>
  </si>
  <si>
    <t>Supply and install HDG RS40 25x4,5 grating</t>
  </si>
  <si>
    <t>Item 1</t>
  </si>
  <si>
    <t>Item 2</t>
  </si>
  <si>
    <t>Item 3</t>
  </si>
  <si>
    <t>Item 4</t>
  </si>
  <si>
    <t>Item 5</t>
  </si>
  <si>
    <t>Item 6</t>
  </si>
  <si>
    <t>Item 7</t>
  </si>
  <si>
    <t>PSM 25.5</t>
  </si>
  <si>
    <t>1200L</t>
  </si>
  <si>
    <t>1200LF</t>
  </si>
  <si>
    <t/>
  </si>
  <si>
    <t>20mm HDPE PN10</t>
  </si>
  <si>
    <t>Supply, lay and test connections from the</t>
  </si>
  <si>
    <t>Long double connection</t>
  </si>
  <si>
    <t>Long single connection</t>
  </si>
  <si>
    <t>Short double connection</t>
  </si>
  <si>
    <t>Short single connection</t>
  </si>
  <si>
    <t>Erf connections to main water pipeline:</t>
  </si>
  <si>
    <t xml:space="preserve">Supply and install water meter units </t>
  </si>
  <si>
    <t>complete with couplings and meter boxes:</t>
  </si>
  <si>
    <t>PSC 8.2.14</t>
  </si>
  <si>
    <t xml:space="preserve">Combination vacuum/jetting trucks to pump </t>
  </si>
  <si>
    <t xml:space="preserve">out blocked manholes. (Supply tanker trucks </t>
  </si>
  <si>
    <t xml:space="preserve">complete with vacuum pumps to empty </t>
  </si>
  <si>
    <t xml:space="preserve">blocked manholes and cart sewer to the </t>
  </si>
  <si>
    <t>nearest WWTW):</t>
  </si>
  <si>
    <t>Supply of combination trucks</t>
  </si>
  <si>
    <t>Operate and maintain the tanker</t>
  </si>
  <si>
    <t xml:space="preserve">including all running costs per manhole </t>
  </si>
  <si>
    <t>2.2.5</t>
  </si>
  <si>
    <t>emptied and degritting of manhole</t>
  </si>
  <si>
    <t>water meter box to the top structure:</t>
  </si>
  <si>
    <t>(WMD) - Diehl Corona MCI Composite</t>
  </si>
  <si>
    <t>108 Water Meter with Izar Pulse I</t>
  </si>
  <si>
    <t>Emitter, or similar approved</t>
  </si>
  <si>
    <t>20mm Water Management Device</t>
  </si>
  <si>
    <t>35341-BCN-</t>
  </si>
  <si>
    <t>35341-BCN-ZZZ-00-DR-CIV-133-TS-005.</t>
  </si>
  <si>
    <t>Install erf connections complete as per dwg.</t>
  </si>
  <si>
    <t>35341-BCN-ZZZ-00-DR-CIV-133-TS-008:</t>
  </si>
  <si>
    <t>ZZZ-00-DR-</t>
  </si>
  <si>
    <t>ELC-311-</t>
  </si>
  <si>
    <t>TS-001</t>
  </si>
  <si>
    <t>ELC-312-</t>
  </si>
  <si>
    <t>TS-004</t>
  </si>
  <si>
    <t>TS-003</t>
  </si>
  <si>
    <t>TS-002</t>
  </si>
  <si>
    <t xml:space="preserve">(as per dwg. no. </t>
  </si>
  <si>
    <t>35341-BCN-ZZZ-00-DR-CIV-133-TS-002 &amp;</t>
  </si>
  <si>
    <t>35341-BCN-ZZZ-00-DR-CIV-133-TS-004)</t>
  </si>
  <si>
    <t>High inlet ramp type complete as per dwg.</t>
  </si>
  <si>
    <t>35341-BCN-ZZZ-00-DR-CIV-133-TS-003</t>
  </si>
  <si>
    <t xml:space="preserve">High inlet vertical drop type complete </t>
  </si>
  <si>
    <t>as per dwg. no.</t>
  </si>
  <si>
    <t>35341-BCN-ZZZ-00-DR-CIV-133-TS-004,</t>
  </si>
  <si>
    <t>detail R1)</t>
  </si>
  <si>
    <t>dwg.35341-BCN-ZZZ-00-DR-CIV-133-TS-001,</t>
  </si>
  <si>
    <t>head, and 2m - 2.4m suction head</t>
  </si>
  <si>
    <t>Development and provision of an Environmental</t>
  </si>
  <si>
    <t xml:space="preserve">Hydraulic testing of rising main line and </t>
  </si>
  <si>
    <t>equipment required</t>
  </si>
  <si>
    <t xml:space="preserve">WWTW, inlcuding all fittings and testing </t>
  </si>
  <si>
    <t xml:space="preserve">associated valves from pump station to </t>
  </si>
  <si>
    <t xml:space="preserve">Concrete Grade 15MPa/19mm in roofs with </t>
  </si>
  <si>
    <t>QC Panels, dimension 95/165</t>
  </si>
  <si>
    <t>Internal Doors:</t>
  </si>
  <si>
    <t>Polycop pipes:</t>
  </si>
  <si>
    <t xml:space="preserve">Extra over Polycop pipes for capillary </t>
  </si>
  <si>
    <t xml:space="preserve">Extra over Polycop pipes for compression </t>
  </si>
  <si>
    <t>On roof slab panels:</t>
  </si>
  <si>
    <t xml:space="preserve">pure acrylic paint on underside </t>
  </si>
  <si>
    <t xml:space="preserve">One coat primer and two coats "Dulux" </t>
  </si>
  <si>
    <t xml:space="preserve">internally with 2x isolating valve, T-piece, </t>
  </si>
  <si>
    <t>Period, complete with all frames, bolts,</t>
  </si>
  <si>
    <t>nuts, etc. (motors measured elsewhere):</t>
  </si>
  <si>
    <t xml:space="preserve">Sewage skip bin for impact screw compactor. </t>
  </si>
  <si>
    <t xml:space="preserve">Complete supply &amp; installation of Special Pipe </t>
  </si>
  <si>
    <t xml:space="preserve">fittings and valves (Class PN10) at the pump </t>
  </si>
  <si>
    <t xml:space="preserve">station, complete including all bolts, material </t>
  </si>
  <si>
    <t xml:space="preserve">200x65mm dia. mild steel flanged </t>
  </si>
  <si>
    <t>eccentric reducer (length = ±327mm)</t>
  </si>
  <si>
    <t>[Item S1]</t>
  </si>
  <si>
    <r>
      <t>200mm dia. mild steel flanged 90</t>
    </r>
    <r>
      <rPr>
        <sz val="10"/>
        <color theme="1"/>
        <rFont val="Calibri"/>
        <family val="2"/>
      </rPr>
      <t>°</t>
    </r>
  </si>
  <si>
    <t xml:space="preserve">medium radius bend with a mechanical </t>
  </si>
  <si>
    <t xml:space="preserve">pressure gauge (Wika model 232.50 or </t>
  </si>
  <si>
    <t>smilar approved) [Item S2]</t>
  </si>
  <si>
    <t xml:space="preserve">and labour required. All steel specials to be </t>
  </si>
  <si>
    <t xml:space="preserve">FBE 316 hot dipped galvanized steel and </t>
  </si>
  <si>
    <t xml:space="preserve">epoxy coated to SANS 719 (200 microns). </t>
  </si>
  <si>
    <t>Flanges drilled to SANS 1123 Table 1000/3:</t>
  </si>
  <si>
    <t xml:space="preserve">200mm dia. HDPE flange adaptor </t>
  </si>
  <si>
    <t>(to suit 225mm dia. HDPE) [Item S3]</t>
  </si>
  <si>
    <t>225mm dia. HDPE PE100 PN10 pipe</t>
  </si>
  <si>
    <t>355x225mm dia. HDPE PE100 PN10</t>
  </si>
  <si>
    <t>bellmouth [Item S5]</t>
  </si>
  <si>
    <t xml:space="preserve">150x65mm dia. mild steel flanged </t>
  </si>
  <si>
    <t>concentric reducer (length = ±279mm)</t>
  </si>
  <si>
    <t>[Item D1]</t>
  </si>
  <si>
    <t xml:space="preserve">150mm dia. mild steel flanged PN10 </t>
  </si>
  <si>
    <t>non-return valve [Item D2]</t>
  </si>
  <si>
    <t xml:space="preserve">150mm dia. mild steel flanged PN10 RSV </t>
  </si>
  <si>
    <t>gate valve with handwheel [Item D3]</t>
  </si>
  <si>
    <t>150mm dia. mild steel dismantling</t>
  </si>
  <si>
    <t>joint [Item D4]</t>
  </si>
  <si>
    <r>
      <t>150mm dia. mild steel flanged 90</t>
    </r>
    <r>
      <rPr>
        <sz val="10"/>
        <color theme="1"/>
        <rFont val="Calibri"/>
        <family val="2"/>
      </rPr>
      <t>°</t>
    </r>
  </si>
  <si>
    <t>medium radius bend [Item D5]</t>
  </si>
  <si>
    <t>150mm dia. mild steel straight piece,</t>
  </si>
  <si>
    <t>[Item D6]</t>
  </si>
  <si>
    <t>l)</t>
  </si>
  <si>
    <r>
      <t>150mm dia. mild steel flanged 45</t>
    </r>
    <r>
      <rPr>
        <sz val="10"/>
        <color theme="1"/>
        <rFont val="Calibri"/>
        <family val="2"/>
      </rPr>
      <t>°</t>
    </r>
  </si>
  <si>
    <t>medium radius bend [Item D7]</t>
  </si>
  <si>
    <t>m)</t>
  </si>
  <si>
    <t>[Item D8]</t>
  </si>
  <si>
    <t>n)</t>
  </si>
  <si>
    <t xml:space="preserve">150x150mm dia. mild steel flanged 45° </t>
  </si>
  <si>
    <t>lateral (length = ±457mm) [Item D9]</t>
  </si>
  <si>
    <t>o)</t>
  </si>
  <si>
    <t xml:space="preserve">both ends flanged, with puddle flange </t>
  </si>
  <si>
    <t>(length = ±918mm) [Item D10]</t>
  </si>
  <si>
    <t>p)</t>
  </si>
  <si>
    <t>[Item D11]</t>
  </si>
  <si>
    <t>q)</t>
  </si>
  <si>
    <t xml:space="preserve">150mm dia. PVC-U flange adaptor </t>
  </si>
  <si>
    <t>(to suit 160mm dia. PVC-U) [Item D12]</t>
  </si>
  <si>
    <t>2 x Cornell 3STX pumps, 200mm mild steel</t>
  </si>
  <si>
    <t>(length = ±1500mm) [Item S4]</t>
  </si>
  <si>
    <t>Level Transmitter Sumps:</t>
  </si>
  <si>
    <t>Schedule 8</t>
  </si>
  <si>
    <t xml:space="preserve">per installation measured under </t>
  </si>
  <si>
    <t>1.4.13</t>
  </si>
  <si>
    <t>Allowance for Eskom / Council transformer</t>
  </si>
  <si>
    <t>upgrade / new connection point</t>
  </si>
  <si>
    <t>1.4.14</t>
  </si>
  <si>
    <t>both ends flanged (length = ±500mm)</t>
  </si>
  <si>
    <t>both ends flanged (length = ±1000mm)</t>
  </si>
  <si>
    <t>both ends flanged (length = ±2000mm)</t>
  </si>
  <si>
    <t>3.2.2</t>
  </si>
  <si>
    <t>Alterations to existing mild steel pipework</t>
  </si>
  <si>
    <t>NOTE:</t>
  </si>
  <si>
    <t xml:space="preserve">The Contractor that must install the electric </t>
  </si>
  <si>
    <t xml:space="preserve">fencing shall be registered at department of </t>
  </si>
  <si>
    <t>labour and shall be a specialist contractor.</t>
  </si>
  <si>
    <t>Electric Fencing</t>
  </si>
  <si>
    <t xml:space="preserve">Supply of JVA Z14 Fence energizer with </t>
  </si>
  <si>
    <t xml:space="preserve">backup battery, plug in power supply, </t>
  </si>
  <si>
    <t>sherlotronics 1CH receiver and 2 remotes</t>
  </si>
  <si>
    <t xml:space="preserve">(to be handed over to client), alarm indication </t>
  </si>
  <si>
    <t>surface mounted strobe light and siren, in a</t>
  </si>
  <si>
    <t xml:space="preserve">outdoor weatherproof wall mounted steel </t>
  </si>
  <si>
    <t xml:space="preserve">cabinet, manufactured from 1,6mm 3CR12 </t>
  </si>
  <si>
    <t xml:space="preserve">stainless steel, complete with doors with </t>
  </si>
  <si>
    <t xml:space="preserve">metal-t hinges, padlockable lever lock handles, </t>
  </si>
  <si>
    <t>plate holders on face plate, busbars, non-</t>
  </si>
  <si>
    <t xml:space="preserve">prepare for and including all internal wiring </t>
  </si>
  <si>
    <t xml:space="preserve">for the equipment-cabinet to be approved by </t>
  </si>
  <si>
    <t xml:space="preserve">Installation of complete cabinet with energizer </t>
  </si>
  <si>
    <t>Supply, delivery, installation and testing of</t>
  </si>
  <si>
    <t xml:space="preserve">with mounting plates, corner strains, </t>
  </si>
  <si>
    <t xml:space="preserve">intermediate insulators, tensioner insulators, </t>
  </si>
  <si>
    <t xml:space="preserve">gate contacts, earth spikes spaced as per </t>
  </si>
  <si>
    <t xml:space="preserve">SANS, danger boards, indicator on light, etc. </t>
  </si>
  <si>
    <t xml:space="preserve">to be in working order complete with </t>
  </si>
  <si>
    <t xml:space="preserve">earthloops mounted between each intermediate </t>
  </si>
  <si>
    <t>pole between all live and earth wires</t>
  </si>
  <si>
    <t>(plan length)</t>
  </si>
  <si>
    <t>4.7.1</t>
  </si>
  <si>
    <t>4.7.2</t>
  </si>
  <si>
    <t>4.7.3</t>
  </si>
  <si>
    <t xml:space="preserve">6 Strand electrical fence with 2,24mm high </t>
  </si>
  <si>
    <t xml:space="preserve">existing concretge palisade fence, complete </t>
  </si>
  <si>
    <t>strain galvanised wires installed on top of the</t>
  </si>
  <si>
    <t>as per item 4.7.2 above</t>
  </si>
  <si>
    <t xml:space="preserve">insulators, gate contacts, danger boards, etc. </t>
  </si>
  <si>
    <t>to be in working order.</t>
  </si>
  <si>
    <t xml:space="preserve">HT leads from energizer to electrical fence, </t>
  </si>
  <si>
    <t>complete in conduit estimated 10m from</t>
  </si>
  <si>
    <t>energizer to fence.</t>
  </si>
  <si>
    <t>4.7.4</t>
  </si>
  <si>
    <t>6 strand piggyback electrical fencing on top of</t>
  </si>
  <si>
    <t xml:space="preserve">exising entrance gates complete with all </t>
  </si>
  <si>
    <t xml:space="preserve">Electric fence red alarm strobe light, </t>
  </si>
  <si>
    <t>mounted to the building in a visible location</t>
  </si>
  <si>
    <t>4.7.5</t>
  </si>
  <si>
    <t>4.7.6</t>
  </si>
  <si>
    <t>Pepper Spray Alarm Panel</t>
  </si>
  <si>
    <t>4.8.1</t>
  </si>
  <si>
    <t xml:space="preserve">The Contractor is to supply and install a </t>
  </si>
  <si>
    <t xml:space="preserve">pepper spray alarm panel inside the pump </t>
  </si>
  <si>
    <t>station complete:</t>
  </si>
  <si>
    <t xml:space="preserve">Surface mounted Skunk pepper spray </t>
  </si>
  <si>
    <t xml:space="preserve">master alarm panel with battery backup, </t>
  </si>
  <si>
    <t xml:space="preserve">2 x PIR sensors, door magnet, sound </t>
  </si>
  <si>
    <t xml:space="preserve">bomb, receiver and 2 x remotes, power </t>
  </si>
  <si>
    <t xml:space="preserve">supply and led surface mounted indicator </t>
  </si>
  <si>
    <t xml:space="preserve">light outside building. Unit complete with </t>
  </si>
  <si>
    <t xml:space="preserve">wiring to siren and Led indicator light, </t>
  </si>
  <si>
    <t xml:space="preserve">spare pepper spray canister, etc. </t>
  </si>
  <si>
    <t>to be in working order</t>
  </si>
  <si>
    <t>GSM Remote Relays</t>
  </si>
  <si>
    <t>4.9.1</t>
  </si>
  <si>
    <t xml:space="preserve">GSM / LTE alarm and fence remote alarm </t>
  </si>
  <si>
    <t>system:</t>
  </si>
  <si>
    <t xml:space="preserve">GSM commander LITE GC-0321, </t>
  </si>
  <si>
    <t xml:space="preserve">complete with plug in power supply </t>
  </si>
  <si>
    <t>mounted inside electric fence energizer DB.</t>
  </si>
  <si>
    <t xml:space="preserve">The commander to monitor the electric </t>
  </si>
  <si>
    <t xml:space="preserve">fence active/non-active, and alarm outputs </t>
  </si>
  <si>
    <t xml:space="preserve">as well as the Skunk spray active / </t>
  </si>
  <si>
    <t xml:space="preserve">non-active and alarm outputs and a </t>
  </si>
  <si>
    <t xml:space="preserve">message to be sent to the municipality </t>
  </si>
  <si>
    <t>when alarms are activated</t>
  </si>
  <si>
    <t xml:space="preserve">4G LTE wifi router 50Mb/150Mb with </t>
  </si>
  <si>
    <t>ethernet ports</t>
  </si>
  <si>
    <t>4.10.1</t>
  </si>
  <si>
    <t xml:space="preserve">Allow for testing and commisioning of </t>
  </si>
  <si>
    <t xml:space="preserve">complete electric fence system and providing </t>
  </si>
  <si>
    <t>a COC</t>
  </si>
  <si>
    <t>4.10.2</t>
  </si>
  <si>
    <t xml:space="preserve">Provision for as built drawings, manuals and </t>
  </si>
  <si>
    <t>operative training</t>
  </si>
  <si>
    <t>4.10.3</t>
  </si>
  <si>
    <t xml:space="preserve">Allow for registered data sim cards to be </t>
  </si>
  <si>
    <t xml:space="preserve">installed in router and GSM Commanders </t>
  </si>
  <si>
    <t xml:space="preserve">preloaded with R 1000,00 vouchers for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</si>
</sst>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4" formatCode="_-&quot;R&quot;* #,##0.00_-;\-&quot;R&quot;* #,##0.00_-;_-&quot;R&quot;* &quot;-&quot;??_-;_-@_-"/>
    <numFmt numFmtId="43" formatCode="_-* #,##0.00_-;\-* #,##0.00_-;_-* &quot;-&quot;??_-;_-@_-"/>
    <numFmt numFmtId="164" formatCode="0.0"/>
    <numFmt numFmtId="165" formatCode="_-* #,##0_-;\-* #,##0_-;_-* &quot;-&quot;??_-;_-@_-"/>
  </numFmts>
  <fonts count="29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 MT"/>
      <family val="2"/>
    </font>
    <font>
      <b/>
      <u/>
      <sz val="10"/>
      <color theme="1"/>
      <name val="Arial"/>
      <family val="2"/>
    </font>
    <font>
      <u/>
      <sz val="10"/>
      <color theme="1"/>
      <name val="Arial"/>
      <family val="2"/>
    </font>
    <font>
      <u/>
      <sz val="10"/>
      <name val="Arial"/>
      <family val="2"/>
    </font>
    <font>
      <sz val="10"/>
      <color rgb="FF000000"/>
      <name val="Arial"/>
      <family val="2"/>
    </font>
    <font>
      <sz val="8"/>
      <name val="Arial"/>
      <family val="2"/>
    </font>
    <font>
      <sz val="12"/>
      <name val="Arial"/>
      <family val="2"/>
    </font>
    <font>
      <sz val="9"/>
      <name val="Arial"/>
      <family val="2"/>
    </font>
    <font>
      <b/>
      <u/>
      <sz val="10"/>
      <name val="Arial"/>
      <family val="2"/>
    </font>
    <font>
      <b/>
      <u/>
      <sz val="10"/>
      <name val="Times New Roman"/>
      <family val="1"/>
    </font>
    <font>
      <sz val="9"/>
      <color theme="1"/>
      <name val="Arial"/>
      <family val="2"/>
    </font>
    <font>
      <sz val="11"/>
      <color theme="1"/>
      <name val="Arial"/>
      <family val="2"/>
    </font>
    <font>
      <sz val="10"/>
      <color rgb="FFFF0000"/>
      <name val="Arial"/>
      <family val="2"/>
    </font>
    <font>
      <b/>
      <sz val="10"/>
      <color rgb="FF000000"/>
      <name val="Arial"/>
      <family val="2"/>
    </font>
    <font>
      <sz val="10"/>
      <name val="Aptos Narrow"/>
      <family val="2"/>
    </font>
    <font>
      <i/>
      <sz val="10"/>
      <name val="Arial"/>
      <family val="2"/>
    </font>
    <font>
      <b/>
      <sz val="10"/>
      <name val="Arial MT"/>
    </font>
    <font>
      <i/>
      <sz val="10"/>
      <color theme="1"/>
      <name val="Arial"/>
      <family val="2"/>
    </font>
    <font>
      <b/>
      <i/>
      <sz val="10"/>
      <name val="Arial"/>
      <family val="2"/>
    </font>
    <font>
      <vertAlign val="superscript"/>
      <sz val="10"/>
      <name val="Arial"/>
      <family val="2"/>
    </font>
    <font>
      <sz val="10"/>
      <color theme="1"/>
      <name val="Calibri"/>
      <family val="2"/>
    </font>
    <font>
      <i/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</borders>
  <cellStyleXfs count="10">
    <xf numFmtId="0" fontId="0" fillId="0" borderId="0"/>
    <xf numFmtId="43" fontId="3" fillId="0" borderId="0" applyFont="0" applyFill="0" applyBorder="0" applyAlignment="0" applyProtection="0"/>
    <xf numFmtId="3" fontId="5" fillId="0" borderId="0" applyFont="0" applyFill="0" applyBorder="0" applyAlignment="0" applyProtection="0"/>
    <xf numFmtId="0" fontId="5" fillId="0" borderId="0"/>
    <xf numFmtId="0" fontId="13" fillId="0" borderId="0"/>
    <xf numFmtId="0" fontId="16" fillId="0" borderId="0"/>
    <xf numFmtId="0" fontId="2" fillId="0" borderId="0"/>
    <xf numFmtId="0" fontId="5" fillId="0" borderId="0"/>
    <xf numFmtId="0" fontId="1" fillId="0" borderId="0"/>
    <xf numFmtId="9" fontId="3" fillId="0" borderId="0" applyFont="0" applyFill="0" applyBorder="0" applyAlignment="0" applyProtection="0"/>
  </cellStyleXfs>
  <cellXfs count="239">
    <xf numFmtId="0" fontId="0" fillId="0" borderId="0" xfId="0"/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3" fontId="6" fillId="0" borderId="0" xfId="2" applyFont="1" applyAlignment="1">
      <alignment horizontal="right"/>
    </xf>
    <xf numFmtId="4" fontId="6" fillId="0" borderId="0" xfId="2" applyNumberFormat="1" applyFont="1" applyAlignment="1">
      <alignment horizontal="right"/>
    </xf>
    <xf numFmtId="43" fontId="5" fillId="0" borderId="0" xfId="1" applyFont="1" applyAlignment="1">
      <alignment horizontal="right"/>
    </xf>
    <xf numFmtId="4" fontId="5" fillId="0" borderId="0" xfId="2" applyNumberFormat="1" applyFont="1"/>
    <xf numFmtId="0" fontId="6" fillId="0" borderId="2" xfId="0" applyFont="1" applyBorder="1" applyAlignment="1">
      <alignment horizontal="left"/>
    </xf>
    <xf numFmtId="0" fontId="6" fillId="0" borderId="1" xfId="0" applyFont="1" applyBorder="1" applyAlignment="1">
      <alignment horizontal="center"/>
    </xf>
    <xf numFmtId="4" fontId="6" fillId="0" borderId="1" xfId="0" applyNumberFormat="1" applyFont="1" applyBorder="1" applyAlignment="1">
      <alignment horizontal="left"/>
    </xf>
    <xf numFmtId="0" fontId="6" fillId="0" borderId="0" xfId="0" applyFont="1" applyAlignment="1">
      <alignment horizontal="left"/>
    </xf>
    <xf numFmtId="0" fontId="6" fillId="0" borderId="3" xfId="0" applyFont="1" applyBorder="1" applyAlignment="1">
      <alignment horizontal="center"/>
    </xf>
    <xf numFmtId="0" fontId="6" fillId="0" borderId="5" xfId="0" applyFont="1" applyBorder="1" applyAlignment="1">
      <alignment horizontal="left"/>
    </xf>
    <xf numFmtId="0" fontId="6" fillId="0" borderId="4" xfId="0" applyFont="1" applyBorder="1" applyAlignment="1">
      <alignment horizontal="center"/>
    </xf>
    <xf numFmtId="0" fontId="5" fillId="0" borderId="3" xfId="0" applyFont="1" applyBorder="1" applyAlignment="1">
      <alignment horizontal="left"/>
    </xf>
    <xf numFmtId="0" fontId="5" fillId="0" borderId="3" xfId="0" applyFont="1" applyBorder="1" applyAlignment="1">
      <alignment horizontal="center"/>
    </xf>
    <xf numFmtId="43" fontId="5" fillId="0" borderId="3" xfId="1" applyFont="1" applyBorder="1" applyAlignment="1">
      <alignment horizontal="right"/>
    </xf>
    <xf numFmtId="4" fontId="5" fillId="0" borderId="3" xfId="2" applyNumberFormat="1" applyFont="1" applyBorder="1"/>
    <xf numFmtId="0" fontId="0" fillId="0" borderId="3" xfId="0" applyBorder="1" applyAlignment="1">
      <alignment horizontal="left"/>
    </xf>
    <xf numFmtId="0" fontId="0" fillId="0" borderId="0" xfId="0" applyAlignment="1">
      <alignment horizontal="left"/>
    </xf>
    <xf numFmtId="0" fontId="0" fillId="0" borderId="3" xfId="0" applyBorder="1" applyAlignment="1">
      <alignment horizontal="center"/>
    </xf>
    <xf numFmtId="0" fontId="5" fillId="0" borderId="3" xfId="3" applyBorder="1" applyAlignment="1">
      <alignment horizontal="center" vertical="top" wrapText="1"/>
    </xf>
    <xf numFmtId="0" fontId="6" fillId="0" borderId="3" xfId="3" applyFont="1" applyBorder="1" applyAlignment="1">
      <alignment horizontal="center" vertical="center"/>
    </xf>
    <xf numFmtId="0" fontId="6" fillId="0" borderId="6" xfId="3" applyFont="1" applyBorder="1" applyAlignment="1">
      <alignment horizontal="center" vertical="top" wrapText="1"/>
    </xf>
    <xf numFmtId="0" fontId="6" fillId="0" borderId="6" xfId="3" applyFont="1" applyBorder="1" applyAlignment="1">
      <alignment horizontal="center" vertical="center" wrapText="1"/>
    </xf>
    <xf numFmtId="0" fontId="7" fillId="0" borderId="6" xfId="3" applyFont="1" applyBorder="1" applyAlignment="1">
      <alignment horizontal="center" wrapText="1"/>
    </xf>
    <xf numFmtId="2" fontId="5" fillId="0" borderId="3" xfId="3" applyNumberFormat="1" applyBorder="1" applyAlignment="1">
      <alignment horizontal="center" vertical="top" wrapText="1"/>
    </xf>
    <xf numFmtId="49" fontId="3" fillId="0" borderId="3" xfId="3" applyNumberFormat="1" applyFont="1" applyBorder="1" applyAlignment="1">
      <alignment horizontal="center" vertical="top" wrapText="1"/>
    </xf>
    <xf numFmtId="0" fontId="5" fillId="0" borderId="3" xfId="3" applyBorder="1" applyAlignment="1">
      <alignment horizontal="center"/>
    </xf>
    <xf numFmtId="0" fontId="5" fillId="0" borderId="3" xfId="3" applyBorder="1" applyAlignment="1">
      <alignment horizontal="center" vertical="center"/>
    </xf>
    <xf numFmtId="0" fontId="5" fillId="0" borderId="6" xfId="3" applyBorder="1" applyAlignment="1">
      <alignment horizontal="center" vertical="top" wrapText="1"/>
    </xf>
    <xf numFmtId="0" fontId="5" fillId="0" borderId="2" xfId="0" applyFont="1" applyBorder="1" applyAlignment="1">
      <alignment horizontal="left"/>
    </xf>
    <xf numFmtId="49" fontId="4" fillId="0" borderId="0" xfId="3" applyNumberFormat="1" applyFont="1" applyAlignment="1">
      <alignment vertical="top"/>
    </xf>
    <xf numFmtId="0" fontId="6" fillId="0" borderId="0" xfId="3" applyFont="1" applyAlignment="1">
      <alignment horizontal="left" vertical="top"/>
    </xf>
    <xf numFmtId="0" fontId="5" fillId="0" borderId="0" xfId="3" applyAlignment="1">
      <alignment horizontal="left" vertical="top"/>
    </xf>
    <xf numFmtId="4" fontId="5" fillId="0" borderId="3" xfId="2" applyNumberFormat="1" applyFont="1" applyBorder="1" applyAlignment="1"/>
    <xf numFmtId="49" fontId="3" fillId="0" borderId="0" xfId="3" applyNumberFormat="1" applyFont="1" applyAlignment="1">
      <alignment vertical="top"/>
    </xf>
    <xf numFmtId="49" fontId="0" fillId="0" borderId="0" xfId="3" applyNumberFormat="1" applyFont="1" applyAlignment="1">
      <alignment vertical="top"/>
    </xf>
    <xf numFmtId="0" fontId="0" fillId="0" borderId="0" xfId="0" applyAlignment="1">
      <alignment horizontal="center"/>
    </xf>
    <xf numFmtId="0" fontId="5" fillId="0" borderId="6" xfId="3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49" fontId="8" fillId="0" borderId="0" xfId="3" applyNumberFormat="1" applyFont="1" applyAlignment="1">
      <alignment vertical="top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2" xfId="0" applyBorder="1" applyAlignment="1">
      <alignment horizontal="center"/>
    </xf>
    <xf numFmtId="43" fontId="5" fillId="0" borderId="2" xfId="1" applyFont="1" applyBorder="1" applyAlignment="1">
      <alignment horizontal="right"/>
    </xf>
    <xf numFmtId="4" fontId="5" fillId="0" borderId="1" xfId="2" applyNumberFormat="1" applyFont="1" applyBorder="1" applyAlignment="1" applyProtection="1">
      <alignment horizontal="right"/>
      <protection locked="0"/>
    </xf>
    <xf numFmtId="0" fontId="0" fillId="0" borderId="8" xfId="0" applyBorder="1" applyAlignment="1">
      <alignment horizontal="left"/>
    </xf>
    <xf numFmtId="43" fontId="5" fillId="0" borderId="0" xfId="1" applyFont="1" applyBorder="1" applyAlignment="1">
      <alignment horizontal="right"/>
    </xf>
    <xf numFmtId="4" fontId="0" fillId="0" borderId="3" xfId="2" applyNumberFormat="1" applyFont="1" applyBorder="1" applyAlignment="1" applyProtection="1">
      <alignment horizontal="right"/>
      <protection locked="0"/>
    </xf>
    <xf numFmtId="0" fontId="5" fillId="0" borderId="4" xfId="0" applyFont="1" applyBorder="1" applyAlignment="1">
      <alignment horizontal="left"/>
    </xf>
    <xf numFmtId="0" fontId="0" fillId="0" borderId="9" xfId="0" applyBorder="1" applyAlignment="1">
      <alignment horizontal="center"/>
    </xf>
    <xf numFmtId="0" fontId="0" fillId="0" borderId="5" xfId="0" applyBorder="1" applyAlignment="1">
      <alignment horizontal="left"/>
    </xf>
    <xf numFmtId="0" fontId="0" fillId="0" borderId="5" xfId="0" applyBorder="1" applyAlignment="1">
      <alignment horizontal="center"/>
    </xf>
    <xf numFmtId="43" fontId="5" fillId="0" borderId="5" xfId="1" applyFont="1" applyBorder="1" applyAlignment="1">
      <alignment horizontal="right"/>
    </xf>
    <xf numFmtId="4" fontId="5" fillId="0" borderId="4" xfId="2" applyNumberFormat="1" applyFont="1" applyBorder="1"/>
    <xf numFmtId="4" fontId="5" fillId="0" borderId="3" xfId="2" applyNumberFormat="1" applyFont="1" applyBorder="1" applyAlignment="1" applyProtection="1">
      <alignment horizontal="right"/>
      <protection locked="0"/>
    </xf>
    <xf numFmtId="0" fontId="0" fillId="0" borderId="4" xfId="0" applyBorder="1" applyAlignment="1">
      <alignment horizontal="left"/>
    </xf>
    <xf numFmtId="4" fontId="0" fillId="0" borderId="4" xfId="0" applyNumberFormat="1" applyBorder="1" applyAlignment="1">
      <alignment horizontal="left"/>
    </xf>
    <xf numFmtId="4" fontId="5" fillId="0" borderId="1" xfId="2" applyNumberFormat="1" applyFont="1" applyBorder="1"/>
    <xf numFmtId="0" fontId="5" fillId="0" borderId="7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5" fillId="0" borderId="9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4" fontId="5" fillId="0" borderId="4" xfId="2" applyNumberFormat="1" applyFont="1" applyBorder="1" applyAlignment="1">
      <alignment horizontal="right"/>
    </xf>
    <xf numFmtId="0" fontId="0" fillId="0" borderId="7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49" fontId="0" fillId="0" borderId="3" xfId="3" applyNumberFormat="1" applyFont="1" applyBorder="1" applyAlignment="1">
      <alignment horizontal="center" vertical="top" wrapText="1"/>
    </xf>
    <xf numFmtId="0" fontId="6" fillId="0" borderId="3" xfId="3" applyFont="1" applyBorder="1" applyAlignment="1">
      <alignment horizontal="center" vertical="top" wrapText="1"/>
    </xf>
    <xf numFmtId="0" fontId="5" fillId="0" borderId="0" xfId="0" applyFont="1"/>
    <xf numFmtId="3" fontId="5" fillId="0" borderId="3" xfId="2" applyFont="1" applyBorder="1" applyAlignment="1">
      <alignment horizontal="center"/>
    </xf>
    <xf numFmtId="43" fontId="5" fillId="0" borderId="3" xfId="1" applyFont="1" applyBorder="1" applyAlignment="1">
      <alignment horizontal="center"/>
    </xf>
    <xf numFmtId="0" fontId="11" fillId="0" borderId="0" xfId="0" applyFont="1" applyAlignment="1">
      <alignment vertical="center"/>
    </xf>
    <xf numFmtId="0" fontId="4" fillId="0" borderId="0" xfId="0" applyFont="1"/>
    <xf numFmtId="0" fontId="15" fillId="0" borderId="0" xfId="0" applyFont="1" applyAlignment="1">
      <alignment horizontal="left"/>
    </xf>
    <xf numFmtId="0" fontId="0" fillId="0" borderId="5" xfId="0" applyBorder="1"/>
    <xf numFmtId="0" fontId="8" fillId="0" borderId="0" xfId="0" applyFont="1"/>
    <xf numFmtId="0" fontId="5" fillId="0" borderId="5" xfId="0" applyFont="1" applyBorder="1" applyAlignment="1">
      <alignment horizontal="center"/>
    </xf>
    <xf numFmtId="0" fontId="4" fillId="0" borderId="0" xfId="0" applyFont="1" applyAlignment="1">
      <alignment horizontal="center"/>
    </xf>
    <xf numFmtId="3" fontId="5" fillId="0" borderId="3" xfId="2" applyFont="1" applyFill="1" applyBorder="1" applyAlignment="1">
      <alignment horizontal="center"/>
    </xf>
    <xf numFmtId="4" fontId="5" fillId="0" borderId="3" xfId="2" applyNumberFormat="1" applyFont="1" applyFill="1" applyBorder="1" applyAlignment="1"/>
    <xf numFmtId="0" fontId="4" fillId="0" borderId="3" xfId="0" applyFont="1" applyBorder="1" applyAlignment="1">
      <alignment horizontal="center"/>
    </xf>
    <xf numFmtId="0" fontId="14" fillId="0" borderId="3" xfId="3" applyFont="1" applyBorder="1" applyAlignment="1">
      <alignment horizontal="center" vertical="center"/>
    </xf>
    <xf numFmtId="43" fontId="5" fillId="0" borderId="3" xfId="1" applyFont="1" applyFill="1" applyBorder="1" applyAlignment="1">
      <alignment horizontal="center"/>
    </xf>
    <xf numFmtId="4" fontId="5" fillId="0" borderId="3" xfId="2" applyNumberFormat="1" applyFont="1" applyFill="1" applyBorder="1" applyAlignment="1">
      <alignment horizontal="center"/>
    </xf>
    <xf numFmtId="4" fontId="5" fillId="0" borderId="3" xfId="2" applyNumberFormat="1" applyFont="1" applyFill="1" applyBorder="1"/>
    <xf numFmtId="4" fontId="19" fillId="0" borderId="3" xfId="2" applyNumberFormat="1" applyFont="1" applyFill="1" applyBorder="1" applyAlignment="1"/>
    <xf numFmtId="0" fontId="5" fillId="0" borderId="3" xfId="4" applyFont="1" applyBorder="1" applyAlignment="1">
      <alignment horizontal="center"/>
    </xf>
    <xf numFmtId="43" fontId="5" fillId="0" borderId="2" xfId="1" applyFont="1" applyBorder="1" applyAlignment="1">
      <alignment horizontal="center"/>
    </xf>
    <xf numFmtId="43" fontId="5" fillId="0" borderId="0" xfId="1" applyFont="1" applyBorder="1" applyAlignment="1">
      <alignment horizontal="center"/>
    </xf>
    <xf numFmtId="43" fontId="5" fillId="0" borderId="5" xfId="1" applyFont="1" applyBorder="1" applyAlignment="1">
      <alignment horizontal="center"/>
    </xf>
    <xf numFmtId="3" fontId="6" fillId="0" borderId="0" xfId="2" applyFont="1" applyAlignment="1">
      <alignment horizontal="center"/>
    </xf>
    <xf numFmtId="43" fontId="5" fillId="0" borderId="0" xfId="1" applyFont="1" applyAlignment="1">
      <alignment horizontal="center"/>
    </xf>
    <xf numFmtId="1" fontId="6" fillId="0" borderId="0" xfId="2" applyNumberFormat="1" applyFont="1" applyAlignment="1">
      <alignment horizontal="center"/>
    </xf>
    <xf numFmtId="1" fontId="5" fillId="0" borderId="0" xfId="1" applyNumberFormat="1" applyFont="1" applyAlignment="1">
      <alignment horizontal="center"/>
    </xf>
    <xf numFmtId="1" fontId="5" fillId="0" borderId="3" xfId="2" applyNumberFormat="1" applyFont="1" applyBorder="1" applyAlignment="1">
      <alignment horizontal="center"/>
    </xf>
    <xf numFmtId="1" fontId="3" fillId="0" borderId="3" xfId="3" applyNumberFormat="1" applyFont="1" applyBorder="1" applyAlignment="1">
      <alignment horizontal="center" vertical="top" wrapText="1"/>
    </xf>
    <xf numFmtId="1" fontId="0" fillId="0" borderId="3" xfId="0" applyNumberFormat="1" applyBorder="1" applyAlignment="1">
      <alignment horizontal="center"/>
    </xf>
    <xf numFmtId="1" fontId="5" fillId="0" borderId="3" xfId="2" applyNumberFormat="1" applyFont="1" applyFill="1" applyBorder="1" applyAlignment="1">
      <alignment horizontal="center"/>
    </xf>
    <xf numFmtId="1" fontId="5" fillId="0" borderId="2" xfId="1" applyNumberFormat="1" applyFont="1" applyBorder="1" applyAlignment="1">
      <alignment horizontal="center"/>
    </xf>
    <xf numFmtId="1" fontId="5" fillId="0" borderId="0" xfId="1" applyNumberFormat="1" applyFont="1" applyBorder="1" applyAlignment="1">
      <alignment horizontal="center"/>
    </xf>
    <xf numFmtId="1" fontId="5" fillId="0" borderId="5" xfId="1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44" fontId="6" fillId="0" borderId="0" xfId="2" applyNumberFormat="1" applyFont="1" applyAlignment="1">
      <alignment horizontal="center"/>
    </xf>
    <xf numFmtId="44" fontId="5" fillId="0" borderId="0" xfId="1" applyNumberFormat="1" applyFont="1" applyAlignment="1">
      <alignment horizontal="center"/>
    </xf>
    <xf numFmtId="44" fontId="5" fillId="0" borderId="3" xfId="1" applyNumberFormat="1" applyFont="1" applyBorder="1" applyAlignment="1">
      <alignment horizontal="center"/>
    </xf>
    <xf numFmtId="44" fontId="14" fillId="0" borderId="3" xfId="1" applyNumberFormat="1" applyFont="1" applyBorder="1" applyAlignment="1">
      <alignment horizontal="center"/>
    </xf>
    <xf numFmtId="44" fontId="5" fillId="0" borderId="2" xfId="1" applyNumberFormat="1" applyFont="1" applyBorder="1" applyAlignment="1">
      <alignment horizontal="center"/>
    </xf>
    <xf numFmtId="44" fontId="5" fillId="0" borderId="0" xfId="1" applyNumberFormat="1" applyFont="1" applyBorder="1" applyAlignment="1">
      <alignment horizontal="center"/>
    </xf>
    <xf numFmtId="44" fontId="5" fillId="0" borderId="5" xfId="1" applyNumberFormat="1" applyFont="1" applyBorder="1" applyAlignment="1">
      <alignment horizontal="center"/>
    </xf>
    <xf numFmtId="44" fontId="0" fillId="0" borderId="0" xfId="0" applyNumberFormat="1" applyAlignment="1">
      <alignment horizontal="center"/>
    </xf>
    <xf numFmtId="1" fontId="5" fillId="0" borderId="0" xfId="0" applyNumberFormat="1" applyFont="1" applyAlignment="1">
      <alignment horizontal="center"/>
    </xf>
    <xf numFmtId="1" fontId="5" fillId="0" borderId="3" xfId="0" applyNumberFormat="1" applyFont="1" applyBorder="1" applyAlignment="1">
      <alignment horizontal="center"/>
    </xf>
    <xf numFmtId="1" fontId="5" fillId="0" borderId="3" xfId="3" applyNumberFormat="1" applyBorder="1" applyAlignment="1">
      <alignment horizontal="center" vertical="center"/>
    </xf>
    <xf numFmtId="1" fontId="0" fillId="0" borderId="2" xfId="0" applyNumberFormat="1" applyBorder="1" applyAlignment="1">
      <alignment horizontal="center"/>
    </xf>
    <xf numFmtId="1" fontId="0" fillId="0" borderId="5" xfId="0" applyNumberFormat="1" applyBorder="1" applyAlignment="1">
      <alignment horizontal="center"/>
    </xf>
    <xf numFmtId="4" fontId="6" fillId="0" borderId="0" xfId="2" applyNumberFormat="1" applyFont="1" applyFill="1" applyAlignment="1">
      <alignment horizontal="right"/>
    </xf>
    <xf numFmtId="4" fontId="5" fillId="0" borderId="0" xfId="2" applyNumberFormat="1" applyFont="1" applyFill="1"/>
    <xf numFmtId="43" fontId="6" fillId="0" borderId="3" xfId="1" applyFont="1" applyFill="1" applyBorder="1" applyAlignment="1">
      <alignment horizontal="center"/>
    </xf>
    <xf numFmtId="4" fontId="6" fillId="0" borderId="3" xfId="2" applyNumberFormat="1" applyFont="1" applyFill="1" applyBorder="1" applyAlignment="1">
      <alignment horizontal="centerContinuous"/>
    </xf>
    <xf numFmtId="43" fontId="6" fillId="0" borderId="4" xfId="1" applyFont="1" applyFill="1" applyBorder="1" applyAlignment="1">
      <alignment horizontal="center"/>
    </xf>
    <xf numFmtId="4" fontId="6" fillId="0" borderId="4" xfId="2" applyNumberFormat="1" applyFont="1" applyFill="1" applyBorder="1"/>
    <xf numFmtId="4" fontId="5" fillId="0" borderId="1" xfId="2" applyNumberFormat="1" applyFont="1" applyFill="1" applyBorder="1" applyAlignment="1" applyProtection="1">
      <alignment horizontal="right"/>
      <protection locked="0"/>
    </xf>
    <xf numFmtId="4" fontId="0" fillId="0" borderId="3" xfId="2" applyNumberFormat="1" applyFont="1" applyFill="1" applyBorder="1" applyAlignment="1" applyProtection="1">
      <alignment horizontal="right"/>
      <protection locked="0"/>
    </xf>
    <xf numFmtId="4" fontId="5" fillId="0" borderId="4" xfId="2" applyNumberFormat="1" applyFont="1" applyFill="1" applyBorder="1"/>
    <xf numFmtId="4" fontId="5" fillId="0" borderId="1" xfId="2" applyNumberFormat="1" applyFont="1" applyFill="1" applyBorder="1"/>
    <xf numFmtId="4" fontId="5" fillId="0" borderId="3" xfId="2" applyNumberFormat="1" applyFont="1" applyFill="1" applyBorder="1" applyAlignment="1" applyProtection="1">
      <alignment horizontal="right"/>
      <protection locked="0"/>
    </xf>
    <xf numFmtId="4" fontId="18" fillId="0" borderId="3" xfId="2" applyNumberFormat="1" applyFont="1" applyFill="1" applyBorder="1" applyAlignment="1" applyProtection="1">
      <alignment horizontal="right"/>
      <protection locked="0"/>
    </xf>
    <xf numFmtId="4" fontId="5" fillId="0" borderId="4" xfId="2" applyNumberFormat="1" applyFont="1" applyFill="1" applyBorder="1" applyAlignment="1">
      <alignment horizontal="right"/>
    </xf>
    <xf numFmtId="1" fontId="6" fillId="0" borderId="0" xfId="2" applyNumberFormat="1" applyFont="1" applyFill="1" applyAlignment="1">
      <alignment horizontal="right"/>
    </xf>
    <xf numFmtId="1" fontId="5" fillId="0" borderId="0" xfId="1" applyNumberFormat="1" applyFont="1" applyFill="1" applyAlignment="1">
      <alignment horizontal="right"/>
    </xf>
    <xf numFmtId="1" fontId="5" fillId="0" borderId="3" xfId="2" applyNumberFormat="1" applyFont="1" applyFill="1" applyBorder="1" applyAlignment="1">
      <alignment horizontal="right"/>
    </xf>
    <xf numFmtId="1" fontId="5" fillId="0" borderId="2" xfId="1" applyNumberFormat="1" applyFont="1" applyFill="1" applyBorder="1" applyAlignment="1">
      <alignment horizontal="right"/>
    </xf>
    <xf numFmtId="1" fontId="5" fillId="0" borderId="0" xfId="1" applyNumberFormat="1" applyFont="1" applyFill="1" applyBorder="1" applyAlignment="1">
      <alignment horizontal="right"/>
    </xf>
    <xf numFmtId="1" fontId="5" fillId="0" borderId="5" xfId="1" applyNumberFormat="1" applyFont="1" applyFill="1" applyBorder="1" applyAlignment="1">
      <alignment horizontal="right"/>
    </xf>
    <xf numFmtId="1" fontId="3" fillId="0" borderId="3" xfId="3" applyNumberFormat="1" applyFont="1" applyBorder="1" applyAlignment="1">
      <alignment horizontal="right" vertical="top" wrapText="1"/>
    </xf>
    <xf numFmtId="1" fontId="14" fillId="0" borderId="2" xfId="1" applyNumberFormat="1" applyFont="1" applyFill="1" applyBorder="1" applyAlignment="1">
      <alignment horizontal="right"/>
    </xf>
    <xf numFmtId="1" fontId="14" fillId="0" borderId="0" xfId="1" applyNumberFormat="1" applyFont="1" applyFill="1" applyBorder="1" applyAlignment="1">
      <alignment horizontal="right"/>
    </xf>
    <xf numFmtId="1" fontId="14" fillId="0" borderId="5" xfId="1" applyNumberFormat="1" applyFont="1" applyFill="1" applyBorder="1" applyAlignment="1">
      <alignment horizontal="right"/>
    </xf>
    <xf numFmtId="3" fontId="6" fillId="0" borderId="0" xfId="2" applyFont="1" applyFill="1" applyAlignment="1">
      <alignment horizontal="center"/>
    </xf>
    <xf numFmtId="43" fontId="5" fillId="0" borderId="0" xfId="1" applyFont="1" applyFill="1" applyAlignment="1">
      <alignment horizontal="center"/>
    </xf>
    <xf numFmtId="43" fontId="14" fillId="0" borderId="3" xfId="1" applyFont="1" applyFill="1" applyBorder="1" applyAlignment="1">
      <alignment horizontal="center"/>
    </xf>
    <xf numFmtId="43" fontId="5" fillId="0" borderId="2" xfId="1" applyFont="1" applyFill="1" applyBorder="1" applyAlignment="1">
      <alignment horizontal="center"/>
    </xf>
    <xf numFmtId="43" fontId="5" fillId="0" borderId="0" xfId="1" applyFont="1" applyFill="1" applyBorder="1" applyAlignment="1">
      <alignment horizontal="center"/>
    </xf>
    <xf numFmtId="43" fontId="5" fillId="0" borderId="5" xfId="1" applyFont="1" applyFill="1" applyBorder="1" applyAlignment="1">
      <alignment horizontal="center"/>
    </xf>
    <xf numFmtId="43" fontId="14" fillId="0" borderId="2" xfId="1" applyFont="1" applyFill="1" applyBorder="1" applyAlignment="1">
      <alignment horizontal="center"/>
    </xf>
    <xf numFmtId="43" fontId="14" fillId="0" borderId="0" xfId="1" applyFont="1" applyFill="1" applyBorder="1" applyAlignment="1">
      <alignment horizontal="center"/>
    </xf>
    <xf numFmtId="43" fontId="14" fillId="0" borderId="5" xfId="1" applyFont="1" applyFill="1" applyBorder="1" applyAlignment="1">
      <alignment horizontal="center"/>
    </xf>
    <xf numFmtId="164" fontId="5" fillId="0" borderId="3" xfId="2" applyNumberFormat="1" applyFont="1" applyBorder="1" applyAlignment="1">
      <alignment horizontal="center"/>
    </xf>
    <xf numFmtId="0" fontId="20" fillId="0" borderId="0" xfId="0" applyFont="1" applyAlignment="1">
      <alignment vertical="center"/>
    </xf>
    <xf numFmtId="0" fontId="5" fillId="0" borderId="3" xfId="7" applyBorder="1" applyAlignment="1" applyProtection="1">
      <alignment horizontal="center" vertical="center"/>
      <protection locked="0"/>
    </xf>
    <xf numFmtId="0" fontId="5" fillId="0" borderId="3" xfId="6" applyFont="1" applyBorder="1" applyAlignment="1">
      <alignment horizontal="center" vertical="center"/>
    </xf>
    <xf numFmtId="2" fontId="0" fillId="0" borderId="3" xfId="0" applyNumberFormat="1" applyBorder="1" applyAlignment="1">
      <alignment horizontal="center"/>
    </xf>
    <xf numFmtId="2" fontId="4" fillId="0" borderId="3" xfId="0" applyNumberFormat="1" applyFont="1" applyBorder="1" applyAlignment="1">
      <alignment horizontal="center"/>
    </xf>
    <xf numFmtId="0" fontId="22" fillId="0" borderId="0" xfId="3" applyFont="1" applyAlignment="1">
      <alignment horizontal="left" vertical="top"/>
    </xf>
    <xf numFmtId="0" fontId="6" fillId="0" borderId="3" xfId="0" applyFont="1" applyBorder="1" applyAlignment="1">
      <alignment vertical="top"/>
    </xf>
    <xf numFmtId="0" fontId="23" fillId="0" borderId="6" xfId="3" applyFont="1" applyBorder="1" applyAlignment="1">
      <alignment horizontal="center" wrapText="1"/>
    </xf>
    <xf numFmtId="0" fontId="11" fillId="0" borderId="0" xfId="0" quotePrefix="1" applyFont="1" applyAlignment="1">
      <alignment vertical="center"/>
    </xf>
    <xf numFmtId="43" fontId="5" fillId="0" borderId="3" xfId="1" applyFont="1" applyFill="1" applyBorder="1" applyAlignment="1">
      <alignment horizontal="right"/>
    </xf>
    <xf numFmtId="43" fontId="6" fillId="0" borderId="1" xfId="1" applyFont="1" applyFill="1" applyBorder="1" applyAlignment="1">
      <alignment horizontal="center"/>
    </xf>
    <xf numFmtId="0" fontId="15" fillId="0" borderId="0" xfId="3" applyFont="1" applyAlignment="1">
      <alignment horizontal="left" vertical="top"/>
    </xf>
    <xf numFmtId="0" fontId="10" fillId="0" borderId="0" xfId="0" applyFont="1" applyAlignment="1">
      <alignment horizontal="left"/>
    </xf>
    <xf numFmtId="49" fontId="9" fillId="0" borderId="0" xfId="3" applyNumberFormat="1" applyFont="1" applyAlignment="1">
      <alignment vertical="top"/>
    </xf>
    <xf numFmtId="0" fontId="10" fillId="0" borderId="0" xfId="0" applyFont="1"/>
    <xf numFmtId="0" fontId="7" fillId="0" borderId="6" xfId="3" applyFont="1" applyBorder="1" applyAlignment="1">
      <alignment horizontal="center" vertical="top" wrapText="1"/>
    </xf>
    <xf numFmtId="0" fontId="9" fillId="0" borderId="0" xfId="0" applyFont="1" applyAlignment="1">
      <alignment horizontal="left"/>
    </xf>
    <xf numFmtId="49" fontId="5" fillId="0" borderId="3" xfId="3" applyNumberFormat="1" applyBorder="1" applyAlignment="1">
      <alignment horizontal="center" vertical="top" wrapText="1"/>
    </xf>
    <xf numFmtId="0" fontId="5" fillId="0" borderId="10" xfId="0" applyFont="1" applyBorder="1"/>
    <xf numFmtId="0" fontId="5" fillId="0" borderId="11" xfId="0" applyFont="1" applyBorder="1"/>
    <xf numFmtId="0" fontId="5" fillId="0" borderId="12" xfId="0" applyFont="1" applyBorder="1"/>
    <xf numFmtId="0" fontId="5" fillId="0" borderId="13" xfId="0" applyFont="1" applyBorder="1"/>
    <xf numFmtId="0" fontId="5" fillId="0" borderId="14" xfId="0" applyFont="1" applyBorder="1"/>
    <xf numFmtId="0" fontId="5" fillId="0" borderId="15" xfId="0" applyFont="1" applyBorder="1"/>
    <xf numFmtId="0" fontId="15" fillId="0" borderId="0" xfId="0" applyFont="1"/>
    <xf numFmtId="0" fontId="6" fillId="0" borderId="0" xfId="0" applyFont="1"/>
    <xf numFmtId="0" fontId="0" fillId="0" borderId="0" xfId="0" quotePrefix="1" applyAlignment="1">
      <alignment horizontal="left"/>
    </xf>
    <xf numFmtId="165" fontId="5" fillId="0" borderId="3" xfId="2" applyNumberFormat="1" applyFont="1" applyFill="1" applyBorder="1" applyAlignment="1">
      <alignment horizontal="center"/>
    </xf>
    <xf numFmtId="0" fontId="5" fillId="0" borderId="0" xfId="4" applyFont="1" applyAlignment="1">
      <alignment vertical="top"/>
    </xf>
    <xf numFmtId="0" fontId="0" fillId="0" borderId="0" xfId="0" quotePrefix="1"/>
    <xf numFmtId="0" fontId="5" fillId="0" borderId="0" xfId="4" quotePrefix="1" applyFont="1" applyAlignment="1">
      <alignment vertical="top"/>
    </xf>
    <xf numFmtId="0" fontId="10" fillId="0" borderId="0" xfId="4" applyFont="1" applyAlignment="1">
      <alignment vertical="top"/>
    </xf>
    <xf numFmtId="3" fontId="5" fillId="0" borderId="3" xfId="2" applyFont="1" applyFill="1" applyBorder="1" applyAlignment="1">
      <alignment horizontal="right"/>
    </xf>
    <xf numFmtId="0" fontId="5" fillId="0" borderId="0" xfId="3" applyAlignment="1">
      <alignment vertical="top"/>
    </xf>
    <xf numFmtId="0" fontId="5" fillId="0" borderId="0" xfId="4" quotePrefix="1" applyFont="1" applyAlignment="1">
      <alignment horizontal="left" vertical="top"/>
    </xf>
    <xf numFmtId="0" fontId="5" fillId="0" borderId="8" xfId="3" applyBorder="1"/>
    <xf numFmtId="0" fontId="3" fillId="0" borderId="3" xfId="0" applyFont="1" applyBorder="1" applyAlignment="1">
      <alignment horizontal="center"/>
    </xf>
    <xf numFmtId="9" fontId="5" fillId="0" borderId="3" xfId="9" applyFont="1" applyFill="1" applyBorder="1" applyAlignment="1">
      <alignment horizontal="right"/>
    </xf>
    <xf numFmtId="9" fontId="5" fillId="0" borderId="3" xfId="9" applyFont="1" applyBorder="1" applyAlignment="1">
      <alignment horizontal="center"/>
    </xf>
    <xf numFmtId="43" fontId="0" fillId="0" borderId="0" xfId="0" applyNumberFormat="1"/>
    <xf numFmtId="43" fontId="0" fillId="0" borderId="5" xfId="0" applyNumberFormat="1" applyBorder="1"/>
    <xf numFmtId="43" fontId="4" fillId="0" borderId="0" xfId="0" applyNumberFormat="1" applyFont="1"/>
    <xf numFmtId="44" fontId="5" fillId="0" borderId="3" xfId="1" applyNumberFormat="1" applyFont="1" applyFill="1" applyBorder="1" applyAlignment="1">
      <alignment horizontal="center"/>
    </xf>
    <xf numFmtId="0" fontId="24" fillId="0" borderId="0" xfId="0" applyFont="1"/>
    <xf numFmtId="0" fontId="25" fillId="0" borderId="0" xfId="3" applyFont="1" applyAlignment="1">
      <alignment horizontal="left" vertical="top"/>
    </xf>
    <xf numFmtId="0" fontId="22" fillId="0" borderId="0" xfId="0" applyFont="1"/>
    <xf numFmtId="0" fontId="22" fillId="0" borderId="0" xfId="0" applyFont="1" applyAlignment="1">
      <alignment horizontal="left"/>
    </xf>
    <xf numFmtId="49" fontId="0" fillId="0" borderId="3" xfId="8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wrapText="1"/>
    </xf>
    <xf numFmtId="1" fontId="3" fillId="0" borderId="3" xfId="0" applyNumberFormat="1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49" fontId="3" fillId="0" borderId="3" xfId="8" applyNumberFormat="1" applyFont="1" applyBorder="1" applyAlignment="1">
      <alignment horizontal="center" vertical="center" wrapText="1"/>
    </xf>
    <xf numFmtId="1" fontId="3" fillId="0" borderId="3" xfId="8" applyNumberFormat="1" applyFont="1" applyBorder="1" applyAlignment="1">
      <alignment horizontal="center" vertical="center" wrapText="1"/>
    </xf>
    <xf numFmtId="0" fontId="3" fillId="0" borderId="3" xfId="8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/>
    </xf>
    <xf numFmtId="0" fontId="17" fillId="0" borderId="7" xfId="0" applyFont="1" applyBorder="1" applyAlignment="1">
      <alignment horizontal="center"/>
    </xf>
    <xf numFmtId="0" fontId="17" fillId="0" borderId="2" xfId="0" applyFont="1" applyBorder="1" applyAlignment="1">
      <alignment horizontal="left"/>
    </xf>
    <xf numFmtId="0" fontId="17" fillId="0" borderId="2" xfId="0" applyFont="1" applyBorder="1" applyAlignment="1">
      <alignment horizontal="center"/>
    </xf>
    <xf numFmtId="0" fontId="14" fillId="0" borderId="3" xfId="0" applyFont="1" applyBorder="1" applyAlignment="1">
      <alignment horizontal="left"/>
    </xf>
    <xf numFmtId="0" fontId="17" fillId="0" borderId="8" xfId="0" applyFont="1" applyBorder="1" applyAlignment="1">
      <alignment horizontal="left"/>
    </xf>
    <xf numFmtId="0" fontId="17" fillId="0" borderId="0" xfId="0" applyFont="1" applyAlignment="1">
      <alignment horizontal="left"/>
    </xf>
    <xf numFmtId="0" fontId="17" fillId="0" borderId="0" xfId="0" applyFont="1" applyAlignment="1">
      <alignment horizontal="center"/>
    </xf>
    <xf numFmtId="0" fontId="14" fillId="0" borderId="4" xfId="0" applyFont="1" applyBorder="1" applyAlignment="1">
      <alignment horizontal="left"/>
    </xf>
    <xf numFmtId="0" fontId="17" fillId="0" borderId="9" xfId="0" applyFont="1" applyBorder="1" applyAlignment="1">
      <alignment horizontal="center"/>
    </xf>
    <xf numFmtId="0" fontId="17" fillId="0" borderId="5" xfId="0" applyFont="1" applyBorder="1" applyAlignment="1">
      <alignment horizontal="left"/>
    </xf>
    <xf numFmtId="0" fontId="17" fillId="0" borderId="5" xfId="0" applyFont="1" applyBorder="1" applyAlignment="1">
      <alignment horizontal="center"/>
    </xf>
    <xf numFmtId="0" fontId="17" fillId="0" borderId="3" xfId="0" applyFont="1" applyBorder="1" applyAlignment="1">
      <alignment horizontal="left"/>
    </xf>
    <xf numFmtId="0" fontId="17" fillId="0" borderId="4" xfId="0" applyFont="1" applyBorder="1" applyAlignment="1">
      <alignment horizontal="left"/>
    </xf>
    <xf numFmtId="4" fontId="18" fillId="0" borderId="4" xfId="0" applyNumberFormat="1" applyFont="1" applyBorder="1" applyAlignment="1">
      <alignment horizontal="left"/>
    </xf>
    <xf numFmtId="2" fontId="14" fillId="0" borderId="3" xfId="3" applyNumberFormat="1" applyFont="1" applyBorder="1" applyAlignment="1">
      <alignment horizontal="center" vertical="top" wrapText="1"/>
    </xf>
    <xf numFmtId="49" fontId="17" fillId="0" borderId="3" xfId="3" applyNumberFormat="1" applyFont="1" applyBorder="1" applyAlignment="1">
      <alignment horizontal="center" vertical="top" wrapText="1"/>
    </xf>
    <xf numFmtId="0" fontId="14" fillId="0" borderId="3" xfId="3" applyFont="1" applyBorder="1" applyAlignment="1">
      <alignment horizontal="center" vertical="top" wrapText="1"/>
    </xf>
    <xf numFmtId="0" fontId="14" fillId="0" borderId="0" xfId="0" applyFont="1" applyAlignment="1">
      <alignment horizontal="left"/>
    </xf>
    <xf numFmtId="0" fontId="14" fillId="0" borderId="3" xfId="0" applyFont="1" applyBorder="1" applyAlignment="1">
      <alignment horizontal="center"/>
    </xf>
    <xf numFmtId="1" fontId="17" fillId="0" borderId="3" xfId="3" applyNumberFormat="1" applyFont="1" applyBorder="1" applyAlignment="1">
      <alignment horizontal="center" vertical="top" wrapText="1"/>
    </xf>
    <xf numFmtId="1" fontId="0" fillId="0" borderId="3" xfId="3" applyNumberFormat="1" applyFont="1" applyBorder="1" applyAlignment="1">
      <alignment horizontal="right" vertical="top" wrapText="1"/>
    </xf>
    <xf numFmtId="0" fontId="5" fillId="0" borderId="0" xfId="0" applyFont="1" applyAlignment="1">
      <alignment horizontal="left" wrapText="1"/>
    </xf>
    <xf numFmtId="1" fontId="17" fillId="0" borderId="3" xfId="3" applyNumberFormat="1" applyFont="1" applyBorder="1" applyAlignment="1">
      <alignment horizontal="right" vertical="top" wrapText="1"/>
    </xf>
    <xf numFmtId="0" fontId="5" fillId="0" borderId="3" xfId="8" applyFont="1" applyBorder="1" applyAlignment="1">
      <alignment horizontal="center" vertical="center"/>
    </xf>
    <xf numFmtId="0" fontId="5" fillId="0" borderId="3" xfId="8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3" fillId="0" borderId="3" xfId="8" applyFont="1" applyBorder="1" applyAlignment="1">
      <alignment horizontal="center" vertical="center"/>
    </xf>
    <xf numFmtId="0" fontId="5" fillId="0" borderId="3" xfId="8" applyFont="1" applyBorder="1" applyAlignment="1">
      <alignment horizontal="center"/>
    </xf>
    <xf numFmtId="0" fontId="28" fillId="0" borderId="0" xfId="0" applyFont="1" applyAlignment="1">
      <alignment vertical="center"/>
    </xf>
    <xf numFmtId="44" fontId="14" fillId="0" borderId="3" xfId="1" applyNumberFormat="1" applyFont="1" applyFill="1" applyBorder="1" applyAlignment="1">
      <alignment horizontal="center"/>
    </xf>
    <xf numFmtId="2" fontId="6" fillId="0" borderId="3" xfId="3" applyNumberFormat="1" applyFont="1" applyBorder="1" applyAlignment="1">
      <alignment horizontal="center" vertical="top" wrapText="1"/>
    </xf>
    <xf numFmtId="1" fontId="0" fillId="0" borderId="0" xfId="0" applyNumberFormat="1"/>
  </cellXfs>
  <cellStyles count="10">
    <cellStyle name="Comma" xfId="1" builtinId="3"/>
    <cellStyle name="Comma0" xfId="2" xr:uid="{00000000-0005-0000-0000-000001000000}"/>
    <cellStyle name="Normal" xfId="0" builtinId="0"/>
    <cellStyle name="Normal 11" xfId="7" xr:uid="{00000000-0005-0000-0000-000003000000}"/>
    <cellStyle name="Normal 146" xfId="8" xr:uid="{00000000-0005-0000-0000-000004000000}"/>
    <cellStyle name="Normal 2" xfId="3" xr:uid="{00000000-0005-0000-0000-000005000000}"/>
    <cellStyle name="Normal 63" xfId="6" xr:uid="{00000000-0005-0000-0000-000006000000}"/>
    <cellStyle name="Normal_Evaluation-Devland Phase 1" xfId="4" xr:uid="{00000000-0005-0000-0000-000007000000}"/>
    <cellStyle name="OPSKRIF" xfId="5" xr:uid="{00000000-0005-0000-0000-000008000000}"/>
    <cellStyle name="Percent" xfId="9" builtinId="5"/>
  </cellStyles>
  <dxfs count="0"/>
  <tableStyles count="1" defaultTableStyle="TableStyleMedium2" defaultPivotStyle="PivotStyleLight16">
    <tableStyle name="Invisible" pivot="0" table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41"/>
  <sheetViews>
    <sheetView view="pageLayout" zoomScaleNormal="100" workbookViewId="0">
      <selection activeCell="B8" sqref="B8"/>
    </sheetView>
  </sheetViews>
  <sheetFormatPr defaultRowHeight="12.5"/>
  <cols>
    <col min="1" max="1" width="7" style="38" customWidth="1"/>
    <col min="2" max="2" width="10.26953125" style="38" customWidth="1"/>
    <col min="3" max="3" width="3.54296875" customWidth="1"/>
    <col min="4" max="4" width="4.26953125" customWidth="1"/>
    <col min="5" max="5" width="30.7265625" customWidth="1"/>
    <col min="6" max="6" width="6.7265625" style="38" customWidth="1"/>
    <col min="7" max="7" width="9.54296875" style="38" customWidth="1"/>
    <col min="8" max="8" width="10.7265625" style="38" customWidth="1"/>
    <col min="9" max="9" width="14" customWidth="1"/>
  </cols>
  <sheetData>
    <row r="1" spans="1:9" ht="13">
      <c r="A1" s="40"/>
    </row>
    <row r="2" spans="1:9" ht="13">
      <c r="A2" s="40"/>
    </row>
    <row r="3" spans="1:9" ht="12" customHeight="1">
      <c r="A3" s="8"/>
      <c r="B3" s="8" t="s">
        <v>0</v>
      </c>
      <c r="C3" s="7"/>
      <c r="D3" s="7"/>
      <c r="E3" s="7"/>
      <c r="F3" s="8"/>
      <c r="G3" s="162"/>
      <c r="H3" s="8"/>
      <c r="I3" s="9"/>
    </row>
    <row r="4" spans="1:9" ht="12" customHeight="1">
      <c r="A4" s="11" t="s">
        <v>1</v>
      </c>
      <c r="B4" s="11" t="s">
        <v>2</v>
      </c>
      <c r="C4" s="10"/>
      <c r="D4" s="10"/>
      <c r="E4" s="10" t="s">
        <v>3</v>
      </c>
      <c r="F4" s="11" t="s">
        <v>4</v>
      </c>
      <c r="G4" s="121" t="s">
        <v>5</v>
      </c>
      <c r="H4" s="121" t="s">
        <v>6</v>
      </c>
      <c r="I4" s="122" t="s">
        <v>7</v>
      </c>
    </row>
    <row r="5" spans="1:9" ht="12" customHeight="1">
      <c r="A5" s="13" t="s">
        <v>8</v>
      </c>
      <c r="B5" s="13" t="s">
        <v>9</v>
      </c>
      <c r="C5" s="12"/>
      <c r="D5" s="12"/>
      <c r="E5" s="12"/>
      <c r="F5" s="13"/>
      <c r="G5" s="123" t="s">
        <v>10</v>
      </c>
      <c r="H5" s="123"/>
      <c r="I5" s="124"/>
    </row>
    <row r="6" spans="1:9" ht="12" customHeight="1">
      <c r="A6" s="15"/>
      <c r="B6" s="15"/>
      <c r="C6" s="1"/>
      <c r="D6" s="31"/>
      <c r="E6" s="31"/>
      <c r="F6" s="15"/>
      <c r="G6" s="82"/>
      <c r="H6" s="86"/>
      <c r="I6" s="88" t="str">
        <f t="shared" ref="I6" si="0">IF(OR(AND(G6="Prov",H6="Sum"),(H6="PC Sum")),". . . . . . . . .00",IF(ISERR(G6*H6),"",IF(G6*H6=0,"",ROUND(G6*H6,2))))</f>
        <v/>
      </c>
    </row>
    <row r="7" spans="1:9" ht="13">
      <c r="A7" s="71">
        <v>1</v>
      </c>
      <c r="B7" s="22"/>
      <c r="C7" s="41" t="s">
        <v>100</v>
      </c>
      <c r="D7" s="19"/>
      <c r="F7" s="70"/>
      <c r="G7" s="82"/>
      <c r="H7" s="86"/>
      <c r="I7" s="88"/>
    </row>
    <row r="8" spans="1:9" ht="12" customHeight="1">
      <c r="A8" s="21"/>
      <c r="B8" s="22" t="s">
        <v>39</v>
      </c>
      <c r="C8" s="41"/>
      <c r="D8" s="19"/>
      <c r="F8" s="70"/>
      <c r="G8" s="82"/>
      <c r="H8" s="86"/>
      <c r="I8" s="88"/>
    </row>
    <row r="9" spans="1:9" ht="12" customHeight="1">
      <c r="A9" s="21"/>
      <c r="B9" s="22" t="s">
        <v>101</v>
      </c>
      <c r="C9" s="163" t="s">
        <v>291</v>
      </c>
      <c r="D9" s="19"/>
      <c r="F9" s="29"/>
      <c r="G9" s="82"/>
      <c r="H9" s="86"/>
      <c r="I9" s="88"/>
    </row>
    <row r="10" spans="1:9" ht="12" customHeight="1">
      <c r="A10" s="21"/>
      <c r="B10" s="39"/>
      <c r="C10" s="33"/>
      <c r="D10" s="19"/>
      <c r="F10" s="29"/>
      <c r="G10" s="82"/>
      <c r="H10" s="86"/>
      <c r="I10" s="88"/>
    </row>
    <row r="11" spans="1:9" ht="12" customHeight="1">
      <c r="A11" s="21"/>
      <c r="B11" s="15">
        <v>8.3000000000000007</v>
      </c>
      <c r="C11" s="164" t="s">
        <v>102</v>
      </c>
      <c r="D11" s="1"/>
      <c r="E11" s="1"/>
      <c r="F11" s="15"/>
      <c r="G11" s="70"/>
      <c r="H11" s="86"/>
      <c r="I11" s="88"/>
    </row>
    <row r="12" spans="1:9" ht="13">
      <c r="A12" s="26"/>
      <c r="B12" s="23"/>
      <c r="C12" s="165"/>
      <c r="D12" s="19"/>
      <c r="F12" s="29"/>
      <c r="G12" s="82"/>
      <c r="H12" s="86"/>
      <c r="I12" s="83"/>
    </row>
    <row r="13" spans="1:9">
      <c r="A13" s="26" t="s">
        <v>103</v>
      </c>
      <c r="B13" s="20" t="s">
        <v>104</v>
      </c>
      <c r="C13" s="1" t="s">
        <v>105</v>
      </c>
      <c r="D13" s="19"/>
      <c r="E13" s="72"/>
      <c r="F13" s="29" t="s">
        <v>60</v>
      </c>
      <c r="G13" s="82" t="s">
        <v>60</v>
      </c>
      <c r="H13" s="86" t="s">
        <v>28</v>
      </c>
      <c r="I13" s="83"/>
    </row>
    <row r="14" spans="1:9" ht="12" customHeight="1">
      <c r="A14" s="21"/>
      <c r="B14" s="20"/>
      <c r="C14" s="1"/>
      <c r="D14" s="19"/>
      <c r="E14" s="72"/>
      <c r="F14" s="15"/>
      <c r="G14" s="82"/>
      <c r="H14" s="86"/>
      <c r="I14" s="88"/>
    </row>
    <row r="15" spans="1:9" ht="12" customHeight="1">
      <c r="A15" s="21"/>
      <c r="B15" s="20" t="s">
        <v>70</v>
      </c>
      <c r="C15" s="164" t="s">
        <v>106</v>
      </c>
      <c r="D15" s="19"/>
      <c r="E15" s="72"/>
      <c r="F15" s="15"/>
      <c r="G15" s="82"/>
      <c r="H15" s="86"/>
      <c r="I15" s="88"/>
    </row>
    <row r="16" spans="1:9" ht="12" customHeight="1">
      <c r="A16" s="21"/>
      <c r="B16" s="15"/>
      <c r="C16" s="72"/>
      <c r="D16" s="72"/>
      <c r="E16" s="72"/>
      <c r="F16" s="15"/>
      <c r="G16" s="82"/>
      <c r="H16" s="86"/>
      <c r="I16" s="88"/>
    </row>
    <row r="17" spans="1:9" ht="12" customHeight="1">
      <c r="A17" s="21"/>
      <c r="B17" s="15" t="s">
        <v>107</v>
      </c>
      <c r="C17" s="72" t="s">
        <v>29</v>
      </c>
      <c r="D17" s="166" t="s">
        <v>108</v>
      </c>
      <c r="E17" s="72"/>
      <c r="F17" s="15"/>
      <c r="G17" s="82"/>
      <c r="H17" s="86"/>
      <c r="I17" s="88"/>
    </row>
    <row r="18" spans="1:9" ht="12" customHeight="1">
      <c r="A18" s="21"/>
      <c r="B18" s="15" t="s">
        <v>109</v>
      </c>
      <c r="C18" s="72"/>
      <c r="D18" s="72"/>
      <c r="E18" s="72"/>
      <c r="F18" s="15"/>
      <c r="G18" s="82"/>
      <c r="H18" s="86"/>
      <c r="I18" s="88"/>
    </row>
    <row r="19" spans="1:9" ht="12" customHeight="1">
      <c r="A19" s="21" t="s">
        <v>110</v>
      </c>
      <c r="B19" s="15" t="s">
        <v>280</v>
      </c>
      <c r="C19" s="19"/>
      <c r="D19" s="19" t="s">
        <v>50</v>
      </c>
      <c r="E19" s="72" t="s">
        <v>347</v>
      </c>
      <c r="F19" s="29" t="s">
        <v>60</v>
      </c>
      <c r="G19" s="82" t="s">
        <v>60</v>
      </c>
      <c r="H19" s="86" t="s">
        <v>28</v>
      </c>
      <c r="I19" s="88"/>
    </row>
    <row r="20" spans="1:9" ht="12" customHeight="1">
      <c r="A20" s="21"/>
      <c r="B20" s="15"/>
      <c r="C20" s="72"/>
      <c r="D20" s="72"/>
      <c r="E20" s="72"/>
      <c r="F20" s="15"/>
      <c r="G20" s="82"/>
      <c r="H20" s="86"/>
      <c r="I20" s="88"/>
    </row>
    <row r="21" spans="1:9" ht="12" customHeight="1">
      <c r="A21" s="21" t="s">
        <v>111</v>
      </c>
      <c r="B21" s="15" t="s">
        <v>284</v>
      </c>
      <c r="C21" s="72"/>
      <c r="D21" s="72" t="s">
        <v>51</v>
      </c>
      <c r="E21" s="72" t="s">
        <v>348</v>
      </c>
      <c r="F21" s="29" t="s">
        <v>60</v>
      </c>
      <c r="G21" s="82" t="s">
        <v>60</v>
      </c>
      <c r="H21" s="86" t="s">
        <v>28</v>
      </c>
      <c r="I21" s="88"/>
    </row>
    <row r="22" spans="1:9" ht="12" customHeight="1">
      <c r="A22" s="21"/>
      <c r="B22" s="15"/>
      <c r="C22" s="72"/>
      <c r="D22" s="72"/>
      <c r="E22" s="72"/>
      <c r="F22" s="15"/>
      <c r="G22" s="82"/>
      <c r="H22" s="86"/>
      <c r="I22" s="88"/>
    </row>
    <row r="23" spans="1:9" ht="12" customHeight="1">
      <c r="A23" s="21" t="s">
        <v>112</v>
      </c>
      <c r="B23" s="15" t="s">
        <v>338</v>
      </c>
      <c r="C23" s="72"/>
      <c r="D23" s="72" t="s">
        <v>80</v>
      </c>
      <c r="E23" s="72" t="s">
        <v>364</v>
      </c>
      <c r="F23" s="29" t="s">
        <v>60</v>
      </c>
      <c r="G23" s="82" t="s">
        <v>60</v>
      </c>
      <c r="H23" s="86" t="s">
        <v>28</v>
      </c>
      <c r="I23" s="88"/>
    </row>
    <row r="24" spans="1:9" ht="12" customHeight="1">
      <c r="A24" s="21"/>
      <c r="B24" s="15"/>
      <c r="C24" s="72"/>
      <c r="D24" s="72"/>
      <c r="E24" s="72"/>
      <c r="F24" s="15"/>
      <c r="G24" s="82"/>
      <c r="H24" s="86"/>
      <c r="I24" s="83"/>
    </row>
    <row r="25" spans="1:9" ht="12" customHeight="1">
      <c r="A25" s="21" t="s">
        <v>113</v>
      </c>
      <c r="B25" s="15" t="s">
        <v>281</v>
      </c>
      <c r="C25" s="72"/>
      <c r="D25" s="72" t="s">
        <v>258</v>
      </c>
      <c r="E25" s="72" t="s">
        <v>114</v>
      </c>
      <c r="F25" s="29" t="s">
        <v>60</v>
      </c>
      <c r="G25" s="82" t="s">
        <v>60</v>
      </c>
      <c r="H25" s="86" t="s">
        <v>28</v>
      </c>
      <c r="I25" s="83"/>
    </row>
    <row r="26" spans="1:9" ht="12" customHeight="1">
      <c r="A26" s="21"/>
      <c r="B26" s="15"/>
      <c r="C26" s="72"/>
      <c r="D26" s="72"/>
      <c r="E26" s="72"/>
      <c r="F26" s="15"/>
      <c r="G26" s="82"/>
      <c r="H26" s="86"/>
      <c r="I26" s="83"/>
    </row>
    <row r="27" spans="1:9" ht="12" customHeight="1">
      <c r="A27" s="21" t="s">
        <v>115</v>
      </c>
      <c r="B27" s="15" t="s">
        <v>282</v>
      </c>
      <c r="C27" s="72"/>
      <c r="D27" s="72" t="s">
        <v>259</v>
      </c>
      <c r="E27" s="72" t="s">
        <v>116</v>
      </c>
      <c r="F27" s="29" t="s">
        <v>60</v>
      </c>
      <c r="G27" s="82" t="s">
        <v>60</v>
      </c>
      <c r="H27" s="86" t="s">
        <v>28</v>
      </c>
      <c r="I27" s="83"/>
    </row>
    <row r="28" spans="1:9" ht="12" customHeight="1">
      <c r="A28" s="21"/>
      <c r="B28" s="15"/>
      <c r="C28" s="72"/>
      <c r="D28" s="72"/>
      <c r="E28" s="72"/>
      <c r="F28" s="15"/>
      <c r="G28" s="82"/>
      <c r="H28" s="86"/>
      <c r="I28" s="83"/>
    </row>
    <row r="29" spans="1:9" ht="12" customHeight="1">
      <c r="A29" s="21" t="s">
        <v>117</v>
      </c>
      <c r="B29" s="15"/>
      <c r="C29" s="72"/>
      <c r="D29" s="19" t="s">
        <v>81</v>
      </c>
      <c r="E29" s="72" t="s">
        <v>339</v>
      </c>
      <c r="F29" s="29"/>
      <c r="G29" s="82"/>
      <c r="H29" s="86"/>
      <c r="I29" s="83"/>
    </row>
    <row r="30" spans="1:9" ht="12" customHeight="1">
      <c r="A30" s="21"/>
      <c r="B30" s="167"/>
      <c r="C30" s="34"/>
      <c r="D30" s="19"/>
      <c r="E30" s="72" t="s">
        <v>345</v>
      </c>
      <c r="F30" s="29"/>
      <c r="G30" s="82"/>
      <c r="H30" s="86"/>
      <c r="I30" s="83"/>
    </row>
    <row r="31" spans="1:9" ht="12" customHeight="1">
      <c r="A31" s="21"/>
      <c r="B31" s="167"/>
      <c r="C31" s="34"/>
      <c r="D31" s="19"/>
      <c r="E31" s="72" t="s">
        <v>340</v>
      </c>
      <c r="F31" s="29"/>
      <c r="G31" s="82"/>
      <c r="H31" s="86"/>
      <c r="I31" s="83"/>
    </row>
    <row r="32" spans="1:9" ht="12" customHeight="1">
      <c r="A32" s="21"/>
      <c r="B32" s="167"/>
      <c r="C32" s="34"/>
      <c r="D32" s="19"/>
      <c r="E32" s="72" t="s">
        <v>341</v>
      </c>
      <c r="F32" s="29"/>
      <c r="G32" s="82"/>
      <c r="H32" s="86"/>
      <c r="I32" s="83"/>
    </row>
    <row r="33" spans="1:9" ht="12" customHeight="1">
      <c r="A33" s="21"/>
      <c r="B33" s="167"/>
      <c r="C33" s="34"/>
      <c r="D33" s="19"/>
      <c r="E33" s="72" t="s">
        <v>352</v>
      </c>
      <c r="F33" s="29" t="s">
        <v>60</v>
      </c>
      <c r="G33" s="82" t="s">
        <v>60</v>
      </c>
      <c r="H33" s="86" t="s">
        <v>28</v>
      </c>
      <c r="I33" s="83"/>
    </row>
    <row r="34" spans="1:9" ht="12" customHeight="1">
      <c r="A34" s="21"/>
      <c r="B34" s="167"/>
      <c r="C34" s="34"/>
      <c r="D34" s="19"/>
      <c r="F34" s="29"/>
      <c r="G34" s="82"/>
      <c r="H34" s="86"/>
      <c r="I34" s="83"/>
    </row>
    <row r="35" spans="1:9" ht="12" customHeight="1">
      <c r="A35" s="21" t="s">
        <v>118</v>
      </c>
      <c r="B35" s="30" t="s">
        <v>285</v>
      </c>
      <c r="C35" s="37"/>
      <c r="D35" s="19" t="s">
        <v>260</v>
      </c>
      <c r="E35" t="s">
        <v>353</v>
      </c>
      <c r="F35" s="29" t="s">
        <v>60</v>
      </c>
      <c r="G35" s="82" t="s">
        <v>60</v>
      </c>
      <c r="H35" s="86" t="s">
        <v>28</v>
      </c>
      <c r="I35" s="83"/>
    </row>
    <row r="36" spans="1:9" ht="12" customHeight="1">
      <c r="A36" s="21"/>
      <c r="B36" s="23"/>
      <c r="C36" s="37"/>
      <c r="D36" s="19"/>
      <c r="F36" s="29"/>
      <c r="G36" s="82"/>
      <c r="H36" s="86"/>
      <c r="I36" s="83"/>
    </row>
    <row r="37" spans="1:9" ht="12" customHeight="1">
      <c r="A37" s="21"/>
      <c r="B37" s="30" t="s">
        <v>121</v>
      </c>
      <c r="C37" s="37" t="s">
        <v>30</v>
      </c>
      <c r="D37" s="168" t="s">
        <v>122</v>
      </c>
      <c r="F37" s="29"/>
      <c r="G37" s="82"/>
      <c r="H37" s="86"/>
      <c r="I37" s="83"/>
    </row>
    <row r="38" spans="1:9" ht="12" customHeight="1">
      <c r="A38" s="21"/>
      <c r="B38" s="30" t="s">
        <v>123</v>
      </c>
      <c r="C38" s="37"/>
      <c r="D38" s="19"/>
      <c r="F38" s="29"/>
      <c r="G38" s="82"/>
      <c r="H38" s="86"/>
      <c r="I38" s="83"/>
    </row>
    <row r="39" spans="1:9" ht="12" customHeight="1">
      <c r="A39" s="21" t="s">
        <v>124</v>
      </c>
      <c r="B39" s="23"/>
      <c r="C39" s="37"/>
      <c r="D39" s="19" t="s">
        <v>50</v>
      </c>
      <c r="E39" t="s">
        <v>349</v>
      </c>
      <c r="F39" s="29"/>
      <c r="G39" s="82"/>
      <c r="H39" s="86"/>
      <c r="I39" s="83"/>
    </row>
    <row r="40" spans="1:9" ht="12" customHeight="1">
      <c r="A40" s="21"/>
      <c r="B40" s="23"/>
      <c r="C40" s="37"/>
      <c r="D40" s="19"/>
      <c r="E40" t="s">
        <v>342</v>
      </c>
      <c r="F40" s="29" t="s">
        <v>60</v>
      </c>
      <c r="G40" s="82" t="s">
        <v>60</v>
      </c>
      <c r="H40" s="86" t="s">
        <v>28</v>
      </c>
      <c r="I40" s="83"/>
    </row>
    <row r="41" spans="1:9" ht="12" customHeight="1">
      <c r="A41" s="21"/>
      <c r="B41" s="23"/>
      <c r="C41" s="37"/>
      <c r="D41" s="19"/>
      <c r="F41" s="29"/>
      <c r="G41" s="82"/>
      <c r="H41" s="86"/>
      <c r="I41" s="83"/>
    </row>
    <row r="42" spans="1:9" ht="12" customHeight="1">
      <c r="A42" s="21" t="s">
        <v>125</v>
      </c>
      <c r="B42" s="23"/>
      <c r="C42" s="37"/>
      <c r="D42" s="72" t="s">
        <v>51</v>
      </c>
      <c r="E42" t="s">
        <v>126</v>
      </c>
      <c r="F42" s="29" t="s">
        <v>60</v>
      </c>
      <c r="G42" s="82" t="s">
        <v>60</v>
      </c>
      <c r="H42" s="86" t="s">
        <v>28</v>
      </c>
      <c r="I42" s="83"/>
    </row>
    <row r="43" spans="1:9" ht="12" customHeight="1">
      <c r="A43" s="21"/>
      <c r="B43" s="23"/>
      <c r="C43" s="37"/>
      <c r="D43" s="72"/>
      <c r="F43" s="29"/>
      <c r="G43" s="82"/>
      <c r="H43" s="86"/>
      <c r="I43" s="83"/>
    </row>
    <row r="44" spans="1:9" ht="12" customHeight="1">
      <c r="A44" s="21" t="s">
        <v>127</v>
      </c>
      <c r="B44" s="20"/>
      <c r="C44" s="1"/>
      <c r="D44" s="72" t="s">
        <v>80</v>
      </c>
      <c r="E44" s="19" t="s">
        <v>131</v>
      </c>
      <c r="F44" s="29" t="s">
        <v>60</v>
      </c>
      <c r="G44" s="82" t="s">
        <v>60</v>
      </c>
      <c r="H44" s="86" t="s">
        <v>28</v>
      </c>
      <c r="I44" s="88"/>
    </row>
    <row r="45" spans="1:9" ht="12" customHeight="1">
      <c r="A45" s="21"/>
      <c r="B45" s="20"/>
      <c r="C45" s="1"/>
      <c r="D45" s="72"/>
      <c r="E45" s="19"/>
      <c r="F45" s="20"/>
      <c r="G45" s="82"/>
      <c r="H45" s="86"/>
      <c r="I45" s="88"/>
    </row>
    <row r="46" spans="1:9" ht="12" customHeight="1">
      <c r="A46" s="21" t="s">
        <v>128</v>
      </c>
      <c r="B46" s="20"/>
      <c r="C46" s="1"/>
      <c r="D46" s="72" t="s">
        <v>258</v>
      </c>
      <c r="E46" s="19" t="s">
        <v>133</v>
      </c>
      <c r="F46" s="29" t="s">
        <v>60</v>
      </c>
      <c r="G46" s="82" t="s">
        <v>60</v>
      </c>
      <c r="H46" s="86" t="s">
        <v>28</v>
      </c>
      <c r="I46" s="88"/>
    </row>
    <row r="47" spans="1:9" ht="12" customHeight="1">
      <c r="A47" s="21"/>
      <c r="B47" s="20"/>
      <c r="C47" s="1"/>
      <c r="D47" s="72"/>
      <c r="E47" s="19"/>
      <c r="F47" s="20"/>
      <c r="G47" s="82"/>
      <c r="H47" s="86"/>
      <c r="I47" s="88"/>
    </row>
    <row r="48" spans="1:9" ht="12" customHeight="1">
      <c r="A48" s="21" t="s">
        <v>130</v>
      </c>
      <c r="B48" s="20"/>
      <c r="C48" s="1"/>
      <c r="D48" s="72" t="s">
        <v>259</v>
      </c>
      <c r="E48" s="19" t="s">
        <v>135</v>
      </c>
      <c r="F48" s="29"/>
      <c r="G48" s="82"/>
      <c r="H48" s="86"/>
      <c r="I48" s="88"/>
    </row>
    <row r="49" spans="1:9" ht="12" customHeight="1">
      <c r="A49" s="21"/>
      <c r="B49" s="25"/>
      <c r="C49" s="1"/>
      <c r="D49" s="19"/>
      <c r="E49" s="1" t="s">
        <v>136</v>
      </c>
      <c r="F49" s="29" t="s">
        <v>60</v>
      </c>
      <c r="G49" s="82" t="s">
        <v>60</v>
      </c>
      <c r="H49" s="86" t="s">
        <v>28</v>
      </c>
      <c r="I49" s="88"/>
    </row>
    <row r="50" spans="1:9" ht="12" customHeight="1">
      <c r="A50" s="21"/>
      <c r="B50" s="25"/>
      <c r="C50" s="1"/>
      <c r="D50" s="19"/>
      <c r="E50" s="1"/>
      <c r="F50" s="20"/>
      <c r="G50" s="82"/>
      <c r="H50" s="86"/>
      <c r="I50" s="88"/>
    </row>
    <row r="51" spans="1:9" ht="12" customHeight="1">
      <c r="A51" s="21" t="s">
        <v>132</v>
      </c>
      <c r="B51" s="25"/>
      <c r="C51" s="1"/>
      <c r="D51" s="19" t="s">
        <v>81</v>
      </c>
      <c r="E51" s="1" t="s">
        <v>138</v>
      </c>
      <c r="F51" s="29" t="s">
        <v>60</v>
      </c>
      <c r="G51" s="82" t="s">
        <v>60</v>
      </c>
      <c r="H51" s="86" t="s">
        <v>28</v>
      </c>
      <c r="I51" s="88"/>
    </row>
    <row r="52" spans="1:9" ht="12" customHeight="1">
      <c r="A52" s="21"/>
      <c r="B52" s="25"/>
      <c r="C52" s="1"/>
      <c r="D52" s="19"/>
      <c r="E52" s="1"/>
      <c r="F52" s="20"/>
      <c r="G52" s="82"/>
      <c r="H52" s="86"/>
      <c r="I52" s="88"/>
    </row>
    <row r="53" spans="1:9" ht="12" customHeight="1">
      <c r="A53" s="21" t="s">
        <v>134</v>
      </c>
      <c r="B53" s="15"/>
      <c r="C53" s="1"/>
      <c r="D53" s="19" t="s">
        <v>260</v>
      </c>
      <c r="E53" s="1" t="s">
        <v>140</v>
      </c>
      <c r="F53" s="29" t="s">
        <v>60</v>
      </c>
      <c r="G53" s="82" t="s">
        <v>60</v>
      </c>
      <c r="H53" s="86" t="s">
        <v>28</v>
      </c>
      <c r="I53" s="88"/>
    </row>
    <row r="54" spans="1:9" ht="12" customHeight="1">
      <c r="A54" s="21"/>
      <c r="B54" s="25"/>
      <c r="C54" s="19"/>
      <c r="D54" s="19"/>
      <c r="E54" s="19"/>
      <c r="F54" s="20"/>
      <c r="G54" s="82"/>
      <c r="H54" s="86"/>
      <c r="I54" s="88"/>
    </row>
    <row r="55" spans="1:9" ht="12" customHeight="1">
      <c r="A55" s="21" t="s">
        <v>137</v>
      </c>
      <c r="B55" s="25"/>
      <c r="C55" s="19"/>
      <c r="D55" s="19" t="s">
        <v>261</v>
      </c>
      <c r="E55" s="19" t="s">
        <v>142</v>
      </c>
      <c r="F55" s="29" t="s">
        <v>60</v>
      </c>
      <c r="G55" s="82" t="s">
        <v>60</v>
      </c>
      <c r="H55" s="86" t="s">
        <v>28</v>
      </c>
      <c r="I55" s="88"/>
    </row>
    <row r="56" spans="1:9" ht="12" customHeight="1">
      <c r="A56" s="21"/>
      <c r="B56" s="20"/>
      <c r="C56" s="19"/>
      <c r="D56" s="19"/>
      <c r="E56" s="19"/>
      <c r="F56" s="20"/>
      <c r="G56" s="82"/>
      <c r="H56" s="86"/>
      <c r="I56" s="88" t="str">
        <f t="shared" ref="I56" si="1">IF(OR(AND(G56="Prov",H56="Sum"),(H56="PC Sum")),". . . . . . . . .00",IF(ISERR(G56*H56),"",IF(G56*H56=0,"",ROUND(G56*H56,2))))</f>
        <v/>
      </c>
    </row>
    <row r="57" spans="1:9" ht="12" customHeight="1">
      <c r="A57" s="21" t="s">
        <v>139</v>
      </c>
      <c r="B57" s="169"/>
      <c r="C57" s="19"/>
      <c r="D57" s="19" t="s">
        <v>262</v>
      </c>
      <c r="E57" s="34" t="s">
        <v>144</v>
      </c>
      <c r="F57" s="29" t="s">
        <v>60</v>
      </c>
      <c r="G57" s="82" t="s">
        <v>60</v>
      </c>
      <c r="H57" s="86" t="s">
        <v>28</v>
      </c>
      <c r="I57" s="83"/>
    </row>
    <row r="58" spans="1:9" ht="12" customHeight="1">
      <c r="A58" s="21"/>
      <c r="B58" s="15"/>
      <c r="C58" s="19"/>
      <c r="D58" s="19"/>
      <c r="E58" s="19"/>
      <c r="F58" s="29"/>
      <c r="G58" s="82"/>
      <c r="H58" s="86"/>
      <c r="I58" s="83"/>
    </row>
    <row r="59" spans="1:9" ht="11.25" customHeight="1">
      <c r="A59" s="42"/>
      <c r="B59" s="65"/>
      <c r="C59" s="43"/>
      <c r="D59" s="43"/>
      <c r="E59" s="43"/>
      <c r="F59" s="44"/>
      <c r="G59" s="145"/>
      <c r="H59" s="145"/>
      <c r="I59" s="125"/>
    </row>
    <row r="60" spans="1:9" ht="12" customHeight="1">
      <c r="A60" s="14"/>
      <c r="B60" s="47" t="s">
        <v>22</v>
      </c>
      <c r="C60" s="19"/>
      <c r="D60" s="19"/>
      <c r="E60" s="19"/>
      <c r="G60" s="146"/>
      <c r="H60" s="146"/>
      <c r="I60" s="126" t="str">
        <f>IF(SUM(I7:I59)=0,"",SUM(I7:I59))</f>
        <v/>
      </c>
    </row>
    <row r="61" spans="1:9" ht="12" customHeight="1">
      <c r="A61" s="50"/>
      <c r="B61" s="51"/>
      <c r="C61" s="52"/>
      <c r="D61" s="52"/>
      <c r="E61" s="52"/>
      <c r="F61" s="53"/>
      <c r="G61" s="147"/>
      <c r="H61" s="147"/>
      <c r="I61" s="127"/>
    </row>
    <row r="62" spans="1:9" ht="12" customHeight="1">
      <c r="A62" s="42"/>
      <c r="B62" s="66"/>
      <c r="C62" s="43"/>
      <c r="D62" s="43"/>
      <c r="E62" s="43"/>
      <c r="F62" s="44"/>
      <c r="G62" s="145"/>
      <c r="H62" s="145"/>
      <c r="I62" s="128"/>
    </row>
    <row r="63" spans="1:9" ht="12" customHeight="1">
      <c r="A63" s="18"/>
      <c r="B63" s="47" t="s">
        <v>23</v>
      </c>
      <c r="C63" s="19"/>
      <c r="D63" s="19"/>
      <c r="E63" s="19"/>
      <c r="G63" s="146"/>
      <c r="H63" s="146"/>
      <c r="I63" s="129" t="str">
        <f>+I60</f>
        <v/>
      </c>
    </row>
    <row r="64" spans="1:9" ht="12" customHeight="1">
      <c r="A64" s="57"/>
      <c r="B64" s="67"/>
      <c r="C64" s="52"/>
      <c r="D64" s="52"/>
      <c r="E64" s="52"/>
      <c r="F64" s="53"/>
      <c r="G64" s="147"/>
      <c r="H64" s="147"/>
      <c r="I64" s="58"/>
    </row>
    <row r="65" spans="1:9" ht="12" customHeight="1">
      <c r="A65" s="21"/>
      <c r="B65" s="25"/>
      <c r="C65" s="19"/>
      <c r="D65" s="19"/>
      <c r="E65" s="19"/>
      <c r="F65" s="20"/>
      <c r="G65" s="82"/>
      <c r="H65" s="86"/>
      <c r="I65" s="88"/>
    </row>
    <row r="66" spans="1:9" ht="12" customHeight="1">
      <c r="A66" s="21" t="s">
        <v>141</v>
      </c>
      <c r="B66" s="25" t="s">
        <v>78</v>
      </c>
      <c r="C66" s="19" t="s">
        <v>145</v>
      </c>
      <c r="D66" s="19"/>
      <c r="E66" s="19"/>
      <c r="F66" s="29" t="s">
        <v>60</v>
      </c>
      <c r="G66" s="82" t="s">
        <v>60</v>
      </c>
      <c r="H66" s="86" t="s">
        <v>28</v>
      </c>
      <c r="I66" s="88"/>
    </row>
    <row r="67" spans="1:9" ht="12" customHeight="1">
      <c r="A67" s="21"/>
      <c r="B67" s="25"/>
      <c r="C67" s="19"/>
      <c r="D67" s="19"/>
      <c r="E67" s="19"/>
      <c r="F67" s="20"/>
      <c r="G67" s="82"/>
      <c r="H67" s="86"/>
      <c r="I67" s="83"/>
    </row>
    <row r="68" spans="1:9" ht="12" customHeight="1">
      <c r="A68" s="21" t="s">
        <v>143</v>
      </c>
      <c r="B68" s="15" t="s">
        <v>146</v>
      </c>
      <c r="C68" s="19" t="s">
        <v>245</v>
      </c>
      <c r="D68" s="19"/>
      <c r="E68" s="19"/>
      <c r="F68" s="29" t="s">
        <v>60</v>
      </c>
      <c r="G68" s="82" t="s">
        <v>60</v>
      </c>
      <c r="H68" s="86" t="s">
        <v>28</v>
      </c>
      <c r="I68" s="83"/>
    </row>
    <row r="69" spans="1:9" ht="12" customHeight="1">
      <c r="A69" s="21"/>
      <c r="B69" s="25"/>
      <c r="C69" s="19"/>
      <c r="D69" s="19"/>
      <c r="E69" s="19"/>
      <c r="F69" s="20"/>
      <c r="G69" s="82"/>
      <c r="H69" s="86"/>
      <c r="I69" s="83"/>
    </row>
    <row r="70" spans="1:9" ht="12" customHeight="1">
      <c r="A70" s="21" t="s">
        <v>150</v>
      </c>
      <c r="B70" s="25">
        <v>8.4</v>
      </c>
      <c r="C70" s="168" t="s">
        <v>151</v>
      </c>
      <c r="D70" s="19"/>
      <c r="E70" s="19"/>
      <c r="F70" s="20"/>
      <c r="G70" s="82"/>
      <c r="H70" s="86"/>
      <c r="I70" s="83"/>
    </row>
    <row r="71" spans="1:9" ht="12" customHeight="1">
      <c r="A71" s="21"/>
      <c r="B71" s="25"/>
      <c r="C71" s="19"/>
      <c r="D71" s="19"/>
      <c r="E71" s="19"/>
      <c r="F71" s="20"/>
      <c r="G71" s="82"/>
      <c r="H71" s="86"/>
      <c r="I71" s="83"/>
    </row>
    <row r="72" spans="1:9" ht="12" customHeight="1">
      <c r="A72" s="21" t="s">
        <v>24</v>
      </c>
      <c r="B72" s="25" t="s">
        <v>82</v>
      </c>
      <c r="C72" s="19" t="s">
        <v>105</v>
      </c>
      <c r="D72" s="19"/>
      <c r="E72" s="19"/>
      <c r="F72" s="15" t="s">
        <v>271</v>
      </c>
      <c r="G72" s="82">
        <v>12</v>
      </c>
      <c r="H72" s="86"/>
      <c r="I72" s="83" t="str">
        <f>IF(H72="","",ROUND(G72*H72,2))</f>
        <v/>
      </c>
    </row>
    <row r="73" spans="1:9" ht="12" customHeight="1">
      <c r="A73" s="21"/>
      <c r="B73" s="25"/>
      <c r="C73" s="19"/>
      <c r="D73" s="19"/>
      <c r="E73" s="19"/>
      <c r="F73" s="20"/>
      <c r="G73" s="82"/>
      <c r="H73" s="86"/>
      <c r="I73" s="83"/>
    </row>
    <row r="74" spans="1:9" ht="12" customHeight="1">
      <c r="A74" s="21"/>
      <c r="B74" s="30" t="s">
        <v>152</v>
      </c>
      <c r="C74" s="168" t="s">
        <v>160</v>
      </c>
      <c r="D74" s="19"/>
      <c r="E74" s="19"/>
      <c r="F74" s="20"/>
      <c r="G74" s="82"/>
      <c r="H74" s="86"/>
      <c r="I74" s="83"/>
    </row>
    <row r="75" spans="1:9" ht="12" customHeight="1">
      <c r="A75" s="21"/>
      <c r="B75" s="30"/>
      <c r="C75" s="168" t="s">
        <v>161</v>
      </c>
      <c r="D75" s="19"/>
      <c r="E75" s="19"/>
      <c r="F75" s="20"/>
      <c r="G75" s="82"/>
      <c r="H75" s="86"/>
      <c r="I75" s="83"/>
    </row>
    <row r="76" spans="1:9" ht="12" customHeight="1">
      <c r="A76" s="21"/>
      <c r="B76" s="30"/>
      <c r="C76" s="19"/>
      <c r="D76" s="19"/>
      <c r="E76" s="19"/>
      <c r="F76" s="20"/>
      <c r="G76" s="82"/>
      <c r="H76" s="86"/>
      <c r="I76" s="83"/>
    </row>
    <row r="77" spans="1:9" ht="12" customHeight="1">
      <c r="A77" s="21"/>
      <c r="B77" s="30" t="s">
        <v>153</v>
      </c>
      <c r="C77" s="19" t="s">
        <v>29</v>
      </c>
      <c r="D77" s="168" t="s">
        <v>108</v>
      </c>
      <c r="E77" s="19"/>
      <c r="F77" s="20"/>
      <c r="G77" s="82"/>
      <c r="H77" s="86"/>
      <c r="I77" s="83"/>
    </row>
    <row r="78" spans="1:9" ht="12" customHeight="1">
      <c r="A78" s="21"/>
      <c r="B78" s="30"/>
      <c r="C78" s="19"/>
      <c r="D78" s="19"/>
      <c r="E78" s="19"/>
      <c r="F78" s="20"/>
      <c r="G78" s="82"/>
      <c r="H78" s="86"/>
      <c r="I78" s="83"/>
    </row>
    <row r="79" spans="1:9" ht="12" customHeight="1">
      <c r="A79" s="21" t="s">
        <v>25</v>
      </c>
      <c r="B79" s="15" t="s">
        <v>284</v>
      </c>
      <c r="C79" s="19"/>
      <c r="D79" s="19" t="s">
        <v>50</v>
      </c>
      <c r="E79" s="19" t="s">
        <v>283</v>
      </c>
      <c r="F79" s="15" t="s">
        <v>271</v>
      </c>
      <c r="G79" s="82">
        <f>$G$72</f>
        <v>12</v>
      </c>
      <c r="H79" s="86"/>
      <c r="I79" s="83" t="str">
        <f>IF(H79="","",ROUND(G79*H79,2))</f>
        <v/>
      </c>
    </row>
    <row r="80" spans="1:9" ht="12" customHeight="1">
      <c r="A80" s="21"/>
      <c r="B80" s="15"/>
      <c r="C80" s="19"/>
      <c r="D80" s="72"/>
      <c r="E80" s="19"/>
      <c r="F80" s="15"/>
      <c r="G80" s="82"/>
      <c r="H80" s="86"/>
      <c r="I80" s="83"/>
    </row>
    <row r="81" spans="1:9" ht="12" customHeight="1">
      <c r="A81" s="21" t="s">
        <v>26</v>
      </c>
      <c r="B81" s="15" t="s">
        <v>338</v>
      </c>
      <c r="C81" s="19"/>
      <c r="D81" s="72" t="s">
        <v>51</v>
      </c>
      <c r="E81" s="19" t="s">
        <v>365</v>
      </c>
      <c r="F81" s="15" t="s">
        <v>271</v>
      </c>
      <c r="G81" s="82">
        <f t="shared" ref="G81" si="2">$G$72</f>
        <v>12</v>
      </c>
      <c r="H81" s="86"/>
      <c r="I81" s="83" t="str">
        <f>IF(H81="","",ROUND(G81*H81,2))</f>
        <v/>
      </c>
    </row>
    <row r="82" spans="1:9" ht="12" customHeight="1">
      <c r="A82" s="21"/>
      <c r="B82" s="15"/>
      <c r="C82" s="19"/>
      <c r="D82" s="72"/>
      <c r="E82" s="19"/>
      <c r="F82" s="15"/>
      <c r="G82" s="82"/>
      <c r="H82" s="86"/>
      <c r="I82" s="83"/>
    </row>
    <row r="83" spans="1:9" ht="12" customHeight="1">
      <c r="A83" s="21" t="s">
        <v>27</v>
      </c>
      <c r="B83" s="15" t="s">
        <v>281</v>
      </c>
      <c r="C83" s="19"/>
      <c r="D83" s="72" t="s">
        <v>80</v>
      </c>
      <c r="E83" s="19" t="s">
        <v>114</v>
      </c>
      <c r="F83" s="15" t="s">
        <v>271</v>
      </c>
      <c r="G83" s="82">
        <f t="shared" ref="G83" si="3">$G$72</f>
        <v>12</v>
      </c>
      <c r="H83" s="86"/>
      <c r="I83" s="83" t="str">
        <f>IF(H83="","",ROUND(G83*H83,2))</f>
        <v/>
      </c>
    </row>
    <row r="84" spans="1:9" ht="12" customHeight="1">
      <c r="A84" s="21"/>
      <c r="B84" s="15"/>
      <c r="C84" s="19"/>
      <c r="D84" s="72"/>
      <c r="E84" s="19"/>
      <c r="F84" s="15"/>
      <c r="G84" s="82"/>
      <c r="H84" s="86"/>
      <c r="I84" s="83"/>
    </row>
    <row r="85" spans="1:9" ht="12" customHeight="1">
      <c r="A85" s="21" t="s">
        <v>36</v>
      </c>
      <c r="B85" s="15" t="s">
        <v>282</v>
      </c>
      <c r="C85" s="19"/>
      <c r="D85" s="72" t="s">
        <v>258</v>
      </c>
      <c r="E85" s="19" t="s">
        <v>116</v>
      </c>
      <c r="F85" s="15" t="s">
        <v>271</v>
      </c>
      <c r="G85" s="82">
        <f t="shared" ref="G85" si="4">$G$72</f>
        <v>12</v>
      </c>
      <c r="H85" s="86"/>
      <c r="I85" s="83" t="str">
        <f>IF(H85="","",ROUND(G85*H85,2))</f>
        <v/>
      </c>
    </row>
    <row r="86" spans="1:9" ht="12" customHeight="1">
      <c r="A86" s="21"/>
      <c r="B86" s="15"/>
      <c r="C86" s="19"/>
      <c r="D86" s="72"/>
      <c r="E86" s="19"/>
      <c r="F86" s="15"/>
      <c r="G86" s="82"/>
      <c r="H86" s="86"/>
      <c r="I86" s="83"/>
    </row>
    <row r="87" spans="1:9" ht="12" customHeight="1">
      <c r="A87" s="21" t="s">
        <v>37</v>
      </c>
      <c r="B87" s="15"/>
      <c r="C87" s="19"/>
      <c r="D87" s="72" t="s">
        <v>259</v>
      </c>
      <c r="E87" s="19" t="s">
        <v>119</v>
      </c>
      <c r="F87" s="15" t="s">
        <v>271</v>
      </c>
      <c r="G87" s="82">
        <f t="shared" ref="G87" si="5">$G$72</f>
        <v>12</v>
      </c>
      <c r="H87" s="86"/>
      <c r="I87" s="83" t="str">
        <f>IF(H87="","",ROUND(G87*H87,2))</f>
        <v/>
      </c>
    </row>
    <row r="88" spans="1:9" ht="12" customHeight="1">
      <c r="A88" s="21"/>
      <c r="B88" s="167"/>
      <c r="C88" s="19"/>
      <c r="D88" s="72"/>
      <c r="E88" s="19"/>
      <c r="F88" s="29"/>
      <c r="G88" s="82"/>
      <c r="H88" s="86"/>
      <c r="I88" s="83"/>
    </row>
    <row r="89" spans="1:9" ht="12" customHeight="1">
      <c r="A89" s="21" t="s">
        <v>38</v>
      </c>
      <c r="B89" s="30" t="s">
        <v>285</v>
      </c>
      <c r="C89" s="19"/>
      <c r="D89" s="19" t="s">
        <v>81</v>
      </c>
      <c r="E89" s="19" t="s">
        <v>120</v>
      </c>
      <c r="F89" s="15" t="s">
        <v>271</v>
      </c>
      <c r="G89" s="82">
        <f t="shared" ref="G89" si="6">$G$72</f>
        <v>12</v>
      </c>
      <c r="H89" s="86"/>
      <c r="I89" s="83" t="str">
        <f>IF(H89="","",ROUND(G89*H89,2))</f>
        <v/>
      </c>
    </row>
    <row r="90" spans="1:9" ht="12" customHeight="1">
      <c r="A90" s="21"/>
      <c r="B90" s="23"/>
      <c r="C90" s="19"/>
      <c r="D90" s="19"/>
      <c r="E90" s="19"/>
      <c r="F90" s="29"/>
      <c r="G90" s="82"/>
      <c r="H90" s="86"/>
      <c r="I90" s="83"/>
    </row>
    <row r="91" spans="1:9" ht="12" customHeight="1">
      <c r="A91" s="21"/>
      <c r="B91" s="30" t="s">
        <v>154</v>
      </c>
      <c r="C91" s="19" t="s">
        <v>30</v>
      </c>
      <c r="D91" s="168" t="s">
        <v>122</v>
      </c>
      <c r="E91" s="19"/>
      <c r="F91" s="29"/>
      <c r="G91" s="82"/>
      <c r="H91" s="86"/>
      <c r="I91" s="83"/>
    </row>
    <row r="92" spans="1:9" ht="12" customHeight="1">
      <c r="A92" s="21"/>
      <c r="B92" s="30"/>
      <c r="C92" s="19"/>
      <c r="D92" s="19"/>
      <c r="E92" s="19"/>
      <c r="F92" s="29"/>
      <c r="G92" s="82"/>
      <c r="H92" s="86"/>
      <c r="I92" s="83"/>
    </row>
    <row r="93" spans="1:9" ht="12" customHeight="1">
      <c r="A93" s="21" t="s">
        <v>163</v>
      </c>
      <c r="B93" s="23"/>
      <c r="C93" s="19"/>
      <c r="D93" s="19" t="s">
        <v>50</v>
      </c>
      <c r="E93" s="19" t="s">
        <v>343</v>
      </c>
      <c r="F93" s="29"/>
      <c r="G93" s="82"/>
      <c r="H93" s="86"/>
      <c r="I93" s="83"/>
    </row>
    <row r="94" spans="1:9" ht="12" customHeight="1">
      <c r="A94" s="21"/>
      <c r="B94" s="23"/>
      <c r="C94" s="19"/>
      <c r="D94" s="19"/>
      <c r="E94" s="19" t="s">
        <v>344</v>
      </c>
      <c r="F94" s="15" t="s">
        <v>271</v>
      </c>
      <c r="G94" s="82">
        <f t="shared" ref="G94" si="7">$G$72</f>
        <v>12</v>
      </c>
      <c r="H94" s="86"/>
      <c r="I94" s="83" t="str">
        <f>IF(H94="","",ROUND(G94*H94,2))</f>
        <v/>
      </c>
    </row>
    <row r="95" spans="1:9" ht="12" customHeight="1">
      <c r="A95" s="21"/>
      <c r="B95" s="23"/>
      <c r="C95" s="19"/>
      <c r="D95" s="19"/>
      <c r="E95" s="19"/>
      <c r="F95" s="29"/>
      <c r="G95" s="82"/>
      <c r="H95" s="86"/>
      <c r="I95" s="83"/>
    </row>
    <row r="96" spans="1:9" ht="12" customHeight="1">
      <c r="A96" s="21" t="s">
        <v>164</v>
      </c>
      <c r="B96" s="23"/>
      <c r="C96" s="19"/>
      <c r="D96" s="72" t="s">
        <v>51</v>
      </c>
      <c r="E96" s="19" t="s">
        <v>126</v>
      </c>
      <c r="F96" s="15" t="s">
        <v>271</v>
      </c>
      <c r="G96" s="82">
        <f t="shared" ref="G96" si="8">$G$72</f>
        <v>12</v>
      </c>
      <c r="H96" s="86"/>
      <c r="I96" s="83" t="str">
        <f>IF(H96="","",ROUND(G96*H96,2))</f>
        <v/>
      </c>
    </row>
    <row r="97" spans="1:9" ht="12" customHeight="1">
      <c r="A97" s="21"/>
      <c r="B97" s="23"/>
      <c r="C97" s="19"/>
      <c r="D97" s="72"/>
      <c r="E97" s="19"/>
      <c r="F97" s="29"/>
      <c r="G97" s="82"/>
      <c r="H97" s="86"/>
      <c r="I97" s="83"/>
    </row>
    <row r="98" spans="1:9" ht="12" customHeight="1">
      <c r="A98" s="21" t="s">
        <v>165</v>
      </c>
      <c r="B98" s="23"/>
      <c r="C98" s="19"/>
      <c r="D98" s="72" t="s">
        <v>80</v>
      </c>
      <c r="E98" s="19" t="s">
        <v>129</v>
      </c>
      <c r="F98" s="15" t="s">
        <v>271</v>
      </c>
      <c r="G98" s="82">
        <f t="shared" ref="G98" si="9">$G$72</f>
        <v>12</v>
      </c>
      <c r="H98" s="86"/>
      <c r="I98" s="83" t="str">
        <f>IF(H98="","",ROUND(G98*H98,2))</f>
        <v/>
      </c>
    </row>
    <row r="99" spans="1:9" ht="12" customHeight="1">
      <c r="A99" s="21"/>
      <c r="B99" s="23"/>
      <c r="C99" s="19"/>
      <c r="D99" s="72"/>
      <c r="E99" s="19"/>
      <c r="F99" s="20"/>
      <c r="G99" s="82"/>
      <c r="H99" s="86"/>
      <c r="I99" s="83"/>
    </row>
    <row r="100" spans="1:9" ht="12" customHeight="1">
      <c r="A100" s="21" t="s">
        <v>166</v>
      </c>
      <c r="B100" s="23"/>
      <c r="C100" s="19"/>
      <c r="D100" s="72" t="s">
        <v>258</v>
      </c>
      <c r="E100" s="19" t="s">
        <v>131</v>
      </c>
      <c r="F100" s="15" t="s">
        <v>271</v>
      </c>
      <c r="G100" s="82">
        <f t="shared" ref="G100" si="10">$G$72</f>
        <v>12</v>
      </c>
      <c r="H100" s="86"/>
      <c r="I100" s="83" t="str">
        <f>IF(H100="","",ROUND(G100*H100,2))</f>
        <v/>
      </c>
    </row>
    <row r="101" spans="1:9" ht="12" customHeight="1">
      <c r="A101" s="21"/>
      <c r="B101" s="23"/>
      <c r="C101" s="19"/>
      <c r="D101" s="72"/>
      <c r="E101" s="19"/>
      <c r="F101" s="20"/>
      <c r="G101" s="82"/>
      <c r="H101" s="86"/>
      <c r="I101" s="83"/>
    </row>
    <row r="102" spans="1:9" ht="12" customHeight="1">
      <c r="A102" s="21" t="s">
        <v>167</v>
      </c>
      <c r="B102" s="23"/>
      <c r="C102" s="19"/>
      <c r="D102" s="72" t="s">
        <v>259</v>
      </c>
      <c r="E102" s="19" t="s">
        <v>133</v>
      </c>
      <c r="F102" s="15" t="s">
        <v>271</v>
      </c>
      <c r="G102" s="82">
        <f t="shared" ref="G102" si="11">$G$72</f>
        <v>12</v>
      </c>
      <c r="H102" s="86"/>
      <c r="I102" s="83" t="str">
        <f>IF(H102="","",ROUND(G102*H102,2))</f>
        <v/>
      </c>
    </row>
    <row r="103" spans="1:9" ht="12" customHeight="1">
      <c r="A103" s="21"/>
      <c r="B103" s="23"/>
      <c r="C103" s="19"/>
      <c r="D103" s="19"/>
      <c r="E103" s="19"/>
      <c r="F103" s="15"/>
      <c r="G103" s="82"/>
      <c r="H103" s="86"/>
      <c r="I103" s="83"/>
    </row>
    <row r="104" spans="1:9" ht="12" customHeight="1">
      <c r="A104" s="21" t="s">
        <v>168</v>
      </c>
      <c r="B104" s="23"/>
      <c r="C104" s="19"/>
      <c r="D104" s="19" t="s">
        <v>81</v>
      </c>
      <c r="E104" s="19" t="s">
        <v>135</v>
      </c>
      <c r="F104" s="29"/>
      <c r="G104" s="82"/>
      <c r="H104" s="86"/>
      <c r="I104" s="83"/>
    </row>
    <row r="105" spans="1:9" ht="12" customHeight="1">
      <c r="A105" s="21"/>
      <c r="B105" s="23"/>
      <c r="C105" s="19"/>
      <c r="E105" s="19" t="s">
        <v>136</v>
      </c>
      <c r="F105" s="15" t="s">
        <v>271</v>
      </c>
      <c r="G105" s="82">
        <f t="shared" ref="G105" si="12">$G$72</f>
        <v>12</v>
      </c>
      <c r="H105" s="86"/>
      <c r="I105" s="83" t="str">
        <f>IF(H105="","",ROUND(G105*H105,2))</f>
        <v/>
      </c>
    </row>
    <row r="106" spans="1:9" ht="12" customHeight="1">
      <c r="A106" s="21"/>
      <c r="B106" s="20"/>
      <c r="C106" s="1"/>
      <c r="D106" s="19"/>
      <c r="E106" s="19"/>
      <c r="F106" s="20"/>
      <c r="G106" s="82"/>
      <c r="H106" s="86"/>
      <c r="I106" s="83"/>
    </row>
    <row r="107" spans="1:9" ht="12" customHeight="1">
      <c r="A107" s="21" t="s">
        <v>169</v>
      </c>
      <c r="B107" s="20"/>
      <c r="C107" s="1"/>
      <c r="D107" s="19" t="s">
        <v>260</v>
      </c>
      <c r="E107" s="19" t="s">
        <v>138</v>
      </c>
      <c r="F107" s="15" t="s">
        <v>271</v>
      </c>
      <c r="G107" s="82">
        <f t="shared" ref="G107" si="13">$G$72</f>
        <v>12</v>
      </c>
      <c r="H107" s="86"/>
      <c r="I107" s="83" t="str">
        <f>IF(H107="","",ROUND(G107*H107,2))</f>
        <v/>
      </c>
    </row>
    <row r="108" spans="1:9" ht="12" customHeight="1">
      <c r="A108" s="21"/>
      <c r="B108" s="20"/>
      <c r="C108" s="1"/>
      <c r="D108" s="19"/>
      <c r="E108" s="19"/>
      <c r="F108" s="20"/>
      <c r="G108" s="82"/>
      <c r="H108" s="86"/>
      <c r="I108" s="83"/>
    </row>
    <row r="109" spans="1:9" ht="12" customHeight="1">
      <c r="A109" s="21" t="s">
        <v>170</v>
      </c>
      <c r="B109" s="20"/>
      <c r="C109" s="1"/>
      <c r="D109" s="19" t="s">
        <v>261</v>
      </c>
      <c r="E109" s="19" t="s">
        <v>140</v>
      </c>
      <c r="F109" s="15" t="s">
        <v>271</v>
      </c>
      <c r="G109" s="82">
        <f t="shared" ref="G109" si="14">$G$72</f>
        <v>12</v>
      </c>
      <c r="H109" s="86"/>
      <c r="I109" s="83" t="str">
        <f>IF(H109="","",ROUND(G109*H109,2))</f>
        <v/>
      </c>
    </row>
    <row r="110" spans="1:9" ht="12" customHeight="1">
      <c r="A110" s="21"/>
      <c r="B110" s="20"/>
      <c r="C110" s="1"/>
      <c r="D110" s="19"/>
      <c r="E110" s="19"/>
      <c r="F110" s="20"/>
      <c r="G110" s="82"/>
      <c r="H110" s="86"/>
      <c r="I110" s="83"/>
    </row>
    <row r="111" spans="1:9" ht="12" customHeight="1">
      <c r="A111" s="21" t="s">
        <v>171</v>
      </c>
      <c r="B111" s="15"/>
      <c r="C111" s="72"/>
      <c r="D111" s="19" t="s">
        <v>262</v>
      </c>
      <c r="E111" s="72" t="s">
        <v>142</v>
      </c>
      <c r="F111" s="15" t="s">
        <v>271</v>
      </c>
      <c r="G111" s="82">
        <f t="shared" ref="G111" si="15">$G$72</f>
        <v>12</v>
      </c>
      <c r="H111" s="86"/>
      <c r="I111" s="83" t="str">
        <f>IF(H111="","",ROUND(G111*H111,2))</f>
        <v/>
      </c>
    </row>
    <row r="112" spans="1:9" ht="12" customHeight="1">
      <c r="A112" s="21"/>
      <c r="B112" s="15"/>
      <c r="C112" s="72"/>
      <c r="D112" s="19"/>
      <c r="E112" s="72"/>
      <c r="F112" s="15"/>
      <c r="G112" s="82"/>
      <c r="H112" s="86"/>
      <c r="I112" s="83"/>
    </row>
    <row r="113" spans="1:9" ht="12" customHeight="1">
      <c r="A113" s="21" t="s">
        <v>172</v>
      </c>
      <c r="B113" s="15"/>
      <c r="C113" s="72"/>
      <c r="D113" s="72" t="s">
        <v>263</v>
      </c>
      <c r="E113" s="72" t="s">
        <v>162</v>
      </c>
      <c r="F113" s="15" t="s">
        <v>271</v>
      </c>
      <c r="G113" s="82">
        <f t="shared" ref="G113" si="16">$G$72</f>
        <v>12</v>
      </c>
      <c r="H113" s="86"/>
      <c r="I113" s="83" t="str">
        <f>IF(H113="","",ROUND(G113*H113,2))</f>
        <v/>
      </c>
    </row>
    <row r="114" spans="1:9" ht="12" customHeight="1">
      <c r="A114" s="21"/>
      <c r="B114" s="23"/>
      <c r="C114" s="19"/>
      <c r="D114" s="19"/>
      <c r="E114" s="19"/>
      <c r="F114" s="20"/>
      <c r="G114" s="82"/>
      <c r="H114" s="86"/>
      <c r="I114" s="83"/>
    </row>
    <row r="115" spans="1:9" ht="12" customHeight="1">
      <c r="A115" s="42"/>
      <c r="B115" s="65"/>
      <c r="C115" s="43"/>
      <c r="D115" s="43"/>
      <c r="E115" s="43"/>
      <c r="F115" s="44"/>
      <c r="G115" s="145"/>
      <c r="H115" s="145"/>
      <c r="I115" s="125"/>
    </row>
    <row r="116" spans="1:9" ht="12" customHeight="1">
      <c r="A116" s="14"/>
      <c r="B116" s="47" t="s">
        <v>22</v>
      </c>
      <c r="C116" s="19"/>
      <c r="D116" s="19"/>
      <c r="E116" s="19"/>
      <c r="G116" s="146"/>
      <c r="H116" s="146"/>
      <c r="I116" s="126" t="str">
        <f>IF(SUM(I63:I115)=0,"",SUM(I63:I115))</f>
        <v/>
      </c>
    </row>
    <row r="117" spans="1:9" ht="12" customHeight="1">
      <c r="A117" s="50"/>
      <c r="B117" s="51"/>
      <c r="C117" s="52"/>
      <c r="D117" s="52"/>
      <c r="E117" s="52"/>
      <c r="F117" s="53"/>
      <c r="G117" s="147"/>
      <c r="H117" s="147"/>
      <c r="I117" s="127"/>
    </row>
    <row r="118" spans="1:9" ht="12" customHeight="1">
      <c r="A118" s="42"/>
      <c r="B118" s="65"/>
      <c r="C118" s="43"/>
      <c r="D118" s="43"/>
      <c r="E118" s="43"/>
      <c r="F118" s="44"/>
      <c r="G118" s="145"/>
      <c r="H118" s="145"/>
      <c r="I118" s="128"/>
    </row>
    <row r="119" spans="1:9" ht="12" customHeight="1">
      <c r="A119" s="18"/>
      <c r="B119" s="47" t="s">
        <v>23</v>
      </c>
      <c r="C119" s="19"/>
      <c r="D119" s="19"/>
      <c r="E119" s="19"/>
      <c r="G119" s="146"/>
      <c r="H119" s="146"/>
      <c r="I119" s="129" t="str">
        <f>+I116</f>
        <v/>
      </c>
    </row>
    <row r="120" spans="1:9" ht="12" customHeight="1">
      <c r="A120" s="57"/>
      <c r="B120" s="51"/>
      <c r="C120" s="52"/>
      <c r="D120" s="52"/>
      <c r="E120" s="52"/>
      <c r="F120" s="53"/>
      <c r="G120" s="147"/>
      <c r="H120" s="147"/>
      <c r="I120" s="58"/>
    </row>
    <row r="121" spans="1:9" ht="12" customHeight="1">
      <c r="A121" s="18"/>
      <c r="B121" s="20"/>
      <c r="C121" s="19"/>
      <c r="D121" s="19"/>
      <c r="E121" s="19"/>
      <c r="F121" s="20"/>
      <c r="G121" s="82"/>
      <c r="H121" s="86"/>
      <c r="I121" s="88" t="str">
        <f t="shared" ref="I121" si="17">IF(OR(AND(G121="Prov",H121="Sum"),(H121="PC Sum")),". . . . . . . . .00",IF(ISERR(G121*H121),"",IF(G121*H121=0,"",ROUND(G121*H121,2))))</f>
        <v/>
      </c>
    </row>
    <row r="122" spans="1:9" ht="12" customHeight="1">
      <c r="A122" s="21" t="s">
        <v>173</v>
      </c>
      <c r="B122" s="15" t="s">
        <v>176</v>
      </c>
      <c r="C122" s="72" t="s">
        <v>177</v>
      </c>
      <c r="D122" s="72"/>
      <c r="E122" s="72"/>
      <c r="F122" s="15" t="s">
        <v>271</v>
      </c>
      <c r="G122" s="82">
        <f t="shared" ref="G122" si="18">$G$72</f>
        <v>12</v>
      </c>
      <c r="H122" s="86"/>
      <c r="I122" s="83" t="str">
        <f>IF(H122="","",ROUND(G122*H122,2))</f>
        <v/>
      </c>
    </row>
    <row r="123" spans="1:9" ht="12" customHeight="1">
      <c r="A123" s="21"/>
      <c r="B123" s="15"/>
      <c r="C123" s="72"/>
      <c r="D123" s="72"/>
      <c r="E123" s="72"/>
      <c r="F123" s="15"/>
      <c r="G123" s="82"/>
      <c r="H123" s="86"/>
      <c r="I123" s="83"/>
    </row>
    <row r="124" spans="1:9" ht="12" customHeight="1">
      <c r="A124" s="21" t="s">
        <v>174</v>
      </c>
      <c r="B124" s="15" t="s">
        <v>178</v>
      </c>
      <c r="C124" s="72" t="s">
        <v>180</v>
      </c>
      <c r="D124" s="72"/>
      <c r="E124" s="72"/>
      <c r="F124" s="15"/>
      <c r="G124" s="82"/>
      <c r="H124" s="86"/>
      <c r="I124" s="83"/>
    </row>
    <row r="125" spans="1:9" ht="12" customHeight="1">
      <c r="A125" s="21"/>
      <c r="B125" s="15"/>
      <c r="C125" s="72" t="s">
        <v>181</v>
      </c>
      <c r="D125" s="72"/>
      <c r="E125" s="72"/>
      <c r="F125" s="15" t="s">
        <v>271</v>
      </c>
      <c r="G125" s="82">
        <f t="shared" ref="G125" si="19">$G$72</f>
        <v>12</v>
      </c>
      <c r="H125" s="86"/>
      <c r="I125" s="83" t="str">
        <f>IF(H125="","",ROUND(G125*H125,2))</f>
        <v/>
      </c>
    </row>
    <row r="126" spans="1:9" ht="12" customHeight="1">
      <c r="A126" s="21"/>
      <c r="B126" s="15"/>
      <c r="C126" s="72"/>
      <c r="D126" s="72"/>
      <c r="E126" s="72"/>
      <c r="F126" s="15"/>
      <c r="G126" s="82"/>
      <c r="H126" s="86"/>
      <c r="I126" s="83"/>
    </row>
    <row r="127" spans="1:9" ht="12" customHeight="1">
      <c r="A127" s="21" t="s">
        <v>175</v>
      </c>
      <c r="B127" s="15" t="s">
        <v>179</v>
      </c>
      <c r="C127" s="72" t="s">
        <v>355</v>
      </c>
      <c r="D127" s="72"/>
      <c r="E127" s="72"/>
      <c r="F127" s="15" t="s">
        <v>271</v>
      </c>
      <c r="G127" s="82">
        <f t="shared" ref="G127" si="20">$G$72</f>
        <v>12</v>
      </c>
      <c r="H127" s="86"/>
      <c r="I127" s="83" t="str">
        <f>IF(H127="","",ROUND(G127*H127,2))</f>
        <v/>
      </c>
    </row>
    <row r="128" spans="1:9" ht="12" customHeight="1">
      <c r="A128" s="21"/>
      <c r="B128" s="15"/>
      <c r="C128" s="170"/>
      <c r="D128" s="171"/>
      <c r="E128" s="172"/>
      <c r="F128" s="15"/>
      <c r="G128" s="82"/>
      <c r="H128" s="86"/>
      <c r="I128" s="83"/>
    </row>
    <row r="129" spans="1:9" ht="12" customHeight="1">
      <c r="A129" s="21"/>
      <c r="B129" s="15"/>
      <c r="C129" s="173"/>
      <c r="D129" s="174"/>
      <c r="E129" s="175"/>
      <c r="F129" s="15"/>
      <c r="G129" s="82"/>
      <c r="H129" s="86"/>
      <c r="I129" s="83"/>
    </row>
    <row r="130" spans="1:9" ht="12" customHeight="1">
      <c r="A130" s="21"/>
      <c r="B130" s="15"/>
      <c r="C130" s="173"/>
      <c r="D130" s="174"/>
      <c r="E130" s="175"/>
      <c r="F130" s="15"/>
      <c r="G130" s="82"/>
      <c r="H130" s="86"/>
      <c r="I130" s="83"/>
    </row>
    <row r="131" spans="1:9" ht="12" customHeight="1">
      <c r="A131" s="21"/>
      <c r="B131" s="15"/>
      <c r="C131" s="173"/>
      <c r="D131" s="174"/>
      <c r="E131" s="175"/>
      <c r="F131" s="15"/>
      <c r="G131" s="82"/>
      <c r="H131" s="86"/>
      <c r="I131" s="83"/>
    </row>
    <row r="132" spans="1:9" ht="12" customHeight="1">
      <c r="A132" s="21"/>
      <c r="B132" s="15"/>
      <c r="C132" s="72"/>
      <c r="D132" s="72"/>
      <c r="E132" s="72"/>
      <c r="F132" s="15"/>
      <c r="G132" s="82"/>
      <c r="H132" s="86"/>
      <c r="I132" s="83"/>
    </row>
    <row r="133" spans="1:9" ht="12" customHeight="1">
      <c r="A133" s="21"/>
      <c r="B133" s="15"/>
      <c r="C133" s="72"/>
      <c r="D133" s="72"/>
      <c r="E133" s="72"/>
      <c r="F133" s="15"/>
      <c r="G133" s="82"/>
      <c r="H133" s="86"/>
      <c r="I133" s="83"/>
    </row>
    <row r="134" spans="1:9" ht="12" customHeight="1">
      <c r="A134" s="71">
        <v>1.3</v>
      </c>
      <c r="B134" s="11" t="s">
        <v>278</v>
      </c>
      <c r="C134" s="176" t="s">
        <v>292</v>
      </c>
      <c r="D134" s="177"/>
      <c r="E134" s="177"/>
      <c r="F134" s="15"/>
      <c r="G134" s="82"/>
      <c r="H134" s="86"/>
      <c r="I134" s="83"/>
    </row>
    <row r="135" spans="1:9" ht="12" customHeight="1">
      <c r="A135" s="21"/>
      <c r="B135" s="11" t="s">
        <v>330</v>
      </c>
      <c r="C135" s="176" t="s">
        <v>293</v>
      </c>
      <c r="D135" s="72"/>
      <c r="E135" s="72"/>
      <c r="F135" s="15"/>
      <c r="G135" s="82"/>
      <c r="H135" s="86"/>
      <c r="I135" s="83"/>
    </row>
    <row r="136" spans="1:9" ht="12" customHeight="1">
      <c r="A136" s="21"/>
      <c r="B136" s="11"/>
      <c r="C136" s="166"/>
      <c r="D136" s="72"/>
      <c r="E136" s="72"/>
      <c r="F136" s="15"/>
      <c r="G136" s="82"/>
      <c r="H136" s="86"/>
      <c r="I136" s="83"/>
    </row>
    <row r="137" spans="1:9" ht="12" customHeight="1">
      <c r="A137" s="21"/>
      <c r="B137" s="15"/>
      <c r="C137" s="164" t="s">
        <v>102</v>
      </c>
      <c r="D137" s="1"/>
      <c r="E137" s="1"/>
      <c r="F137" s="15"/>
      <c r="G137" s="70"/>
      <c r="H137" s="86"/>
      <c r="I137" s="88"/>
    </row>
    <row r="138" spans="1:9" ht="13">
      <c r="A138" s="26"/>
      <c r="B138" s="23"/>
      <c r="C138" s="165"/>
      <c r="D138" s="19"/>
      <c r="F138" s="29"/>
      <c r="G138" s="82"/>
      <c r="H138" s="86"/>
      <c r="I138" s="83"/>
    </row>
    <row r="139" spans="1:9" ht="12" customHeight="1">
      <c r="A139" s="21"/>
      <c r="B139" s="39" t="s">
        <v>149</v>
      </c>
      <c r="C139" s="168" t="s">
        <v>147</v>
      </c>
      <c r="D139" s="19"/>
      <c r="E139" s="19"/>
      <c r="F139" s="20"/>
      <c r="G139" s="82"/>
      <c r="H139" s="86"/>
      <c r="I139" s="83"/>
    </row>
    <row r="140" spans="1:9" ht="12" customHeight="1">
      <c r="A140" s="21"/>
      <c r="B140" s="30"/>
      <c r="C140" s="19"/>
      <c r="D140" s="19"/>
      <c r="E140" s="19"/>
      <c r="F140" s="20"/>
      <c r="G140" s="82"/>
      <c r="H140" s="86"/>
      <c r="I140" s="83"/>
    </row>
    <row r="141" spans="1:9" ht="12" customHeight="1">
      <c r="A141" s="21"/>
      <c r="B141" s="39" t="s">
        <v>277</v>
      </c>
      <c r="C141" s="19" t="s">
        <v>155</v>
      </c>
      <c r="D141" s="19"/>
      <c r="E141" s="19"/>
      <c r="F141" s="20"/>
      <c r="G141" s="82"/>
      <c r="H141" s="86"/>
      <c r="I141" s="83"/>
    </row>
    <row r="142" spans="1:9" ht="12" customHeight="1">
      <c r="A142" s="21"/>
      <c r="B142" s="39" t="s">
        <v>367</v>
      </c>
      <c r="C142" s="19" t="s">
        <v>156</v>
      </c>
      <c r="D142" s="19"/>
      <c r="E142" s="19"/>
      <c r="F142" s="20"/>
      <c r="G142" s="82"/>
      <c r="H142" s="86"/>
      <c r="I142" s="83"/>
    </row>
    <row r="143" spans="1:9" ht="12" customHeight="1">
      <c r="A143" s="21"/>
      <c r="B143" s="30" t="s">
        <v>368</v>
      </c>
      <c r="C143" s="19" t="s">
        <v>157</v>
      </c>
      <c r="D143" s="19"/>
      <c r="E143" s="19"/>
      <c r="F143" s="20"/>
      <c r="G143" s="82"/>
      <c r="H143" s="86"/>
      <c r="I143" s="83"/>
    </row>
    <row r="144" spans="1:9" ht="12" customHeight="1">
      <c r="A144" s="21"/>
      <c r="B144" s="25" t="s">
        <v>369</v>
      </c>
      <c r="C144" s="19" t="s">
        <v>290</v>
      </c>
      <c r="D144" s="19"/>
      <c r="E144" s="19"/>
      <c r="F144" s="29"/>
      <c r="G144" s="82"/>
      <c r="H144" s="86"/>
      <c r="I144" s="83"/>
    </row>
    <row r="145" spans="1:9" ht="12" customHeight="1">
      <c r="A145" s="21"/>
      <c r="B145" s="25" t="s">
        <v>366</v>
      </c>
      <c r="C145" s="19"/>
      <c r="D145" s="19"/>
      <c r="E145" s="19"/>
      <c r="F145" s="20"/>
      <c r="G145" s="82"/>
      <c r="H145" s="86"/>
      <c r="I145" s="83"/>
    </row>
    <row r="146" spans="1:9" ht="12" customHeight="1">
      <c r="A146" s="21" t="s">
        <v>294</v>
      </c>
      <c r="B146" s="30"/>
      <c r="C146" s="178" t="s">
        <v>29</v>
      </c>
      <c r="D146" s="19" t="s">
        <v>397</v>
      </c>
      <c r="E146" s="19"/>
      <c r="F146" s="20"/>
      <c r="G146" s="82"/>
      <c r="H146" s="86"/>
      <c r="I146" s="83"/>
    </row>
    <row r="147" spans="1:9" ht="12" customHeight="1">
      <c r="A147" s="21"/>
      <c r="B147" s="30"/>
      <c r="C147" s="19"/>
      <c r="D147" s="19" t="s">
        <v>398</v>
      </c>
      <c r="E147" s="19"/>
      <c r="F147" s="20"/>
      <c r="G147" s="82"/>
      <c r="H147" s="86"/>
      <c r="I147" s="83"/>
    </row>
    <row r="148" spans="1:9" ht="12" customHeight="1">
      <c r="A148" s="21"/>
      <c r="B148" s="15"/>
      <c r="C148" s="19"/>
      <c r="D148" s="19" t="s">
        <v>399</v>
      </c>
      <c r="E148" s="19"/>
      <c r="F148" s="29"/>
      <c r="G148" s="82"/>
      <c r="H148" s="86"/>
      <c r="I148" s="83"/>
    </row>
    <row r="149" spans="1:9" ht="12" customHeight="1">
      <c r="A149" s="21"/>
      <c r="B149" s="15"/>
      <c r="C149" s="19"/>
      <c r="D149" s="19" t="s">
        <v>400</v>
      </c>
      <c r="E149" s="19"/>
      <c r="F149" s="29"/>
      <c r="G149" s="82"/>
      <c r="H149" s="86"/>
      <c r="I149" s="83"/>
    </row>
    <row r="150" spans="1:9" ht="12" customHeight="1">
      <c r="A150" s="21"/>
      <c r="B150" s="15"/>
      <c r="C150" s="19"/>
      <c r="D150" s="19" t="s">
        <v>401</v>
      </c>
      <c r="E150" s="19"/>
      <c r="F150" s="29" t="s">
        <v>60</v>
      </c>
      <c r="G150" s="82" t="s">
        <v>60</v>
      </c>
      <c r="H150" s="86" t="s">
        <v>28</v>
      </c>
      <c r="I150" s="83"/>
    </row>
    <row r="151" spans="1:9" ht="12" customHeight="1">
      <c r="A151" s="21"/>
      <c r="B151" s="15"/>
      <c r="C151" s="19"/>
      <c r="D151" s="19"/>
      <c r="E151" s="19"/>
      <c r="F151" s="29"/>
      <c r="G151" s="82"/>
      <c r="H151" s="86"/>
      <c r="I151" s="83"/>
    </row>
    <row r="152" spans="1:9" ht="12" customHeight="1">
      <c r="A152" s="21" t="s">
        <v>295</v>
      </c>
      <c r="B152" s="15"/>
      <c r="C152" s="19" t="s">
        <v>30</v>
      </c>
      <c r="D152" s="19" t="s">
        <v>402</v>
      </c>
      <c r="E152" s="19"/>
      <c r="F152" s="29"/>
      <c r="G152" s="82"/>
      <c r="H152" s="86"/>
      <c r="I152" s="83"/>
    </row>
    <row r="153" spans="1:9" ht="12" customHeight="1">
      <c r="A153" s="21"/>
      <c r="B153" s="15"/>
      <c r="C153" s="19"/>
      <c r="D153" s="19" t="s">
        <v>403</v>
      </c>
      <c r="E153" s="19"/>
      <c r="F153" s="29"/>
      <c r="G153" s="82"/>
      <c r="H153" s="86"/>
      <c r="I153" s="83"/>
    </row>
    <row r="154" spans="1:9" ht="12" customHeight="1">
      <c r="A154" s="21"/>
      <c r="B154" s="15"/>
      <c r="C154" s="19"/>
      <c r="D154" s="19" t="s">
        <v>404</v>
      </c>
      <c r="E154" s="19"/>
      <c r="F154" s="29" t="s">
        <v>60</v>
      </c>
      <c r="G154" s="82" t="s">
        <v>60</v>
      </c>
      <c r="H154" s="86" t="s">
        <v>28</v>
      </c>
      <c r="I154" s="83"/>
    </row>
    <row r="155" spans="1:9" ht="12" customHeight="1">
      <c r="A155" s="21"/>
      <c r="B155" s="15"/>
      <c r="C155" s="19"/>
      <c r="D155" s="72"/>
      <c r="E155" s="19"/>
      <c r="F155" s="15"/>
      <c r="G155" s="82"/>
      <c r="H155" s="86"/>
      <c r="I155" s="83"/>
    </row>
    <row r="156" spans="1:9" ht="12" customHeight="1">
      <c r="A156" s="21" t="s">
        <v>296</v>
      </c>
      <c r="B156" s="15"/>
      <c r="C156" s="19" t="s">
        <v>31</v>
      </c>
      <c r="D156" s="72" t="s">
        <v>408</v>
      </c>
      <c r="E156" s="19"/>
      <c r="F156" s="29" t="s">
        <v>405</v>
      </c>
      <c r="G156" s="82"/>
      <c r="H156" s="86"/>
      <c r="I156" s="83"/>
    </row>
    <row r="157" spans="1:9" ht="12" customHeight="1">
      <c r="A157" s="21"/>
      <c r="B157" s="15"/>
      <c r="C157" s="19"/>
      <c r="D157" s="72" t="s">
        <v>407</v>
      </c>
      <c r="E157" s="19"/>
      <c r="F157" s="15"/>
      <c r="G157" s="82"/>
      <c r="H157" s="86"/>
      <c r="I157" s="83"/>
    </row>
    <row r="158" spans="1:9" ht="12" customHeight="1">
      <c r="A158" s="21"/>
      <c r="B158" s="15"/>
      <c r="C158" s="19"/>
      <c r="D158" s="72" t="s">
        <v>406</v>
      </c>
      <c r="E158" s="19"/>
      <c r="F158" s="29" t="s">
        <v>60</v>
      </c>
      <c r="G158" s="82" t="s">
        <v>60</v>
      </c>
      <c r="H158" s="86" t="s">
        <v>28</v>
      </c>
      <c r="I158" s="83"/>
    </row>
    <row r="159" spans="1:9" ht="12" customHeight="1">
      <c r="A159" s="21"/>
      <c r="B159" s="15"/>
      <c r="C159" s="19"/>
      <c r="D159" s="19"/>
      <c r="E159" s="19"/>
      <c r="F159" s="15"/>
      <c r="G159" s="82"/>
      <c r="H159" s="86"/>
      <c r="I159" s="83"/>
    </row>
    <row r="160" spans="1:9" ht="12" customHeight="1">
      <c r="A160" s="21" t="s">
        <v>359</v>
      </c>
      <c r="B160" s="15"/>
      <c r="C160" t="s">
        <v>32</v>
      </c>
      <c r="D160" s="19" t="s">
        <v>409</v>
      </c>
      <c r="E160" s="19"/>
      <c r="F160" s="29"/>
      <c r="G160" s="82"/>
      <c r="H160" s="86"/>
      <c r="I160" s="83"/>
    </row>
    <row r="161" spans="1:9" ht="12" customHeight="1">
      <c r="A161" s="21"/>
      <c r="B161" s="15"/>
      <c r="D161" s="19" t="s">
        <v>410</v>
      </c>
      <c r="E161" s="19"/>
      <c r="F161" s="29"/>
      <c r="G161" s="82"/>
      <c r="H161" s="86"/>
      <c r="I161" s="83"/>
    </row>
    <row r="162" spans="1:9" ht="12" customHeight="1">
      <c r="A162" s="21"/>
      <c r="B162" s="15"/>
      <c r="D162" s="19" t="s">
        <v>411</v>
      </c>
      <c r="E162" s="19"/>
      <c r="F162" s="29"/>
      <c r="G162" s="179"/>
      <c r="H162" s="86"/>
      <c r="I162" s="83"/>
    </row>
    <row r="163" spans="1:9" ht="12" customHeight="1">
      <c r="A163" s="21"/>
      <c r="B163" s="15"/>
      <c r="D163" s="19" t="s">
        <v>412</v>
      </c>
      <c r="E163" s="19"/>
      <c r="F163" s="29" t="s">
        <v>60</v>
      </c>
      <c r="G163" s="82" t="s">
        <v>60</v>
      </c>
      <c r="H163" s="86" t="s">
        <v>28</v>
      </c>
      <c r="I163" s="83"/>
    </row>
    <row r="164" spans="1:9" ht="12" customHeight="1">
      <c r="A164" s="21"/>
      <c r="B164" s="15"/>
      <c r="C164" s="19"/>
      <c r="D164" s="19"/>
      <c r="E164" s="19"/>
      <c r="F164" s="15"/>
      <c r="G164" s="82"/>
      <c r="H164" s="86"/>
      <c r="I164" s="83"/>
    </row>
    <row r="165" spans="1:9" ht="12" customHeight="1">
      <c r="A165" s="21" t="s">
        <v>360</v>
      </c>
      <c r="B165" s="15"/>
      <c r="C165" t="s">
        <v>33</v>
      </c>
      <c r="D165" s="19" t="s">
        <v>1345</v>
      </c>
      <c r="E165" s="19"/>
      <c r="F165" s="29"/>
      <c r="G165" s="82"/>
      <c r="H165" s="86"/>
      <c r="I165" s="83"/>
    </row>
    <row r="166" spans="1:9" ht="12" customHeight="1">
      <c r="A166" s="21"/>
      <c r="B166" s="15"/>
      <c r="D166" s="19" t="s">
        <v>1346</v>
      </c>
      <c r="E166" s="19"/>
      <c r="F166" s="29"/>
      <c r="G166" s="82"/>
      <c r="H166" s="86"/>
      <c r="I166" s="83"/>
    </row>
    <row r="167" spans="1:9" ht="12" customHeight="1">
      <c r="A167" s="21"/>
      <c r="B167" s="15"/>
      <c r="D167" s="19" t="s">
        <v>1347</v>
      </c>
      <c r="E167" s="19"/>
      <c r="F167" s="29" t="s">
        <v>60</v>
      </c>
      <c r="G167" s="82" t="s">
        <v>60</v>
      </c>
      <c r="H167" s="86" t="s">
        <v>28</v>
      </c>
      <c r="I167" s="83"/>
    </row>
    <row r="168" spans="1:9" ht="12" customHeight="1">
      <c r="A168" s="21"/>
      <c r="B168" s="15"/>
      <c r="D168" s="19"/>
      <c r="E168" s="19"/>
      <c r="F168" s="29"/>
      <c r="G168" s="82"/>
      <c r="H168" s="86"/>
      <c r="I168" s="83"/>
    </row>
    <row r="169" spans="1:9" ht="12" customHeight="1">
      <c r="A169" s="21"/>
      <c r="B169" s="15"/>
      <c r="D169" s="19"/>
      <c r="E169" s="19"/>
      <c r="F169" s="29"/>
      <c r="G169" s="82"/>
      <c r="H169" s="86"/>
      <c r="I169" s="83"/>
    </row>
    <row r="170" spans="1:9" ht="12" customHeight="1">
      <c r="A170" s="21"/>
      <c r="B170" s="15"/>
      <c r="C170" s="19"/>
      <c r="D170" s="19"/>
      <c r="E170" s="19"/>
      <c r="F170" s="29"/>
      <c r="G170" s="82"/>
      <c r="H170" s="86"/>
      <c r="I170" s="83"/>
    </row>
    <row r="171" spans="1:9" ht="12" customHeight="1">
      <c r="A171" s="42"/>
      <c r="B171" s="65"/>
      <c r="C171" s="43"/>
      <c r="D171" s="43"/>
      <c r="E171" s="43"/>
      <c r="F171" s="44"/>
      <c r="G171" s="145"/>
      <c r="H171" s="145"/>
      <c r="I171" s="125"/>
    </row>
    <row r="172" spans="1:9" ht="12" customHeight="1">
      <c r="A172" s="14"/>
      <c r="B172" s="47" t="s">
        <v>22</v>
      </c>
      <c r="C172" s="19"/>
      <c r="D172" s="19"/>
      <c r="E172" s="19"/>
      <c r="G172" s="146"/>
      <c r="H172" s="146"/>
      <c r="I172" s="126" t="str">
        <f>IF(SUM(I119:I171)=0,"",SUM(I119:I171))</f>
        <v/>
      </c>
    </row>
    <row r="173" spans="1:9" ht="12" customHeight="1">
      <c r="A173" s="50"/>
      <c r="B173" s="51"/>
      <c r="C173" s="52"/>
      <c r="D173" s="52"/>
      <c r="E173" s="52"/>
      <c r="F173" s="53"/>
      <c r="G173" s="147"/>
      <c r="H173" s="147"/>
      <c r="I173" s="127"/>
    </row>
    <row r="174" spans="1:9" ht="12" customHeight="1">
      <c r="A174" s="42"/>
      <c r="B174" s="65"/>
      <c r="C174" s="43"/>
      <c r="D174" s="43"/>
      <c r="E174" s="43"/>
      <c r="F174" s="44"/>
      <c r="G174" s="145"/>
      <c r="H174" s="145"/>
      <c r="I174" s="128"/>
    </row>
    <row r="175" spans="1:9" ht="12" customHeight="1">
      <c r="A175" s="18"/>
      <c r="B175" s="47" t="s">
        <v>23</v>
      </c>
      <c r="C175" s="19"/>
      <c r="D175" s="19"/>
      <c r="E175" s="19"/>
      <c r="G175" s="146"/>
      <c r="H175" s="146"/>
      <c r="I175" s="129" t="str">
        <f>+I172</f>
        <v/>
      </c>
    </row>
    <row r="176" spans="1:9" ht="12" customHeight="1">
      <c r="A176" s="57"/>
      <c r="B176" s="51"/>
      <c r="C176" s="52"/>
      <c r="D176" s="52"/>
      <c r="E176" s="52"/>
      <c r="F176" s="53"/>
      <c r="G176" s="147"/>
      <c r="H176" s="147"/>
      <c r="I176" s="58"/>
    </row>
    <row r="177" spans="1:9" ht="12" customHeight="1">
      <c r="A177" s="21"/>
      <c r="B177" s="15"/>
      <c r="C177" s="180"/>
      <c r="D177" s="180"/>
      <c r="E177" s="180"/>
      <c r="F177" s="90"/>
      <c r="G177" s="82"/>
      <c r="H177" s="86"/>
      <c r="I177" s="83"/>
    </row>
    <row r="178" spans="1:9" ht="12" customHeight="1">
      <c r="A178" s="21"/>
      <c r="B178" s="15"/>
      <c r="C178" s="180" t="s">
        <v>1348</v>
      </c>
      <c r="D178" s="180"/>
      <c r="E178" s="180"/>
      <c r="F178" s="90"/>
      <c r="G178" s="82"/>
      <c r="H178" s="86"/>
      <c r="I178" s="83"/>
    </row>
    <row r="179" spans="1:9" ht="12" customHeight="1">
      <c r="A179" s="21"/>
      <c r="B179" s="15"/>
      <c r="C179" s="180"/>
      <c r="D179" s="180"/>
      <c r="E179" s="180"/>
      <c r="F179" s="90"/>
      <c r="G179" s="82"/>
      <c r="H179" s="86"/>
      <c r="I179" s="83"/>
    </row>
    <row r="180" spans="1:9" ht="12" customHeight="1">
      <c r="A180" s="21" t="s">
        <v>297</v>
      </c>
      <c r="B180" s="15"/>
      <c r="C180" s="180" t="s">
        <v>29</v>
      </c>
      <c r="D180" s="180" t="s">
        <v>1349</v>
      </c>
      <c r="E180" s="180"/>
      <c r="F180" s="90"/>
      <c r="G180" s="82"/>
      <c r="H180" s="86"/>
      <c r="I180" s="83"/>
    </row>
    <row r="181" spans="1:9" ht="12" customHeight="1">
      <c r="A181" s="21"/>
      <c r="B181" s="15"/>
      <c r="C181" s="180"/>
      <c r="D181" s="180" t="s">
        <v>1350</v>
      </c>
      <c r="E181" s="180"/>
      <c r="F181" s="29" t="s">
        <v>60</v>
      </c>
      <c r="G181" s="82" t="s">
        <v>60</v>
      </c>
      <c r="H181" s="86" t="s">
        <v>28</v>
      </c>
      <c r="I181" s="83"/>
    </row>
    <row r="182" spans="1:9" ht="12" customHeight="1">
      <c r="A182" s="21"/>
      <c r="B182" s="15"/>
      <c r="C182" s="180"/>
      <c r="D182" s="180"/>
      <c r="E182" s="180"/>
      <c r="F182" s="90"/>
      <c r="G182" s="82"/>
      <c r="H182" s="86"/>
      <c r="I182" s="83"/>
    </row>
    <row r="183" spans="1:9" ht="12" customHeight="1">
      <c r="A183" s="21" t="s">
        <v>298</v>
      </c>
      <c r="B183" s="15"/>
      <c r="C183" s="180" t="s">
        <v>30</v>
      </c>
      <c r="D183" s="180" t="s">
        <v>1351</v>
      </c>
      <c r="E183" s="180"/>
      <c r="F183" s="90"/>
      <c r="G183" s="82"/>
      <c r="H183" s="86"/>
      <c r="I183" s="83"/>
    </row>
    <row r="184" spans="1:9" ht="12" customHeight="1">
      <c r="A184" s="21"/>
      <c r="B184" s="15"/>
      <c r="C184" s="180"/>
      <c r="D184" s="180" t="s">
        <v>1352</v>
      </c>
      <c r="E184" s="180"/>
      <c r="F184" s="29" t="s">
        <v>60</v>
      </c>
      <c r="G184" s="82" t="s">
        <v>60</v>
      </c>
      <c r="H184" s="86" t="s">
        <v>28</v>
      </c>
      <c r="I184" s="83"/>
    </row>
    <row r="185" spans="1:9" ht="12" customHeight="1">
      <c r="A185" s="21"/>
      <c r="B185" s="15"/>
      <c r="C185" s="180"/>
      <c r="D185" s="180"/>
      <c r="E185" s="180"/>
      <c r="F185" s="90"/>
      <c r="G185" s="82"/>
      <c r="H185" s="86"/>
      <c r="I185" s="83"/>
    </row>
    <row r="186" spans="1:9" ht="12" customHeight="1">
      <c r="A186" s="21"/>
      <c r="B186" s="15"/>
      <c r="C186" s="180" t="s">
        <v>1353</v>
      </c>
      <c r="D186" s="180"/>
      <c r="E186" s="180"/>
      <c r="F186" s="90"/>
      <c r="G186" s="82"/>
      <c r="H186" s="86"/>
      <c r="I186" s="83"/>
    </row>
    <row r="187" spans="1:9" ht="12" customHeight="1">
      <c r="A187" s="21"/>
      <c r="B187" s="15"/>
      <c r="C187" s="180" t="s">
        <v>1354</v>
      </c>
      <c r="D187" s="180"/>
      <c r="E187" s="180"/>
      <c r="F187" s="90"/>
      <c r="G187" s="82"/>
      <c r="H187" s="86"/>
      <c r="I187" s="83"/>
    </row>
    <row r="188" spans="1:9" ht="12" customHeight="1">
      <c r="A188" s="21"/>
      <c r="B188" s="15"/>
      <c r="C188" s="180"/>
      <c r="D188" s="180"/>
      <c r="E188" s="180"/>
      <c r="F188" s="90"/>
      <c r="G188" s="82"/>
      <c r="H188" s="86"/>
      <c r="I188" s="83"/>
    </row>
    <row r="189" spans="1:9" ht="12" customHeight="1">
      <c r="A189" s="21" t="s">
        <v>299</v>
      </c>
      <c r="B189" s="15"/>
      <c r="C189" s="180" t="s">
        <v>29</v>
      </c>
      <c r="D189" s="180" t="s">
        <v>1355</v>
      </c>
      <c r="E189" s="180"/>
      <c r="F189" s="15" t="s">
        <v>12</v>
      </c>
      <c r="G189" s="82">
        <v>1</v>
      </c>
      <c r="H189" s="86"/>
      <c r="I189" s="83" t="str">
        <f>IF(H189="","",ROUND(G189*H189,2))</f>
        <v/>
      </c>
    </row>
    <row r="190" spans="1:9" ht="12" customHeight="1">
      <c r="A190" s="21"/>
      <c r="B190" s="15"/>
      <c r="C190" s="180"/>
      <c r="D190" s="180"/>
      <c r="E190" s="180"/>
      <c r="F190" s="90"/>
      <c r="G190" s="82"/>
      <c r="H190" s="86"/>
      <c r="I190" s="83"/>
    </row>
    <row r="191" spans="1:9" ht="12" customHeight="1">
      <c r="A191" s="21" t="s">
        <v>302</v>
      </c>
      <c r="B191" s="15"/>
      <c r="C191" s="180" t="s">
        <v>30</v>
      </c>
      <c r="D191" s="180" t="s">
        <v>1364</v>
      </c>
      <c r="E191" s="180"/>
      <c r="F191" s="15" t="s">
        <v>12</v>
      </c>
      <c r="G191" s="82">
        <v>4</v>
      </c>
      <c r="H191" s="86"/>
      <c r="I191" s="83" t="str">
        <f>IF(H191="","",ROUND(G191*H191,2))</f>
        <v/>
      </c>
    </row>
    <row r="192" spans="1:9" ht="12" customHeight="1">
      <c r="A192" s="21"/>
      <c r="B192" s="15"/>
      <c r="C192" s="180"/>
      <c r="D192" s="180"/>
      <c r="E192" s="180"/>
      <c r="F192" s="90"/>
      <c r="G192" s="82"/>
      <c r="H192" s="86"/>
      <c r="I192" s="83"/>
    </row>
    <row r="193" spans="1:9" ht="12" customHeight="1">
      <c r="A193" s="21" t="s">
        <v>303</v>
      </c>
      <c r="B193" s="15"/>
      <c r="C193" s="180" t="s">
        <v>31</v>
      </c>
      <c r="D193" s="180" t="s">
        <v>1356</v>
      </c>
      <c r="E193" s="180"/>
      <c r="F193" s="15" t="s">
        <v>12</v>
      </c>
      <c r="G193" s="82">
        <v>50</v>
      </c>
      <c r="H193" s="86"/>
      <c r="I193" s="83" t="str">
        <f>IF(H193="","",ROUND(G193*H193,2))</f>
        <v/>
      </c>
    </row>
    <row r="194" spans="1:9" ht="12" customHeight="1">
      <c r="A194" s="21"/>
      <c r="B194" s="15"/>
      <c r="C194" s="180"/>
      <c r="D194" s="180"/>
      <c r="E194" s="180"/>
      <c r="F194" s="90"/>
      <c r="G194" s="82"/>
      <c r="H194" s="86"/>
      <c r="I194" s="83"/>
    </row>
    <row r="195" spans="1:9" ht="12" customHeight="1">
      <c r="A195" s="21" t="s">
        <v>304</v>
      </c>
      <c r="B195" s="15"/>
      <c r="C195" s="180" t="s">
        <v>32</v>
      </c>
      <c r="D195" s="180" t="s">
        <v>1357</v>
      </c>
      <c r="E195" s="180"/>
      <c r="F195" s="15" t="s">
        <v>12</v>
      </c>
      <c r="G195" s="82">
        <v>20</v>
      </c>
      <c r="H195" s="86"/>
      <c r="I195" s="83" t="str">
        <f>IF(H195="","",ROUND(G195*H195,2))</f>
        <v/>
      </c>
    </row>
    <row r="196" spans="1:9" ht="12" customHeight="1">
      <c r="A196" s="21"/>
      <c r="B196" s="15"/>
      <c r="C196" s="180"/>
      <c r="D196" s="180"/>
      <c r="E196" s="180"/>
      <c r="F196" s="90"/>
      <c r="G196" s="82"/>
      <c r="H196" s="86"/>
      <c r="I196" s="83"/>
    </row>
    <row r="197" spans="1:9" ht="12" customHeight="1">
      <c r="A197" s="21" t="s">
        <v>305</v>
      </c>
      <c r="B197" s="15"/>
      <c r="C197" s="180" t="s">
        <v>33</v>
      </c>
      <c r="D197" s="180" t="s">
        <v>1358</v>
      </c>
      <c r="E197" s="180"/>
      <c r="F197" s="15" t="s">
        <v>12</v>
      </c>
      <c r="G197" s="82">
        <v>20</v>
      </c>
      <c r="H197" s="86"/>
      <c r="I197" s="83" t="str">
        <f>IF(H197="","",ROUND(G197*H197,2))</f>
        <v/>
      </c>
    </row>
    <row r="198" spans="1:9" ht="12" customHeight="1">
      <c r="A198" s="21"/>
      <c r="B198" s="15"/>
      <c r="C198" s="180"/>
      <c r="D198" s="180"/>
      <c r="E198" s="180"/>
      <c r="F198" s="90"/>
      <c r="G198" s="82"/>
      <c r="H198" s="86"/>
      <c r="I198" s="83"/>
    </row>
    <row r="199" spans="1:9" ht="12" customHeight="1">
      <c r="A199" s="21" t="s">
        <v>306</v>
      </c>
      <c r="B199" s="15"/>
      <c r="C199" s="180" t="s">
        <v>34</v>
      </c>
      <c r="D199" s="180" t="s">
        <v>321</v>
      </c>
      <c r="E199" s="180"/>
      <c r="F199" s="15" t="s">
        <v>12</v>
      </c>
      <c r="G199" s="82">
        <v>20</v>
      </c>
      <c r="H199" s="86"/>
      <c r="I199" s="83" t="str">
        <f>IF(H199="","",ROUND(G199*H199,2))</f>
        <v/>
      </c>
    </row>
    <row r="200" spans="1:9" ht="12" customHeight="1">
      <c r="A200" s="21"/>
      <c r="B200" s="15"/>
      <c r="C200" s="180"/>
      <c r="D200" s="180"/>
      <c r="E200" s="180"/>
      <c r="F200" s="90"/>
      <c r="G200" s="82"/>
      <c r="H200" s="86"/>
      <c r="I200" s="83"/>
    </row>
    <row r="201" spans="1:9" ht="12" customHeight="1">
      <c r="A201" s="21" t="s">
        <v>307</v>
      </c>
      <c r="B201" s="15"/>
      <c r="C201" s="180" t="s">
        <v>35</v>
      </c>
      <c r="D201" s="180" t="s">
        <v>1359</v>
      </c>
      <c r="E201" s="180"/>
      <c r="F201" s="15" t="s">
        <v>11</v>
      </c>
      <c r="G201" s="82">
        <v>1000</v>
      </c>
      <c r="H201" s="86"/>
      <c r="I201" s="83" t="str">
        <f>IF(H201="","",ROUND(G201*H201,2))</f>
        <v/>
      </c>
    </row>
    <row r="202" spans="1:9" ht="12" customHeight="1">
      <c r="A202" s="21"/>
      <c r="B202" s="15"/>
      <c r="C202" s="180"/>
      <c r="D202" s="180"/>
      <c r="E202" s="180"/>
      <c r="F202" s="90"/>
      <c r="G202" s="82"/>
      <c r="H202" s="86"/>
      <c r="I202" s="83"/>
    </row>
    <row r="203" spans="1:9" ht="12" customHeight="1">
      <c r="A203" s="21" t="s">
        <v>308</v>
      </c>
      <c r="B203" s="15"/>
      <c r="C203" s="180" t="s">
        <v>201</v>
      </c>
      <c r="D203" s="180" t="s">
        <v>1360</v>
      </c>
      <c r="E203" s="180"/>
      <c r="F203" s="15" t="s">
        <v>12</v>
      </c>
      <c r="G203" s="82">
        <v>25</v>
      </c>
      <c r="H203" s="86"/>
      <c r="I203" s="83" t="str">
        <f>IF(H203="","",ROUND(G203*H203,2))</f>
        <v/>
      </c>
    </row>
    <row r="204" spans="1:9" ht="12" customHeight="1">
      <c r="A204" s="21"/>
      <c r="B204" s="15"/>
      <c r="C204" s="180"/>
      <c r="D204" s="180"/>
      <c r="E204" s="180"/>
      <c r="F204" s="90"/>
      <c r="G204" s="82"/>
      <c r="H204" s="86"/>
      <c r="I204" s="83"/>
    </row>
    <row r="205" spans="1:9" ht="12" customHeight="1">
      <c r="A205" s="21" t="s">
        <v>309</v>
      </c>
      <c r="B205" s="15"/>
      <c r="C205" s="180" t="s">
        <v>50</v>
      </c>
      <c r="D205" s="180" t="s">
        <v>1361</v>
      </c>
      <c r="E205" s="180"/>
      <c r="F205" s="15" t="s">
        <v>12</v>
      </c>
      <c r="G205" s="82">
        <v>10</v>
      </c>
      <c r="H205" s="86"/>
      <c r="I205" s="83" t="str">
        <f>IF(H205="","",ROUND(G205*H205,2))</f>
        <v/>
      </c>
    </row>
    <row r="206" spans="1:9" ht="12" customHeight="1">
      <c r="A206" s="21"/>
      <c r="B206" s="15"/>
      <c r="C206" s="180"/>
      <c r="D206" s="180"/>
      <c r="E206" s="180"/>
      <c r="F206" s="90"/>
      <c r="G206" s="82"/>
      <c r="H206" s="86"/>
      <c r="I206" s="83"/>
    </row>
    <row r="207" spans="1:9" ht="12" customHeight="1">
      <c r="A207" s="21" t="s">
        <v>310</v>
      </c>
      <c r="B207" s="15"/>
      <c r="C207" s="180" t="s">
        <v>202</v>
      </c>
      <c r="D207" s="180" t="s">
        <v>1362</v>
      </c>
      <c r="E207" s="180"/>
      <c r="F207" s="90"/>
      <c r="G207" s="82"/>
      <c r="H207" s="86"/>
      <c r="I207" s="83"/>
    </row>
    <row r="208" spans="1:9" ht="12" customHeight="1">
      <c r="A208" s="21"/>
      <c r="B208" s="15"/>
      <c r="C208" s="180"/>
      <c r="D208" s="180" t="s">
        <v>1363</v>
      </c>
      <c r="E208" s="180"/>
      <c r="F208" s="15" t="s">
        <v>12</v>
      </c>
      <c r="G208" s="82">
        <v>5</v>
      </c>
      <c r="H208" s="86"/>
      <c r="I208" s="83" t="str">
        <f>IF(H208="","",ROUND(G208*H208,2))</f>
        <v/>
      </c>
    </row>
    <row r="209" spans="1:9" ht="12" customHeight="1">
      <c r="A209" s="21"/>
      <c r="B209" s="15"/>
      <c r="C209" s="180"/>
      <c r="D209" s="180"/>
      <c r="E209" s="180"/>
      <c r="F209" s="90"/>
      <c r="G209" s="82"/>
      <c r="H209" s="86"/>
      <c r="I209" s="83"/>
    </row>
    <row r="210" spans="1:9" ht="12" customHeight="1">
      <c r="A210" s="21"/>
      <c r="B210" s="25" t="s">
        <v>183</v>
      </c>
      <c r="C210" s="168" t="s">
        <v>148</v>
      </c>
      <c r="D210" s="19"/>
      <c r="E210" s="19"/>
      <c r="F210" s="20"/>
      <c r="G210" s="82"/>
      <c r="H210" s="86"/>
      <c r="I210" s="83"/>
    </row>
    <row r="211" spans="1:9" ht="12" customHeight="1">
      <c r="A211" s="21"/>
      <c r="B211" s="25"/>
      <c r="C211" s="19"/>
      <c r="D211" s="19"/>
      <c r="E211" s="19"/>
      <c r="F211" s="20"/>
      <c r="G211" s="82"/>
      <c r="H211" s="86"/>
      <c r="I211" s="83"/>
    </row>
    <row r="212" spans="1:9" ht="12" customHeight="1">
      <c r="A212" s="21" t="s">
        <v>311</v>
      </c>
      <c r="B212" s="25"/>
      <c r="C212" s="19" t="s">
        <v>1439</v>
      </c>
      <c r="D212" s="19"/>
      <c r="E212" s="19"/>
      <c r="F212" s="20"/>
      <c r="G212" s="82"/>
      <c r="H212" s="86"/>
      <c r="I212" s="83"/>
    </row>
    <row r="213" spans="1:9" ht="12" customHeight="1">
      <c r="A213" s="21"/>
      <c r="B213" s="25"/>
      <c r="C213" s="19" t="s">
        <v>159</v>
      </c>
      <c r="D213" s="19"/>
      <c r="E213" s="19"/>
      <c r="F213" s="29" t="s">
        <v>60</v>
      </c>
      <c r="G213" s="82" t="s">
        <v>60</v>
      </c>
      <c r="H213" s="86" t="s">
        <v>28</v>
      </c>
      <c r="I213" s="83"/>
    </row>
    <row r="214" spans="1:9" ht="12" customHeight="1">
      <c r="A214" s="21"/>
      <c r="B214" s="25"/>
      <c r="C214" s="19"/>
      <c r="D214" s="19"/>
      <c r="E214" s="19"/>
      <c r="F214" s="29"/>
      <c r="G214" s="82"/>
      <c r="H214" s="86"/>
      <c r="I214" s="83"/>
    </row>
    <row r="215" spans="1:9" ht="12" customHeight="1">
      <c r="A215" s="21" t="s">
        <v>312</v>
      </c>
      <c r="B215" s="25" t="s">
        <v>329</v>
      </c>
      <c r="C215" s="19" t="s">
        <v>158</v>
      </c>
      <c r="D215" s="19"/>
      <c r="E215" s="19"/>
      <c r="F215" s="20"/>
      <c r="G215" s="82"/>
      <c r="H215" s="86"/>
      <c r="I215" s="83"/>
    </row>
    <row r="216" spans="1:9" ht="12" customHeight="1">
      <c r="A216" s="21"/>
      <c r="B216" s="25"/>
      <c r="C216" s="19" t="s">
        <v>159</v>
      </c>
      <c r="D216" s="19"/>
      <c r="E216" s="19"/>
      <c r="F216" s="29" t="s">
        <v>60</v>
      </c>
      <c r="G216" s="82" t="s">
        <v>60</v>
      </c>
      <c r="H216" s="86" t="s">
        <v>28</v>
      </c>
      <c r="I216" s="83"/>
    </row>
    <row r="217" spans="1:9" ht="12" customHeight="1">
      <c r="A217" s="21"/>
      <c r="B217" s="23"/>
      <c r="C217" s="19"/>
      <c r="D217" s="19"/>
      <c r="E217" s="19"/>
      <c r="F217" s="20"/>
      <c r="G217" s="82"/>
      <c r="H217" s="86"/>
      <c r="I217" s="83"/>
    </row>
    <row r="218" spans="1:9" ht="12" customHeight="1">
      <c r="A218" s="21"/>
      <c r="B218" s="25"/>
      <c r="C218" s="168" t="s">
        <v>151</v>
      </c>
      <c r="D218" s="19"/>
      <c r="E218" s="19"/>
      <c r="F218" s="20"/>
      <c r="G218" s="82"/>
      <c r="H218" s="86"/>
      <c r="I218" s="83"/>
    </row>
    <row r="219" spans="1:9" ht="12" customHeight="1">
      <c r="A219" s="21"/>
      <c r="B219" s="25"/>
      <c r="C219" s="19"/>
      <c r="D219" s="19"/>
      <c r="E219" s="19"/>
      <c r="F219" s="20"/>
      <c r="G219" s="82"/>
      <c r="H219" s="86"/>
      <c r="I219" s="83"/>
    </row>
    <row r="220" spans="1:9" ht="12" customHeight="1">
      <c r="A220" s="21"/>
      <c r="B220" s="15" t="s">
        <v>278</v>
      </c>
      <c r="C220" s="166" t="s">
        <v>147</v>
      </c>
      <c r="D220" s="72"/>
      <c r="E220" s="72"/>
      <c r="F220" s="15"/>
      <c r="G220" s="82"/>
      <c r="H220" s="86"/>
      <c r="I220" s="83"/>
    </row>
    <row r="221" spans="1:9" ht="12" customHeight="1">
      <c r="A221" s="21"/>
      <c r="B221" s="15"/>
      <c r="C221" s="72"/>
      <c r="D221" s="72"/>
      <c r="E221" s="72"/>
      <c r="F221" s="15"/>
      <c r="G221" s="82"/>
      <c r="H221" s="86"/>
      <c r="I221" s="83"/>
    </row>
    <row r="222" spans="1:9" ht="12" customHeight="1">
      <c r="A222" s="21"/>
      <c r="B222" s="15" t="s">
        <v>279</v>
      </c>
      <c r="C222" s="72" t="s">
        <v>155</v>
      </c>
      <c r="D222" s="72"/>
      <c r="E222" s="72"/>
      <c r="F222" s="15"/>
      <c r="G222" s="82"/>
      <c r="H222" s="86"/>
      <c r="I222" s="83"/>
    </row>
    <row r="223" spans="1:9" ht="12" customHeight="1">
      <c r="A223" s="21"/>
      <c r="B223" s="15"/>
      <c r="C223" s="72" t="s">
        <v>156</v>
      </c>
      <c r="D223" s="72"/>
      <c r="E223" s="72"/>
      <c r="F223" s="15"/>
      <c r="G223" s="82"/>
      <c r="H223" s="86"/>
      <c r="I223" s="83"/>
    </row>
    <row r="224" spans="1:9" ht="12" customHeight="1">
      <c r="A224" s="21"/>
      <c r="B224" s="15"/>
      <c r="C224" s="72" t="s">
        <v>157</v>
      </c>
      <c r="D224" s="72"/>
      <c r="E224" s="72"/>
      <c r="F224" s="15"/>
      <c r="G224" s="82"/>
      <c r="H224" s="86"/>
      <c r="I224" s="83"/>
    </row>
    <row r="225" spans="1:9" ht="12" customHeight="1">
      <c r="A225" s="21"/>
      <c r="B225" s="15"/>
      <c r="C225" s="72" t="s">
        <v>290</v>
      </c>
      <c r="D225" s="72"/>
      <c r="E225" s="72"/>
      <c r="F225" s="15"/>
      <c r="G225" s="82"/>
      <c r="H225" s="86"/>
      <c r="I225" s="83"/>
    </row>
    <row r="226" spans="1:9" ht="12" customHeight="1">
      <c r="A226" s="21"/>
      <c r="B226" s="15"/>
      <c r="C226" s="72"/>
      <c r="D226" s="72"/>
      <c r="E226" s="72"/>
      <c r="F226" s="15"/>
      <c r="G226" s="82"/>
      <c r="H226" s="161"/>
      <c r="I226" s="83"/>
    </row>
    <row r="227" spans="1:9" ht="12" customHeight="1">
      <c r="A227" s="42"/>
      <c r="B227" s="65"/>
      <c r="C227" s="43"/>
      <c r="D227" s="43"/>
      <c r="E227" s="43"/>
      <c r="F227" s="44"/>
      <c r="G227" s="145"/>
      <c r="H227" s="145"/>
      <c r="I227" s="125"/>
    </row>
    <row r="228" spans="1:9" ht="12" customHeight="1">
      <c r="A228" s="14"/>
      <c r="B228" s="47" t="s">
        <v>22</v>
      </c>
      <c r="C228" s="19"/>
      <c r="D228" s="19"/>
      <c r="E228" s="19"/>
      <c r="G228" s="146"/>
      <c r="H228" s="146"/>
      <c r="I228" s="126" t="str">
        <f>IF(SUM(I175:I227)=0,"",SUM(I175:I227))</f>
        <v/>
      </c>
    </row>
    <row r="229" spans="1:9" ht="12" customHeight="1">
      <c r="A229" s="50"/>
      <c r="B229" s="51"/>
      <c r="C229" s="52"/>
      <c r="D229" s="52"/>
      <c r="E229" s="52"/>
      <c r="F229" s="53"/>
      <c r="G229" s="147"/>
      <c r="H229" s="147"/>
      <c r="I229" s="127"/>
    </row>
    <row r="230" spans="1:9" ht="12" customHeight="1">
      <c r="A230" s="42"/>
      <c r="B230" s="65"/>
      <c r="C230" s="43"/>
      <c r="D230" s="43"/>
      <c r="E230" s="43"/>
      <c r="F230" s="44"/>
      <c r="G230" s="145"/>
      <c r="H230" s="145"/>
      <c r="I230" s="128"/>
    </row>
    <row r="231" spans="1:9" ht="12" customHeight="1">
      <c r="A231" s="18"/>
      <c r="B231" s="47" t="s">
        <v>23</v>
      </c>
      <c r="C231" s="19"/>
      <c r="D231" s="19"/>
      <c r="E231" s="19"/>
      <c r="G231" s="146"/>
      <c r="H231" s="146"/>
      <c r="I231" s="129" t="str">
        <f>+I228</f>
        <v/>
      </c>
    </row>
    <row r="232" spans="1:9" ht="12" customHeight="1">
      <c r="A232" s="57"/>
      <c r="B232" s="51"/>
      <c r="C232" s="52"/>
      <c r="D232" s="52"/>
      <c r="E232" s="52"/>
      <c r="F232" s="53"/>
      <c r="G232" s="147"/>
      <c r="H232" s="147"/>
      <c r="I232" s="58"/>
    </row>
    <row r="233" spans="1:9" ht="12" customHeight="1">
      <c r="A233" s="21"/>
      <c r="B233" s="15"/>
      <c r="C233" s="180"/>
      <c r="D233" s="180"/>
      <c r="E233" s="180"/>
      <c r="F233" s="90"/>
      <c r="G233" s="82"/>
      <c r="H233" s="86"/>
      <c r="I233" s="83"/>
    </row>
    <row r="234" spans="1:9" ht="12" customHeight="1">
      <c r="A234" s="21" t="s">
        <v>313</v>
      </c>
      <c r="B234" s="15"/>
      <c r="C234" s="181" t="s">
        <v>29</v>
      </c>
      <c r="D234" s="72" t="s">
        <v>350</v>
      </c>
      <c r="E234" s="72"/>
      <c r="F234" s="15"/>
      <c r="G234" s="82"/>
      <c r="H234" s="86"/>
      <c r="I234" s="83"/>
    </row>
    <row r="235" spans="1:9" ht="12" customHeight="1">
      <c r="A235" s="21"/>
      <c r="B235" s="15"/>
      <c r="D235" s="72" t="s">
        <v>351</v>
      </c>
      <c r="E235" s="72"/>
      <c r="F235" s="15"/>
      <c r="G235" s="82"/>
      <c r="H235" s="86"/>
      <c r="I235" s="83"/>
    </row>
    <row r="236" spans="1:9" ht="12" customHeight="1">
      <c r="A236" s="21"/>
      <c r="B236" s="15"/>
      <c r="D236" s="72" t="s">
        <v>328</v>
      </c>
      <c r="E236" s="72"/>
      <c r="F236" s="15" t="s">
        <v>271</v>
      </c>
      <c r="G236" s="82">
        <f t="shared" ref="G236" si="21">$G$72</f>
        <v>12</v>
      </c>
      <c r="H236" s="86"/>
      <c r="I236" s="83" t="str">
        <f>IF(H236="","",ROUND(G236*H236,2))</f>
        <v/>
      </c>
    </row>
    <row r="237" spans="1:9" ht="12" customHeight="1">
      <c r="A237" s="21"/>
      <c r="B237" s="15"/>
      <c r="C237" s="72"/>
      <c r="D237" s="72"/>
      <c r="E237" s="72"/>
      <c r="F237" s="15"/>
      <c r="G237" s="82"/>
      <c r="H237" s="86"/>
      <c r="I237" s="83"/>
    </row>
    <row r="238" spans="1:9" ht="12" customHeight="1">
      <c r="A238" s="21" t="s">
        <v>314</v>
      </c>
      <c r="B238" s="15"/>
      <c r="C238" s="178"/>
      <c r="D238" s="19" t="s">
        <v>50</v>
      </c>
      <c r="E238" s="72" t="s">
        <v>324</v>
      </c>
      <c r="F238" s="15"/>
      <c r="G238" s="82"/>
      <c r="H238" s="86"/>
      <c r="I238" s="83"/>
    </row>
    <row r="239" spans="1:9" ht="12" customHeight="1">
      <c r="A239" s="21"/>
      <c r="B239" s="15"/>
      <c r="E239" s="72" t="s">
        <v>325</v>
      </c>
      <c r="F239" s="15" t="s">
        <v>271</v>
      </c>
      <c r="G239" s="82">
        <f t="shared" ref="G239" si="22">$G$72</f>
        <v>12</v>
      </c>
      <c r="H239" s="86"/>
      <c r="I239" s="83" t="str">
        <f>IF(H239="","",ROUND(G239*H239,2))</f>
        <v/>
      </c>
    </row>
    <row r="240" spans="1:9" ht="12" customHeight="1">
      <c r="A240" s="21"/>
      <c r="B240" s="15"/>
      <c r="C240" s="72"/>
      <c r="D240" s="72"/>
      <c r="E240" s="72"/>
      <c r="F240" s="15"/>
      <c r="G240" s="82"/>
      <c r="H240" s="86"/>
      <c r="I240" s="83"/>
    </row>
    <row r="241" spans="1:9" ht="12" customHeight="1">
      <c r="A241" s="21" t="s">
        <v>315</v>
      </c>
      <c r="B241" s="15"/>
      <c r="C241" s="178" t="s">
        <v>30</v>
      </c>
      <c r="D241" s="72" t="s">
        <v>301</v>
      </c>
      <c r="E241" s="72"/>
      <c r="F241" s="15"/>
      <c r="G241" s="82"/>
      <c r="H241" s="86"/>
      <c r="I241" s="83"/>
    </row>
    <row r="242" spans="1:9" ht="12" customHeight="1">
      <c r="A242" s="21"/>
      <c r="B242" s="15"/>
      <c r="D242" s="72" t="s">
        <v>300</v>
      </c>
      <c r="E242" s="72"/>
      <c r="F242" s="15" t="s">
        <v>271</v>
      </c>
      <c r="G242" s="82">
        <f t="shared" ref="G242" si="23">$G$72</f>
        <v>12</v>
      </c>
      <c r="H242" s="86"/>
      <c r="I242" s="83" t="str">
        <f>IF(H242="","",ROUND(G242*H242,2))</f>
        <v/>
      </c>
    </row>
    <row r="243" spans="1:9" ht="12" customHeight="1">
      <c r="A243" s="21"/>
      <c r="B243" s="15"/>
      <c r="C243" s="72"/>
      <c r="D243" s="72"/>
      <c r="E243" s="72"/>
      <c r="F243" s="15"/>
      <c r="G243" s="82"/>
      <c r="H243" s="86"/>
      <c r="I243" s="83"/>
    </row>
    <row r="244" spans="1:9" ht="12" customHeight="1">
      <c r="A244" s="21" t="s">
        <v>316</v>
      </c>
      <c r="B244" s="15"/>
      <c r="C244" s="178"/>
      <c r="D244" s="19" t="s">
        <v>50</v>
      </c>
      <c r="E244" s="72" t="s">
        <v>326</v>
      </c>
      <c r="F244" s="15"/>
      <c r="G244" s="82"/>
      <c r="H244" s="86"/>
      <c r="I244" s="83"/>
    </row>
    <row r="245" spans="1:9" ht="12" customHeight="1">
      <c r="A245" s="21"/>
      <c r="B245" s="15"/>
      <c r="E245" s="72" t="s">
        <v>327</v>
      </c>
      <c r="F245" s="15" t="s">
        <v>271</v>
      </c>
      <c r="G245" s="82">
        <f t="shared" ref="G245" si="24">$G$72</f>
        <v>12</v>
      </c>
      <c r="H245" s="86"/>
      <c r="I245" s="83" t="str">
        <f>IF(H245="","",ROUND(G245*H245,2))</f>
        <v/>
      </c>
    </row>
    <row r="246" spans="1:9" ht="12" customHeight="1">
      <c r="A246" s="21"/>
      <c r="B246" s="15"/>
      <c r="C246" s="72"/>
      <c r="D246" s="72"/>
      <c r="E246" s="72"/>
      <c r="F246" s="15"/>
      <c r="G246" s="82"/>
      <c r="H246" s="86"/>
      <c r="I246" s="83"/>
    </row>
    <row r="247" spans="1:9" ht="12" customHeight="1">
      <c r="A247" s="21" t="s">
        <v>317</v>
      </c>
      <c r="B247" s="15"/>
      <c r="C247" s="178" t="s">
        <v>31</v>
      </c>
      <c r="D247" s="72" t="s">
        <v>323</v>
      </c>
      <c r="E247" s="72"/>
      <c r="F247" s="15"/>
      <c r="G247" s="82"/>
      <c r="H247" s="86"/>
      <c r="I247" s="83"/>
    </row>
    <row r="248" spans="1:9" ht="12" customHeight="1">
      <c r="A248" s="21"/>
      <c r="B248" s="15"/>
      <c r="D248" s="72" t="s">
        <v>300</v>
      </c>
      <c r="E248" s="72"/>
      <c r="F248" s="15" t="s">
        <v>271</v>
      </c>
      <c r="G248" s="82">
        <f t="shared" ref="G248" si="25">$G$72</f>
        <v>12</v>
      </c>
      <c r="H248" s="86"/>
      <c r="I248" s="83" t="str">
        <f>IF(H248="","",ROUND(G248*H248,2))</f>
        <v/>
      </c>
    </row>
    <row r="249" spans="1:9" ht="12" customHeight="1">
      <c r="A249" s="21"/>
      <c r="B249" s="15"/>
      <c r="C249" s="72"/>
      <c r="D249" s="72"/>
      <c r="E249" s="72"/>
      <c r="F249" s="15"/>
      <c r="G249" s="82"/>
      <c r="H249" s="86"/>
      <c r="I249" s="83"/>
    </row>
    <row r="250" spans="1:9" ht="12" customHeight="1">
      <c r="A250" s="21" t="s">
        <v>318</v>
      </c>
      <c r="B250" s="15"/>
      <c r="C250" s="178" t="s">
        <v>32</v>
      </c>
      <c r="D250" s="72" t="s">
        <v>390</v>
      </c>
      <c r="E250" s="72"/>
      <c r="F250" s="15"/>
      <c r="G250" s="82"/>
      <c r="H250" s="86"/>
      <c r="I250" s="83"/>
    </row>
    <row r="251" spans="1:9" ht="12" customHeight="1">
      <c r="A251" s="21"/>
      <c r="B251" s="15"/>
      <c r="D251" s="72" t="s">
        <v>391</v>
      </c>
      <c r="E251" s="72"/>
      <c r="F251" s="15" t="s">
        <v>271</v>
      </c>
      <c r="G251" s="82">
        <f t="shared" ref="G251" si="26">$G$72</f>
        <v>12</v>
      </c>
      <c r="H251" s="86"/>
      <c r="I251" s="83" t="str">
        <f>IF(H251="","",ROUND(G251*H251,2))</f>
        <v/>
      </c>
    </row>
    <row r="252" spans="1:9" ht="12" customHeight="1">
      <c r="A252" s="21"/>
      <c r="B252" s="15"/>
      <c r="D252" s="72"/>
      <c r="E252" s="72"/>
      <c r="F252" s="15"/>
      <c r="G252" s="82"/>
      <c r="H252" s="86"/>
      <c r="I252" s="83"/>
    </row>
    <row r="253" spans="1:9" ht="12" customHeight="1">
      <c r="A253" s="21" t="s">
        <v>319</v>
      </c>
      <c r="B253" s="15"/>
      <c r="C253" s="178" t="s">
        <v>33</v>
      </c>
      <c r="D253" s="72" t="s">
        <v>392</v>
      </c>
      <c r="E253" s="72"/>
      <c r="F253" s="15"/>
      <c r="G253" s="82"/>
      <c r="H253" s="86"/>
      <c r="I253" s="83"/>
    </row>
    <row r="254" spans="1:9" ht="12" customHeight="1">
      <c r="A254" s="21"/>
      <c r="B254" s="15"/>
      <c r="C254" s="178"/>
      <c r="D254" s="72" t="s">
        <v>393</v>
      </c>
      <c r="E254" s="72"/>
      <c r="F254" s="15"/>
      <c r="G254" s="82"/>
      <c r="H254" s="86"/>
      <c r="I254" s="83"/>
    </row>
    <row r="255" spans="1:9" ht="12" customHeight="1">
      <c r="A255" s="21"/>
      <c r="B255" s="15"/>
      <c r="D255" s="72" t="s">
        <v>394</v>
      </c>
      <c r="E255" s="72"/>
      <c r="F255" s="15"/>
      <c r="G255" s="82"/>
      <c r="H255" s="86"/>
      <c r="I255" s="83"/>
    </row>
    <row r="256" spans="1:9" ht="12" customHeight="1">
      <c r="A256" s="21"/>
      <c r="B256" s="15"/>
      <c r="D256" s="72" t="s">
        <v>325</v>
      </c>
      <c r="E256" s="72"/>
      <c r="F256" s="15" t="s">
        <v>271</v>
      </c>
      <c r="G256" s="82">
        <f t="shared" ref="G256" si="27">$G$72</f>
        <v>12</v>
      </c>
      <c r="H256" s="86"/>
      <c r="I256" s="83" t="str">
        <f>IF(H256="","",ROUND(G256*H256,2))</f>
        <v/>
      </c>
    </row>
    <row r="257" spans="1:9" ht="12" customHeight="1">
      <c r="A257" s="21"/>
      <c r="B257" s="15"/>
      <c r="C257" s="72"/>
      <c r="D257" s="72"/>
      <c r="E257" s="72"/>
      <c r="F257" s="15"/>
      <c r="G257" s="82"/>
      <c r="H257" s="86"/>
      <c r="I257" s="83"/>
    </row>
    <row r="258" spans="1:9" ht="12" customHeight="1">
      <c r="A258" s="21"/>
      <c r="B258" s="15" t="s">
        <v>330</v>
      </c>
      <c r="C258" s="166" t="s">
        <v>148</v>
      </c>
      <c r="D258" s="72"/>
      <c r="E258" s="72"/>
      <c r="F258" s="15"/>
      <c r="G258" s="82"/>
      <c r="H258" s="161"/>
      <c r="I258" s="83"/>
    </row>
    <row r="259" spans="1:9" ht="12" customHeight="1">
      <c r="A259" s="21"/>
      <c r="B259" s="15"/>
      <c r="C259" s="72"/>
      <c r="D259" s="72"/>
      <c r="E259" s="72"/>
      <c r="F259" s="15"/>
      <c r="G259" s="82"/>
      <c r="H259" s="161"/>
      <c r="I259" s="83"/>
    </row>
    <row r="260" spans="1:9" ht="12" customHeight="1">
      <c r="A260" s="21" t="s">
        <v>320</v>
      </c>
      <c r="B260" s="15" t="s">
        <v>331</v>
      </c>
      <c r="C260" s="72" t="s">
        <v>158</v>
      </c>
      <c r="D260" s="72"/>
      <c r="E260" s="72"/>
      <c r="F260" s="15"/>
      <c r="G260" s="82"/>
      <c r="H260" s="161"/>
      <c r="I260" s="83"/>
    </row>
    <row r="261" spans="1:9" ht="12" customHeight="1">
      <c r="A261" s="21"/>
      <c r="B261" s="15"/>
      <c r="C261" s="72" t="s">
        <v>159</v>
      </c>
      <c r="D261" s="72"/>
      <c r="E261" s="72"/>
      <c r="F261" s="15" t="s">
        <v>271</v>
      </c>
      <c r="G261" s="82">
        <f t="shared" ref="G261" si="28">$G$72</f>
        <v>12</v>
      </c>
      <c r="H261" s="161"/>
      <c r="I261" s="83" t="str">
        <f>IF(H261="","",ROUND(G261*H261,2))</f>
        <v/>
      </c>
    </row>
    <row r="262" spans="1:9" ht="12" customHeight="1">
      <c r="A262" s="21"/>
      <c r="B262" s="15"/>
      <c r="C262" s="72"/>
      <c r="D262" s="72"/>
      <c r="E262" s="72"/>
      <c r="F262" s="15"/>
      <c r="G262" s="82"/>
      <c r="H262" s="161"/>
      <c r="I262" s="83"/>
    </row>
    <row r="263" spans="1:9" ht="12" customHeight="1">
      <c r="A263" s="71">
        <v>1.4</v>
      </c>
      <c r="B263" s="11" t="s">
        <v>332</v>
      </c>
      <c r="C263" s="176" t="s">
        <v>186</v>
      </c>
      <c r="D263" s="177"/>
      <c r="E263" s="177"/>
      <c r="F263" s="15"/>
      <c r="G263" s="82"/>
      <c r="H263" s="161"/>
      <c r="I263" s="83"/>
    </row>
    <row r="264" spans="1:9" ht="12" customHeight="1">
      <c r="A264" s="71"/>
      <c r="B264" s="11"/>
      <c r="C264" s="176" t="s">
        <v>187</v>
      </c>
      <c r="D264" s="177"/>
      <c r="E264" s="177"/>
      <c r="F264" s="15"/>
      <c r="G264" s="82"/>
      <c r="H264" s="161"/>
      <c r="I264" s="83"/>
    </row>
    <row r="265" spans="1:9" ht="12" customHeight="1">
      <c r="A265" s="21"/>
      <c r="B265" s="15"/>
      <c r="C265" s="166"/>
      <c r="D265" s="72"/>
      <c r="E265" s="72"/>
      <c r="F265" s="15"/>
      <c r="G265" s="82"/>
      <c r="H265" s="161"/>
      <c r="I265" s="83"/>
    </row>
    <row r="266" spans="1:9" ht="12" customHeight="1">
      <c r="A266" s="21"/>
      <c r="B266" s="15"/>
      <c r="C266" s="183" t="s">
        <v>190</v>
      </c>
      <c r="D266" s="72"/>
      <c r="E266" s="72"/>
      <c r="F266" s="15"/>
      <c r="G266" s="82"/>
      <c r="H266" s="161"/>
      <c r="I266" s="83"/>
    </row>
    <row r="267" spans="1:9" ht="12" customHeight="1">
      <c r="A267" s="21"/>
      <c r="B267" s="15"/>
      <c r="C267" s="166"/>
      <c r="D267" s="72"/>
      <c r="E267" s="72"/>
      <c r="F267" s="15"/>
      <c r="G267" s="82"/>
      <c r="H267" s="161"/>
      <c r="I267" s="83"/>
    </row>
    <row r="268" spans="1:9" ht="12" customHeight="1">
      <c r="A268" s="21" t="s">
        <v>191</v>
      </c>
      <c r="B268" s="15" t="s">
        <v>333</v>
      </c>
      <c r="C268" s="182" t="s">
        <v>29</v>
      </c>
      <c r="D268" s="180" t="s">
        <v>188</v>
      </c>
      <c r="E268" s="180"/>
      <c r="F268" s="29" t="s">
        <v>60</v>
      </c>
      <c r="G268" s="82" t="s">
        <v>60</v>
      </c>
      <c r="H268" s="90" t="s">
        <v>184</v>
      </c>
      <c r="I268" s="83">
        <f>$G$72*7500</f>
        <v>90000</v>
      </c>
    </row>
    <row r="269" spans="1:9" ht="12" customHeight="1">
      <c r="A269" s="21"/>
      <c r="B269" s="15"/>
      <c r="C269" s="182"/>
      <c r="D269" s="180"/>
      <c r="E269" s="180"/>
      <c r="F269" s="90"/>
      <c r="G269" s="82"/>
      <c r="H269" s="161"/>
      <c r="I269" s="184"/>
    </row>
    <row r="270" spans="1:9" ht="12" customHeight="1">
      <c r="A270" s="21" t="s">
        <v>192</v>
      </c>
      <c r="B270" s="15"/>
      <c r="C270" s="182" t="s">
        <v>30</v>
      </c>
      <c r="D270" s="180" t="s">
        <v>395</v>
      </c>
      <c r="E270" s="180"/>
      <c r="F270" s="90"/>
      <c r="G270" s="82"/>
      <c r="H270" s="161"/>
      <c r="I270" s="83"/>
    </row>
    <row r="271" spans="1:9" ht="12" customHeight="1">
      <c r="A271" s="21"/>
      <c r="B271" s="15"/>
      <c r="C271" s="182"/>
      <c r="D271" s="180" t="s">
        <v>396</v>
      </c>
      <c r="E271" s="180"/>
      <c r="F271" s="90" t="s">
        <v>185</v>
      </c>
      <c r="G271" s="82">
        <f>I268</f>
        <v>90000</v>
      </c>
      <c r="H271" s="189"/>
      <c r="I271" s="83" t="str">
        <f>IF(H271="","",ROUND(G271*H271,2))</f>
        <v/>
      </c>
    </row>
    <row r="272" spans="1:9" ht="12" customHeight="1">
      <c r="A272" s="21"/>
      <c r="B272" s="15"/>
      <c r="C272" s="182"/>
      <c r="D272" s="180"/>
      <c r="E272" s="180"/>
      <c r="F272" s="90"/>
      <c r="G272" s="82"/>
      <c r="H272" s="161"/>
      <c r="I272" s="83"/>
    </row>
    <row r="273" spans="1:9" ht="12" customHeight="1">
      <c r="A273" s="21" t="s">
        <v>193</v>
      </c>
      <c r="B273" s="15" t="s">
        <v>333</v>
      </c>
      <c r="C273" s="182" t="s">
        <v>31</v>
      </c>
      <c r="D273" s="180" t="s">
        <v>272</v>
      </c>
      <c r="E273" s="180"/>
      <c r="F273" s="29" t="s">
        <v>60</v>
      </c>
      <c r="G273" s="82" t="s">
        <v>60</v>
      </c>
      <c r="H273" s="90" t="s">
        <v>184</v>
      </c>
      <c r="I273" s="83">
        <f>$G$72*450</f>
        <v>5400</v>
      </c>
    </row>
    <row r="274" spans="1:9" ht="12" customHeight="1">
      <c r="A274" s="21"/>
      <c r="B274" s="15"/>
      <c r="C274" s="182"/>
      <c r="D274" s="180"/>
      <c r="E274" s="180"/>
      <c r="F274" s="90"/>
      <c r="G274" s="82"/>
      <c r="H274" s="161"/>
      <c r="I274" s="83"/>
    </row>
    <row r="275" spans="1:9" ht="12" customHeight="1">
      <c r="A275" s="21" t="s">
        <v>194</v>
      </c>
      <c r="B275" s="15"/>
      <c r="C275" s="182" t="s">
        <v>32</v>
      </c>
      <c r="D275" s="180" t="s">
        <v>395</v>
      </c>
      <c r="E275" s="180"/>
      <c r="F275" s="90"/>
      <c r="G275" s="82"/>
      <c r="H275" s="161"/>
      <c r="I275" s="83"/>
    </row>
    <row r="276" spans="1:9" ht="12" customHeight="1">
      <c r="A276" s="21"/>
      <c r="B276" s="15"/>
      <c r="C276" s="182"/>
      <c r="D276" s="180" t="s">
        <v>396</v>
      </c>
      <c r="E276" s="180"/>
      <c r="F276" s="90" t="s">
        <v>185</v>
      </c>
      <c r="G276" s="82">
        <f>I273</f>
        <v>5400</v>
      </c>
      <c r="H276" s="189"/>
      <c r="I276" s="83" t="str">
        <f>IF(H276="","",ROUND(G276*H276,2))</f>
        <v/>
      </c>
    </row>
    <row r="277" spans="1:9" ht="12" customHeight="1">
      <c r="A277" s="21"/>
      <c r="B277" s="15"/>
      <c r="C277" s="182"/>
      <c r="D277" s="180"/>
      <c r="E277" s="180"/>
      <c r="F277" s="90"/>
      <c r="G277" s="82"/>
      <c r="H277" s="161"/>
      <c r="I277" s="83"/>
    </row>
    <row r="278" spans="1:9" ht="12" customHeight="1">
      <c r="A278" s="21" t="s">
        <v>195</v>
      </c>
      <c r="B278" s="15" t="s">
        <v>334</v>
      </c>
      <c r="C278" s="182" t="s">
        <v>33</v>
      </c>
      <c r="D278" s="180" t="s">
        <v>189</v>
      </c>
      <c r="E278" s="180"/>
      <c r="F278" s="29" t="s">
        <v>60</v>
      </c>
      <c r="G278" s="82" t="s">
        <v>60</v>
      </c>
      <c r="H278" s="90" t="s">
        <v>184</v>
      </c>
      <c r="I278" s="83">
        <v>15000</v>
      </c>
    </row>
    <row r="279" spans="1:9" ht="12" customHeight="1">
      <c r="A279" s="21"/>
      <c r="B279" s="15"/>
      <c r="C279" s="182"/>
      <c r="D279" s="180"/>
      <c r="E279" s="180"/>
      <c r="F279" s="90"/>
      <c r="G279" s="82"/>
      <c r="H279" s="86"/>
      <c r="I279" s="89"/>
    </row>
    <row r="280" spans="1:9" ht="12" customHeight="1">
      <c r="A280" s="21" t="s">
        <v>196</v>
      </c>
      <c r="B280" s="15"/>
      <c r="C280" s="182" t="s">
        <v>34</v>
      </c>
      <c r="D280" s="180" t="s">
        <v>395</v>
      </c>
      <c r="E280" s="180"/>
      <c r="F280" s="90"/>
      <c r="G280" s="82"/>
      <c r="H280" s="86"/>
      <c r="I280" s="89"/>
    </row>
    <row r="281" spans="1:9" ht="12" customHeight="1">
      <c r="A281" s="21"/>
      <c r="B281" s="15"/>
      <c r="C281" s="182"/>
      <c r="D281" s="180" t="s">
        <v>396</v>
      </c>
      <c r="E281" s="180"/>
      <c r="F281" s="90" t="s">
        <v>185</v>
      </c>
      <c r="G281" s="82">
        <f>I278</f>
        <v>15000</v>
      </c>
      <c r="H281" s="189"/>
      <c r="I281" s="83" t="str">
        <f>IF(H281="","",ROUND(G281*H281,2))</f>
        <v/>
      </c>
    </row>
    <row r="282" spans="1:9" ht="12" customHeight="1">
      <c r="A282" s="21"/>
      <c r="B282" s="15"/>
      <c r="C282" s="182"/>
      <c r="D282" s="180"/>
      <c r="E282" s="180"/>
      <c r="F282" s="90"/>
      <c r="G282" s="82"/>
      <c r="H282" s="86"/>
      <c r="I282" s="83"/>
    </row>
    <row r="283" spans="1:9" ht="12" customHeight="1">
      <c r="A283" s="42"/>
      <c r="B283" s="65"/>
      <c r="C283" s="43"/>
      <c r="D283" s="43"/>
      <c r="E283" s="43"/>
      <c r="F283" s="44"/>
      <c r="G283" s="145"/>
      <c r="H283" s="145"/>
      <c r="I283" s="125"/>
    </row>
    <row r="284" spans="1:9" ht="12" customHeight="1">
      <c r="A284" s="14"/>
      <c r="B284" s="47" t="s">
        <v>22</v>
      </c>
      <c r="C284" s="19"/>
      <c r="D284" s="19"/>
      <c r="E284" s="19"/>
      <c r="G284" s="146"/>
      <c r="H284" s="146"/>
      <c r="I284" s="126" t="str">
        <f>IF(SUM(I231:I283)=I268+I273+I278,"",SUM(I231:I283))</f>
        <v/>
      </c>
    </row>
    <row r="285" spans="1:9" ht="12" customHeight="1">
      <c r="A285" s="50"/>
      <c r="B285" s="51"/>
      <c r="C285" s="52"/>
      <c r="D285" s="52"/>
      <c r="E285" s="52"/>
      <c r="F285" s="53"/>
      <c r="G285" s="147"/>
      <c r="H285" s="147"/>
      <c r="I285" s="127"/>
    </row>
    <row r="286" spans="1:9" ht="12" customHeight="1">
      <c r="A286" s="42"/>
      <c r="B286" s="65"/>
      <c r="C286" s="43"/>
      <c r="D286" s="43"/>
      <c r="E286" s="43"/>
      <c r="F286" s="44"/>
      <c r="G286" s="145"/>
      <c r="H286" s="145"/>
      <c r="I286" s="128"/>
    </row>
    <row r="287" spans="1:9" ht="12" customHeight="1">
      <c r="A287" s="18"/>
      <c r="B287" s="47" t="s">
        <v>23</v>
      </c>
      <c r="C287" s="19"/>
      <c r="D287" s="19"/>
      <c r="E287" s="19"/>
      <c r="G287" s="146"/>
      <c r="H287" s="146"/>
      <c r="I287" s="129" t="str">
        <f>+I284</f>
        <v/>
      </c>
    </row>
    <row r="288" spans="1:9" ht="12" customHeight="1">
      <c r="A288" s="57"/>
      <c r="B288" s="51"/>
      <c r="C288" s="52"/>
      <c r="D288" s="52"/>
      <c r="E288" s="52"/>
      <c r="F288" s="53"/>
      <c r="G288" s="147"/>
      <c r="H288" s="147"/>
      <c r="I288" s="58"/>
    </row>
    <row r="289" spans="1:9" ht="12" customHeight="1">
      <c r="A289" s="21"/>
      <c r="B289" s="15"/>
      <c r="C289" s="180"/>
      <c r="D289" s="180"/>
      <c r="E289" s="180"/>
      <c r="F289" s="90"/>
      <c r="G289" s="82"/>
      <c r="H289" s="86"/>
      <c r="I289" s="83"/>
    </row>
    <row r="290" spans="1:9" ht="12" customHeight="1">
      <c r="A290" s="21" t="s">
        <v>197</v>
      </c>
      <c r="B290" s="15" t="s">
        <v>335</v>
      </c>
      <c r="C290" s="182" t="s">
        <v>35</v>
      </c>
      <c r="D290" s="185" t="s">
        <v>205</v>
      </c>
      <c r="E290" s="185"/>
      <c r="F290" s="29" t="s">
        <v>60</v>
      </c>
      <c r="G290" s="82" t="s">
        <v>60</v>
      </c>
      <c r="H290" s="90" t="s">
        <v>184</v>
      </c>
      <c r="I290" s="83">
        <v>75000</v>
      </c>
    </row>
    <row r="291" spans="1:9" ht="12" customHeight="1">
      <c r="A291" s="21"/>
      <c r="B291" s="15"/>
      <c r="C291" s="182"/>
      <c r="D291" s="180"/>
      <c r="E291" s="180"/>
      <c r="F291" s="90"/>
      <c r="G291" s="82"/>
      <c r="H291" s="86"/>
      <c r="I291" s="83"/>
    </row>
    <row r="292" spans="1:9" ht="12" customHeight="1">
      <c r="A292" s="21" t="s">
        <v>198</v>
      </c>
      <c r="B292" s="15"/>
      <c r="C292" s="182" t="s">
        <v>201</v>
      </c>
      <c r="D292" s="180" t="s">
        <v>395</v>
      </c>
      <c r="E292" s="180"/>
      <c r="F292" s="90"/>
      <c r="G292" s="82"/>
      <c r="H292" s="86"/>
      <c r="I292" s="83"/>
    </row>
    <row r="293" spans="1:9" ht="12" customHeight="1">
      <c r="A293" s="21"/>
      <c r="B293" s="15"/>
      <c r="C293" s="182"/>
      <c r="D293" s="180" t="s">
        <v>396</v>
      </c>
      <c r="E293" s="180"/>
      <c r="F293" s="90" t="s">
        <v>185</v>
      </c>
      <c r="G293" s="82">
        <f>I290</f>
        <v>75000</v>
      </c>
      <c r="H293" s="189"/>
      <c r="I293" s="83" t="str">
        <f>IF(H293="","",ROUND(G293*H293,2))</f>
        <v/>
      </c>
    </row>
    <row r="294" spans="1:9" ht="12" customHeight="1">
      <c r="A294" s="21"/>
      <c r="B294" s="15"/>
      <c r="C294" s="182"/>
      <c r="D294" s="180"/>
      <c r="E294" s="180"/>
      <c r="F294" s="90"/>
      <c r="G294" s="82"/>
      <c r="H294" s="86"/>
      <c r="I294" s="83"/>
    </row>
    <row r="295" spans="1:9" ht="12" customHeight="1">
      <c r="A295" s="21"/>
      <c r="B295" s="15"/>
      <c r="C295" s="180" t="s">
        <v>207</v>
      </c>
      <c r="D295" s="180"/>
      <c r="E295" s="180"/>
      <c r="F295" s="90"/>
      <c r="G295" s="82"/>
      <c r="H295" s="86"/>
      <c r="I295" s="83"/>
    </row>
    <row r="296" spans="1:9" ht="12" customHeight="1">
      <c r="A296" s="21"/>
      <c r="B296" s="15"/>
      <c r="C296" s="182"/>
      <c r="D296" s="180"/>
      <c r="E296" s="180"/>
      <c r="F296" s="90"/>
      <c r="G296" s="82"/>
      <c r="H296" s="86"/>
      <c r="I296" s="83"/>
    </row>
    <row r="297" spans="1:9" ht="12" customHeight="1">
      <c r="A297" s="21" t="s">
        <v>199</v>
      </c>
      <c r="B297" s="15" t="s">
        <v>336</v>
      </c>
      <c r="C297" s="182" t="s">
        <v>29</v>
      </c>
      <c r="D297" s="180" t="s">
        <v>208</v>
      </c>
      <c r="E297" s="180"/>
      <c r="F297" s="90"/>
      <c r="G297" s="82"/>
      <c r="H297" s="86"/>
      <c r="I297" s="83"/>
    </row>
    <row r="298" spans="1:9" ht="12" customHeight="1">
      <c r="A298" s="21"/>
      <c r="B298" s="15"/>
      <c r="C298" s="182"/>
      <c r="D298" s="180" t="s">
        <v>209</v>
      </c>
      <c r="E298" s="180"/>
      <c r="F298" s="90"/>
      <c r="G298" s="82"/>
      <c r="H298" s="86"/>
      <c r="I298" s="83"/>
    </row>
    <row r="299" spans="1:9" ht="12" customHeight="1">
      <c r="A299" s="21"/>
      <c r="B299" s="15"/>
      <c r="C299" s="182"/>
      <c r="D299" s="180" t="s">
        <v>363</v>
      </c>
      <c r="E299" s="180"/>
      <c r="F299" s="90" t="s">
        <v>60</v>
      </c>
      <c r="G299" s="82" t="s">
        <v>60</v>
      </c>
      <c r="H299" s="86" t="s">
        <v>184</v>
      </c>
      <c r="I299" s="83">
        <v>30000</v>
      </c>
    </row>
    <row r="300" spans="1:9" ht="12" customHeight="1">
      <c r="A300" s="21"/>
      <c r="B300" s="15"/>
      <c r="C300" s="182"/>
      <c r="D300" s="180"/>
      <c r="E300" s="180"/>
      <c r="F300" s="90"/>
      <c r="G300" s="82"/>
      <c r="H300" s="86"/>
      <c r="I300" s="83"/>
    </row>
    <row r="301" spans="1:9" ht="12" customHeight="1">
      <c r="A301" s="21" t="s">
        <v>200</v>
      </c>
      <c r="B301" s="15"/>
      <c r="C301" s="182" t="s">
        <v>30</v>
      </c>
      <c r="D301" s="180" t="s">
        <v>395</v>
      </c>
      <c r="E301" s="180"/>
      <c r="F301" s="90"/>
      <c r="G301" s="82"/>
      <c r="H301" s="86"/>
      <c r="I301" s="83"/>
    </row>
    <row r="302" spans="1:9" ht="12" customHeight="1">
      <c r="A302" s="21"/>
      <c r="B302" s="15"/>
      <c r="C302" s="182"/>
      <c r="D302" s="180" t="s">
        <v>396</v>
      </c>
      <c r="E302" s="180"/>
      <c r="F302" s="90" t="s">
        <v>185</v>
      </c>
      <c r="G302" s="82">
        <f>I299</f>
        <v>30000</v>
      </c>
      <c r="H302" s="189"/>
      <c r="I302" s="83" t="str">
        <f>IF(H302="","",ROUND(G302*H302,2))</f>
        <v/>
      </c>
    </row>
    <row r="303" spans="1:9" ht="12" customHeight="1">
      <c r="A303" s="21"/>
      <c r="B303" s="15"/>
      <c r="C303" s="182"/>
      <c r="D303" s="180"/>
      <c r="E303" s="180"/>
      <c r="F303" s="90"/>
      <c r="G303" s="82"/>
      <c r="H303" s="86"/>
      <c r="I303" s="83"/>
    </row>
    <row r="304" spans="1:9" ht="12" customHeight="1">
      <c r="A304" s="21"/>
      <c r="B304" s="15"/>
      <c r="C304" s="180" t="s">
        <v>210</v>
      </c>
      <c r="D304" s="72"/>
      <c r="E304" s="72"/>
      <c r="F304" s="15"/>
      <c r="G304" s="82"/>
      <c r="H304" s="86"/>
      <c r="I304" s="83"/>
    </row>
    <row r="305" spans="1:9" ht="12" customHeight="1">
      <c r="A305" s="21"/>
      <c r="B305" s="15"/>
      <c r="C305" s="72" t="s">
        <v>211</v>
      </c>
      <c r="D305" s="72"/>
      <c r="E305" s="72"/>
      <c r="F305" s="15"/>
      <c r="G305" s="82"/>
      <c r="H305" s="86"/>
      <c r="I305" s="83"/>
    </row>
    <row r="306" spans="1:9" ht="12" customHeight="1">
      <c r="A306" s="21"/>
      <c r="B306" s="15"/>
      <c r="C306" s="72"/>
      <c r="D306" s="72"/>
      <c r="E306" s="72"/>
      <c r="F306" s="15"/>
      <c r="G306" s="82"/>
      <c r="H306" s="86"/>
      <c r="I306" s="83"/>
    </row>
    <row r="307" spans="1:9" ht="12" customHeight="1">
      <c r="A307" s="21" t="s">
        <v>204</v>
      </c>
      <c r="B307" s="15" t="s">
        <v>337</v>
      </c>
      <c r="C307" s="186" t="s">
        <v>29</v>
      </c>
      <c r="D307" s="180" t="s">
        <v>241</v>
      </c>
      <c r="E307" s="72"/>
      <c r="F307" s="29"/>
      <c r="G307" s="82"/>
      <c r="H307" s="90"/>
      <c r="I307" s="83"/>
    </row>
    <row r="308" spans="1:9" ht="12" customHeight="1">
      <c r="A308" s="21"/>
      <c r="B308" s="15"/>
      <c r="C308" s="72"/>
      <c r="D308" s="72" t="s">
        <v>242</v>
      </c>
      <c r="E308" s="72"/>
      <c r="F308" s="29" t="s">
        <v>60</v>
      </c>
      <c r="G308" s="82" t="s">
        <v>60</v>
      </c>
      <c r="H308" s="90" t="s">
        <v>184</v>
      </c>
      <c r="I308" s="83">
        <v>15000</v>
      </c>
    </row>
    <row r="309" spans="1:9" ht="12" customHeight="1">
      <c r="A309" s="21"/>
      <c r="B309" s="30"/>
      <c r="C309" s="19"/>
      <c r="D309" s="19"/>
      <c r="E309" s="19"/>
      <c r="F309" s="20"/>
      <c r="G309" s="82"/>
      <c r="H309" s="86"/>
      <c r="I309" s="89"/>
    </row>
    <row r="310" spans="1:9" ht="12" customHeight="1">
      <c r="A310" s="21" t="s">
        <v>206</v>
      </c>
      <c r="B310" s="15"/>
      <c r="C310" s="72" t="s">
        <v>30</v>
      </c>
      <c r="D310" s="72" t="s">
        <v>395</v>
      </c>
      <c r="E310" s="19"/>
      <c r="F310" s="20"/>
      <c r="G310" s="82"/>
      <c r="H310" s="86"/>
      <c r="I310" s="89"/>
    </row>
    <row r="311" spans="1:9" ht="12" customHeight="1">
      <c r="A311" s="21"/>
      <c r="B311" s="15"/>
      <c r="C311" s="72"/>
      <c r="D311" s="72" t="s">
        <v>396</v>
      </c>
      <c r="E311" s="72"/>
      <c r="F311" s="90" t="s">
        <v>185</v>
      </c>
      <c r="G311" s="82">
        <f>I308</f>
        <v>15000</v>
      </c>
      <c r="H311" s="189"/>
      <c r="I311" s="83" t="str">
        <f>IF(H311="","",ROUND(G311*H311,2))</f>
        <v/>
      </c>
    </row>
    <row r="312" spans="1:9" ht="12" customHeight="1">
      <c r="A312" s="21"/>
      <c r="B312" s="15"/>
      <c r="C312" s="72"/>
      <c r="D312" s="72"/>
      <c r="E312" s="72"/>
      <c r="F312" s="15"/>
      <c r="G312" s="82"/>
      <c r="H312" s="86"/>
      <c r="I312" s="83"/>
    </row>
    <row r="313" spans="1:9" ht="12" customHeight="1">
      <c r="A313" s="21" t="s">
        <v>1510</v>
      </c>
      <c r="B313" s="15" t="s">
        <v>337</v>
      </c>
      <c r="C313" s="186" t="s">
        <v>29</v>
      </c>
      <c r="D313" s="180" t="s">
        <v>1511</v>
      </c>
      <c r="E313" s="72"/>
      <c r="F313" s="29"/>
      <c r="G313" s="82"/>
      <c r="H313" s="90"/>
      <c r="I313" s="83"/>
    </row>
    <row r="314" spans="1:9" ht="12" customHeight="1">
      <c r="A314" s="21"/>
      <c r="B314" s="15"/>
      <c r="C314" s="72"/>
      <c r="D314" s="72" t="s">
        <v>1512</v>
      </c>
      <c r="E314" s="72"/>
      <c r="F314" s="29" t="s">
        <v>60</v>
      </c>
      <c r="G314" s="82" t="s">
        <v>60</v>
      </c>
      <c r="H314" s="90" t="s">
        <v>184</v>
      </c>
      <c r="I314" s="83">
        <v>315000</v>
      </c>
    </row>
    <row r="315" spans="1:9" ht="12" customHeight="1">
      <c r="A315" s="21"/>
      <c r="B315" s="30"/>
      <c r="C315" s="19"/>
      <c r="D315" s="19"/>
      <c r="E315" s="19"/>
      <c r="F315" s="20"/>
      <c r="G315" s="82"/>
      <c r="H315" s="86"/>
      <c r="I315" s="89"/>
    </row>
    <row r="316" spans="1:9" ht="12" customHeight="1">
      <c r="A316" s="21" t="s">
        <v>1513</v>
      </c>
      <c r="B316" s="15"/>
      <c r="C316" s="72" t="s">
        <v>30</v>
      </c>
      <c r="D316" s="72" t="s">
        <v>395</v>
      </c>
      <c r="E316" s="19"/>
      <c r="F316" s="20"/>
      <c r="G316" s="82"/>
      <c r="H316" s="86"/>
      <c r="I316" s="89"/>
    </row>
    <row r="317" spans="1:9" ht="12" customHeight="1">
      <c r="A317" s="21"/>
      <c r="B317" s="15"/>
      <c r="C317" s="72"/>
      <c r="D317" s="72" t="s">
        <v>396</v>
      </c>
      <c r="E317" s="72"/>
      <c r="F317" s="90" t="s">
        <v>185</v>
      </c>
      <c r="G317" s="82">
        <f>I314</f>
        <v>315000</v>
      </c>
      <c r="H317" s="189"/>
      <c r="I317" s="83" t="str">
        <f>IF(H317="","",ROUND(G317*H317,2))</f>
        <v/>
      </c>
    </row>
    <row r="318" spans="1:9" ht="12" customHeight="1">
      <c r="A318" s="21"/>
      <c r="B318" s="15"/>
      <c r="C318" s="72"/>
      <c r="D318" s="72"/>
      <c r="E318" s="72"/>
      <c r="F318" s="15"/>
      <c r="G318" s="82"/>
      <c r="H318" s="86"/>
      <c r="I318" s="83"/>
    </row>
    <row r="319" spans="1:9" ht="12" customHeight="1">
      <c r="A319" s="71">
        <v>1.5</v>
      </c>
      <c r="B319" s="11"/>
      <c r="C319" s="176" t="s">
        <v>215</v>
      </c>
      <c r="D319" s="72"/>
      <c r="E319" s="72"/>
      <c r="F319" s="15"/>
      <c r="G319" s="82"/>
      <c r="H319" s="86"/>
      <c r="I319" s="83"/>
    </row>
    <row r="320" spans="1:9" ht="12" customHeight="1">
      <c r="A320" s="21"/>
      <c r="B320" s="15"/>
      <c r="C320" s="72"/>
      <c r="D320" s="72"/>
      <c r="E320" s="72"/>
      <c r="F320" s="15"/>
      <c r="G320" s="82"/>
      <c r="H320" s="86"/>
      <c r="I320" s="83"/>
    </row>
    <row r="321" spans="1:9" ht="12" customHeight="1">
      <c r="A321" s="21" t="s">
        <v>212</v>
      </c>
      <c r="B321" s="15" t="s">
        <v>216</v>
      </c>
      <c r="C321" s="72" t="s">
        <v>217</v>
      </c>
      <c r="D321" s="72"/>
      <c r="E321" s="72"/>
      <c r="F321" s="29" t="s">
        <v>60</v>
      </c>
      <c r="G321" s="82" t="s">
        <v>60</v>
      </c>
      <c r="H321" s="86" t="s">
        <v>28</v>
      </c>
      <c r="I321" s="83"/>
    </row>
    <row r="322" spans="1:9" ht="12" customHeight="1">
      <c r="A322" s="21"/>
      <c r="B322" s="30"/>
      <c r="C322" s="19"/>
      <c r="D322" s="19"/>
      <c r="E322" s="19"/>
      <c r="F322" s="20"/>
      <c r="G322" s="82"/>
      <c r="H322" s="86"/>
      <c r="I322" s="83"/>
    </row>
    <row r="323" spans="1:9" ht="12" customHeight="1">
      <c r="A323" s="21" t="s">
        <v>213</v>
      </c>
      <c r="B323" s="15" t="s">
        <v>218</v>
      </c>
      <c r="C323" s="72" t="s">
        <v>244</v>
      </c>
      <c r="D323" s="72"/>
      <c r="E323" s="72"/>
      <c r="F323" s="29"/>
      <c r="G323" s="82"/>
      <c r="H323" s="86"/>
      <c r="I323" s="83"/>
    </row>
    <row r="324" spans="1:9" ht="12" customHeight="1">
      <c r="A324" s="21"/>
      <c r="B324" s="15"/>
      <c r="C324" s="72" t="s">
        <v>243</v>
      </c>
      <c r="D324" s="72"/>
      <c r="E324" s="72"/>
      <c r="F324" s="29" t="s">
        <v>60</v>
      </c>
      <c r="G324" s="82" t="s">
        <v>60</v>
      </c>
      <c r="H324" s="86" t="s">
        <v>28</v>
      </c>
      <c r="I324" s="83"/>
    </row>
    <row r="325" spans="1:9" ht="12" customHeight="1">
      <c r="A325" s="21"/>
      <c r="B325" s="30"/>
      <c r="C325" s="19"/>
      <c r="D325" s="19"/>
      <c r="E325" s="19"/>
      <c r="F325" s="20"/>
      <c r="G325" s="82"/>
      <c r="H325" s="86"/>
      <c r="I325" s="83"/>
    </row>
    <row r="326" spans="1:9" ht="12" customHeight="1">
      <c r="A326" s="21" t="s">
        <v>214</v>
      </c>
      <c r="B326" s="28" t="s">
        <v>219</v>
      </c>
      <c r="C326" s="187" t="s">
        <v>221</v>
      </c>
      <c r="D326" s="72"/>
      <c r="E326" s="72"/>
      <c r="F326" s="15"/>
      <c r="G326" s="82"/>
      <c r="H326" s="86"/>
      <c r="I326" s="83"/>
    </row>
    <row r="327" spans="1:9" ht="12" customHeight="1">
      <c r="A327" s="21"/>
      <c r="B327" s="28" t="s">
        <v>220</v>
      </c>
      <c r="C327" s="187" t="s">
        <v>346</v>
      </c>
      <c r="D327" s="72"/>
      <c r="E327" s="72"/>
      <c r="F327" s="15" t="s">
        <v>60</v>
      </c>
      <c r="G327" s="82" t="s">
        <v>60</v>
      </c>
      <c r="H327" s="86" t="s">
        <v>28</v>
      </c>
      <c r="I327" s="83"/>
    </row>
    <row r="328" spans="1:9" ht="12" customHeight="1">
      <c r="A328" s="21"/>
      <c r="B328" s="28"/>
      <c r="C328" s="187"/>
      <c r="D328" s="72"/>
      <c r="E328" s="72"/>
      <c r="F328" s="15"/>
      <c r="G328" s="82"/>
      <c r="H328" s="86"/>
      <c r="I328" s="83"/>
    </row>
    <row r="329" spans="1:9" ht="12" customHeight="1">
      <c r="A329" s="21"/>
      <c r="B329" s="28"/>
      <c r="C329" s="187"/>
      <c r="D329" s="72"/>
      <c r="E329" s="72"/>
      <c r="F329" s="15"/>
      <c r="G329" s="82"/>
      <c r="H329" s="86"/>
      <c r="I329" s="83"/>
    </row>
    <row r="330" spans="1:9" ht="12" customHeight="1">
      <c r="A330" s="21"/>
      <c r="B330" s="28"/>
      <c r="C330" s="187"/>
      <c r="D330" s="72"/>
      <c r="E330" s="72"/>
      <c r="F330" s="15"/>
      <c r="G330" s="82"/>
      <c r="H330" s="86"/>
      <c r="I330" s="83"/>
    </row>
    <row r="331" spans="1:9" ht="12" customHeight="1">
      <c r="A331" s="21"/>
      <c r="B331" s="28"/>
      <c r="C331" s="187"/>
      <c r="D331" s="72"/>
      <c r="E331" s="72"/>
      <c r="F331" s="15"/>
      <c r="G331" s="82"/>
      <c r="H331" s="86"/>
      <c r="I331" s="83"/>
    </row>
    <row r="332" spans="1:9" ht="12" customHeight="1">
      <c r="A332" s="21"/>
      <c r="B332" s="28"/>
      <c r="C332" s="187"/>
      <c r="D332" s="72"/>
      <c r="E332" s="72"/>
      <c r="F332" s="15"/>
      <c r="G332" s="82"/>
      <c r="H332" s="86"/>
      <c r="I332" s="83"/>
    </row>
    <row r="333" spans="1:9" ht="12" customHeight="1">
      <c r="A333" s="21"/>
      <c r="B333" s="28"/>
      <c r="C333" s="187"/>
      <c r="D333" s="72"/>
      <c r="E333" s="72"/>
      <c r="F333" s="15"/>
      <c r="G333" s="82"/>
      <c r="H333" s="86"/>
      <c r="I333" s="83"/>
    </row>
    <row r="334" spans="1:9" ht="12" customHeight="1">
      <c r="A334" s="21"/>
      <c r="B334" s="28"/>
      <c r="C334" s="187"/>
      <c r="D334" s="72"/>
      <c r="E334" s="72"/>
      <c r="F334" s="15"/>
      <c r="G334" s="82"/>
      <c r="H334" s="86"/>
      <c r="I334" s="83"/>
    </row>
    <row r="335" spans="1:9" ht="12" customHeight="1">
      <c r="A335" s="21"/>
      <c r="B335" s="28"/>
      <c r="C335" s="187"/>
      <c r="D335" s="72"/>
      <c r="E335" s="72"/>
      <c r="F335" s="15"/>
      <c r="G335" s="82"/>
      <c r="H335" s="86"/>
      <c r="I335" s="83"/>
    </row>
    <row r="336" spans="1:9" ht="12" customHeight="1">
      <c r="A336" s="21"/>
      <c r="B336" s="28"/>
      <c r="C336" s="187"/>
      <c r="D336" s="72"/>
      <c r="E336" s="72"/>
      <c r="F336" s="15"/>
      <c r="G336" s="82"/>
      <c r="H336" s="86"/>
      <c r="I336" s="83"/>
    </row>
    <row r="337" spans="1:9" ht="12" customHeight="1">
      <c r="A337" s="21"/>
      <c r="B337" s="28"/>
      <c r="C337" s="187"/>
      <c r="D337" s="72"/>
      <c r="E337" s="72"/>
      <c r="F337" s="15"/>
      <c r="G337" s="82"/>
      <c r="H337" s="86"/>
      <c r="I337" s="83"/>
    </row>
    <row r="338" spans="1:9" ht="12" customHeight="1">
      <c r="A338" s="21"/>
      <c r="B338" s="15"/>
      <c r="C338" s="72"/>
      <c r="D338" s="72"/>
      <c r="E338" s="72"/>
      <c r="F338" s="15"/>
      <c r="G338" s="82"/>
      <c r="H338" s="86"/>
      <c r="I338" s="83"/>
    </row>
    <row r="339" spans="1:9" ht="12" customHeight="1">
      <c r="A339" s="60"/>
      <c r="B339" s="68"/>
      <c r="C339" s="31"/>
      <c r="D339" s="43"/>
      <c r="E339" s="43"/>
      <c r="F339" s="44"/>
      <c r="G339" s="145"/>
      <c r="H339" s="145"/>
      <c r="I339" s="125"/>
    </row>
    <row r="340" spans="1:9" ht="12" customHeight="1">
      <c r="A340" s="61"/>
      <c r="B340" s="61" t="s">
        <v>182</v>
      </c>
      <c r="C340" s="1"/>
      <c r="D340" s="19"/>
      <c r="E340" s="19"/>
      <c r="G340" s="146"/>
      <c r="H340" s="146"/>
      <c r="I340" s="126" t="str">
        <f>IF(SUM(I286:I338)=I290+I299+I308+I314,"",SUM(I286:I338))</f>
        <v/>
      </c>
    </row>
    <row r="341" spans="1:9" ht="12" customHeight="1">
      <c r="A341" s="62"/>
      <c r="B341" s="69"/>
      <c r="C341" s="63"/>
      <c r="D341" s="52"/>
      <c r="E341" s="52"/>
      <c r="F341" s="53"/>
      <c r="G341" s="147"/>
      <c r="H341" s="147"/>
      <c r="I341" s="131"/>
    </row>
  </sheetData>
  <phoneticPr fontId="12" type="noConversion"/>
  <pageMargins left="0.43307086614173229" right="0.39370078740157483" top="0.59055118110236227" bottom="1.1811023622047245" header="0.39370078740157483" footer="0.39370078740157483"/>
  <pageSetup paperSize="9" firstPageNumber="2" orientation="portrait" useFirstPageNumber="1" r:id="rId1"/>
  <headerFooter>
    <oddHeader>&amp;L&amp;"Arial,Italic"&amp;9Contract NLM/TS/004/2025-26
Part C2:  Pricing Data
Section C2.2 Schedule of Quantities&amp;"Arial,Regular"&amp;10
&amp;R&amp;G</oddHeader>
    <oddFooter>&amp;C&amp;G
C2.2-&amp;P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789"/>
  <sheetViews>
    <sheetView view="pageLayout" topLeftCell="A814" zoomScaleNormal="100" workbookViewId="0">
      <selection activeCell="I61" sqref="I61"/>
    </sheetView>
  </sheetViews>
  <sheetFormatPr defaultRowHeight="12.5"/>
  <cols>
    <col min="1" max="1" width="7" style="38" customWidth="1"/>
    <col min="2" max="2" width="10.26953125" style="38" customWidth="1"/>
    <col min="3" max="3" width="3.54296875" customWidth="1"/>
    <col min="4" max="4" width="4.26953125" customWidth="1"/>
    <col min="5" max="5" width="30.7265625" customWidth="1"/>
    <col min="6" max="6" width="6.7265625" style="38" customWidth="1"/>
    <col min="7" max="7" width="9.54296875" style="105" customWidth="1"/>
    <col min="8" max="8" width="10.7265625" style="113" customWidth="1"/>
    <col min="9" max="9" width="14" customWidth="1"/>
  </cols>
  <sheetData>
    <row r="1" spans="1:9" ht="12" customHeight="1">
      <c r="A1" s="2"/>
      <c r="B1" s="2"/>
      <c r="C1" s="1"/>
      <c r="D1" s="1"/>
      <c r="E1" s="1"/>
      <c r="F1" s="2"/>
      <c r="G1" s="96"/>
      <c r="H1" s="106"/>
      <c r="I1" s="4"/>
    </row>
    <row r="2" spans="1:9" ht="12" customHeight="1">
      <c r="A2" s="2"/>
      <c r="B2" s="2"/>
      <c r="C2" s="1"/>
      <c r="D2" s="1"/>
      <c r="E2" s="1"/>
      <c r="F2" s="2"/>
      <c r="G2" s="97"/>
      <c r="H2" s="107"/>
      <c r="I2" s="6"/>
    </row>
    <row r="3" spans="1:9" ht="12" customHeight="1">
      <c r="A3" s="8"/>
      <c r="B3" s="8" t="s">
        <v>0</v>
      </c>
      <c r="C3" s="7"/>
      <c r="D3" s="7"/>
      <c r="E3" s="7"/>
      <c r="F3" s="8"/>
      <c r="G3" s="162"/>
      <c r="H3" s="8"/>
      <c r="I3" s="9"/>
    </row>
    <row r="4" spans="1:9" ht="12" customHeight="1">
      <c r="A4" s="11" t="s">
        <v>1</v>
      </c>
      <c r="B4" s="11" t="s">
        <v>2</v>
      </c>
      <c r="C4" s="10"/>
      <c r="D4" s="10"/>
      <c r="E4" s="10" t="s">
        <v>3</v>
      </c>
      <c r="F4" s="11" t="s">
        <v>4</v>
      </c>
      <c r="G4" s="121" t="s">
        <v>5</v>
      </c>
      <c r="H4" s="121" t="s">
        <v>6</v>
      </c>
      <c r="I4" s="122" t="s">
        <v>7</v>
      </c>
    </row>
    <row r="5" spans="1:9" ht="12" customHeight="1">
      <c r="A5" s="13" t="s">
        <v>8</v>
      </c>
      <c r="B5" s="13" t="s">
        <v>9</v>
      </c>
      <c r="C5" s="12"/>
      <c r="D5" s="12"/>
      <c r="E5" s="12"/>
      <c r="F5" s="13"/>
      <c r="G5" s="123" t="s">
        <v>10</v>
      </c>
      <c r="H5" s="123"/>
      <c r="I5" s="124"/>
    </row>
    <row r="6" spans="1:9" ht="12" customHeight="1">
      <c r="A6" s="15"/>
      <c r="B6" s="15"/>
      <c r="C6" s="1"/>
      <c r="D6" s="31"/>
      <c r="E6" s="31"/>
      <c r="F6" s="15"/>
      <c r="G6" s="98"/>
      <c r="H6" s="108"/>
      <c r="I6" s="17" t="str">
        <f t="shared" ref="I6" si="0">IF(OR(AND(G6="Prov",H6="Sum"),(H6="PC Sum")),". . . . . . . . .00",IF(ISERR(G6*H6),"",IF(G6*H6=0,"",ROUND(G6*H6,2))))</f>
        <v/>
      </c>
    </row>
    <row r="7" spans="1:9" ht="13">
      <c r="A7" s="71">
        <v>2</v>
      </c>
      <c r="B7" s="22"/>
      <c r="C7" s="41" t="s">
        <v>481</v>
      </c>
      <c r="D7" s="19"/>
      <c r="F7" s="27"/>
      <c r="G7" s="98"/>
      <c r="H7" s="108"/>
      <c r="I7" s="17"/>
    </row>
    <row r="8" spans="1:9" ht="13">
      <c r="A8" s="71"/>
      <c r="B8" s="22"/>
      <c r="C8" s="41" t="s">
        <v>482</v>
      </c>
      <c r="D8" s="19"/>
      <c r="F8" s="27"/>
      <c r="G8" s="98"/>
      <c r="H8" s="108"/>
      <c r="I8" s="17"/>
    </row>
    <row r="9" spans="1:9" ht="12" customHeight="1">
      <c r="A9" s="21"/>
      <c r="B9" s="22"/>
      <c r="C9" s="41"/>
      <c r="D9" s="19"/>
      <c r="F9" s="27"/>
      <c r="G9" s="98"/>
      <c r="H9" s="108"/>
      <c r="I9" s="17"/>
    </row>
    <row r="10" spans="1:9" ht="12" customHeight="1">
      <c r="A10" s="21"/>
      <c r="B10" s="22"/>
      <c r="C10" s="32" t="s">
        <v>520</v>
      </c>
      <c r="D10" s="19"/>
      <c r="F10" s="27"/>
      <c r="G10" s="98"/>
      <c r="H10" s="108"/>
      <c r="I10" s="17"/>
    </row>
    <row r="11" spans="1:9" ht="12" customHeight="1">
      <c r="A11" s="21"/>
      <c r="B11" s="22"/>
      <c r="C11" s="41"/>
      <c r="D11" s="19"/>
      <c r="F11" s="27"/>
      <c r="G11" s="98"/>
      <c r="H11" s="108"/>
      <c r="I11" s="17"/>
    </row>
    <row r="12" spans="1:9" ht="12" customHeight="1">
      <c r="A12" s="71">
        <v>2.1</v>
      </c>
      <c r="B12" s="24" t="s">
        <v>745</v>
      </c>
      <c r="C12" s="33" t="s">
        <v>519</v>
      </c>
      <c r="D12" s="19"/>
      <c r="F12" s="29"/>
      <c r="G12" s="98"/>
      <c r="H12" s="108"/>
      <c r="I12" s="17"/>
    </row>
    <row r="13" spans="1:9" ht="12" customHeight="1">
      <c r="A13" s="21"/>
      <c r="B13" s="24" t="s">
        <v>535</v>
      </c>
      <c r="C13" s="33"/>
      <c r="D13" s="19"/>
      <c r="F13" s="29"/>
      <c r="G13" s="98"/>
      <c r="H13" s="108"/>
      <c r="I13" s="17"/>
    </row>
    <row r="14" spans="1:9" ht="12" customHeight="1">
      <c r="A14" s="21" t="s">
        <v>416</v>
      </c>
      <c r="B14" s="39" t="s">
        <v>757</v>
      </c>
      <c r="C14" s="34" t="s">
        <v>413</v>
      </c>
      <c r="D14" s="19"/>
      <c r="F14" s="29" t="s">
        <v>60</v>
      </c>
      <c r="G14" s="73" t="s">
        <v>60</v>
      </c>
      <c r="H14" s="90" t="s">
        <v>184</v>
      </c>
      <c r="I14" s="88">
        <v>45000</v>
      </c>
    </row>
    <row r="15" spans="1:9" ht="12" customHeight="1">
      <c r="A15" s="21"/>
      <c r="B15" s="39"/>
      <c r="C15" s="34"/>
      <c r="D15" s="19"/>
      <c r="F15" s="29"/>
      <c r="G15" s="73"/>
      <c r="H15" s="90"/>
      <c r="I15" s="88"/>
    </row>
    <row r="16" spans="1:9" ht="12" customHeight="1">
      <c r="A16" s="21" t="s">
        <v>423</v>
      </c>
      <c r="B16" s="39" t="s">
        <v>252</v>
      </c>
      <c r="C16" s="34" t="s">
        <v>418</v>
      </c>
      <c r="D16" s="19"/>
      <c r="F16" s="29" t="s">
        <v>60</v>
      </c>
      <c r="G16" s="73" t="s">
        <v>60</v>
      </c>
      <c r="H16" s="90" t="s">
        <v>184</v>
      </c>
      <c r="I16" s="88">
        <v>145000</v>
      </c>
    </row>
    <row r="17" spans="1:9" ht="12" customHeight="1">
      <c r="A17" s="21"/>
      <c r="B17" s="39"/>
      <c r="C17" s="34"/>
      <c r="D17" s="19"/>
      <c r="F17" s="29"/>
      <c r="G17" s="73"/>
      <c r="H17" s="90"/>
      <c r="I17" s="88"/>
    </row>
    <row r="18" spans="1:9" ht="12" customHeight="1">
      <c r="A18" s="21" t="s">
        <v>424</v>
      </c>
      <c r="B18" s="39" t="s">
        <v>757</v>
      </c>
      <c r="C18" s="34" t="s">
        <v>414</v>
      </c>
      <c r="D18" s="19"/>
      <c r="F18" s="29" t="s">
        <v>12</v>
      </c>
      <c r="G18" s="98">
        <v>3</v>
      </c>
      <c r="H18" s="108"/>
      <c r="I18" s="83" t="str">
        <f>IF(H18="","",ROUND(G18*H18,2))</f>
        <v/>
      </c>
    </row>
    <row r="19" spans="1:9" ht="12" customHeight="1">
      <c r="A19" s="21"/>
      <c r="B19" s="39"/>
      <c r="C19" s="34"/>
      <c r="D19" s="19"/>
      <c r="F19" s="29"/>
      <c r="G19" s="98"/>
      <c r="H19" s="108"/>
      <c r="I19" s="88"/>
    </row>
    <row r="20" spans="1:9" ht="12" customHeight="1">
      <c r="A20" s="21" t="s">
        <v>425</v>
      </c>
      <c r="B20" s="39" t="s">
        <v>757</v>
      </c>
      <c r="C20" s="34" t="s">
        <v>419</v>
      </c>
      <c r="D20" s="19"/>
      <c r="F20" s="29"/>
      <c r="G20" s="98"/>
      <c r="H20" s="108"/>
      <c r="I20" s="88"/>
    </row>
    <row r="21" spans="1:9" ht="12" customHeight="1">
      <c r="A21" s="21"/>
      <c r="B21" s="39"/>
      <c r="C21" s="34" t="s">
        <v>420</v>
      </c>
      <c r="D21" s="19"/>
      <c r="F21" s="29"/>
      <c r="G21" s="98"/>
      <c r="H21" s="108"/>
      <c r="I21" s="88"/>
    </row>
    <row r="22" spans="1:9" ht="12" customHeight="1">
      <c r="A22" s="21"/>
      <c r="B22" s="39"/>
      <c r="C22" s="34" t="s">
        <v>421</v>
      </c>
      <c r="D22" s="19"/>
      <c r="F22" s="29"/>
      <c r="G22" s="98"/>
      <c r="H22" s="108"/>
      <c r="I22" s="88"/>
    </row>
    <row r="23" spans="1:9" ht="12" customHeight="1">
      <c r="A23" s="21"/>
      <c r="B23" s="39"/>
      <c r="C23" s="34" t="s">
        <v>422</v>
      </c>
      <c r="D23" s="19"/>
      <c r="F23" s="29" t="s">
        <v>60</v>
      </c>
      <c r="G23" s="73" t="s">
        <v>60</v>
      </c>
      <c r="H23" s="90" t="s">
        <v>184</v>
      </c>
      <c r="I23" s="88">
        <v>120000</v>
      </c>
    </row>
    <row r="24" spans="1:9" ht="12" customHeight="1">
      <c r="A24" s="21"/>
      <c r="B24" s="39"/>
      <c r="C24" s="34"/>
      <c r="D24" s="19"/>
      <c r="F24" s="29"/>
      <c r="G24" s="73"/>
      <c r="H24" s="90"/>
      <c r="I24" s="88"/>
    </row>
    <row r="25" spans="1:9" ht="12" customHeight="1">
      <c r="A25" s="21" t="s">
        <v>426</v>
      </c>
      <c r="B25" s="39"/>
      <c r="C25" s="34" t="s">
        <v>415</v>
      </c>
      <c r="D25" s="19"/>
      <c r="F25" s="29" t="s">
        <v>60</v>
      </c>
      <c r="G25" s="73" t="s">
        <v>60</v>
      </c>
      <c r="H25" s="90" t="s">
        <v>184</v>
      </c>
      <c r="I25" s="88">
        <v>50000</v>
      </c>
    </row>
    <row r="26" spans="1:9" ht="12" customHeight="1">
      <c r="A26" s="21"/>
      <c r="B26" s="39"/>
      <c r="C26" s="34"/>
      <c r="D26" s="19"/>
      <c r="F26" s="29"/>
      <c r="G26" s="73"/>
      <c r="H26" s="90"/>
      <c r="I26" s="88"/>
    </row>
    <row r="27" spans="1:9" ht="12" customHeight="1">
      <c r="A27" s="21" t="s">
        <v>427</v>
      </c>
      <c r="B27" s="39"/>
      <c r="C27" s="34" t="s">
        <v>1380</v>
      </c>
      <c r="D27" s="19"/>
      <c r="F27" s="29" t="s">
        <v>60</v>
      </c>
      <c r="G27" s="73" t="s">
        <v>60</v>
      </c>
      <c r="H27" s="90" t="s">
        <v>184</v>
      </c>
      <c r="I27" s="88">
        <v>160000</v>
      </c>
    </row>
    <row r="28" spans="1:9" ht="12" customHeight="1">
      <c r="A28" s="21"/>
      <c r="B28" s="39"/>
      <c r="C28" s="34"/>
      <c r="D28" s="19"/>
      <c r="F28" s="29"/>
      <c r="G28" s="73"/>
      <c r="H28" s="90"/>
      <c r="I28" s="17"/>
    </row>
    <row r="29" spans="1:9" ht="12" customHeight="1">
      <c r="A29" s="21" t="s">
        <v>428</v>
      </c>
      <c r="B29" s="39"/>
      <c r="C29" s="34" t="s">
        <v>1440</v>
      </c>
      <c r="D29" s="19"/>
      <c r="F29" s="29"/>
      <c r="G29" s="82"/>
      <c r="H29" s="90"/>
      <c r="I29" s="88"/>
    </row>
    <row r="30" spans="1:9" ht="12" customHeight="1">
      <c r="A30" s="21"/>
      <c r="B30" s="39"/>
      <c r="C30" s="34" t="s">
        <v>1443</v>
      </c>
      <c r="D30" s="19"/>
      <c r="F30" s="29"/>
      <c r="G30" s="82"/>
      <c r="H30" s="90"/>
      <c r="I30" s="88"/>
    </row>
    <row r="31" spans="1:9" ht="12" customHeight="1">
      <c r="A31" s="21"/>
      <c r="B31" s="39"/>
      <c r="C31" s="34" t="s">
        <v>1442</v>
      </c>
      <c r="D31" s="19"/>
      <c r="F31" s="29"/>
      <c r="G31" s="82"/>
      <c r="H31" s="90"/>
      <c r="I31" s="88"/>
    </row>
    <row r="32" spans="1:9" ht="12" customHeight="1">
      <c r="A32" s="21"/>
      <c r="B32" s="39"/>
      <c r="C32" s="34" t="s">
        <v>1441</v>
      </c>
      <c r="D32" s="19"/>
      <c r="F32" s="29" t="s">
        <v>417</v>
      </c>
      <c r="G32" s="101">
        <v>1500</v>
      </c>
      <c r="H32" s="194"/>
      <c r="I32" s="83" t="str">
        <f>IF(H32="","",ROUND(G32*H32,2))</f>
        <v/>
      </c>
    </row>
    <row r="33" spans="1:9" ht="12" customHeight="1">
      <c r="A33" s="21"/>
      <c r="B33" s="39"/>
      <c r="C33" s="34"/>
      <c r="D33" s="19"/>
      <c r="F33" s="29"/>
      <c r="G33" s="98"/>
      <c r="H33" s="108"/>
      <c r="I33" s="17"/>
    </row>
    <row r="34" spans="1:9" ht="12" customHeight="1">
      <c r="A34" s="21" t="s">
        <v>429</v>
      </c>
      <c r="B34" s="39"/>
      <c r="C34" s="34" t="s">
        <v>430</v>
      </c>
      <c r="D34" s="19"/>
      <c r="F34" s="29"/>
      <c r="G34" s="73"/>
      <c r="H34" s="90"/>
      <c r="I34" s="17"/>
    </row>
    <row r="35" spans="1:9" ht="12" customHeight="1">
      <c r="A35" s="21"/>
      <c r="B35" s="39"/>
      <c r="C35" s="34" t="s">
        <v>431</v>
      </c>
      <c r="D35" s="19"/>
      <c r="F35" s="29"/>
      <c r="G35" s="73"/>
      <c r="H35" s="90"/>
      <c r="I35" s="17"/>
    </row>
    <row r="36" spans="1:9" ht="12" customHeight="1">
      <c r="A36" s="21"/>
      <c r="B36" s="39"/>
      <c r="C36" s="34" t="s">
        <v>432</v>
      </c>
      <c r="D36" s="19"/>
      <c r="F36" s="29" t="s">
        <v>60</v>
      </c>
      <c r="G36" s="73" t="s">
        <v>60</v>
      </c>
      <c r="H36" s="90" t="s">
        <v>184</v>
      </c>
      <c r="I36" s="17">
        <v>110000</v>
      </c>
    </row>
    <row r="37" spans="1:9" ht="12" customHeight="1">
      <c r="A37" s="21"/>
      <c r="B37" s="39"/>
      <c r="C37" s="33"/>
      <c r="D37" s="19"/>
      <c r="F37" s="29"/>
      <c r="G37" s="98"/>
      <c r="H37" s="108"/>
      <c r="I37" s="17"/>
    </row>
    <row r="38" spans="1:9" ht="12" customHeight="1">
      <c r="A38" s="21"/>
      <c r="B38" s="39"/>
      <c r="C38" s="33" t="s">
        <v>521</v>
      </c>
      <c r="D38" s="19"/>
      <c r="F38" s="29"/>
      <c r="G38" s="98"/>
      <c r="H38" s="108"/>
      <c r="I38" s="17"/>
    </row>
    <row r="39" spans="1:9" ht="12" customHeight="1">
      <c r="A39" s="21"/>
      <c r="B39" s="39"/>
      <c r="C39" s="33"/>
      <c r="D39" s="19"/>
      <c r="F39" s="29"/>
      <c r="G39" s="98"/>
      <c r="H39" s="108"/>
      <c r="I39" s="17"/>
    </row>
    <row r="40" spans="1:9" ht="12" customHeight="1">
      <c r="A40" s="71">
        <v>2.2000000000000002</v>
      </c>
      <c r="B40" s="24" t="s">
        <v>39</v>
      </c>
      <c r="C40" s="33" t="s">
        <v>522</v>
      </c>
      <c r="D40" s="19"/>
      <c r="F40" s="29"/>
      <c r="G40" s="98"/>
      <c r="H40" s="108"/>
      <c r="I40" s="17"/>
    </row>
    <row r="41" spans="1:9" ht="12" customHeight="1">
      <c r="A41" s="21"/>
      <c r="B41" s="24" t="s">
        <v>86</v>
      </c>
      <c r="C41" s="33"/>
      <c r="D41" s="19"/>
      <c r="F41" s="29"/>
      <c r="G41" s="98"/>
      <c r="H41" s="108"/>
      <c r="I41" s="17"/>
    </row>
    <row r="42" spans="1:9" ht="12" customHeight="1">
      <c r="A42" s="21" t="s">
        <v>433</v>
      </c>
      <c r="B42" s="20" t="s">
        <v>287</v>
      </c>
      <c r="C42" s="1" t="s">
        <v>88</v>
      </c>
      <c r="D42" s="19"/>
      <c r="F42" s="29" t="s">
        <v>434</v>
      </c>
      <c r="G42" s="151">
        <v>0.2</v>
      </c>
      <c r="H42" s="108"/>
      <c r="I42" s="83" t="str">
        <f>IF(H42="","",ROUND(G42*H42,2))</f>
        <v/>
      </c>
    </row>
    <row r="43" spans="1:9" ht="12" customHeight="1">
      <c r="A43" s="21"/>
      <c r="B43" s="39"/>
      <c r="C43" s="33"/>
      <c r="D43" s="19"/>
      <c r="F43" s="29"/>
      <c r="G43" s="98"/>
      <c r="H43" s="108"/>
      <c r="I43" s="17"/>
    </row>
    <row r="44" spans="1:9" ht="12" customHeight="1">
      <c r="A44" s="21" t="s">
        <v>435</v>
      </c>
      <c r="B44" s="15" t="s">
        <v>370</v>
      </c>
      <c r="C44" s="34" t="s">
        <v>436</v>
      </c>
      <c r="D44" s="19"/>
      <c r="F44" s="29" t="s">
        <v>60</v>
      </c>
      <c r="G44" s="73" t="s">
        <v>60</v>
      </c>
      <c r="H44" s="90" t="s">
        <v>184</v>
      </c>
      <c r="I44" s="17">
        <v>45000</v>
      </c>
    </row>
    <row r="45" spans="1:9" ht="12" customHeight="1">
      <c r="A45" s="21"/>
      <c r="B45" s="39"/>
      <c r="C45" s="34"/>
      <c r="D45" s="19"/>
      <c r="F45" s="29"/>
      <c r="G45" s="98"/>
      <c r="H45" s="108"/>
      <c r="I45" s="17"/>
    </row>
    <row r="46" spans="1:9" ht="12" customHeight="1">
      <c r="A46" s="21" t="s">
        <v>437</v>
      </c>
      <c r="B46" s="15" t="s">
        <v>378</v>
      </c>
      <c r="C46" s="19" t="s">
        <v>91</v>
      </c>
      <c r="D46" s="19"/>
      <c r="E46" s="19"/>
      <c r="F46" s="20"/>
      <c r="G46" s="98"/>
      <c r="H46" s="108"/>
      <c r="I46" s="35"/>
    </row>
    <row r="47" spans="1:9" ht="12" customHeight="1">
      <c r="A47" s="21"/>
      <c r="B47" s="15"/>
      <c r="C47" s="19" t="s">
        <v>92</v>
      </c>
      <c r="D47" s="19"/>
      <c r="E47" s="19"/>
      <c r="F47" s="20"/>
      <c r="G47" s="98"/>
      <c r="H47" s="108"/>
      <c r="I47" s="35"/>
    </row>
    <row r="48" spans="1:9" ht="12" customHeight="1">
      <c r="A48" s="21"/>
      <c r="B48" s="14"/>
      <c r="C48" s="19" t="s">
        <v>90</v>
      </c>
      <c r="D48" s="19"/>
      <c r="E48" s="19"/>
      <c r="F48" s="20"/>
      <c r="G48" s="98"/>
      <c r="H48" s="108"/>
      <c r="I48" s="35"/>
    </row>
    <row r="49" spans="1:9" ht="12" customHeight="1">
      <c r="A49" s="21"/>
      <c r="B49" s="23"/>
      <c r="C49" s="19" t="s">
        <v>93</v>
      </c>
      <c r="D49" s="19"/>
      <c r="E49" s="19"/>
      <c r="F49" s="20"/>
      <c r="G49" s="98"/>
      <c r="H49" s="108"/>
      <c r="I49" s="35"/>
    </row>
    <row r="50" spans="1:9" ht="12" customHeight="1">
      <c r="A50" s="21"/>
      <c r="B50" s="23"/>
      <c r="C50" s="19"/>
      <c r="D50" s="19"/>
      <c r="E50" s="19"/>
      <c r="F50" s="20"/>
      <c r="G50" s="98"/>
      <c r="H50" s="108"/>
      <c r="I50" s="35"/>
    </row>
    <row r="51" spans="1:9" ht="12" customHeight="1">
      <c r="A51" s="26"/>
      <c r="B51" s="24"/>
      <c r="C51" s="19" t="s">
        <v>29</v>
      </c>
      <c r="D51" s="19" t="s">
        <v>94</v>
      </c>
      <c r="E51" s="19"/>
      <c r="F51" s="20"/>
      <c r="G51" s="98"/>
      <c r="H51" s="108"/>
      <c r="I51" s="35"/>
    </row>
    <row r="52" spans="1:9" ht="12" customHeight="1">
      <c r="A52" s="21"/>
      <c r="B52" s="24"/>
      <c r="C52" s="19"/>
      <c r="D52" s="19" t="s">
        <v>95</v>
      </c>
      <c r="E52" s="19"/>
      <c r="F52" s="85" t="s">
        <v>60</v>
      </c>
      <c r="G52" s="98" t="s">
        <v>60</v>
      </c>
      <c r="H52" s="109" t="s">
        <v>28</v>
      </c>
      <c r="I52" s="35"/>
    </row>
    <row r="53" spans="1:9" ht="12" customHeight="1">
      <c r="A53" s="21"/>
      <c r="B53" s="24"/>
      <c r="C53" s="19"/>
      <c r="D53" s="19"/>
      <c r="E53" s="19"/>
      <c r="F53" s="85"/>
      <c r="G53" s="98"/>
      <c r="H53" s="109"/>
      <c r="I53" s="35"/>
    </row>
    <row r="54" spans="1:9" ht="12" customHeight="1">
      <c r="A54" s="21"/>
      <c r="B54" s="24"/>
      <c r="C54" s="19"/>
      <c r="D54" s="19"/>
      <c r="E54" s="19"/>
      <c r="F54" s="85"/>
      <c r="G54" s="98"/>
      <c r="H54" s="109"/>
      <c r="I54" s="35"/>
    </row>
    <row r="55" spans="1:9" ht="12" customHeight="1">
      <c r="A55" s="21"/>
      <c r="B55" s="24"/>
      <c r="C55" s="19"/>
      <c r="D55" s="19"/>
      <c r="E55" s="19"/>
      <c r="F55" s="85"/>
      <c r="G55" s="98"/>
      <c r="H55" s="109"/>
      <c r="I55" s="35"/>
    </row>
    <row r="56" spans="1:9" ht="12" customHeight="1">
      <c r="A56" s="21"/>
      <c r="B56" s="24"/>
      <c r="C56" s="19"/>
      <c r="D56" s="19"/>
      <c r="E56" s="19"/>
      <c r="F56" s="85"/>
      <c r="G56" s="98"/>
      <c r="H56" s="109"/>
      <c r="I56" s="35"/>
    </row>
    <row r="57" spans="1:9" ht="12" customHeight="1">
      <c r="A57" s="21"/>
      <c r="B57" s="24"/>
      <c r="C57" s="19"/>
      <c r="D57" s="19"/>
      <c r="E57" s="19"/>
      <c r="F57" s="85"/>
      <c r="G57" s="98"/>
      <c r="H57" s="109"/>
      <c r="I57" s="35"/>
    </row>
    <row r="58" spans="1:9" ht="12" customHeight="1">
      <c r="A58" s="21"/>
      <c r="B58" s="23"/>
      <c r="C58" s="19"/>
      <c r="D58" s="19"/>
      <c r="E58" s="19"/>
      <c r="F58" s="20"/>
      <c r="G58" s="98"/>
      <c r="H58" s="108"/>
      <c r="I58" s="35"/>
    </row>
    <row r="59" spans="1:9" ht="12" customHeight="1">
      <c r="A59" s="42"/>
      <c r="B59" s="65"/>
      <c r="C59" s="43"/>
      <c r="D59" s="43"/>
      <c r="E59" s="43"/>
      <c r="F59" s="44"/>
      <c r="G59" s="102"/>
      <c r="H59" s="110"/>
      <c r="I59" s="46"/>
    </row>
    <row r="60" spans="1:9" ht="12" customHeight="1">
      <c r="A60" s="14"/>
      <c r="B60" s="47" t="s">
        <v>22</v>
      </c>
      <c r="C60" s="19"/>
      <c r="D60" s="19"/>
      <c r="E60" s="19"/>
      <c r="G60" s="103"/>
      <c r="H60" s="111"/>
      <c r="I60" s="49" t="str">
        <f>IF(SUM(I7:I59)=675000,"",SUM(I7:I59))</f>
        <v/>
      </c>
    </row>
    <row r="61" spans="1:9" ht="12" customHeight="1">
      <c r="A61" s="50"/>
      <c r="B61" s="51"/>
      <c r="C61" s="52"/>
      <c r="D61" s="52"/>
      <c r="E61" s="52"/>
      <c r="F61" s="53"/>
      <c r="G61" s="104"/>
      <c r="H61" s="112"/>
      <c r="I61" s="55"/>
    </row>
    <row r="62" spans="1:9" ht="12" customHeight="1">
      <c r="A62" s="42"/>
      <c r="B62" s="65"/>
      <c r="C62" s="43"/>
      <c r="D62" s="43"/>
      <c r="E62" s="43"/>
      <c r="F62" s="44"/>
      <c r="G62" s="102"/>
      <c r="H62" s="110"/>
      <c r="I62" s="59"/>
    </row>
    <row r="63" spans="1:9" ht="12" customHeight="1">
      <c r="A63" s="18"/>
      <c r="B63" s="47" t="s">
        <v>23</v>
      </c>
      <c r="C63" s="19"/>
      <c r="D63" s="19"/>
      <c r="E63" s="19"/>
      <c r="G63" s="103"/>
      <c r="H63" s="111"/>
      <c r="I63" s="56" t="str">
        <f>+I60</f>
        <v/>
      </c>
    </row>
    <row r="64" spans="1:9" ht="12" customHeight="1">
      <c r="A64" s="57"/>
      <c r="B64" s="51"/>
      <c r="C64" s="52"/>
      <c r="D64" s="52"/>
      <c r="E64" s="52"/>
      <c r="F64" s="53"/>
      <c r="G64" s="104"/>
      <c r="H64" s="112"/>
      <c r="I64" s="58"/>
    </row>
    <row r="65" spans="1:9" ht="12" customHeight="1">
      <c r="A65" s="21"/>
      <c r="B65" s="24"/>
      <c r="C65" s="33"/>
      <c r="D65" s="19"/>
      <c r="E65" s="19"/>
      <c r="F65" s="20"/>
      <c r="G65" s="98"/>
      <c r="H65" s="108"/>
      <c r="I65" s="17" t="str">
        <f t="shared" ref="I65" si="1">IF(OR(AND(G65="Prov",H65="Sum"),(H65="PC Sum")),". . . . . . . . .00",IF(ISERR(G65*H65),"",IF(G65*H65=0,"",ROUND(G65*H65,2))))</f>
        <v/>
      </c>
    </row>
    <row r="66" spans="1:9" ht="12" customHeight="1">
      <c r="A66" s="26"/>
      <c r="B66" s="25"/>
      <c r="C66" s="19" t="s">
        <v>18</v>
      </c>
      <c r="D66" s="19" t="s">
        <v>96</v>
      </c>
      <c r="E66" s="19"/>
      <c r="F66" s="20"/>
      <c r="G66" s="98"/>
      <c r="H66" s="108"/>
      <c r="I66" s="35"/>
    </row>
    <row r="67" spans="1:9" ht="12" customHeight="1">
      <c r="A67" s="21"/>
      <c r="B67" s="25"/>
      <c r="C67" s="19"/>
      <c r="D67" s="19" t="s">
        <v>97</v>
      </c>
      <c r="E67" s="19"/>
      <c r="F67" s="20"/>
      <c r="G67" s="98"/>
      <c r="H67" s="108"/>
      <c r="I67" s="35"/>
    </row>
    <row r="68" spans="1:9" ht="12" customHeight="1">
      <c r="A68" s="21"/>
      <c r="B68" s="25"/>
      <c r="C68" s="19"/>
      <c r="D68" s="19" t="s">
        <v>98</v>
      </c>
      <c r="E68" s="19"/>
      <c r="F68" s="20"/>
      <c r="G68" s="98"/>
      <c r="H68" s="108"/>
      <c r="I68" s="35"/>
    </row>
    <row r="69" spans="1:9" ht="12" customHeight="1">
      <c r="A69" s="21"/>
      <c r="B69" s="25"/>
      <c r="C69" s="19"/>
      <c r="D69" s="19" t="s">
        <v>356</v>
      </c>
      <c r="E69" s="19"/>
      <c r="F69" s="20"/>
      <c r="G69" s="98"/>
      <c r="H69" s="108"/>
      <c r="I69" s="35"/>
    </row>
    <row r="70" spans="1:9" ht="12" customHeight="1">
      <c r="A70" s="21"/>
      <c r="B70" s="25"/>
      <c r="C70" s="19"/>
      <c r="D70" s="19" t="s">
        <v>357</v>
      </c>
      <c r="E70" s="19"/>
      <c r="F70" s="20"/>
      <c r="G70" s="98"/>
      <c r="H70" s="108"/>
      <c r="I70" s="35"/>
    </row>
    <row r="71" spans="1:9" ht="12" customHeight="1">
      <c r="A71" s="21"/>
      <c r="B71" s="25"/>
      <c r="C71" s="19"/>
      <c r="D71" s="19" t="s">
        <v>358</v>
      </c>
      <c r="E71" s="19"/>
      <c r="F71" s="20" t="s">
        <v>11</v>
      </c>
      <c r="G71" s="98">
        <v>2250</v>
      </c>
      <c r="H71" s="108"/>
      <c r="I71" s="83" t="str">
        <f>IF(H71="","",ROUND(G71*H71,2))</f>
        <v/>
      </c>
    </row>
    <row r="72" spans="1:9" ht="12" customHeight="1">
      <c r="A72" s="21"/>
      <c r="B72" s="25"/>
      <c r="C72" s="19"/>
      <c r="D72" s="19"/>
      <c r="E72" s="19"/>
      <c r="F72" s="20"/>
      <c r="G72" s="98"/>
      <c r="H72" s="108"/>
      <c r="I72" s="83"/>
    </row>
    <row r="73" spans="1:9" ht="12" customHeight="1">
      <c r="A73" s="21" t="s">
        <v>830</v>
      </c>
      <c r="B73" s="30" t="s">
        <v>1401</v>
      </c>
      <c r="C73" s="75" t="s">
        <v>1402</v>
      </c>
      <c r="D73" s="19"/>
      <c r="E73" s="19"/>
      <c r="F73" s="20"/>
      <c r="G73" s="98"/>
      <c r="H73" s="108"/>
      <c r="I73" s="35"/>
    </row>
    <row r="74" spans="1:9" ht="12" customHeight="1">
      <c r="A74" s="21"/>
      <c r="B74" s="23"/>
      <c r="C74" s="19" t="s">
        <v>1403</v>
      </c>
      <c r="D74" s="19"/>
      <c r="E74" s="19"/>
      <c r="F74" s="20"/>
      <c r="G74" s="98"/>
      <c r="H74" s="108"/>
      <c r="I74" s="35"/>
    </row>
    <row r="75" spans="1:9" ht="12" customHeight="1">
      <c r="A75" s="21"/>
      <c r="B75" s="25"/>
      <c r="C75" s="19" t="s">
        <v>1404</v>
      </c>
      <c r="D75" s="19"/>
      <c r="E75" s="19"/>
      <c r="F75" s="20"/>
      <c r="G75" s="98"/>
      <c r="H75" s="108"/>
      <c r="I75" s="35"/>
    </row>
    <row r="76" spans="1:9" ht="12" customHeight="1">
      <c r="A76" s="21"/>
      <c r="B76" s="25"/>
      <c r="C76" s="19" t="s">
        <v>1405</v>
      </c>
      <c r="D76" s="19"/>
      <c r="E76" s="19"/>
      <c r="F76" s="20"/>
      <c r="G76" s="98"/>
      <c r="H76" s="108"/>
      <c r="I76" s="35"/>
    </row>
    <row r="77" spans="1:9" ht="12" customHeight="1">
      <c r="A77" s="21"/>
      <c r="B77" s="25"/>
      <c r="C77" s="19" t="s">
        <v>1406</v>
      </c>
      <c r="D77" s="19"/>
      <c r="E77" s="19"/>
      <c r="F77" s="20"/>
      <c r="G77" s="98"/>
      <c r="H77" s="108"/>
      <c r="I77" s="35"/>
    </row>
    <row r="78" spans="1:9" ht="12" customHeight="1">
      <c r="A78" s="21"/>
      <c r="B78" s="25"/>
      <c r="C78" s="19"/>
      <c r="D78" s="19"/>
      <c r="E78" s="19"/>
      <c r="F78" s="20"/>
      <c r="G78" s="98"/>
      <c r="H78" s="108"/>
      <c r="I78" s="35"/>
    </row>
    <row r="79" spans="1:9" ht="12" customHeight="1">
      <c r="A79" s="21"/>
      <c r="B79" s="23"/>
      <c r="C79" s="19" t="s">
        <v>29</v>
      </c>
      <c r="D79" s="19" t="s">
        <v>1407</v>
      </c>
      <c r="E79" s="19"/>
      <c r="F79" s="20" t="s">
        <v>12</v>
      </c>
      <c r="G79" s="98">
        <v>1</v>
      </c>
      <c r="H79" s="108"/>
      <c r="I79" s="83" t="str">
        <f>IF(H79="","",ROUND(G79*H79,2))</f>
        <v/>
      </c>
    </row>
    <row r="80" spans="1:9" ht="12" customHeight="1">
      <c r="A80" s="21"/>
      <c r="B80" s="23"/>
      <c r="C80" s="19"/>
      <c r="D80" s="19"/>
      <c r="E80" s="19"/>
      <c r="F80" s="20"/>
      <c r="G80" s="98"/>
      <c r="H80" s="108"/>
      <c r="I80" s="35"/>
    </row>
    <row r="81" spans="1:9" ht="12" customHeight="1">
      <c r="A81" s="21"/>
      <c r="B81" s="23"/>
      <c r="C81" s="19" t="s">
        <v>30</v>
      </c>
      <c r="D81" s="19" t="s">
        <v>1408</v>
      </c>
      <c r="E81" s="19"/>
      <c r="F81" s="20"/>
      <c r="G81" s="98"/>
      <c r="H81" s="108"/>
      <c r="I81" s="35"/>
    </row>
    <row r="82" spans="1:9" ht="12" customHeight="1">
      <c r="A82" s="21"/>
      <c r="B82" s="23"/>
      <c r="C82" s="19"/>
      <c r="D82" s="19" t="s">
        <v>1409</v>
      </c>
      <c r="E82" s="19"/>
      <c r="F82" s="20"/>
      <c r="G82" s="98"/>
      <c r="H82" s="108"/>
      <c r="I82" s="35"/>
    </row>
    <row r="83" spans="1:9" ht="12" customHeight="1">
      <c r="A83" s="21"/>
      <c r="B83" s="23"/>
      <c r="C83" s="19"/>
      <c r="D83" s="19" t="s">
        <v>1411</v>
      </c>
      <c r="E83" s="19"/>
      <c r="F83" s="188" t="s">
        <v>12</v>
      </c>
      <c r="G83" s="98">
        <v>50</v>
      </c>
      <c r="H83" s="108"/>
      <c r="I83" s="83" t="str">
        <f>IF(H83="","",ROUND(G83*H83,2))</f>
        <v/>
      </c>
    </row>
    <row r="84" spans="1:9" ht="12" customHeight="1">
      <c r="A84" s="21"/>
      <c r="B84" s="23"/>
      <c r="C84" s="19"/>
      <c r="D84" s="19"/>
      <c r="E84" s="19"/>
      <c r="F84" s="20"/>
      <c r="G84" s="98"/>
      <c r="H84" s="108"/>
      <c r="I84" s="35"/>
    </row>
    <row r="85" spans="1:9" ht="12" customHeight="1">
      <c r="A85" s="21" t="s">
        <v>1410</v>
      </c>
      <c r="B85" s="24"/>
      <c r="C85" s="34" t="s">
        <v>831</v>
      </c>
      <c r="D85" s="19"/>
      <c r="E85" s="19"/>
      <c r="F85" s="20"/>
      <c r="G85" s="98"/>
      <c r="H85" s="108"/>
      <c r="I85" s="17"/>
    </row>
    <row r="86" spans="1:9" ht="12" customHeight="1">
      <c r="A86" s="21"/>
      <c r="B86" s="24"/>
      <c r="C86" s="34" t="s">
        <v>832</v>
      </c>
      <c r="D86" s="19"/>
      <c r="E86" s="19"/>
      <c r="F86" s="20" t="s">
        <v>443</v>
      </c>
      <c r="G86" s="98">
        <v>20</v>
      </c>
      <c r="H86" s="108"/>
      <c r="I86" s="83" t="str">
        <f>IF(H86="","",ROUND(G86*H86,2))</f>
        <v/>
      </c>
    </row>
    <row r="87" spans="1:9" ht="12" customHeight="1">
      <c r="A87" s="21"/>
      <c r="B87" s="24"/>
      <c r="C87" s="33"/>
      <c r="D87" s="19"/>
      <c r="E87" s="19"/>
      <c r="F87" s="20"/>
      <c r="G87" s="98"/>
      <c r="H87" s="108"/>
      <c r="I87" s="17"/>
    </row>
    <row r="88" spans="1:9" ht="12" customHeight="1">
      <c r="A88" s="71">
        <v>2.2999999999999998</v>
      </c>
      <c r="B88" s="24" t="s">
        <v>39</v>
      </c>
      <c r="C88" s="33" t="s">
        <v>322</v>
      </c>
      <c r="D88" s="19"/>
      <c r="E88" s="19"/>
      <c r="F88" s="20"/>
      <c r="G88" s="98"/>
      <c r="H88" s="108"/>
      <c r="I88" s="17"/>
    </row>
    <row r="89" spans="1:9" ht="12" customHeight="1">
      <c r="A89" s="18"/>
      <c r="B89" s="24" t="s">
        <v>438</v>
      </c>
      <c r="C89" s="75"/>
      <c r="D89" s="19"/>
      <c r="E89" s="19"/>
      <c r="F89" s="20"/>
      <c r="G89" s="98"/>
      <c r="H89" s="108"/>
      <c r="I89" s="17"/>
    </row>
    <row r="90" spans="1:9" ht="12" customHeight="1">
      <c r="A90" s="20"/>
      <c r="B90" s="30" t="s">
        <v>70</v>
      </c>
      <c r="C90" s="19" t="s">
        <v>841</v>
      </c>
      <c r="D90" s="19"/>
      <c r="E90" s="19"/>
      <c r="F90" s="20"/>
      <c r="G90" s="98"/>
      <c r="H90" s="108"/>
      <c r="I90" s="17"/>
    </row>
    <row r="91" spans="1:9" ht="12" customHeight="1">
      <c r="A91" s="20"/>
      <c r="B91" s="30"/>
      <c r="C91" s="19" t="s">
        <v>842</v>
      </c>
      <c r="D91" s="19"/>
      <c r="E91" s="19"/>
      <c r="F91" s="20"/>
      <c r="G91" s="98"/>
      <c r="H91" s="108"/>
      <c r="I91" s="17"/>
    </row>
    <row r="92" spans="1:9" ht="12" customHeight="1">
      <c r="A92" s="20"/>
      <c r="B92" s="30"/>
      <c r="C92" s="160"/>
      <c r="D92" s="19"/>
      <c r="E92" s="19"/>
      <c r="F92" s="20"/>
      <c r="G92" s="98"/>
      <c r="H92" s="108"/>
      <c r="I92" s="17"/>
    </row>
    <row r="93" spans="1:9" ht="12" customHeight="1">
      <c r="A93" s="20" t="s">
        <v>445</v>
      </c>
      <c r="B93" s="30"/>
      <c r="C93" s="75" t="s">
        <v>29</v>
      </c>
      <c r="D93" s="75" t="s">
        <v>439</v>
      </c>
      <c r="E93" s="19"/>
      <c r="F93" s="20" t="s">
        <v>443</v>
      </c>
      <c r="G93" s="98">
        <v>33</v>
      </c>
      <c r="H93" s="108"/>
      <c r="I93" s="83" t="str">
        <f>IF(H93="","",ROUND(G93*H93,2))</f>
        <v/>
      </c>
    </row>
    <row r="94" spans="1:9" ht="12" customHeight="1">
      <c r="A94" s="20"/>
      <c r="B94" s="30"/>
      <c r="D94" s="75"/>
      <c r="E94" s="19"/>
      <c r="F94" s="20"/>
      <c r="G94" s="98"/>
      <c r="H94" s="108"/>
      <c r="I94" s="17"/>
    </row>
    <row r="95" spans="1:9" ht="12" customHeight="1">
      <c r="A95" s="20" t="s">
        <v>446</v>
      </c>
      <c r="B95" s="30"/>
      <c r="C95" s="75" t="s">
        <v>30</v>
      </c>
      <c r="D95" s="75" t="s">
        <v>440</v>
      </c>
      <c r="E95" s="19"/>
      <c r="F95" s="20" t="s">
        <v>443</v>
      </c>
      <c r="G95" s="98">
        <v>10</v>
      </c>
      <c r="H95" s="108"/>
      <c r="I95" s="83" t="str">
        <f>IF(H95="","",ROUND(G95*H95,2))</f>
        <v/>
      </c>
    </row>
    <row r="96" spans="1:9" ht="12" customHeight="1">
      <c r="A96" s="20"/>
      <c r="B96" s="30"/>
      <c r="C96" s="75"/>
      <c r="D96" s="19"/>
      <c r="E96" s="19"/>
      <c r="F96" s="20"/>
      <c r="G96" s="98"/>
      <c r="H96" s="108"/>
      <c r="I96" s="17"/>
    </row>
    <row r="97" spans="1:9" ht="12" customHeight="1">
      <c r="A97" s="20"/>
      <c r="B97" s="30" t="s">
        <v>70</v>
      </c>
      <c r="C97" s="75" t="s">
        <v>834</v>
      </c>
      <c r="D97" s="19"/>
      <c r="E97" s="19"/>
      <c r="F97" s="20"/>
      <c r="G97" s="98"/>
      <c r="H97" s="108"/>
      <c r="I97" s="17"/>
    </row>
    <row r="98" spans="1:9" ht="12" customHeight="1">
      <c r="A98" s="20"/>
      <c r="B98" s="30"/>
      <c r="C98" s="75"/>
      <c r="D98" s="19"/>
      <c r="E98" s="19"/>
      <c r="F98" s="20"/>
      <c r="G98" s="98"/>
      <c r="H98" s="108"/>
      <c r="I98" s="17"/>
    </row>
    <row r="99" spans="1:9" ht="12" customHeight="1">
      <c r="A99" s="20" t="s">
        <v>447</v>
      </c>
      <c r="B99" s="30"/>
      <c r="C99" s="75" t="s">
        <v>29</v>
      </c>
      <c r="D99" s="75" t="s">
        <v>441</v>
      </c>
      <c r="E99" s="19"/>
      <c r="F99" s="20" t="s">
        <v>443</v>
      </c>
      <c r="G99" s="98">
        <v>5</v>
      </c>
      <c r="H99" s="108"/>
      <c r="I99" s="83" t="str">
        <f>IF(H99="","",ROUND(G99*H99,2))</f>
        <v/>
      </c>
    </row>
    <row r="100" spans="1:9" ht="12" customHeight="1">
      <c r="A100" s="20"/>
      <c r="B100" s="30"/>
      <c r="C100" s="75"/>
      <c r="D100" s="19"/>
      <c r="E100" s="19"/>
      <c r="F100" s="20"/>
      <c r="G100" s="98"/>
      <c r="H100" s="108"/>
      <c r="I100" s="17"/>
    </row>
    <row r="101" spans="1:9" ht="12" customHeight="1">
      <c r="A101" s="20"/>
      <c r="B101" s="30" t="s">
        <v>79</v>
      </c>
      <c r="C101" s="75" t="s">
        <v>442</v>
      </c>
      <c r="D101" s="19"/>
      <c r="E101" s="19"/>
      <c r="F101" s="20"/>
      <c r="G101" s="98"/>
      <c r="H101" s="108"/>
      <c r="I101" s="17"/>
    </row>
    <row r="102" spans="1:9" ht="12" customHeight="1">
      <c r="A102" s="20"/>
      <c r="B102" s="30"/>
      <c r="C102" s="75"/>
      <c r="D102" s="19"/>
      <c r="E102" s="19"/>
      <c r="F102" s="20"/>
      <c r="G102" s="98"/>
      <c r="H102" s="108"/>
      <c r="I102" s="17"/>
    </row>
    <row r="103" spans="1:9" ht="12" customHeight="1">
      <c r="A103" s="20" t="s">
        <v>451</v>
      </c>
      <c r="B103" s="30"/>
      <c r="C103" s="75" t="s">
        <v>29</v>
      </c>
      <c r="D103" s="19" t="s">
        <v>448</v>
      </c>
      <c r="E103" s="19"/>
      <c r="F103" s="20"/>
      <c r="G103" s="98"/>
      <c r="H103" s="108"/>
      <c r="I103" s="17"/>
    </row>
    <row r="104" spans="1:9" ht="12" customHeight="1">
      <c r="A104" s="20"/>
      <c r="B104" s="30"/>
      <c r="C104" s="75"/>
      <c r="D104" s="19" t="s">
        <v>450</v>
      </c>
      <c r="E104" s="19"/>
      <c r="F104" s="20"/>
      <c r="G104" s="98"/>
      <c r="H104" s="108"/>
      <c r="I104" s="17"/>
    </row>
    <row r="105" spans="1:9" ht="12" customHeight="1">
      <c r="A105" s="20"/>
      <c r="B105" s="30"/>
      <c r="D105" s="75" t="s">
        <v>449</v>
      </c>
      <c r="E105" s="19"/>
      <c r="F105" s="20" t="s">
        <v>443</v>
      </c>
      <c r="G105" s="98">
        <v>31</v>
      </c>
      <c r="H105" s="108"/>
      <c r="I105" s="83" t="str">
        <f>IF(H105="","",ROUND(G105*H105,2))</f>
        <v/>
      </c>
    </row>
    <row r="106" spans="1:9" ht="12" customHeight="1">
      <c r="A106" s="20"/>
      <c r="B106" s="30"/>
      <c r="C106" s="75"/>
      <c r="D106" s="19"/>
      <c r="E106" s="19"/>
      <c r="F106" s="20"/>
      <c r="G106" s="98"/>
      <c r="H106" s="108"/>
      <c r="I106" s="17"/>
    </row>
    <row r="107" spans="1:9" ht="12" customHeight="1">
      <c r="A107" s="84">
        <v>2.4</v>
      </c>
      <c r="B107" s="23" t="s">
        <v>39</v>
      </c>
      <c r="C107" s="152" t="s">
        <v>833</v>
      </c>
      <c r="D107" s="19"/>
      <c r="E107" s="19"/>
      <c r="F107" s="20"/>
      <c r="G107" s="98"/>
      <c r="H107" s="108"/>
      <c r="I107" s="17"/>
    </row>
    <row r="108" spans="1:9" ht="12" customHeight="1">
      <c r="A108" s="20"/>
      <c r="B108" s="23" t="s">
        <v>822</v>
      </c>
      <c r="C108" s="75"/>
      <c r="D108" s="19"/>
      <c r="E108" s="19"/>
      <c r="F108" s="20"/>
      <c r="G108" s="98"/>
      <c r="H108" s="108"/>
      <c r="I108" s="17"/>
    </row>
    <row r="109" spans="1:9" ht="12" customHeight="1">
      <c r="A109" s="20" t="s">
        <v>452</v>
      </c>
      <c r="B109" s="30" t="s">
        <v>460</v>
      </c>
      <c r="C109" s="75" t="s">
        <v>835</v>
      </c>
      <c r="D109" s="19"/>
      <c r="E109" s="19"/>
      <c r="F109" s="20"/>
      <c r="G109" s="98"/>
      <c r="H109" s="108"/>
      <c r="I109" s="17"/>
    </row>
    <row r="110" spans="1:9" ht="12" customHeight="1">
      <c r="A110" s="20"/>
      <c r="B110" s="30"/>
      <c r="C110" s="75" t="s">
        <v>837</v>
      </c>
      <c r="D110" s="19"/>
      <c r="E110" s="19"/>
      <c r="F110" s="153" t="s">
        <v>443</v>
      </c>
      <c r="G110" s="154">
        <v>17</v>
      </c>
      <c r="H110" s="108"/>
      <c r="I110" s="83" t="str">
        <f>IF(H110="","",ROUND(G110*H110,2))</f>
        <v/>
      </c>
    </row>
    <row r="111" spans="1:9" ht="12" customHeight="1">
      <c r="A111" s="20"/>
      <c r="B111" s="30" t="s">
        <v>39</v>
      </c>
      <c r="C111" s="75"/>
      <c r="D111" s="19"/>
      <c r="E111" s="19"/>
      <c r="F111" s="153"/>
      <c r="G111" s="154"/>
      <c r="H111" s="108"/>
      <c r="I111" s="17"/>
    </row>
    <row r="112" spans="1:9" ht="12" customHeight="1">
      <c r="A112" s="20" t="s">
        <v>836</v>
      </c>
      <c r="B112" s="30" t="s">
        <v>840</v>
      </c>
      <c r="C112" s="75" t="s">
        <v>839</v>
      </c>
      <c r="D112" s="19"/>
      <c r="E112" s="19"/>
      <c r="F112" s="153"/>
      <c r="G112" s="154"/>
      <c r="H112" s="108"/>
      <c r="I112" s="17"/>
    </row>
    <row r="113" spans="1:9" ht="12" customHeight="1">
      <c r="A113" s="20"/>
      <c r="B113" s="30" t="s">
        <v>460</v>
      </c>
      <c r="C113" s="75" t="s">
        <v>838</v>
      </c>
      <c r="D113" s="19"/>
      <c r="E113" s="19"/>
      <c r="F113" s="153" t="s">
        <v>443</v>
      </c>
      <c r="G113" s="154">
        <v>17</v>
      </c>
      <c r="H113" s="108"/>
      <c r="I113" s="83" t="str">
        <f>IF(H113="","",ROUND(G113*H113,2))</f>
        <v/>
      </c>
    </row>
    <row r="114" spans="1:9" ht="12" customHeight="1">
      <c r="A114" s="20"/>
      <c r="B114" s="30"/>
      <c r="C114" s="75"/>
      <c r="D114" s="19"/>
      <c r="E114" s="19"/>
      <c r="F114" s="20"/>
      <c r="G114" s="98"/>
      <c r="H114" s="108"/>
      <c r="I114" s="17"/>
    </row>
    <row r="115" spans="1:9" ht="12" customHeight="1">
      <c r="A115" s="42"/>
      <c r="B115" s="65"/>
      <c r="C115" s="43"/>
      <c r="D115" s="43"/>
      <c r="E115" s="43"/>
      <c r="F115" s="44"/>
      <c r="G115" s="102"/>
      <c r="H115" s="110"/>
      <c r="I115" s="46"/>
    </row>
    <row r="116" spans="1:9" ht="12" customHeight="1">
      <c r="A116" s="14"/>
      <c r="B116" s="47" t="s">
        <v>22</v>
      </c>
      <c r="C116" s="19"/>
      <c r="D116" s="19"/>
      <c r="E116" s="19"/>
      <c r="G116" s="103"/>
      <c r="H116" s="111"/>
      <c r="I116" s="49" t="str">
        <f>IF(SUM(I63:I115)=0,"",SUM(I63:I115))</f>
        <v/>
      </c>
    </row>
    <row r="117" spans="1:9" ht="12" customHeight="1">
      <c r="A117" s="50"/>
      <c r="B117" s="51"/>
      <c r="C117" s="52"/>
      <c r="D117" s="52"/>
      <c r="E117" s="52"/>
      <c r="F117" s="53"/>
      <c r="G117" s="104"/>
      <c r="H117" s="112"/>
      <c r="I117" s="55"/>
    </row>
    <row r="118" spans="1:9" ht="12" customHeight="1">
      <c r="A118" s="42"/>
      <c r="B118" s="65"/>
      <c r="C118" s="43"/>
      <c r="D118" s="43"/>
      <c r="E118" s="43"/>
      <c r="F118" s="44"/>
      <c r="G118" s="102"/>
      <c r="H118" s="110"/>
      <c r="I118" s="59"/>
    </row>
    <row r="119" spans="1:9" ht="12" customHeight="1">
      <c r="A119" s="18"/>
      <c r="B119" s="47" t="s">
        <v>23</v>
      </c>
      <c r="C119" s="19"/>
      <c r="D119" s="19"/>
      <c r="E119" s="19"/>
      <c r="G119" s="103"/>
      <c r="H119" s="111"/>
      <c r="I119" s="56" t="str">
        <f>+I116</f>
        <v/>
      </c>
    </row>
    <row r="120" spans="1:9" ht="12" customHeight="1">
      <c r="A120" s="57"/>
      <c r="B120" s="51"/>
      <c r="C120" s="52"/>
      <c r="D120" s="52"/>
      <c r="E120" s="52"/>
      <c r="F120" s="53"/>
      <c r="G120" s="104"/>
      <c r="H120" s="112"/>
      <c r="I120" s="58"/>
    </row>
    <row r="121" spans="1:9" ht="12" customHeight="1">
      <c r="A121" s="20"/>
      <c r="B121" s="23"/>
      <c r="C121" s="75"/>
      <c r="D121" s="19"/>
      <c r="E121" s="19"/>
      <c r="F121" s="20"/>
      <c r="G121" s="98"/>
      <c r="H121" s="108"/>
      <c r="I121" s="17"/>
    </row>
    <row r="122" spans="1:9" ht="12" customHeight="1">
      <c r="A122" s="84">
        <v>2.5</v>
      </c>
      <c r="B122" s="30"/>
      <c r="C122" s="152" t="s">
        <v>453</v>
      </c>
      <c r="D122" s="19"/>
      <c r="E122" s="19"/>
      <c r="F122" s="20"/>
      <c r="G122" s="98"/>
      <c r="H122" s="108"/>
      <c r="I122" s="17"/>
    </row>
    <row r="123" spans="1:9" ht="12" customHeight="1">
      <c r="A123" s="20"/>
      <c r="B123" s="30"/>
      <c r="C123" s="75"/>
      <c r="D123" s="19"/>
      <c r="E123" s="19"/>
      <c r="F123" s="20"/>
      <c r="G123" s="98"/>
      <c r="H123" s="108"/>
      <c r="I123" s="17"/>
    </row>
    <row r="124" spans="1:9" ht="12" customHeight="1">
      <c r="A124" s="20" t="s">
        <v>461</v>
      </c>
      <c r="B124" s="30"/>
      <c r="C124" s="75" t="s">
        <v>454</v>
      </c>
      <c r="D124" s="19"/>
      <c r="E124" s="19"/>
      <c r="F124" s="20"/>
      <c r="G124" s="98"/>
      <c r="H124" s="108"/>
      <c r="I124" s="17"/>
    </row>
    <row r="125" spans="1:9" ht="12" customHeight="1">
      <c r="A125" s="20"/>
      <c r="B125" s="30"/>
      <c r="C125" s="75" t="s">
        <v>455</v>
      </c>
      <c r="D125" s="19"/>
      <c r="E125" s="19"/>
      <c r="F125" s="20"/>
      <c r="G125" s="98"/>
      <c r="H125" s="108"/>
      <c r="I125" s="17"/>
    </row>
    <row r="126" spans="1:9" ht="12" customHeight="1">
      <c r="A126" s="20"/>
      <c r="B126" s="30"/>
      <c r="C126" s="75" t="s">
        <v>456</v>
      </c>
      <c r="D126" s="19"/>
      <c r="E126" s="19"/>
      <c r="F126" s="20"/>
      <c r="G126" s="98"/>
      <c r="H126" s="108"/>
      <c r="I126" s="17"/>
    </row>
    <row r="127" spans="1:9" ht="12" customHeight="1">
      <c r="A127" s="20"/>
      <c r="B127" s="30"/>
      <c r="C127" s="75" t="s">
        <v>457</v>
      </c>
      <c r="D127" s="19"/>
      <c r="E127" s="19"/>
      <c r="F127" s="20"/>
      <c r="G127" s="98"/>
      <c r="H127" s="108"/>
      <c r="I127" s="17"/>
    </row>
    <row r="128" spans="1:9" ht="12" customHeight="1">
      <c r="A128" s="20"/>
      <c r="B128" s="30"/>
      <c r="C128" s="75" t="s">
        <v>458</v>
      </c>
      <c r="D128" s="19"/>
      <c r="E128" s="19"/>
      <c r="F128" s="153" t="s">
        <v>459</v>
      </c>
      <c r="G128" s="154">
        <v>66</v>
      </c>
      <c r="H128" s="108"/>
      <c r="I128" s="83" t="str">
        <f>IF(H128="","",ROUND(G128*H128,2))</f>
        <v/>
      </c>
    </row>
    <row r="129" spans="1:9" ht="12" customHeight="1">
      <c r="A129" s="20"/>
      <c r="B129" s="30"/>
      <c r="C129" s="75"/>
      <c r="D129" s="19"/>
      <c r="E129" s="19"/>
      <c r="F129" s="153"/>
      <c r="G129" s="154"/>
      <c r="H129" s="108"/>
      <c r="I129" s="83"/>
    </row>
    <row r="130" spans="1:9" ht="12" customHeight="1">
      <c r="A130" s="84">
        <v>2.6</v>
      </c>
      <c r="B130" s="30"/>
      <c r="C130" s="152" t="s">
        <v>462</v>
      </c>
      <c r="D130" s="19"/>
      <c r="E130" s="19"/>
      <c r="F130" s="20"/>
      <c r="G130" s="98"/>
      <c r="H130" s="108"/>
      <c r="I130" s="17"/>
    </row>
    <row r="131" spans="1:9" ht="12" customHeight="1">
      <c r="A131" s="20"/>
      <c r="B131" s="30"/>
      <c r="C131" s="152"/>
      <c r="D131" s="19"/>
      <c r="E131" s="19"/>
      <c r="F131" s="20"/>
      <c r="G131" s="98"/>
      <c r="H131" s="108"/>
      <c r="I131" s="17"/>
    </row>
    <row r="132" spans="1:9" ht="12" customHeight="1">
      <c r="A132" s="20" t="s">
        <v>468</v>
      </c>
      <c r="B132" s="30"/>
      <c r="C132" s="75" t="s">
        <v>463</v>
      </c>
      <c r="D132" s="19"/>
      <c r="E132" s="19"/>
      <c r="F132" s="20"/>
      <c r="G132" s="98"/>
      <c r="H132" s="108"/>
      <c r="I132" s="17"/>
    </row>
    <row r="133" spans="1:9" ht="12" customHeight="1">
      <c r="A133" s="20"/>
      <c r="B133" s="30"/>
      <c r="C133" s="75" t="s">
        <v>464</v>
      </c>
      <c r="D133" s="19"/>
      <c r="E133" s="19"/>
      <c r="F133" s="20"/>
      <c r="G133" s="98"/>
      <c r="H133" s="108"/>
      <c r="I133" s="17"/>
    </row>
    <row r="134" spans="1:9" ht="12" customHeight="1">
      <c r="A134" s="20"/>
      <c r="B134" s="30"/>
      <c r="C134" s="75" t="s">
        <v>465</v>
      </c>
      <c r="D134" s="19"/>
      <c r="E134" s="19"/>
      <c r="F134" s="20"/>
      <c r="G134" s="98"/>
      <c r="H134" s="108"/>
      <c r="I134" s="17"/>
    </row>
    <row r="135" spans="1:9" ht="12" customHeight="1">
      <c r="A135" s="20"/>
      <c r="B135" s="30"/>
      <c r="C135" s="75" t="s">
        <v>466</v>
      </c>
      <c r="D135" s="19"/>
      <c r="E135" s="19"/>
      <c r="F135" s="20"/>
      <c r="G135" s="98"/>
      <c r="H135" s="108"/>
      <c r="I135" s="17"/>
    </row>
    <row r="136" spans="1:9" ht="12" customHeight="1">
      <c r="A136" s="20"/>
      <c r="B136" s="30"/>
      <c r="C136" s="75" t="s">
        <v>467</v>
      </c>
      <c r="D136" s="19"/>
      <c r="E136" s="19"/>
      <c r="F136" s="153" t="s">
        <v>459</v>
      </c>
      <c r="G136" s="154">
        <v>73</v>
      </c>
      <c r="H136" s="108"/>
      <c r="I136" s="83" t="str">
        <f>IF(H136="","",ROUND(G136*H136,2))</f>
        <v/>
      </c>
    </row>
    <row r="137" spans="1:9" ht="12" customHeight="1">
      <c r="A137" s="26"/>
      <c r="B137" s="27"/>
      <c r="C137" s="19"/>
      <c r="D137" s="19"/>
      <c r="E137" s="34"/>
      <c r="F137" s="28"/>
      <c r="G137" s="99"/>
      <c r="H137" s="108"/>
      <c r="I137" s="35"/>
    </row>
    <row r="138" spans="1:9" ht="12" customHeight="1">
      <c r="A138" s="84">
        <v>2.7</v>
      </c>
      <c r="B138" s="23" t="s">
        <v>39</v>
      </c>
      <c r="C138" s="152" t="s">
        <v>469</v>
      </c>
      <c r="D138" s="19"/>
      <c r="E138" s="19"/>
      <c r="F138" s="20"/>
      <c r="G138" s="98"/>
      <c r="H138" s="108"/>
      <c r="I138" s="17"/>
    </row>
    <row r="139" spans="1:9" ht="12" customHeight="1">
      <c r="A139" s="20"/>
      <c r="B139" s="23" t="s">
        <v>846</v>
      </c>
      <c r="C139" s="152"/>
      <c r="D139" s="19"/>
      <c r="E139" s="19"/>
      <c r="F139" s="20"/>
      <c r="G139" s="98"/>
      <c r="H139" s="108"/>
      <c r="I139" s="17"/>
    </row>
    <row r="140" spans="1:9" ht="12" customHeight="1">
      <c r="A140" s="20" t="s">
        <v>471</v>
      </c>
      <c r="B140" s="30" t="s">
        <v>176</v>
      </c>
      <c r="C140" s="75" t="s">
        <v>851</v>
      </c>
      <c r="D140" s="19"/>
      <c r="E140" s="19"/>
      <c r="F140" s="153" t="s">
        <v>443</v>
      </c>
      <c r="G140" s="154">
        <v>15</v>
      </c>
      <c r="H140" s="108"/>
      <c r="I140" s="83" t="str">
        <f>IF(H140="","",ROUND(G140*H140,2))</f>
        <v/>
      </c>
    </row>
    <row r="141" spans="1:9" ht="12" customHeight="1">
      <c r="A141" s="20"/>
      <c r="B141" s="30"/>
      <c r="C141" s="75"/>
      <c r="D141" s="19"/>
      <c r="E141" s="19"/>
      <c r="F141" s="153"/>
      <c r="G141" s="154"/>
      <c r="H141" s="108"/>
      <c r="I141" s="17"/>
    </row>
    <row r="142" spans="1:9" ht="12" customHeight="1">
      <c r="A142" s="20" t="s">
        <v>472</v>
      </c>
      <c r="B142" s="30" t="s">
        <v>176</v>
      </c>
      <c r="C142" s="75" t="s">
        <v>1444</v>
      </c>
      <c r="D142" s="19"/>
      <c r="E142" s="19"/>
      <c r="F142" s="153"/>
      <c r="G142" s="154"/>
      <c r="H142" s="194"/>
      <c r="I142" s="83" t="str">
        <f>IF(H142="","",ROUND(G142*H142,2))</f>
        <v/>
      </c>
    </row>
    <row r="143" spans="1:9" ht="12" customHeight="1">
      <c r="A143" s="20"/>
      <c r="B143" s="30"/>
      <c r="C143" s="75" t="s">
        <v>1445</v>
      </c>
      <c r="D143" s="19"/>
      <c r="E143" s="19"/>
      <c r="F143" s="153" t="s">
        <v>443</v>
      </c>
      <c r="G143" s="154">
        <v>6</v>
      </c>
      <c r="H143" s="194"/>
      <c r="I143" s="83"/>
    </row>
    <row r="144" spans="1:9" ht="12" customHeight="1">
      <c r="A144" s="20"/>
      <c r="B144" s="30"/>
      <c r="C144" s="75"/>
      <c r="D144" s="19"/>
      <c r="E144" s="19"/>
      <c r="F144" s="20"/>
      <c r="G144" s="98"/>
      <c r="H144" s="108"/>
      <c r="I144" s="17"/>
    </row>
    <row r="145" spans="1:9" ht="12" customHeight="1">
      <c r="A145" s="84">
        <v>2.8</v>
      </c>
      <c r="B145" s="30" t="s">
        <v>47</v>
      </c>
      <c r="C145" s="152" t="s">
        <v>470</v>
      </c>
      <c r="D145" s="19"/>
      <c r="E145" s="19"/>
      <c r="F145" s="20"/>
      <c r="G145" s="98"/>
      <c r="H145" s="108"/>
      <c r="I145" s="17"/>
    </row>
    <row r="146" spans="1:9" ht="12" customHeight="1">
      <c r="A146" s="20"/>
      <c r="B146" s="30"/>
      <c r="C146" s="152"/>
      <c r="D146" s="19"/>
      <c r="E146" s="19"/>
      <c r="F146" s="20"/>
      <c r="G146" s="98"/>
      <c r="H146" s="108"/>
      <c r="I146" s="17"/>
    </row>
    <row r="147" spans="1:9" ht="12" customHeight="1">
      <c r="A147" s="20" t="s">
        <v>473</v>
      </c>
      <c r="B147" s="30"/>
      <c r="C147" s="75" t="s">
        <v>474</v>
      </c>
      <c r="D147" s="19"/>
      <c r="E147" s="19"/>
      <c r="F147" s="20"/>
      <c r="G147" s="98"/>
      <c r="H147" s="108"/>
      <c r="I147" s="17"/>
    </row>
    <row r="148" spans="1:9" ht="12" customHeight="1">
      <c r="A148" s="20"/>
      <c r="B148" s="30"/>
      <c r="C148" s="75" t="s">
        <v>476</v>
      </c>
      <c r="D148" s="19"/>
      <c r="E148" s="19"/>
      <c r="F148" s="20"/>
      <c r="G148" s="98"/>
      <c r="H148" s="108"/>
      <c r="I148" s="17"/>
    </row>
    <row r="149" spans="1:9" ht="12" customHeight="1">
      <c r="A149" s="20"/>
      <c r="B149" s="30"/>
      <c r="C149" s="75" t="s">
        <v>475</v>
      </c>
      <c r="D149" s="19"/>
      <c r="E149" s="19"/>
      <c r="F149" s="153" t="s">
        <v>459</v>
      </c>
      <c r="G149" s="154">
        <v>25</v>
      </c>
      <c r="H149" s="108"/>
      <c r="I149" s="83" t="str">
        <f>IF(H149="","",ROUND(G149*H149,2))</f>
        <v/>
      </c>
    </row>
    <row r="150" spans="1:9" ht="12" customHeight="1">
      <c r="A150" s="18"/>
      <c r="B150" s="30"/>
      <c r="C150" s="75"/>
      <c r="D150" s="19"/>
      <c r="E150" s="19"/>
      <c r="F150" s="20"/>
      <c r="G150" s="98"/>
      <c r="H150" s="108"/>
      <c r="I150" s="17"/>
    </row>
    <row r="151" spans="1:9" ht="12" customHeight="1">
      <c r="A151" s="84">
        <v>2.9</v>
      </c>
      <c r="B151" s="30"/>
      <c r="C151" s="152" t="s">
        <v>843</v>
      </c>
      <c r="D151" s="19"/>
      <c r="E151" s="19"/>
      <c r="F151" s="20"/>
      <c r="G151" s="98"/>
      <c r="H151" s="108"/>
      <c r="I151" s="17"/>
    </row>
    <row r="152" spans="1:9" ht="12" customHeight="1">
      <c r="A152" s="20"/>
      <c r="B152" s="30"/>
      <c r="C152" s="152"/>
      <c r="D152" s="19"/>
      <c r="E152" s="19"/>
      <c r="F152" s="20"/>
      <c r="G152" s="98"/>
      <c r="H152" s="108"/>
      <c r="I152" s="17"/>
    </row>
    <row r="153" spans="1:9" ht="12" customHeight="1">
      <c r="A153" s="20" t="s">
        <v>480</v>
      </c>
      <c r="B153" s="30" t="s">
        <v>104</v>
      </c>
      <c r="C153" s="75" t="s">
        <v>847</v>
      </c>
      <c r="D153" s="19"/>
      <c r="E153" s="19"/>
      <c r="F153" s="20"/>
      <c r="G153" s="98"/>
      <c r="H153" s="108"/>
      <c r="I153" s="17"/>
    </row>
    <row r="154" spans="1:9" ht="12" customHeight="1">
      <c r="A154" s="20"/>
      <c r="B154" s="30"/>
      <c r="C154" s="152"/>
      <c r="D154" s="19"/>
      <c r="E154" s="19"/>
      <c r="F154" s="20"/>
      <c r="G154" s="98"/>
      <c r="H154" s="108"/>
      <c r="I154" s="17"/>
    </row>
    <row r="155" spans="1:9" ht="12" customHeight="1">
      <c r="A155" s="20"/>
      <c r="B155" s="30"/>
      <c r="C155" t="s">
        <v>29</v>
      </c>
      <c r="D155" s="75" t="s">
        <v>848</v>
      </c>
      <c r="E155" s="19"/>
      <c r="F155" s="153" t="s">
        <v>850</v>
      </c>
      <c r="G155" s="154">
        <v>1</v>
      </c>
      <c r="H155" s="108"/>
      <c r="I155" s="83" t="str">
        <f>IF(H155="","",ROUND(G155*H155,2))</f>
        <v/>
      </c>
    </row>
    <row r="156" spans="1:9" ht="12" customHeight="1">
      <c r="A156" s="20"/>
      <c r="B156" s="30"/>
      <c r="D156" s="75"/>
      <c r="E156" s="19"/>
      <c r="F156" s="20"/>
      <c r="G156" s="98"/>
      <c r="H156" s="108"/>
      <c r="I156" s="17"/>
    </row>
    <row r="157" spans="1:9" ht="12" customHeight="1">
      <c r="A157" s="20"/>
      <c r="B157" s="30"/>
      <c r="C157" t="s">
        <v>30</v>
      </c>
      <c r="D157" s="75" t="s">
        <v>849</v>
      </c>
      <c r="E157" s="19"/>
      <c r="F157" s="153" t="s">
        <v>850</v>
      </c>
      <c r="G157" s="154">
        <v>1</v>
      </c>
      <c r="H157" s="108"/>
      <c r="I157" s="83" t="str">
        <f>IF(H157="","",ROUND(G157*H157,2))</f>
        <v/>
      </c>
    </row>
    <row r="158" spans="1:9" ht="12" customHeight="1">
      <c r="A158" s="20"/>
      <c r="B158" s="30"/>
      <c r="C158" s="75"/>
      <c r="D158" s="19"/>
      <c r="E158" s="19"/>
      <c r="F158" s="20"/>
      <c r="G158" s="98"/>
      <c r="H158" s="108"/>
      <c r="I158" s="17"/>
    </row>
    <row r="159" spans="1:9" ht="12" customHeight="1">
      <c r="A159" s="20" t="s">
        <v>844</v>
      </c>
      <c r="B159" s="30"/>
      <c r="C159" s="75" t="s">
        <v>477</v>
      </c>
      <c r="D159" s="19"/>
      <c r="E159" s="19"/>
      <c r="F159" s="20"/>
      <c r="G159" s="98"/>
      <c r="H159" s="108"/>
      <c r="I159" s="17"/>
    </row>
    <row r="160" spans="1:9" ht="12" customHeight="1">
      <c r="A160" s="20"/>
      <c r="B160" s="30"/>
      <c r="C160" s="75" t="s">
        <v>478</v>
      </c>
      <c r="D160" s="19"/>
      <c r="E160" s="19"/>
      <c r="F160" s="153" t="s">
        <v>459</v>
      </c>
      <c r="G160" s="154">
        <v>77</v>
      </c>
      <c r="H160" s="108"/>
      <c r="I160" s="83" t="str">
        <f>IF(H160="","",ROUND(G160*H160,2))</f>
        <v/>
      </c>
    </row>
    <row r="161" spans="1:9" ht="12" customHeight="1">
      <c r="A161" s="20"/>
      <c r="B161" s="30"/>
      <c r="C161" s="75"/>
      <c r="D161" s="19"/>
      <c r="E161" s="19"/>
      <c r="F161" s="20"/>
      <c r="G161" s="98"/>
      <c r="H161" s="108"/>
      <c r="I161" s="17"/>
    </row>
    <row r="162" spans="1:9" ht="12" customHeight="1">
      <c r="A162" s="20" t="s">
        <v>845</v>
      </c>
      <c r="B162" s="30"/>
      <c r="C162" s="75" t="s">
        <v>479</v>
      </c>
      <c r="D162" s="19"/>
      <c r="E162" s="19"/>
      <c r="F162" s="20"/>
      <c r="G162" s="98"/>
      <c r="H162" s="108"/>
      <c r="I162" s="17"/>
    </row>
    <row r="163" spans="1:9" ht="12" customHeight="1">
      <c r="A163" s="20"/>
      <c r="B163" s="30"/>
      <c r="C163" s="75" t="s">
        <v>478</v>
      </c>
      <c r="D163" s="19"/>
      <c r="E163" s="19"/>
      <c r="F163" s="153" t="s">
        <v>459</v>
      </c>
      <c r="G163" s="154">
        <v>21</v>
      </c>
      <c r="H163" s="108"/>
      <c r="I163" s="83" t="str">
        <f>IF(H163="","",ROUND(G163*H163,2))</f>
        <v/>
      </c>
    </row>
    <row r="164" spans="1:9" ht="12" customHeight="1">
      <c r="A164" s="20"/>
      <c r="B164" s="30"/>
      <c r="C164" s="75"/>
      <c r="D164" s="19"/>
      <c r="E164" s="19"/>
      <c r="F164" s="153"/>
      <c r="G164" s="154"/>
      <c r="H164" s="108"/>
      <c r="I164" s="83"/>
    </row>
    <row r="165" spans="1:9" ht="12" customHeight="1">
      <c r="A165" s="20"/>
      <c r="B165" s="30"/>
      <c r="C165" s="75"/>
      <c r="D165" s="19"/>
      <c r="E165" s="19"/>
      <c r="F165" s="153"/>
      <c r="G165" s="154"/>
      <c r="H165" s="108"/>
      <c r="I165" s="83"/>
    </row>
    <row r="166" spans="1:9" ht="12" customHeight="1">
      <c r="A166" s="20"/>
      <c r="B166" s="30"/>
      <c r="C166" s="75"/>
      <c r="D166" s="19"/>
      <c r="E166" s="19"/>
      <c r="F166" s="153"/>
      <c r="G166" s="154"/>
      <c r="H166" s="108"/>
      <c r="I166" s="83"/>
    </row>
    <row r="167" spans="1:9" ht="12" customHeight="1">
      <c r="A167" s="20"/>
      <c r="B167" s="30"/>
      <c r="C167" s="75"/>
      <c r="D167" s="19"/>
      <c r="E167" s="19"/>
      <c r="F167" s="153"/>
      <c r="G167" s="154"/>
      <c r="H167" s="108"/>
      <c r="I167" s="83"/>
    </row>
    <row r="168" spans="1:9" ht="12" customHeight="1">
      <c r="A168" s="20"/>
      <c r="B168" s="30"/>
      <c r="C168" s="75"/>
      <c r="D168" s="19"/>
      <c r="E168" s="19"/>
      <c r="F168" s="153"/>
      <c r="G168" s="154"/>
      <c r="H168" s="108"/>
      <c r="I168" s="83"/>
    </row>
    <row r="169" spans="1:9" ht="12" customHeight="1">
      <c r="A169" s="20"/>
      <c r="B169" s="30"/>
      <c r="C169" s="75"/>
      <c r="D169" s="19"/>
      <c r="E169" s="19"/>
      <c r="F169" s="153"/>
      <c r="G169" s="154"/>
      <c r="H169" s="108"/>
      <c r="I169" s="83"/>
    </row>
    <row r="170" spans="1:9" ht="12" customHeight="1">
      <c r="A170" s="20"/>
      <c r="B170" s="23"/>
      <c r="C170" s="75"/>
      <c r="D170" s="19"/>
      <c r="E170" s="19"/>
      <c r="F170" s="20"/>
      <c r="G170" s="98"/>
      <c r="H170" s="108"/>
      <c r="I170" s="17"/>
    </row>
    <row r="171" spans="1:9" ht="12" customHeight="1">
      <c r="A171" s="42"/>
      <c r="B171" s="65"/>
      <c r="C171" s="43"/>
      <c r="D171" s="43"/>
      <c r="E171" s="43"/>
      <c r="F171" s="44"/>
      <c r="G171" s="102"/>
      <c r="H171" s="110"/>
      <c r="I171" s="46"/>
    </row>
    <row r="172" spans="1:9" ht="12" customHeight="1">
      <c r="A172" s="14"/>
      <c r="B172" s="47" t="s">
        <v>22</v>
      </c>
      <c r="C172" s="19"/>
      <c r="D172" s="19"/>
      <c r="E172" s="19"/>
      <c r="G172" s="103"/>
      <c r="H172" s="111"/>
      <c r="I172" s="49" t="str">
        <f>IF(SUM(I119:I171)=0,"",SUM(I119:I171))</f>
        <v/>
      </c>
    </row>
    <row r="173" spans="1:9" ht="12" customHeight="1">
      <c r="A173" s="50"/>
      <c r="B173" s="51"/>
      <c r="C173" s="52"/>
      <c r="D173" s="52"/>
      <c r="E173" s="52"/>
      <c r="F173" s="53"/>
      <c r="G173" s="104"/>
      <c r="H173" s="112"/>
      <c r="I173" s="55"/>
    </row>
    <row r="174" spans="1:9" ht="12" customHeight="1">
      <c r="A174" s="42"/>
      <c r="B174" s="65"/>
      <c r="C174" s="43"/>
      <c r="D174" s="43"/>
      <c r="E174" s="43"/>
      <c r="F174" s="44"/>
      <c r="G174" s="102"/>
      <c r="H174" s="110"/>
      <c r="I174" s="59"/>
    </row>
    <row r="175" spans="1:9" ht="12" customHeight="1">
      <c r="A175" s="18"/>
      <c r="B175" s="47" t="s">
        <v>23</v>
      </c>
      <c r="C175" s="19"/>
      <c r="D175" s="19"/>
      <c r="E175" s="19"/>
      <c r="G175" s="103"/>
      <c r="H175" s="111"/>
      <c r="I175" s="56" t="str">
        <f>+I172</f>
        <v/>
      </c>
    </row>
    <row r="176" spans="1:9" ht="12" customHeight="1">
      <c r="A176" s="57"/>
      <c r="B176" s="51"/>
      <c r="C176" s="52"/>
      <c r="D176" s="52"/>
      <c r="E176" s="52"/>
      <c r="F176" s="53"/>
      <c r="G176" s="104"/>
      <c r="H176" s="112"/>
      <c r="I176" s="58"/>
    </row>
    <row r="177" spans="1:9" ht="12" customHeight="1">
      <c r="A177" s="21"/>
      <c r="B177" s="24"/>
      <c r="C177" s="33"/>
      <c r="D177" s="19"/>
      <c r="E177" s="19"/>
      <c r="F177" s="20"/>
      <c r="G177" s="98"/>
      <c r="H177" s="108"/>
      <c r="I177" s="17" t="str">
        <f t="shared" ref="I177" si="2">IF(OR(AND(G177="Prov",H177="Sum"),(H177="PC Sum")),". . . . . . . . .00",IF(ISERR(G177*H177),"",IF(G177*H177=0,"",ROUND(G177*H177,2))))</f>
        <v/>
      </c>
    </row>
    <row r="178" spans="1:9" ht="12" customHeight="1">
      <c r="A178" s="156">
        <v>2.1</v>
      </c>
      <c r="B178" s="23" t="s">
        <v>536</v>
      </c>
      <c r="C178" s="152" t="s">
        <v>483</v>
      </c>
      <c r="D178" s="19"/>
      <c r="E178" s="19"/>
      <c r="F178" s="20"/>
      <c r="G178" s="98"/>
      <c r="H178" s="108"/>
      <c r="I178" s="17"/>
    </row>
    <row r="179" spans="1:9" ht="12" customHeight="1">
      <c r="A179" s="20"/>
      <c r="B179" s="30"/>
      <c r="C179" s="75"/>
      <c r="D179" s="19"/>
      <c r="E179" s="19"/>
      <c r="F179" s="20"/>
      <c r="G179" s="98"/>
      <c r="H179" s="108"/>
      <c r="I179" s="17"/>
    </row>
    <row r="180" spans="1:9" ht="12" customHeight="1">
      <c r="A180" s="20" t="s">
        <v>496</v>
      </c>
      <c r="B180" s="30"/>
      <c r="C180" s="19" t="s">
        <v>492</v>
      </c>
      <c r="D180" s="19"/>
      <c r="F180" s="20"/>
      <c r="G180" s="98"/>
      <c r="H180" s="108"/>
      <c r="I180" s="17"/>
    </row>
    <row r="181" spans="1:9" ht="12" customHeight="1">
      <c r="A181" s="20"/>
      <c r="B181" s="30"/>
      <c r="C181" s="19"/>
      <c r="D181" s="19"/>
      <c r="F181" s="20"/>
      <c r="G181" s="98"/>
      <c r="H181" s="108"/>
      <c r="I181" s="17"/>
    </row>
    <row r="182" spans="1:9" ht="12" customHeight="1">
      <c r="A182" s="20"/>
      <c r="B182" s="30"/>
      <c r="C182" s="19" t="s">
        <v>29</v>
      </c>
      <c r="D182" s="19" t="s">
        <v>488</v>
      </c>
      <c r="F182" s="20"/>
      <c r="G182" s="98"/>
      <c r="H182" s="108"/>
      <c r="I182" s="17"/>
    </row>
    <row r="183" spans="1:9" ht="12" customHeight="1">
      <c r="A183" s="20"/>
      <c r="B183" s="30"/>
      <c r="C183" s="19"/>
      <c r="D183" t="s">
        <v>489</v>
      </c>
      <c r="F183" s="20"/>
      <c r="G183" s="98"/>
      <c r="H183" s="108"/>
      <c r="I183" s="17"/>
    </row>
    <row r="184" spans="1:9" ht="12" customHeight="1">
      <c r="A184" s="20"/>
      <c r="B184" s="30"/>
      <c r="D184" t="s">
        <v>490</v>
      </c>
      <c r="F184" s="20" t="s">
        <v>87</v>
      </c>
      <c r="G184" s="98">
        <v>10</v>
      </c>
      <c r="H184" s="108"/>
      <c r="I184" s="83" t="str">
        <f>IF(H184="","",ROUND(G184*H184,2))</f>
        <v/>
      </c>
    </row>
    <row r="185" spans="1:9" ht="12" customHeight="1">
      <c r="A185" s="20"/>
      <c r="B185" s="30"/>
      <c r="D185" s="19"/>
      <c r="F185" s="20"/>
      <c r="G185" s="98"/>
      <c r="H185" s="108"/>
      <c r="I185" s="17"/>
    </row>
    <row r="186" spans="1:9" ht="12" customHeight="1">
      <c r="A186" s="20" t="s">
        <v>497</v>
      </c>
      <c r="B186" s="30"/>
      <c r="C186" s="19" t="s">
        <v>493</v>
      </c>
      <c r="D186" s="19"/>
      <c r="F186" s="20"/>
      <c r="G186" s="98"/>
      <c r="H186" s="108"/>
      <c r="I186" s="17"/>
    </row>
    <row r="187" spans="1:9" ht="12" customHeight="1">
      <c r="A187" s="20"/>
      <c r="B187" s="30"/>
      <c r="C187" s="19"/>
      <c r="D187" s="19"/>
      <c r="F187" s="20"/>
      <c r="G187" s="98"/>
      <c r="H187" s="108"/>
      <c r="I187" s="17"/>
    </row>
    <row r="188" spans="1:9" ht="12" customHeight="1">
      <c r="A188" s="20"/>
      <c r="B188" s="30"/>
      <c r="C188" t="s">
        <v>29</v>
      </c>
      <c r="D188" s="19" t="s">
        <v>491</v>
      </c>
      <c r="F188" s="20"/>
      <c r="G188" s="98"/>
      <c r="H188" s="108"/>
      <c r="I188" s="17"/>
    </row>
    <row r="189" spans="1:9" ht="12" customHeight="1">
      <c r="A189" s="20"/>
      <c r="B189" s="30"/>
      <c r="D189" s="19" t="s">
        <v>494</v>
      </c>
      <c r="F189" s="20"/>
      <c r="G189" s="98"/>
      <c r="H189" s="108"/>
      <c r="I189" s="17"/>
    </row>
    <row r="190" spans="1:9" ht="12" customHeight="1">
      <c r="A190" s="20"/>
      <c r="B190" s="30"/>
      <c r="C190" s="19"/>
      <c r="D190" s="19"/>
      <c r="F190" s="20"/>
      <c r="G190" s="98"/>
      <c r="H190" s="108"/>
      <c r="I190" s="17"/>
    </row>
    <row r="191" spans="1:9" ht="12" customHeight="1">
      <c r="A191" s="20"/>
      <c r="B191" s="30"/>
      <c r="D191" t="s">
        <v>50</v>
      </c>
      <c r="E191" s="19" t="s">
        <v>484</v>
      </c>
      <c r="F191" s="20" t="s">
        <v>87</v>
      </c>
      <c r="G191" s="98">
        <v>75</v>
      </c>
      <c r="H191" s="108"/>
      <c r="I191" s="83" t="str">
        <f>IF(H191="","",ROUND(G191*H191,2))</f>
        <v/>
      </c>
    </row>
    <row r="192" spans="1:9" ht="12" customHeight="1">
      <c r="A192" s="20"/>
      <c r="B192" s="30"/>
      <c r="C192" s="75"/>
      <c r="D192" s="19"/>
      <c r="E192" s="19"/>
      <c r="F192" s="20"/>
      <c r="G192" s="98"/>
      <c r="H192" s="108"/>
      <c r="I192" s="17"/>
    </row>
    <row r="193" spans="1:9" ht="12" customHeight="1">
      <c r="A193" s="20"/>
      <c r="B193" s="30"/>
      <c r="C193" t="s">
        <v>30</v>
      </c>
      <c r="D193" s="19" t="s">
        <v>495</v>
      </c>
      <c r="F193" s="20"/>
      <c r="G193" s="98"/>
      <c r="H193" s="108"/>
      <c r="I193" s="17"/>
    </row>
    <row r="194" spans="1:9" ht="12" customHeight="1">
      <c r="A194" s="20"/>
      <c r="B194" s="30"/>
      <c r="D194" s="19" t="s">
        <v>494</v>
      </c>
      <c r="F194" s="20"/>
      <c r="G194" s="98"/>
      <c r="H194" s="108"/>
      <c r="I194" s="17"/>
    </row>
    <row r="195" spans="1:9" ht="12" customHeight="1">
      <c r="A195" s="20"/>
      <c r="B195" s="30"/>
      <c r="C195" s="19"/>
      <c r="D195" s="19"/>
      <c r="F195" s="20"/>
      <c r="G195" s="98"/>
      <c r="H195" s="108"/>
      <c r="I195" s="17"/>
    </row>
    <row r="196" spans="1:9" ht="12" customHeight="1">
      <c r="A196" s="20"/>
      <c r="B196" s="30"/>
      <c r="D196" s="19" t="s">
        <v>50</v>
      </c>
      <c r="E196" s="19" t="s">
        <v>485</v>
      </c>
      <c r="F196" s="20" t="s">
        <v>87</v>
      </c>
      <c r="G196" s="98">
        <v>10</v>
      </c>
      <c r="H196" s="108"/>
      <c r="I196" s="83" t="str">
        <f>IF(H196="","",ROUND(G196*H196,2))</f>
        <v/>
      </c>
    </row>
    <row r="197" spans="1:9" ht="12" customHeight="1">
      <c r="A197" s="20"/>
      <c r="B197" s="30"/>
      <c r="D197" s="19"/>
      <c r="E197" s="19"/>
      <c r="F197" s="20"/>
      <c r="G197" s="98"/>
      <c r="H197" s="108"/>
      <c r="I197" s="17"/>
    </row>
    <row r="198" spans="1:9" ht="12" customHeight="1">
      <c r="A198" s="20" t="s">
        <v>498</v>
      </c>
      <c r="B198" s="30" t="s">
        <v>854</v>
      </c>
      <c r="C198" t="s">
        <v>852</v>
      </c>
      <c r="D198" s="19"/>
      <c r="E198" s="19"/>
      <c r="F198" s="20" t="s">
        <v>12</v>
      </c>
      <c r="G198" s="98">
        <v>8</v>
      </c>
      <c r="H198" s="108"/>
      <c r="I198" s="83" t="str">
        <f>IF(H198="","",ROUND(G198*H198,2))</f>
        <v/>
      </c>
    </row>
    <row r="199" spans="1:9" ht="12" customHeight="1">
      <c r="A199" s="20"/>
      <c r="B199" s="30"/>
      <c r="D199" s="19"/>
      <c r="E199" s="19"/>
      <c r="F199" s="20"/>
      <c r="G199" s="98"/>
      <c r="H199" s="108"/>
      <c r="I199" s="17"/>
    </row>
    <row r="200" spans="1:9" ht="12" customHeight="1">
      <c r="A200" s="20" t="s">
        <v>510</v>
      </c>
      <c r="B200" s="30"/>
      <c r="C200" s="19" t="s">
        <v>499</v>
      </c>
      <c r="E200" s="19"/>
      <c r="F200" s="20"/>
      <c r="G200" s="98"/>
      <c r="H200" s="108"/>
      <c r="I200" s="17"/>
    </row>
    <row r="201" spans="1:9" ht="12" customHeight="1">
      <c r="A201" s="20"/>
      <c r="B201" s="30"/>
      <c r="C201" s="19"/>
      <c r="E201" s="19"/>
      <c r="F201" s="20"/>
      <c r="G201" s="98"/>
      <c r="H201" s="108"/>
      <c r="I201" s="17"/>
    </row>
    <row r="202" spans="1:9" ht="12" customHeight="1">
      <c r="A202" s="20"/>
      <c r="B202" s="30"/>
      <c r="C202" s="75" t="s">
        <v>29</v>
      </c>
      <c r="D202" s="19" t="s">
        <v>500</v>
      </c>
      <c r="E202" s="19"/>
      <c r="F202" s="20"/>
      <c r="G202" s="98"/>
      <c r="H202" s="108"/>
      <c r="I202" s="17"/>
    </row>
    <row r="203" spans="1:9" ht="12" customHeight="1">
      <c r="A203" s="20"/>
      <c r="B203" s="30"/>
      <c r="C203" s="75"/>
      <c r="D203" s="19"/>
      <c r="E203" s="19"/>
      <c r="F203" s="20"/>
      <c r="G203" s="98"/>
      <c r="H203" s="108"/>
      <c r="I203" s="17"/>
    </row>
    <row r="204" spans="1:9" ht="12" customHeight="1">
      <c r="A204" s="20"/>
      <c r="B204" s="30"/>
      <c r="C204" s="75"/>
      <c r="D204" t="s">
        <v>50</v>
      </c>
      <c r="E204" s="19" t="s">
        <v>501</v>
      </c>
      <c r="F204" s="20"/>
      <c r="G204" s="98"/>
      <c r="H204" s="108"/>
      <c r="I204" s="17"/>
    </row>
    <row r="205" spans="1:9" ht="12" customHeight="1">
      <c r="A205" s="20"/>
      <c r="B205" s="30"/>
      <c r="C205" s="75"/>
      <c r="E205" s="19" t="s">
        <v>502</v>
      </c>
      <c r="F205" s="20" t="s">
        <v>11</v>
      </c>
      <c r="G205" s="98">
        <v>35</v>
      </c>
      <c r="H205" s="108"/>
      <c r="I205" s="83" t="str">
        <f>IF(H205="","",ROUND(G205*H205,2))</f>
        <v/>
      </c>
    </row>
    <row r="206" spans="1:9" ht="12" customHeight="1">
      <c r="A206" s="20"/>
      <c r="B206" s="30"/>
      <c r="C206" s="75"/>
      <c r="E206" s="19"/>
      <c r="F206" s="20"/>
      <c r="G206" s="98"/>
      <c r="H206" s="108"/>
      <c r="I206" s="17"/>
    </row>
    <row r="207" spans="1:9" ht="12" customHeight="1">
      <c r="A207" s="20"/>
      <c r="B207" s="30"/>
      <c r="C207" s="75"/>
      <c r="D207" t="s">
        <v>51</v>
      </c>
      <c r="E207" s="19" t="s">
        <v>503</v>
      </c>
      <c r="F207" s="20"/>
      <c r="G207" s="98"/>
      <c r="H207" s="108"/>
      <c r="I207" s="17"/>
    </row>
    <row r="208" spans="1:9" ht="12" customHeight="1">
      <c r="A208" s="20"/>
      <c r="B208" s="30"/>
      <c r="C208" s="75"/>
      <c r="E208" t="s">
        <v>502</v>
      </c>
      <c r="F208" s="20" t="s">
        <v>11</v>
      </c>
      <c r="G208" s="98">
        <v>63</v>
      </c>
      <c r="H208" s="108"/>
      <c r="I208" s="83" t="str">
        <f>IF(H208="","",ROUND(G208*H208,2))</f>
        <v/>
      </c>
    </row>
    <row r="209" spans="1:9" ht="12" customHeight="1">
      <c r="A209" s="20"/>
      <c r="B209" s="30"/>
      <c r="C209" s="75"/>
      <c r="F209" s="20"/>
      <c r="G209" s="98"/>
      <c r="H209" s="108"/>
      <c r="I209" s="17"/>
    </row>
    <row r="210" spans="1:9" ht="12" customHeight="1">
      <c r="A210" s="20"/>
      <c r="B210" s="30"/>
      <c r="C210" s="75" t="s">
        <v>30</v>
      </c>
      <c r="D210" s="19" t="s">
        <v>486</v>
      </c>
      <c r="E210" s="19"/>
      <c r="F210" s="20"/>
      <c r="G210" s="98"/>
      <c r="H210" s="108"/>
      <c r="I210" s="17"/>
    </row>
    <row r="211" spans="1:9" ht="12" customHeight="1">
      <c r="A211" s="20"/>
      <c r="B211" s="30"/>
      <c r="C211" s="75"/>
      <c r="D211" s="19"/>
      <c r="E211" s="19"/>
      <c r="F211" s="20"/>
      <c r="G211" s="98"/>
      <c r="H211" s="108"/>
      <c r="I211" s="17"/>
    </row>
    <row r="212" spans="1:9" ht="12" customHeight="1">
      <c r="A212" s="20"/>
      <c r="B212" s="30"/>
      <c r="C212" s="75"/>
      <c r="D212" t="s">
        <v>50</v>
      </c>
      <c r="E212" s="19" t="s">
        <v>505</v>
      </c>
      <c r="F212" s="20"/>
      <c r="G212" s="98"/>
      <c r="H212" s="108"/>
      <c r="I212" s="17"/>
    </row>
    <row r="213" spans="1:9" ht="12" customHeight="1">
      <c r="A213" s="20"/>
      <c r="B213" s="30"/>
      <c r="C213" s="75"/>
      <c r="E213" s="19" t="s">
        <v>506</v>
      </c>
      <c r="F213" s="20"/>
      <c r="G213" s="98"/>
      <c r="H213" s="108"/>
      <c r="I213" s="17"/>
    </row>
    <row r="214" spans="1:9" ht="12" customHeight="1">
      <c r="A214" s="20"/>
      <c r="B214" s="30"/>
      <c r="C214" s="75"/>
      <c r="E214" t="s">
        <v>507</v>
      </c>
      <c r="F214" s="20" t="s">
        <v>12</v>
      </c>
      <c r="G214" s="98">
        <v>100</v>
      </c>
      <c r="H214" s="108"/>
      <c r="I214" s="83" t="str">
        <f>IF(H214="","",ROUND(G214*H214,2))</f>
        <v/>
      </c>
    </row>
    <row r="215" spans="1:9" ht="12" customHeight="1">
      <c r="A215" s="20"/>
      <c r="B215" s="30"/>
      <c r="C215" s="75"/>
      <c r="E215" s="19"/>
      <c r="F215" s="20"/>
      <c r="G215" s="98"/>
      <c r="H215" s="108"/>
      <c r="I215" s="17"/>
    </row>
    <row r="216" spans="1:9" ht="12" customHeight="1">
      <c r="A216" s="20"/>
      <c r="B216" s="30"/>
      <c r="C216" s="75" t="s">
        <v>31</v>
      </c>
      <c r="D216" s="19" t="s">
        <v>504</v>
      </c>
      <c r="E216" s="19"/>
      <c r="F216" s="20"/>
      <c r="G216" s="98"/>
      <c r="H216" s="108"/>
      <c r="I216" s="17"/>
    </row>
    <row r="217" spans="1:9" ht="12" customHeight="1">
      <c r="A217" s="20"/>
      <c r="B217" s="30"/>
      <c r="C217" s="75"/>
      <c r="D217" s="19"/>
      <c r="E217" s="19"/>
      <c r="F217" s="20"/>
      <c r="G217" s="98"/>
      <c r="H217" s="108"/>
      <c r="I217" s="17"/>
    </row>
    <row r="218" spans="1:9" ht="12" customHeight="1">
      <c r="A218" s="20"/>
      <c r="B218" s="30"/>
      <c r="C218" s="75"/>
      <c r="D218" t="s">
        <v>50</v>
      </c>
      <c r="E218" s="19" t="s">
        <v>508</v>
      </c>
      <c r="F218" s="20"/>
      <c r="G218" s="98"/>
      <c r="H218" s="108"/>
      <c r="I218" s="17"/>
    </row>
    <row r="219" spans="1:9" ht="12" customHeight="1">
      <c r="A219" s="20"/>
      <c r="B219" s="30"/>
      <c r="C219" s="75"/>
      <c r="E219" t="s">
        <v>509</v>
      </c>
      <c r="F219" s="20" t="s">
        <v>11</v>
      </c>
      <c r="G219" s="98">
        <v>7</v>
      </c>
      <c r="H219" s="108"/>
      <c r="I219" s="83" t="str">
        <f>IF(H219="","",ROUND(G219*H219,2))</f>
        <v/>
      </c>
    </row>
    <row r="220" spans="1:9" ht="12" customHeight="1">
      <c r="A220" s="20"/>
      <c r="B220" s="30"/>
      <c r="C220" s="75"/>
      <c r="F220" s="20"/>
      <c r="G220" s="98"/>
      <c r="H220" s="108"/>
      <c r="I220" s="17"/>
    </row>
    <row r="221" spans="1:9" ht="12" customHeight="1">
      <c r="A221" s="20" t="s">
        <v>513</v>
      </c>
      <c r="B221" s="30" t="s">
        <v>537</v>
      </c>
      <c r="C221" s="19" t="s">
        <v>539</v>
      </c>
      <c r="E221" s="19"/>
      <c r="F221" s="20"/>
      <c r="G221" s="98"/>
      <c r="H221" s="108"/>
      <c r="I221" s="17"/>
    </row>
    <row r="222" spans="1:9" ht="12" customHeight="1">
      <c r="A222" s="20"/>
      <c r="B222" s="30"/>
      <c r="C222" s="19"/>
      <c r="E222" s="19"/>
      <c r="F222" s="20"/>
      <c r="G222" s="98"/>
      <c r="H222" s="108"/>
      <c r="I222" s="17"/>
    </row>
    <row r="223" spans="1:9" ht="12" customHeight="1">
      <c r="A223" s="20"/>
      <c r="B223" s="30"/>
      <c r="C223" s="19" t="s">
        <v>29</v>
      </c>
      <c r="D223" s="19" t="s">
        <v>511</v>
      </c>
      <c r="E223" s="19"/>
      <c r="F223" s="20"/>
      <c r="G223" s="98"/>
      <c r="H223" s="108"/>
      <c r="I223" s="17"/>
    </row>
    <row r="224" spans="1:9" ht="12" customHeight="1">
      <c r="A224" s="20"/>
      <c r="B224" s="30"/>
      <c r="C224" s="75"/>
      <c r="D224" t="s">
        <v>512</v>
      </c>
      <c r="E224" s="19"/>
      <c r="F224" s="20" t="s">
        <v>11</v>
      </c>
      <c r="G224" s="98">
        <v>10</v>
      </c>
      <c r="H224" s="108"/>
      <c r="I224" s="83" t="str">
        <f>IF(H224="","",ROUND(G224*H224,2))</f>
        <v/>
      </c>
    </row>
    <row r="225" spans="1:9" ht="12" customHeight="1">
      <c r="A225" s="20"/>
      <c r="B225" s="30"/>
      <c r="C225" s="75"/>
      <c r="E225" s="19"/>
      <c r="F225" s="20"/>
      <c r="G225" s="98"/>
      <c r="H225" s="108"/>
      <c r="I225" s="83"/>
    </row>
    <row r="226" spans="1:9" ht="12" customHeight="1">
      <c r="A226" s="20"/>
      <c r="B226" s="30"/>
      <c r="C226" s="75"/>
      <c r="E226" s="19"/>
      <c r="F226" s="20"/>
      <c r="G226" s="98"/>
      <c r="H226" s="108"/>
      <c r="I226" s="17"/>
    </row>
    <row r="227" spans="1:9" ht="12" customHeight="1">
      <c r="A227" s="42"/>
      <c r="B227" s="65"/>
      <c r="C227" s="43"/>
      <c r="D227" s="43"/>
      <c r="E227" s="43"/>
      <c r="F227" s="44"/>
      <c r="G227" s="102"/>
      <c r="H227" s="110"/>
      <c r="I227" s="46"/>
    </row>
    <row r="228" spans="1:9" ht="12" customHeight="1">
      <c r="A228" s="14"/>
      <c r="B228" s="47" t="s">
        <v>22</v>
      </c>
      <c r="C228" s="19"/>
      <c r="D228" s="19"/>
      <c r="E228" s="19"/>
      <c r="G228" s="103"/>
      <c r="H228" s="111"/>
      <c r="I228" s="49" t="str">
        <f>IF(SUM(I175:I227)=0,"",SUM(I175:I227))</f>
        <v/>
      </c>
    </row>
    <row r="229" spans="1:9" ht="12" customHeight="1">
      <c r="A229" s="50"/>
      <c r="B229" s="51"/>
      <c r="C229" s="52"/>
      <c r="D229" s="52"/>
      <c r="E229" s="52"/>
      <c r="F229" s="53"/>
      <c r="G229" s="104"/>
      <c r="H229" s="112"/>
      <c r="I229" s="55"/>
    </row>
    <row r="230" spans="1:9" ht="12" customHeight="1">
      <c r="A230" s="42"/>
      <c r="B230" s="65"/>
      <c r="C230" s="43"/>
      <c r="D230" s="43"/>
      <c r="E230" s="43"/>
      <c r="F230" s="44"/>
      <c r="G230" s="102"/>
      <c r="H230" s="110"/>
      <c r="I230" s="59"/>
    </row>
    <row r="231" spans="1:9" ht="12" customHeight="1">
      <c r="A231" s="18"/>
      <c r="B231" s="47" t="s">
        <v>23</v>
      </c>
      <c r="C231" s="19"/>
      <c r="D231" s="19"/>
      <c r="E231" s="19"/>
      <c r="G231" s="103"/>
      <c r="H231" s="111"/>
      <c r="I231" s="56" t="str">
        <f>+I228</f>
        <v/>
      </c>
    </row>
    <row r="232" spans="1:9" ht="12" customHeight="1">
      <c r="A232" s="57"/>
      <c r="B232" s="51"/>
      <c r="C232" s="52"/>
      <c r="D232" s="52"/>
      <c r="E232" s="52"/>
      <c r="F232" s="53"/>
      <c r="G232" s="104"/>
      <c r="H232" s="112"/>
      <c r="I232" s="58"/>
    </row>
    <row r="233" spans="1:9" ht="12" customHeight="1">
      <c r="A233" s="21"/>
      <c r="B233" s="24"/>
      <c r="C233" s="33"/>
      <c r="D233" s="19"/>
      <c r="E233" s="19"/>
      <c r="F233" s="20"/>
      <c r="G233" s="98"/>
      <c r="H233" s="108"/>
      <c r="I233" s="17" t="str">
        <f t="shared" ref="I233" si="3">IF(OR(AND(G233="Prov",H233="Sum"),(H233="PC Sum")),". . . . . . . . .00",IF(ISERR(G233*H233),"",IF(G233*H233=0,"",ROUND(G233*H233,2))))</f>
        <v/>
      </c>
    </row>
    <row r="234" spans="1:9" ht="12" customHeight="1">
      <c r="A234" s="20" t="s">
        <v>853</v>
      </c>
      <c r="B234" s="30"/>
      <c r="C234" s="19" t="s">
        <v>538</v>
      </c>
      <c r="E234" s="19"/>
      <c r="F234" s="20"/>
      <c r="G234" s="98"/>
      <c r="H234" s="108"/>
      <c r="I234" s="17"/>
    </row>
    <row r="235" spans="1:9" ht="12" customHeight="1">
      <c r="A235" s="20"/>
      <c r="B235" s="30"/>
      <c r="C235" s="19"/>
      <c r="E235" s="19"/>
      <c r="F235" s="20"/>
      <c r="G235" s="98"/>
      <c r="H235" s="108"/>
      <c r="I235" s="17"/>
    </row>
    <row r="236" spans="1:9" ht="12" customHeight="1">
      <c r="A236" s="20"/>
      <c r="B236" s="30"/>
      <c r="C236" s="75" t="s">
        <v>29</v>
      </c>
      <c r="D236" s="19" t="s">
        <v>514</v>
      </c>
      <c r="E236" s="19"/>
      <c r="F236" s="20"/>
      <c r="G236" s="98"/>
      <c r="H236" s="108"/>
      <c r="I236" s="17"/>
    </row>
    <row r="237" spans="1:9" ht="12" customHeight="1">
      <c r="A237" s="20"/>
      <c r="B237" s="30"/>
      <c r="C237" s="75"/>
      <c r="D237" s="19" t="s">
        <v>515</v>
      </c>
      <c r="E237" s="19"/>
      <c r="F237" s="20"/>
      <c r="G237" s="98"/>
      <c r="H237" s="108"/>
      <c r="I237" s="17"/>
    </row>
    <row r="238" spans="1:9" ht="12" customHeight="1">
      <c r="A238" s="20"/>
      <c r="B238" s="30"/>
      <c r="C238" s="75"/>
      <c r="D238" s="19" t="s">
        <v>516</v>
      </c>
      <c r="E238" s="19"/>
      <c r="F238" s="20"/>
      <c r="G238" s="98"/>
      <c r="H238" s="108"/>
      <c r="I238" s="17"/>
    </row>
    <row r="239" spans="1:9" ht="12" customHeight="1">
      <c r="A239" s="20"/>
      <c r="B239" s="30"/>
      <c r="C239" s="75"/>
      <c r="D239" s="19"/>
      <c r="E239" s="19"/>
      <c r="F239" s="20"/>
      <c r="G239" s="98"/>
      <c r="H239" s="108"/>
      <c r="I239" s="17"/>
    </row>
    <row r="240" spans="1:9" ht="12" customHeight="1">
      <c r="A240" s="20"/>
      <c r="B240" s="30"/>
      <c r="C240" s="75"/>
      <c r="D240" s="19" t="s">
        <v>50</v>
      </c>
      <c r="E240" s="19" t="s">
        <v>517</v>
      </c>
      <c r="F240" s="20"/>
      <c r="G240" s="98"/>
      <c r="H240" s="108"/>
      <c r="I240" s="17"/>
    </row>
    <row r="241" spans="1:9" ht="12" customHeight="1">
      <c r="A241" s="20"/>
      <c r="B241" s="30"/>
      <c r="C241" s="75"/>
      <c r="E241" t="s">
        <v>518</v>
      </c>
      <c r="F241" s="20" t="s">
        <v>11</v>
      </c>
      <c r="G241" s="98">
        <v>30</v>
      </c>
      <c r="H241" s="108"/>
      <c r="I241" s="83" t="str">
        <f>IF(H241="","",ROUND(G241*H241,2))</f>
        <v/>
      </c>
    </row>
    <row r="242" spans="1:9" ht="12" customHeight="1">
      <c r="A242" s="20"/>
      <c r="B242" s="23"/>
      <c r="C242" s="75"/>
      <c r="D242" s="19"/>
      <c r="E242" s="19"/>
      <c r="F242" s="20"/>
      <c r="G242" s="98"/>
      <c r="H242" s="108"/>
      <c r="I242" s="17"/>
    </row>
    <row r="243" spans="1:9" ht="12" customHeight="1">
      <c r="A243" s="156">
        <v>2.11</v>
      </c>
      <c r="B243" s="23" t="s">
        <v>542</v>
      </c>
      <c r="C243" s="152" t="s">
        <v>540</v>
      </c>
      <c r="D243" s="19"/>
      <c r="E243" s="19"/>
      <c r="F243" s="20"/>
      <c r="G243" s="98"/>
      <c r="H243" s="108"/>
      <c r="I243" s="17"/>
    </row>
    <row r="244" spans="1:9" ht="12" customHeight="1">
      <c r="A244" s="20"/>
      <c r="B244" s="30"/>
      <c r="C244" s="75"/>
      <c r="D244" s="19"/>
      <c r="E244" s="19"/>
      <c r="F244" s="20"/>
      <c r="G244" s="98"/>
      <c r="H244" s="108"/>
      <c r="I244" s="17"/>
    </row>
    <row r="245" spans="1:9" ht="12" customHeight="1">
      <c r="A245" s="20" t="s">
        <v>524</v>
      </c>
      <c r="B245" s="30"/>
      <c r="C245" s="19" t="s">
        <v>541</v>
      </c>
      <c r="D245" s="19"/>
      <c r="F245" s="20"/>
      <c r="G245" s="98"/>
      <c r="H245" s="108"/>
      <c r="I245" s="17"/>
    </row>
    <row r="246" spans="1:9" ht="12" customHeight="1">
      <c r="A246" s="20"/>
      <c r="B246" s="30"/>
      <c r="C246" s="19"/>
      <c r="D246" s="19"/>
      <c r="F246" s="20"/>
      <c r="G246" s="98"/>
      <c r="H246" s="108"/>
      <c r="I246" s="17"/>
    </row>
    <row r="247" spans="1:9" ht="12" customHeight="1">
      <c r="A247" s="20"/>
      <c r="B247" s="30"/>
      <c r="C247" s="19" t="s">
        <v>29</v>
      </c>
      <c r="D247" s="19" t="s">
        <v>543</v>
      </c>
      <c r="F247" s="20"/>
      <c r="G247" s="98"/>
      <c r="H247" s="108"/>
      <c r="I247" s="17"/>
    </row>
    <row r="248" spans="1:9" ht="12" customHeight="1">
      <c r="A248" s="20"/>
      <c r="B248" s="30"/>
      <c r="C248" s="19"/>
      <c r="D248" t="s">
        <v>544</v>
      </c>
      <c r="F248" s="20"/>
      <c r="G248" s="98"/>
      <c r="H248" s="108"/>
      <c r="I248" s="17"/>
    </row>
    <row r="249" spans="1:9" ht="12" customHeight="1">
      <c r="A249" s="20"/>
      <c r="B249" s="30"/>
      <c r="D249" t="s">
        <v>545</v>
      </c>
      <c r="F249" s="20" t="s">
        <v>87</v>
      </c>
      <c r="G249" s="98">
        <v>10</v>
      </c>
      <c r="H249" s="108"/>
      <c r="I249" s="83" t="str">
        <f>IF(H249="","",ROUND(G249*H249,2))</f>
        <v/>
      </c>
    </row>
    <row r="250" spans="1:9" ht="12" customHeight="1">
      <c r="A250" s="20"/>
      <c r="B250" s="30"/>
      <c r="F250" s="20"/>
      <c r="G250" s="98"/>
      <c r="H250" s="108"/>
      <c r="I250" s="83"/>
    </row>
    <row r="251" spans="1:9" ht="12" customHeight="1">
      <c r="A251" s="20"/>
      <c r="B251" s="30"/>
      <c r="C251" s="19" t="s">
        <v>30</v>
      </c>
      <c r="D251" s="19" t="s">
        <v>546</v>
      </c>
      <c r="F251" s="20"/>
      <c r="G251" s="98"/>
      <c r="H251" s="108"/>
      <c r="I251" s="17"/>
    </row>
    <row r="252" spans="1:9" ht="12" customHeight="1">
      <c r="A252" s="20"/>
      <c r="B252" s="30"/>
      <c r="C252" s="19"/>
      <c r="D252" t="s">
        <v>547</v>
      </c>
      <c r="F252" s="20"/>
      <c r="G252" s="98"/>
      <c r="H252" s="108"/>
      <c r="I252" s="17"/>
    </row>
    <row r="253" spans="1:9" ht="12" customHeight="1">
      <c r="A253" s="20"/>
      <c r="B253" s="30"/>
      <c r="C253" s="19"/>
      <c r="D253" t="s">
        <v>548</v>
      </c>
      <c r="F253" s="20"/>
      <c r="G253" s="98"/>
      <c r="H253" s="108"/>
      <c r="I253" s="17"/>
    </row>
    <row r="254" spans="1:9" ht="12" customHeight="1">
      <c r="A254" s="20"/>
      <c r="B254" s="30"/>
      <c r="D254" t="s">
        <v>549</v>
      </c>
      <c r="F254" s="20" t="s">
        <v>87</v>
      </c>
      <c r="G254" s="101">
        <v>42</v>
      </c>
      <c r="H254" s="108"/>
      <c r="I254" s="83" t="str">
        <f>IF(H254="","",ROUND(G254*H254,2))</f>
        <v/>
      </c>
    </row>
    <row r="255" spans="1:9" ht="12" customHeight="1">
      <c r="A255" s="20"/>
      <c r="B255" s="30"/>
      <c r="C255" s="75"/>
      <c r="D255" s="19"/>
      <c r="E255" s="19"/>
      <c r="F255" s="20"/>
      <c r="G255" s="98"/>
      <c r="H255" s="108"/>
      <c r="I255" s="17"/>
    </row>
    <row r="256" spans="1:9" ht="12" customHeight="1">
      <c r="A256" s="20" t="s">
        <v>525</v>
      </c>
      <c r="B256" s="30"/>
      <c r="C256" s="19" t="s">
        <v>550</v>
      </c>
      <c r="D256" s="19"/>
      <c r="F256" s="20"/>
      <c r="G256" s="98"/>
      <c r="H256" s="108"/>
      <c r="I256" s="17"/>
    </row>
    <row r="257" spans="1:9" ht="12" customHeight="1">
      <c r="A257" s="20"/>
      <c r="B257" s="30"/>
      <c r="C257" s="19"/>
      <c r="D257" s="19"/>
      <c r="F257" s="20"/>
      <c r="G257" s="98"/>
      <c r="H257" s="108"/>
      <c r="I257" s="17"/>
    </row>
    <row r="258" spans="1:9" ht="12" customHeight="1">
      <c r="A258" s="20"/>
      <c r="B258" s="30"/>
      <c r="C258" t="s">
        <v>29</v>
      </c>
      <c r="D258" s="19" t="s">
        <v>551</v>
      </c>
      <c r="F258" s="20"/>
      <c r="G258" s="98"/>
      <c r="H258" s="108"/>
      <c r="I258" s="17"/>
    </row>
    <row r="259" spans="1:9" ht="12" customHeight="1">
      <c r="A259" s="20"/>
      <c r="B259" s="30"/>
      <c r="D259" s="19" t="s">
        <v>552</v>
      </c>
      <c r="F259" s="20"/>
      <c r="G259" s="98"/>
      <c r="H259" s="108"/>
      <c r="I259" s="17"/>
    </row>
    <row r="260" spans="1:9" ht="12" customHeight="1">
      <c r="A260" s="20"/>
      <c r="B260" s="30"/>
      <c r="D260" t="s">
        <v>553</v>
      </c>
      <c r="E260" s="19"/>
      <c r="F260" s="20" t="s">
        <v>87</v>
      </c>
      <c r="G260" s="98">
        <v>75</v>
      </c>
      <c r="H260" s="108"/>
      <c r="I260" s="83" t="str">
        <f>IF(H260="","",ROUND(G260*H260,2))</f>
        <v/>
      </c>
    </row>
    <row r="261" spans="1:9" ht="12" customHeight="1">
      <c r="A261" s="20"/>
      <c r="B261" s="23"/>
      <c r="D261" s="19"/>
      <c r="F261" s="20"/>
      <c r="G261" s="98"/>
      <c r="H261" s="108"/>
      <c r="I261" s="17"/>
    </row>
    <row r="262" spans="1:9" ht="12" customHeight="1">
      <c r="A262" s="84">
        <v>2.12</v>
      </c>
      <c r="B262" s="23" t="s">
        <v>560</v>
      </c>
      <c r="C262" s="76" t="s">
        <v>561</v>
      </c>
      <c r="D262" s="19"/>
      <c r="F262" s="20"/>
      <c r="G262" s="98"/>
      <c r="H262" s="108"/>
      <c r="I262" s="17"/>
    </row>
    <row r="263" spans="1:9" ht="12" customHeight="1">
      <c r="A263" s="20"/>
      <c r="B263" s="30"/>
      <c r="D263" s="19"/>
      <c r="F263" s="20"/>
      <c r="G263" s="98"/>
      <c r="H263" s="108"/>
      <c r="I263" s="17"/>
    </row>
    <row r="264" spans="1:9" ht="12" customHeight="1">
      <c r="A264" s="20" t="s">
        <v>526</v>
      </c>
      <c r="B264" s="30"/>
      <c r="C264" s="19" t="s">
        <v>855</v>
      </c>
      <c r="D264" s="19"/>
      <c r="F264" s="20"/>
      <c r="G264" s="98"/>
      <c r="H264" s="108"/>
      <c r="I264" s="17"/>
    </row>
    <row r="265" spans="1:9" ht="12" customHeight="1">
      <c r="A265" s="20"/>
      <c r="B265" s="30"/>
      <c r="C265" s="19"/>
      <c r="D265" s="19"/>
      <c r="F265" s="20"/>
      <c r="G265" s="98"/>
      <c r="H265" s="108"/>
      <c r="I265" s="17"/>
    </row>
    <row r="266" spans="1:9" ht="12" customHeight="1">
      <c r="A266" s="20"/>
      <c r="B266" s="30"/>
      <c r="C266" t="s">
        <v>29</v>
      </c>
      <c r="D266" t="s">
        <v>856</v>
      </c>
      <c r="E266" s="19"/>
      <c r="F266" s="20"/>
      <c r="G266" s="98"/>
      <c r="H266" s="108"/>
      <c r="I266" s="17"/>
    </row>
    <row r="267" spans="1:9" ht="12" customHeight="1">
      <c r="A267" s="20"/>
      <c r="B267" s="30"/>
      <c r="D267" t="s">
        <v>823</v>
      </c>
      <c r="E267" s="19"/>
      <c r="F267" s="20" t="s">
        <v>12</v>
      </c>
      <c r="G267" s="98">
        <v>1</v>
      </c>
      <c r="H267" s="108"/>
      <c r="I267" s="83" t="str">
        <f>IF(H267="","",ROUND(G267*H267,2))</f>
        <v/>
      </c>
    </row>
    <row r="268" spans="1:9" ht="12" customHeight="1">
      <c r="A268" s="20"/>
      <c r="B268" s="30"/>
      <c r="D268" s="19"/>
      <c r="E268" s="19"/>
      <c r="F268" s="20"/>
      <c r="G268" s="98"/>
      <c r="H268" s="108"/>
      <c r="I268" s="17"/>
    </row>
    <row r="269" spans="1:9" ht="12" customHeight="1">
      <c r="A269" s="20" t="s">
        <v>527</v>
      </c>
      <c r="B269" s="30"/>
      <c r="C269" t="s">
        <v>1446</v>
      </c>
      <c r="D269" s="19"/>
      <c r="E269" s="19"/>
      <c r="F269" s="20"/>
      <c r="G269" s="101"/>
      <c r="H269" s="194"/>
      <c r="I269" s="88"/>
    </row>
    <row r="270" spans="1:9" ht="12" customHeight="1">
      <c r="A270" s="20"/>
      <c r="B270" s="30"/>
      <c r="D270" s="19"/>
      <c r="E270" s="19"/>
      <c r="F270" s="20"/>
      <c r="G270" s="101"/>
      <c r="H270" s="194"/>
      <c r="I270" s="88"/>
    </row>
    <row r="271" spans="1:9" ht="12" customHeight="1">
      <c r="A271" s="20"/>
      <c r="B271" s="30"/>
      <c r="C271" t="s">
        <v>29</v>
      </c>
      <c r="D271" t="s">
        <v>555</v>
      </c>
      <c r="E271" s="19"/>
      <c r="F271" s="20"/>
      <c r="G271" s="101"/>
      <c r="H271" s="194"/>
      <c r="I271" s="88"/>
    </row>
    <row r="272" spans="1:9" ht="12" customHeight="1">
      <c r="A272" s="20"/>
      <c r="B272" s="30"/>
      <c r="D272" s="19" t="s">
        <v>556</v>
      </c>
      <c r="E272" s="19"/>
      <c r="F272" s="20"/>
      <c r="G272" s="101"/>
      <c r="H272" s="194"/>
      <c r="I272" s="88"/>
    </row>
    <row r="273" spans="1:9" ht="12" customHeight="1">
      <c r="A273" s="20"/>
      <c r="B273" s="30"/>
      <c r="D273" s="19" t="s">
        <v>557</v>
      </c>
      <c r="E273" s="19"/>
      <c r="F273" s="20"/>
      <c r="G273" s="101"/>
      <c r="H273" s="194"/>
      <c r="I273" s="88"/>
    </row>
    <row r="274" spans="1:9" ht="12" customHeight="1">
      <c r="A274" s="20"/>
      <c r="B274" s="30"/>
      <c r="D274" s="19" t="s">
        <v>558</v>
      </c>
      <c r="E274" s="19"/>
      <c r="F274" s="20"/>
      <c r="G274" s="101"/>
      <c r="H274" s="194"/>
      <c r="I274" s="88"/>
    </row>
    <row r="275" spans="1:9" ht="12" customHeight="1">
      <c r="A275" s="20"/>
      <c r="B275" s="30"/>
      <c r="D275" s="19" t="s">
        <v>559</v>
      </c>
      <c r="E275" s="19"/>
      <c r="F275" s="20"/>
      <c r="G275" s="101"/>
      <c r="H275" s="194"/>
      <c r="I275" s="88"/>
    </row>
    <row r="276" spans="1:9" ht="12" customHeight="1">
      <c r="A276" s="20"/>
      <c r="B276" s="30"/>
      <c r="D276" s="19"/>
      <c r="E276" s="19"/>
      <c r="F276" s="20"/>
      <c r="G276" s="101"/>
      <c r="H276" s="194"/>
      <c r="I276" s="88"/>
    </row>
    <row r="277" spans="1:9" ht="12" customHeight="1">
      <c r="A277" s="20"/>
      <c r="B277" s="30"/>
      <c r="D277" s="19" t="s">
        <v>50</v>
      </c>
      <c r="E277" t="s">
        <v>554</v>
      </c>
      <c r="F277" s="20" t="s">
        <v>12</v>
      </c>
      <c r="G277" s="101">
        <v>1</v>
      </c>
      <c r="H277" s="194"/>
      <c r="I277" s="83" t="str">
        <f>IF(H277="","",ROUND(G277*H277,2))</f>
        <v/>
      </c>
    </row>
    <row r="278" spans="1:9" ht="12" customHeight="1">
      <c r="A278" s="20"/>
      <c r="B278" s="30"/>
      <c r="D278" s="19"/>
      <c r="F278" s="20"/>
      <c r="G278" s="101"/>
      <c r="H278" s="194"/>
      <c r="I278" s="83"/>
    </row>
    <row r="279" spans="1:9" ht="12" customHeight="1">
      <c r="A279" s="20"/>
      <c r="B279" s="30"/>
      <c r="D279" s="19"/>
      <c r="F279" s="20"/>
      <c r="G279" s="101"/>
      <c r="H279" s="194"/>
      <c r="I279" s="83"/>
    </row>
    <row r="280" spans="1:9" ht="12" customHeight="1">
      <c r="A280" s="20"/>
      <c r="B280" s="30"/>
      <c r="D280" s="19"/>
      <c r="F280" s="20"/>
      <c r="G280" s="101"/>
      <c r="H280" s="194"/>
      <c r="I280" s="83"/>
    </row>
    <row r="281" spans="1:9" ht="12" customHeight="1">
      <c r="A281" s="20"/>
      <c r="B281" s="30"/>
      <c r="D281" s="19"/>
      <c r="F281" s="20"/>
      <c r="G281" s="101"/>
      <c r="H281" s="194"/>
      <c r="I281" s="83"/>
    </row>
    <row r="282" spans="1:9" ht="12" customHeight="1">
      <c r="A282" s="20"/>
      <c r="B282" s="23"/>
      <c r="D282" s="19"/>
      <c r="E282" s="19"/>
      <c r="F282" s="20"/>
      <c r="G282" s="98"/>
      <c r="H282" s="108"/>
      <c r="I282" s="17"/>
    </row>
    <row r="283" spans="1:9" ht="12" customHeight="1">
      <c r="A283" s="42"/>
      <c r="B283" s="65"/>
      <c r="C283" s="43"/>
      <c r="D283" s="43"/>
      <c r="E283" s="43"/>
      <c r="F283" s="44"/>
      <c r="G283" s="102"/>
      <c r="H283" s="110"/>
      <c r="I283" s="46"/>
    </row>
    <row r="284" spans="1:9" ht="12" customHeight="1">
      <c r="A284" s="14"/>
      <c r="B284" s="47" t="s">
        <v>22</v>
      </c>
      <c r="C284" s="19"/>
      <c r="D284" s="19"/>
      <c r="E284" s="19"/>
      <c r="G284" s="103"/>
      <c r="H284" s="111"/>
      <c r="I284" s="49" t="str">
        <f>IF(SUM(I231:I283)=0,"",SUM(I231:I283))</f>
        <v/>
      </c>
    </row>
    <row r="285" spans="1:9" ht="12" customHeight="1">
      <c r="A285" s="50"/>
      <c r="B285" s="51"/>
      <c r="C285" s="52"/>
      <c r="D285" s="52"/>
      <c r="E285" s="52"/>
      <c r="F285" s="53"/>
      <c r="G285" s="104"/>
      <c r="H285" s="112"/>
      <c r="I285" s="55"/>
    </row>
    <row r="286" spans="1:9" ht="12" customHeight="1">
      <c r="A286" s="42"/>
      <c r="B286" s="65"/>
      <c r="C286" s="43"/>
      <c r="D286" s="43"/>
      <c r="E286" s="43"/>
      <c r="F286" s="44"/>
      <c r="G286" s="102"/>
      <c r="H286" s="110"/>
      <c r="I286" s="59"/>
    </row>
    <row r="287" spans="1:9" ht="12" customHeight="1">
      <c r="A287" s="18"/>
      <c r="B287" s="47" t="s">
        <v>23</v>
      </c>
      <c r="C287" s="19"/>
      <c r="D287" s="19"/>
      <c r="E287" s="19"/>
      <c r="G287" s="103"/>
      <c r="H287" s="111"/>
      <c r="I287" s="56" t="str">
        <f>+I284</f>
        <v/>
      </c>
    </row>
    <row r="288" spans="1:9" ht="12" customHeight="1">
      <c r="A288" s="57"/>
      <c r="B288" s="51"/>
      <c r="C288" s="52"/>
      <c r="D288" s="52"/>
      <c r="E288" s="52"/>
      <c r="F288" s="53"/>
      <c r="G288" s="104"/>
      <c r="H288" s="112"/>
      <c r="I288" s="58"/>
    </row>
    <row r="289" spans="1:9" ht="12" customHeight="1">
      <c r="A289" s="21"/>
      <c r="B289" s="24"/>
      <c r="C289" s="33"/>
      <c r="D289" s="19"/>
      <c r="E289" s="19"/>
      <c r="F289" s="20"/>
      <c r="G289" s="98"/>
      <c r="H289" s="108"/>
      <c r="I289" s="17" t="str">
        <f t="shared" ref="I289" si="4">IF(OR(AND(G289="Prov",H289="Sum"),(H289="PC Sum")),". . . . . . . . .00",IF(ISERR(G289*H289),"",IF(G289*H289=0,"",ROUND(G289*H289,2))))</f>
        <v/>
      </c>
    </row>
    <row r="290" spans="1:9" ht="12" customHeight="1">
      <c r="A290" s="84">
        <v>2.13</v>
      </c>
      <c r="B290" s="23" t="s">
        <v>564</v>
      </c>
      <c r="C290" s="76" t="s">
        <v>563</v>
      </c>
      <c r="D290" s="19"/>
      <c r="E290" s="19"/>
      <c r="F290" s="20"/>
      <c r="G290" s="98"/>
      <c r="H290" s="108"/>
      <c r="I290" s="17"/>
    </row>
    <row r="291" spans="1:9" ht="12" customHeight="1">
      <c r="A291" s="20"/>
      <c r="B291" s="30"/>
      <c r="C291" s="76"/>
      <c r="D291" s="19"/>
      <c r="E291" s="19"/>
      <c r="F291" s="20"/>
      <c r="G291" s="98"/>
      <c r="H291" s="108"/>
      <c r="I291" s="17"/>
    </row>
    <row r="292" spans="1:9" ht="12" customHeight="1">
      <c r="A292" s="20" t="s">
        <v>533</v>
      </c>
      <c r="B292" s="30"/>
      <c r="C292" t="s">
        <v>568</v>
      </c>
      <c r="D292" s="19"/>
      <c r="E292" s="19"/>
      <c r="F292" s="20"/>
      <c r="G292" s="98"/>
      <c r="H292" s="108"/>
      <c r="I292" s="17"/>
    </row>
    <row r="293" spans="1:9" ht="12" customHeight="1">
      <c r="A293" s="20"/>
      <c r="B293" s="30"/>
      <c r="C293" t="s">
        <v>567</v>
      </c>
      <c r="D293" s="19"/>
      <c r="E293" s="19"/>
      <c r="F293" s="20"/>
      <c r="G293" s="98"/>
      <c r="H293" s="108"/>
      <c r="I293" s="17"/>
    </row>
    <row r="294" spans="1:9" ht="12" customHeight="1">
      <c r="A294" s="20"/>
      <c r="B294" s="30"/>
      <c r="D294" s="19"/>
      <c r="E294" s="19"/>
      <c r="F294" s="20"/>
      <c r="G294" s="98"/>
      <c r="H294" s="108"/>
      <c r="I294" s="17"/>
    </row>
    <row r="295" spans="1:9" ht="12" customHeight="1">
      <c r="A295" s="20"/>
      <c r="B295" s="30"/>
      <c r="C295" t="s">
        <v>29</v>
      </c>
      <c r="D295" t="s">
        <v>565</v>
      </c>
      <c r="E295" s="19"/>
      <c r="F295" s="20"/>
      <c r="G295" s="98"/>
      <c r="H295" s="108"/>
      <c r="I295" s="17"/>
    </row>
    <row r="296" spans="1:9" ht="12" customHeight="1">
      <c r="A296" s="20"/>
      <c r="B296" s="30"/>
      <c r="D296" t="s">
        <v>566</v>
      </c>
      <c r="E296" s="19"/>
      <c r="F296" s="20" t="s">
        <v>12</v>
      </c>
      <c r="G296" s="98">
        <v>1</v>
      </c>
      <c r="H296" s="108"/>
      <c r="I296" s="83" t="str">
        <f>IF(H296="","",ROUND(G296*H296,2))</f>
        <v/>
      </c>
    </row>
    <row r="297" spans="1:9" ht="12" customHeight="1">
      <c r="A297" s="20"/>
      <c r="B297" s="30"/>
      <c r="E297" s="19"/>
      <c r="F297" s="20"/>
      <c r="G297" s="98"/>
      <c r="H297" s="108"/>
      <c r="I297" s="17"/>
    </row>
    <row r="298" spans="1:9" ht="12" customHeight="1">
      <c r="A298" s="20" t="s">
        <v>534</v>
      </c>
      <c r="B298" s="30"/>
      <c r="C298" t="s">
        <v>569</v>
      </c>
      <c r="D298" s="19"/>
      <c r="E298" s="19"/>
      <c r="F298" s="20"/>
      <c r="G298" s="98"/>
      <c r="H298" s="108"/>
      <c r="I298" s="17"/>
    </row>
    <row r="299" spans="1:9" ht="12" customHeight="1">
      <c r="A299" s="20"/>
      <c r="B299" s="30"/>
      <c r="D299" s="19"/>
      <c r="E299" s="19"/>
      <c r="F299" s="20"/>
      <c r="G299" s="98"/>
      <c r="H299" s="108"/>
      <c r="I299" s="17"/>
    </row>
    <row r="300" spans="1:9" ht="12" customHeight="1">
      <c r="A300" s="20"/>
      <c r="B300" s="30"/>
      <c r="C300" t="s">
        <v>29</v>
      </c>
      <c r="D300" t="s">
        <v>572</v>
      </c>
      <c r="E300" s="19"/>
      <c r="F300" s="20"/>
      <c r="G300" s="98"/>
      <c r="H300" s="108"/>
      <c r="I300" s="17"/>
    </row>
    <row r="301" spans="1:9" ht="12" customHeight="1">
      <c r="A301" s="20"/>
      <c r="B301" s="30"/>
      <c r="D301" t="s">
        <v>573</v>
      </c>
      <c r="E301" s="19"/>
      <c r="F301" s="20" t="s">
        <v>12</v>
      </c>
      <c r="G301" s="98">
        <v>5</v>
      </c>
      <c r="H301" s="108"/>
      <c r="I301" s="83" t="str">
        <f>IF(H301="","",ROUND(G301*H301,2))</f>
        <v/>
      </c>
    </row>
    <row r="302" spans="1:9" ht="12" customHeight="1">
      <c r="A302" s="20"/>
      <c r="B302" s="30"/>
      <c r="E302" s="19"/>
      <c r="F302" s="20"/>
      <c r="G302" s="98"/>
      <c r="H302" s="108"/>
      <c r="I302" s="17"/>
    </row>
    <row r="303" spans="1:9" ht="12" customHeight="1">
      <c r="A303" s="20"/>
      <c r="B303" s="30"/>
      <c r="C303" t="s">
        <v>30</v>
      </c>
      <c r="D303" t="s">
        <v>574</v>
      </c>
      <c r="E303" s="19"/>
      <c r="F303" s="20"/>
      <c r="G303" s="98"/>
      <c r="H303" s="108"/>
      <c r="I303" s="17"/>
    </row>
    <row r="304" spans="1:9" ht="12" customHeight="1">
      <c r="A304" s="20"/>
      <c r="B304" s="30"/>
      <c r="D304" t="s">
        <v>575</v>
      </c>
      <c r="E304" s="19"/>
      <c r="F304" s="20" t="s">
        <v>12</v>
      </c>
      <c r="G304" s="98">
        <v>1</v>
      </c>
      <c r="H304" s="108"/>
      <c r="I304" s="83" t="str">
        <f>IF(H304="","",ROUND(G304*H304,2))</f>
        <v/>
      </c>
    </row>
    <row r="305" spans="1:9" ht="12" customHeight="1">
      <c r="A305" s="20"/>
      <c r="B305" s="30"/>
      <c r="D305" s="19"/>
      <c r="E305" s="19"/>
      <c r="F305" s="20"/>
      <c r="G305" s="98"/>
      <c r="H305" s="108"/>
      <c r="I305" s="17"/>
    </row>
    <row r="306" spans="1:9" ht="12" customHeight="1">
      <c r="A306" s="20" t="s">
        <v>570</v>
      </c>
      <c r="B306" s="30"/>
      <c r="C306" t="s">
        <v>592</v>
      </c>
      <c r="D306" s="19"/>
      <c r="E306" s="19"/>
      <c r="F306" s="20"/>
      <c r="G306" s="98"/>
      <c r="H306" s="108"/>
      <c r="I306" s="17"/>
    </row>
    <row r="307" spans="1:9" ht="12" customHeight="1">
      <c r="A307" s="20"/>
      <c r="B307" s="30"/>
      <c r="D307" s="19"/>
      <c r="E307" s="19"/>
      <c r="F307" s="20"/>
      <c r="G307" s="98"/>
      <c r="H307" s="108"/>
      <c r="I307" s="17"/>
    </row>
    <row r="308" spans="1:9" ht="12" customHeight="1">
      <c r="A308" s="20"/>
      <c r="B308" s="30"/>
      <c r="C308" t="s">
        <v>29</v>
      </c>
      <c r="D308" t="s">
        <v>576</v>
      </c>
      <c r="E308" s="19"/>
      <c r="F308" s="20"/>
      <c r="G308" s="98"/>
      <c r="H308" s="108"/>
      <c r="I308" s="17"/>
    </row>
    <row r="309" spans="1:9" ht="12" customHeight="1">
      <c r="A309" s="20"/>
      <c r="B309" s="30"/>
      <c r="D309" t="s">
        <v>577</v>
      </c>
      <c r="E309" s="19"/>
      <c r="F309" s="20" t="s">
        <v>12</v>
      </c>
      <c r="G309" s="98">
        <v>1</v>
      </c>
      <c r="H309" s="108"/>
      <c r="I309" s="83" t="str">
        <f>IF(H309="","",ROUND(G309*H309,2))</f>
        <v/>
      </c>
    </row>
    <row r="310" spans="1:9" ht="12" customHeight="1">
      <c r="A310" s="20"/>
      <c r="B310" s="30"/>
      <c r="C310" s="75"/>
      <c r="D310" s="19"/>
      <c r="E310" s="19"/>
      <c r="F310" s="20"/>
      <c r="G310" s="98"/>
      <c r="H310" s="108"/>
      <c r="I310" s="17"/>
    </row>
    <row r="311" spans="1:9" ht="12" customHeight="1">
      <c r="A311" s="20"/>
      <c r="B311" s="30"/>
      <c r="C311" t="s">
        <v>30</v>
      </c>
      <c r="D311" t="s">
        <v>578</v>
      </c>
      <c r="E311" s="19"/>
      <c r="F311" s="20"/>
      <c r="G311" s="98"/>
      <c r="H311" s="108"/>
      <c r="I311" s="17"/>
    </row>
    <row r="312" spans="1:9" ht="12" customHeight="1">
      <c r="A312" s="20"/>
      <c r="B312" s="30"/>
      <c r="D312" t="s">
        <v>1365</v>
      </c>
      <c r="E312" s="19"/>
      <c r="F312" s="20" t="s">
        <v>12</v>
      </c>
      <c r="G312" s="98">
        <v>1</v>
      </c>
      <c r="H312" s="108"/>
      <c r="I312" s="83" t="str">
        <f>IF(H312="","",ROUND(G312*H312,2))</f>
        <v/>
      </c>
    </row>
    <row r="313" spans="1:9" ht="12" customHeight="1">
      <c r="A313" s="20"/>
      <c r="B313" s="30"/>
      <c r="D313" s="19"/>
      <c r="E313" s="19"/>
      <c r="F313" s="20"/>
      <c r="G313" s="98"/>
      <c r="H313" s="108"/>
      <c r="I313" s="17"/>
    </row>
    <row r="314" spans="1:9" ht="12" customHeight="1">
      <c r="A314" s="20" t="s">
        <v>571</v>
      </c>
      <c r="B314" s="30"/>
      <c r="C314" t="s">
        <v>589</v>
      </c>
      <c r="D314" s="19"/>
      <c r="E314" s="19"/>
      <c r="F314" s="20"/>
      <c r="G314" s="98"/>
      <c r="H314" s="108"/>
      <c r="I314" s="17"/>
    </row>
    <row r="315" spans="1:9" ht="12" customHeight="1">
      <c r="A315" s="20"/>
      <c r="B315" s="30"/>
      <c r="D315" s="19"/>
      <c r="E315" s="19"/>
      <c r="F315" s="20"/>
      <c r="G315" s="98"/>
      <c r="H315" s="108"/>
      <c r="I315" s="17"/>
    </row>
    <row r="316" spans="1:9" ht="12" customHeight="1">
      <c r="A316" s="20"/>
      <c r="B316" s="30"/>
      <c r="C316" t="s">
        <v>29</v>
      </c>
      <c r="D316" t="s">
        <v>579</v>
      </c>
      <c r="E316" s="19"/>
      <c r="F316" s="20"/>
      <c r="G316" s="98"/>
      <c r="H316" s="108"/>
      <c r="I316" s="17"/>
    </row>
    <row r="317" spans="1:9" ht="12" customHeight="1">
      <c r="A317" s="20"/>
      <c r="B317" s="30"/>
      <c r="D317" t="s">
        <v>580</v>
      </c>
      <c r="E317" s="19"/>
      <c r="F317" s="20" t="s">
        <v>12</v>
      </c>
      <c r="G317" s="98">
        <v>2</v>
      </c>
      <c r="H317" s="108"/>
      <c r="I317" s="83" t="str">
        <f>IF(H317="","",ROUND(G317*H317,2))</f>
        <v/>
      </c>
    </row>
    <row r="318" spans="1:9" ht="12" customHeight="1">
      <c r="A318" s="20"/>
      <c r="B318" s="30"/>
      <c r="D318" s="19"/>
      <c r="E318" s="19"/>
      <c r="F318" s="20"/>
      <c r="G318" s="98"/>
      <c r="H318" s="108"/>
      <c r="I318" s="17"/>
    </row>
    <row r="319" spans="1:9" ht="12" customHeight="1">
      <c r="A319" s="20" t="s">
        <v>582</v>
      </c>
      <c r="B319" s="30"/>
      <c r="C319" t="s">
        <v>590</v>
      </c>
      <c r="D319" s="19"/>
      <c r="E319" s="19"/>
      <c r="F319" s="20"/>
      <c r="G319" s="98"/>
      <c r="H319" s="108"/>
      <c r="I319" s="17"/>
    </row>
    <row r="320" spans="1:9" ht="12" customHeight="1">
      <c r="A320" s="20"/>
      <c r="B320" s="30"/>
      <c r="D320" s="19"/>
      <c r="E320" s="19"/>
      <c r="F320" s="20"/>
      <c r="G320" s="98"/>
      <c r="H320" s="108"/>
      <c r="I320" s="17"/>
    </row>
    <row r="321" spans="1:9" ht="12" customHeight="1">
      <c r="A321" s="20"/>
      <c r="B321" s="30"/>
      <c r="C321" t="s">
        <v>29</v>
      </c>
      <c r="D321" t="s">
        <v>584</v>
      </c>
      <c r="E321" s="19"/>
      <c r="F321" s="20"/>
      <c r="G321" s="98"/>
      <c r="H321" s="108"/>
      <c r="I321" s="17"/>
    </row>
    <row r="322" spans="1:9" ht="12" customHeight="1">
      <c r="A322" s="20"/>
      <c r="B322" s="30"/>
      <c r="D322" s="19" t="s">
        <v>585</v>
      </c>
      <c r="E322" s="19"/>
      <c r="F322" s="20"/>
      <c r="G322" s="98"/>
      <c r="H322" s="108"/>
      <c r="I322" s="17"/>
    </row>
    <row r="323" spans="1:9" ht="12" customHeight="1">
      <c r="A323" s="20"/>
      <c r="B323" s="30"/>
      <c r="D323" s="19" t="s">
        <v>586</v>
      </c>
      <c r="E323" s="19"/>
      <c r="F323" s="20"/>
      <c r="G323" s="98"/>
      <c r="H323" s="108"/>
      <c r="I323" s="17"/>
    </row>
    <row r="324" spans="1:9" ht="12" customHeight="1">
      <c r="A324" s="20"/>
      <c r="B324" s="30"/>
      <c r="D324" s="19" t="s">
        <v>587</v>
      </c>
      <c r="E324" s="19"/>
      <c r="F324" s="20"/>
      <c r="G324" s="98"/>
      <c r="H324" s="108"/>
      <c r="I324" s="17"/>
    </row>
    <row r="325" spans="1:9" ht="12" customHeight="1">
      <c r="A325" s="20"/>
      <c r="B325" s="30"/>
      <c r="D325" t="s">
        <v>588</v>
      </c>
      <c r="E325" s="19"/>
      <c r="F325" s="20" t="s">
        <v>12</v>
      </c>
      <c r="G325" s="98">
        <v>3</v>
      </c>
      <c r="H325" s="108"/>
      <c r="I325" s="83" t="str">
        <f>IF(H325="","",ROUND(G325*H325,2))</f>
        <v/>
      </c>
    </row>
    <row r="326" spans="1:9" ht="12" customHeight="1">
      <c r="A326" s="20"/>
      <c r="B326" s="30"/>
      <c r="D326" s="19"/>
      <c r="E326" s="19"/>
      <c r="F326" s="20"/>
      <c r="G326" s="98"/>
      <c r="H326" s="108"/>
      <c r="I326" s="17"/>
    </row>
    <row r="327" spans="1:9" ht="12" customHeight="1">
      <c r="A327" s="20" t="s">
        <v>583</v>
      </c>
      <c r="B327" s="30"/>
      <c r="C327" t="s">
        <v>591</v>
      </c>
      <c r="D327" s="19"/>
      <c r="E327" s="19"/>
      <c r="F327" s="20"/>
      <c r="G327" s="98"/>
      <c r="H327" s="108"/>
      <c r="I327" s="17"/>
    </row>
    <row r="328" spans="1:9" ht="12" customHeight="1">
      <c r="A328" s="20"/>
      <c r="B328" s="30"/>
      <c r="D328" s="19"/>
      <c r="E328" s="19"/>
      <c r="F328" s="20"/>
      <c r="G328" s="98"/>
      <c r="H328" s="108"/>
      <c r="I328" s="17"/>
    </row>
    <row r="329" spans="1:9" ht="12" customHeight="1">
      <c r="A329" s="20"/>
      <c r="B329" s="30"/>
      <c r="C329" t="s">
        <v>29</v>
      </c>
      <c r="D329" t="s">
        <v>593</v>
      </c>
      <c r="E329" s="19"/>
      <c r="F329" s="20"/>
      <c r="G329" s="98"/>
      <c r="H329" s="108"/>
      <c r="I329" s="17"/>
    </row>
    <row r="330" spans="1:9" ht="12" customHeight="1">
      <c r="A330" s="20"/>
      <c r="B330" s="30"/>
      <c r="D330" t="s">
        <v>594</v>
      </c>
      <c r="E330" s="19"/>
      <c r="F330" s="20"/>
      <c r="G330" s="98"/>
      <c r="H330" s="108"/>
      <c r="I330" s="17"/>
    </row>
    <row r="331" spans="1:9" ht="12" customHeight="1">
      <c r="A331" s="20"/>
      <c r="B331" s="30"/>
      <c r="D331" t="s">
        <v>595</v>
      </c>
      <c r="E331" s="19"/>
      <c r="F331" s="20"/>
      <c r="G331" s="98"/>
      <c r="H331" s="108"/>
      <c r="I331" s="17"/>
    </row>
    <row r="332" spans="1:9" ht="12" customHeight="1">
      <c r="A332" s="20"/>
      <c r="B332" s="30"/>
      <c r="D332" s="19"/>
      <c r="E332" s="19"/>
      <c r="F332" s="20"/>
      <c r="G332" s="98"/>
      <c r="H332" s="108"/>
      <c r="I332" s="17"/>
    </row>
    <row r="333" spans="1:9" ht="12" customHeight="1">
      <c r="A333" s="20"/>
      <c r="B333" s="30"/>
      <c r="D333" s="19" t="s">
        <v>50</v>
      </c>
      <c r="E333" t="s">
        <v>581</v>
      </c>
      <c r="F333" s="20" t="s">
        <v>12</v>
      </c>
      <c r="G333" s="98">
        <v>1</v>
      </c>
      <c r="H333" s="108"/>
      <c r="I333" s="83" t="str">
        <f>IF(H333="","",ROUND(G333*H333,2))</f>
        <v/>
      </c>
    </row>
    <row r="334" spans="1:9" ht="12" customHeight="1">
      <c r="A334" s="20"/>
      <c r="B334" s="30"/>
      <c r="D334" s="19"/>
      <c r="E334" s="19"/>
      <c r="F334" s="20"/>
      <c r="G334" s="98"/>
      <c r="H334" s="108"/>
      <c r="I334" s="17"/>
    </row>
    <row r="335" spans="1:9" ht="12" customHeight="1">
      <c r="A335" s="20"/>
      <c r="B335" s="30"/>
      <c r="F335" s="20"/>
      <c r="G335" s="98"/>
      <c r="H335" s="108"/>
      <c r="I335" s="17"/>
    </row>
    <row r="336" spans="1:9" ht="12" customHeight="1">
      <c r="A336" s="20"/>
      <c r="B336" s="30"/>
      <c r="F336" s="20"/>
      <c r="G336" s="98"/>
      <c r="H336" s="108"/>
      <c r="I336" s="17"/>
    </row>
    <row r="337" spans="1:9" ht="12" customHeight="1">
      <c r="A337" s="20"/>
      <c r="B337" s="30"/>
      <c r="F337" s="20"/>
      <c r="G337" s="98"/>
      <c r="H337" s="108"/>
      <c r="I337" s="17"/>
    </row>
    <row r="338" spans="1:9" ht="12" customHeight="1">
      <c r="A338" s="20"/>
      <c r="B338" s="23"/>
      <c r="D338" s="19"/>
      <c r="E338" s="19"/>
      <c r="F338" s="20"/>
      <c r="G338" s="98"/>
      <c r="H338" s="108"/>
      <c r="I338" s="17"/>
    </row>
    <row r="339" spans="1:9" ht="12" customHeight="1">
      <c r="A339" s="42"/>
      <c r="B339" s="65"/>
      <c r="C339" s="43"/>
      <c r="D339" s="43"/>
      <c r="E339" s="43"/>
      <c r="F339" s="44"/>
      <c r="G339" s="102"/>
      <c r="H339" s="110"/>
      <c r="I339" s="46"/>
    </row>
    <row r="340" spans="1:9" ht="12" customHeight="1">
      <c r="A340" s="14"/>
      <c r="B340" s="47" t="s">
        <v>22</v>
      </c>
      <c r="C340" s="19"/>
      <c r="D340" s="19"/>
      <c r="E340" s="19"/>
      <c r="G340" s="103"/>
      <c r="H340" s="111"/>
      <c r="I340" s="49" t="str">
        <f>IF(SUM(I287:I339)=0,"",SUM(I287:I339))</f>
        <v/>
      </c>
    </row>
    <row r="341" spans="1:9" ht="12" customHeight="1">
      <c r="A341" s="50"/>
      <c r="B341" s="51"/>
      <c r="C341" s="52"/>
      <c r="D341" s="52"/>
      <c r="E341" s="52"/>
      <c r="F341" s="53"/>
      <c r="G341" s="104"/>
      <c r="H341" s="112"/>
      <c r="I341" s="55"/>
    </row>
    <row r="342" spans="1:9" ht="12" customHeight="1">
      <c r="A342" s="42"/>
      <c r="B342" s="65"/>
      <c r="C342" s="43"/>
      <c r="D342" s="43"/>
      <c r="E342" s="43"/>
      <c r="F342" s="44"/>
      <c r="G342" s="102"/>
      <c r="H342" s="110"/>
      <c r="I342" s="59"/>
    </row>
    <row r="343" spans="1:9" ht="12" customHeight="1">
      <c r="A343" s="18"/>
      <c r="B343" s="47" t="s">
        <v>23</v>
      </c>
      <c r="C343" s="19"/>
      <c r="D343" s="19"/>
      <c r="E343" s="19"/>
      <c r="G343" s="103"/>
      <c r="H343" s="111"/>
      <c r="I343" s="56" t="str">
        <f>+I340</f>
        <v/>
      </c>
    </row>
    <row r="344" spans="1:9" ht="12" customHeight="1">
      <c r="A344" s="57"/>
      <c r="B344" s="51"/>
      <c r="C344" s="52"/>
      <c r="D344" s="52"/>
      <c r="E344" s="52"/>
      <c r="F344" s="53"/>
      <c r="G344" s="104"/>
      <c r="H344" s="112"/>
      <c r="I344" s="58"/>
    </row>
    <row r="345" spans="1:9" ht="12" customHeight="1">
      <c r="A345" s="21"/>
      <c r="B345" s="23"/>
      <c r="C345" s="33"/>
      <c r="D345" s="19"/>
      <c r="E345" s="19"/>
      <c r="F345" s="20"/>
      <c r="G345" s="98"/>
      <c r="H345" s="108"/>
      <c r="I345" s="17" t="str">
        <f t="shared" ref="I345" si="5">IF(OR(AND(G345="Prov",H345="Sum"),(H345="PC Sum")),". . . . . . . . .00",IF(ISERR(G345*H345),"",IF(G345*H345=0,"",ROUND(G345*H345,2))))</f>
        <v/>
      </c>
    </row>
    <row r="346" spans="1:9" ht="12" customHeight="1">
      <c r="A346" s="20" t="s">
        <v>615</v>
      </c>
      <c r="B346" s="30"/>
      <c r="C346" t="s">
        <v>596</v>
      </c>
      <c r="D346" s="19"/>
      <c r="E346" s="19"/>
      <c r="F346" s="20"/>
      <c r="G346" s="98"/>
      <c r="H346" s="108"/>
      <c r="I346" s="17"/>
    </row>
    <row r="347" spans="1:9" ht="12" customHeight="1">
      <c r="A347" s="20"/>
      <c r="B347" s="30"/>
      <c r="D347" s="19"/>
      <c r="E347" s="19"/>
      <c r="F347" s="20"/>
      <c r="G347" s="98"/>
      <c r="H347" s="108"/>
      <c r="I347" s="17"/>
    </row>
    <row r="348" spans="1:9" ht="12" customHeight="1">
      <c r="A348" s="20"/>
      <c r="B348" s="30"/>
      <c r="C348" t="s">
        <v>29</v>
      </c>
      <c r="D348" t="s">
        <v>597</v>
      </c>
      <c r="E348" s="19"/>
      <c r="F348" s="20"/>
      <c r="G348" s="98"/>
      <c r="H348" s="108"/>
      <c r="I348" s="17"/>
    </row>
    <row r="349" spans="1:9" ht="12" customHeight="1">
      <c r="A349" s="20"/>
      <c r="B349" s="30"/>
      <c r="D349" s="19" t="s">
        <v>598</v>
      </c>
      <c r="E349" s="19"/>
      <c r="F349" s="20"/>
      <c r="G349" s="98"/>
      <c r="H349" s="108"/>
      <c r="I349" s="17"/>
    </row>
    <row r="350" spans="1:9" ht="12" customHeight="1">
      <c r="A350" s="20"/>
      <c r="B350" s="30"/>
      <c r="D350" s="19" t="s">
        <v>599</v>
      </c>
      <c r="E350" s="19"/>
      <c r="F350" s="20"/>
      <c r="G350" s="98"/>
      <c r="H350" s="108"/>
      <c r="I350" s="17"/>
    </row>
    <row r="351" spans="1:9" ht="12" customHeight="1">
      <c r="A351" s="20"/>
      <c r="B351" s="30"/>
      <c r="D351" s="19"/>
      <c r="E351" s="19"/>
      <c r="F351" s="20"/>
      <c r="G351" s="98"/>
      <c r="H351" s="108"/>
      <c r="I351" s="17"/>
    </row>
    <row r="352" spans="1:9" ht="12" customHeight="1">
      <c r="A352" s="20"/>
      <c r="B352" s="30"/>
      <c r="D352" s="19" t="s">
        <v>50</v>
      </c>
      <c r="E352" t="s">
        <v>600</v>
      </c>
      <c r="F352" s="20"/>
      <c r="G352" s="98"/>
      <c r="H352" s="108"/>
      <c r="I352" s="17"/>
    </row>
    <row r="353" spans="1:9" ht="12" customHeight="1">
      <c r="A353" s="20"/>
      <c r="B353" s="30"/>
      <c r="E353" t="s">
        <v>601</v>
      </c>
      <c r="F353" s="20" t="s">
        <v>12</v>
      </c>
      <c r="G353" s="98">
        <v>1</v>
      </c>
      <c r="H353" s="108"/>
      <c r="I353" s="83" t="str">
        <f>IF(H353="","",ROUND(G353*H353,2))</f>
        <v/>
      </c>
    </row>
    <row r="354" spans="1:9" ht="12" customHeight="1">
      <c r="A354" s="20"/>
      <c r="B354" s="30"/>
      <c r="F354" s="20"/>
      <c r="G354" s="98"/>
      <c r="H354" s="108"/>
      <c r="I354" s="17"/>
    </row>
    <row r="355" spans="1:9" ht="12" customHeight="1">
      <c r="A355" s="20"/>
      <c r="B355" s="30"/>
      <c r="D355" t="s">
        <v>51</v>
      </c>
      <c r="E355" t="s">
        <v>602</v>
      </c>
      <c r="F355" s="20"/>
      <c r="G355" s="98"/>
      <c r="H355" s="108"/>
      <c r="I355" s="17"/>
    </row>
    <row r="356" spans="1:9" ht="12" customHeight="1">
      <c r="A356" s="20"/>
      <c r="B356" s="30"/>
      <c r="E356" t="s">
        <v>603</v>
      </c>
      <c r="F356" s="20" t="s">
        <v>12</v>
      </c>
      <c r="G356" s="98">
        <v>2</v>
      </c>
      <c r="H356" s="108"/>
      <c r="I356" s="83" t="str">
        <f>IF(H356="","",ROUND(G356*H356,2))</f>
        <v/>
      </c>
    </row>
    <row r="357" spans="1:9" ht="12" customHeight="1">
      <c r="A357" s="20"/>
      <c r="B357" s="30"/>
      <c r="F357" s="20"/>
      <c r="G357" s="98"/>
      <c r="H357" s="108"/>
      <c r="I357" s="17"/>
    </row>
    <row r="358" spans="1:9" ht="12" customHeight="1">
      <c r="A358" s="20"/>
      <c r="B358" s="30"/>
      <c r="D358" t="s">
        <v>80</v>
      </c>
      <c r="E358" t="s">
        <v>607</v>
      </c>
      <c r="F358" s="20"/>
      <c r="G358" s="98"/>
      <c r="H358" s="108"/>
      <c r="I358" s="17"/>
    </row>
    <row r="359" spans="1:9" ht="12" customHeight="1">
      <c r="A359" s="20"/>
      <c r="B359" s="30"/>
      <c r="E359" t="s">
        <v>608</v>
      </c>
      <c r="F359" s="20"/>
      <c r="G359" s="98"/>
      <c r="H359" s="108"/>
      <c r="I359" s="17"/>
    </row>
    <row r="360" spans="1:9" ht="12" customHeight="1">
      <c r="A360" s="20"/>
      <c r="B360" s="30"/>
      <c r="E360" t="s">
        <v>609</v>
      </c>
      <c r="F360" s="20"/>
      <c r="G360" s="98"/>
      <c r="H360" s="108"/>
      <c r="I360" s="17"/>
    </row>
    <row r="361" spans="1:9" ht="12" customHeight="1">
      <c r="A361" s="20"/>
      <c r="B361" s="30"/>
      <c r="E361" t="s">
        <v>610</v>
      </c>
      <c r="F361" s="20" t="s">
        <v>12</v>
      </c>
      <c r="G361" s="98">
        <v>1</v>
      </c>
      <c r="H361" s="108"/>
      <c r="I361" s="83" t="str">
        <f>IF(H361="","",ROUND(G361*H361,2))</f>
        <v/>
      </c>
    </row>
    <row r="362" spans="1:9" ht="12" customHeight="1">
      <c r="A362" s="20"/>
      <c r="B362" s="30"/>
      <c r="F362" s="20"/>
      <c r="G362" s="98"/>
      <c r="H362" s="108"/>
      <c r="I362" s="17"/>
    </row>
    <row r="363" spans="1:9" ht="12" customHeight="1">
      <c r="A363" s="20"/>
      <c r="B363" s="30"/>
      <c r="D363" t="s">
        <v>258</v>
      </c>
      <c r="E363" t="s">
        <v>604</v>
      </c>
      <c r="F363" s="20"/>
      <c r="G363" s="98"/>
      <c r="H363" s="108"/>
      <c r="I363" s="17"/>
    </row>
    <row r="364" spans="1:9" ht="12" customHeight="1">
      <c r="A364" s="20"/>
      <c r="B364" s="30"/>
      <c r="E364" t="s">
        <v>605</v>
      </c>
      <c r="F364" s="20"/>
      <c r="G364" s="98"/>
      <c r="H364" s="108"/>
      <c r="I364" s="17"/>
    </row>
    <row r="365" spans="1:9" ht="12" customHeight="1">
      <c r="A365" s="20"/>
      <c r="B365" s="30"/>
      <c r="E365" t="s">
        <v>606</v>
      </c>
      <c r="F365" s="20" t="s">
        <v>12</v>
      </c>
      <c r="G365" s="98">
        <v>1</v>
      </c>
      <c r="H365" s="108"/>
      <c r="I365" s="83" t="str">
        <f>IF(H365="","",ROUND(G365*H365,2))</f>
        <v/>
      </c>
    </row>
    <row r="366" spans="1:9" ht="12" customHeight="1">
      <c r="A366" s="20"/>
      <c r="B366" s="30"/>
      <c r="F366" s="20"/>
      <c r="G366" s="98"/>
      <c r="H366" s="108"/>
      <c r="I366" s="17"/>
    </row>
    <row r="367" spans="1:9" ht="12" customHeight="1">
      <c r="A367" s="84">
        <v>2.14</v>
      </c>
      <c r="B367" s="23" t="s">
        <v>618</v>
      </c>
      <c r="C367" s="76" t="s">
        <v>611</v>
      </c>
      <c r="D367" s="19"/>
      <c r="E367" s="19"/>
      <c r="F367" s="20"/>
      <c r="G367" s="98"/>
      <c r="H367" s="108"/>
      <c r="I367" s="17"/>
    </row>
    <row r="368" spans="1:9" ht="12" customHeight="1">
      <c r="A368" s="20"/>
      <c r="B368" s="30"/>
      <c r="C368" s="76"/>
      <c r="D368" s="19"/>
      <c r="E368" s="19"/>
      <c r="F368" s="20"/>
      <c r="G368" s="98"/>
      <c r="H368" s="108"/>
      <c r="I368" s="17"/>
    </row>
    <row r="369" spans="1:9" ht="12" customHeight="1">
      <c r="A369" s="20" t="s">
        <v>617</v>
      </c>
      <c r="B369" s="30"/>
      <c r="C369" t="s">
        <v>613</v>
      </c>
      <c r="D369" s="19"/>
      <c r="E369" s="19"/>
      <c r="F369" s="20"/>
      <c r="G369" s="98"/>
      <c r="H369" s="108"/>
      <c r="I369" s="17"/>
    </row>
    <row r="370" spans="1:9" ht="12" customHeight="1">
      <c r="A370" s="20"/>
      <c r="B370" s="30"/>
      <c r="D370" s="19"/>
      <c r="E370" s="19"/>
      <c r="F370" s="20"/>
      <c r="G370" s="98"/>
      <c r="H370" s="108"/>
      <c r="I370" s="17"/>
    </row>
    <row r="371" spans="1:9" ht="12" customHeight="1">
      <c r="A371" s="20"/>
      <c r="B371" s="30"/>
      <c r="C371" t="s">
        <v>29</v>
      </c>
      <c r="D371" t="s">
        <v>614</v>
      </c>
      <c r="E371" s="19"/>
      <c r="F371" s="20" t="s">
        <v>87</v>
      </c>
      <c r="G371" s="98">
        <v>85</v>
      </c>
      <c r="H371" s="108"/>
      <c r="I371" s="83" t="str">
        <f>IF(H371="","",ROUND(G371*H371,2))</f>
        <v/>
      </c>
    </row>
    <row r="372" spans="1:9" ht="12" customHeight="1">
      <c r="A372" s="20"/>
      <c r="B372" s="30"/>
      <c r="C372" s="75"/>
      <c r="D372" s="19"/>
      <c r="E372" s="19"/>
      <c r="F372" s="20"/>
      <c r="G372" s="98"/>
      <c r="H372" s="108"/>
      <c r="I372" s="17"/>
    </row>
    <row r="373" spans="1:9" ht="12" customHeight="1">
      <c r="A373" s="84">
        <v>2.15</v>
      </c>
      <c r="B373" s="23" t="s">
        <v>619</v>
      </c>
      <c r="C373" s="76" t="s">
        <v>616</v>
      </c>
      <c r="D373" s="19"/>
      <c r="E373" s="19"/>
      <c r="F373" s="20"/>
      <c r="G373" s="98"/>
      <c r="H373" s="108"/>
      <c r="I373" s="17"/>
    </row>
    <row r="374" spans="1:9" ht="12" customHeight="1">
      <c r="A374" s="20"/>
      <c r="B374" s="30"/>
      <c r="D374" s="19"/>
      <c r="E374" s="19"/>
      <c r="F374" s="20"/>
      <c r="G374" s="98"/>
      <c r="H374" s="108"/>
      <c r="I374" s="17"/>
    </row>
    <row r="375" spans="1:9" ht="12" customHeight="1">
      <c r="A375" s="20" t="s">
        <v>621</v>
      </c>
      <c r="B375" s="30"/>
      <c r="C375" t="s">
        <v>620</v>
      </c>
      <c r="D375" s="19"/>
      <c r="E375" s="19"/>
      <c r="F375" s="20"/>
      <c r="G375" s="98"/>
      <c r="H375" s="108"/>
      <c r="I375" s="17"/>
    </row>
    <row r="376" spans="1:9" ht="12" customHeight="1">
      <c r="A376" s="20"/>
      <c r="B376" s="30"/>
      <c r="D376" s="19"/>
      <c r="E376" s="19"/>
      <c r="F376" s="20"/>
      <c r="G376" s="98"/>
      <c r="H376" s="108"/>
      <c r="I376" s="17"/>
    </row>
    <row r="377" spans="1:9" ht="12" customHeight="1">
      <c r="A377" s="20"/>
      <c r="B377" s="30"/>
      <c r="C377" t="s">
        <v>29</v>
      </c>
      <c r="D377" t="s">
        <v>612</v>
      </c>
      <c r="E377" s="19"/>
      <c r="F377" s="20" t="s">
        <v>87</v>
      </c>
      <c r="G377" s="98">
        <v>23</v>
      </c>
      <c r="H377" s="108"/>
      <c r="I377" s="83" t="str">
        <f>IF(H377="","",ROUND(G377*H377,2))</f>
        <v/>
      </c>
    </row>
    <row r="378" spans="1:9" ht="12" customHeight="1">
      <c r="A378" s="20"/>
      <c r="B378" s="23"/>
      <c r="D378" s="19"/>
      <c r="E378" s="19"/>
      <c r="F378" s="20"/>
      <c r="G378" s="98"/>
      <c r="H378" s="108"/>
      <c r="I378" s="17"/>
    </row>
    <row r="379" spans="1:9" ht="12" customHeight="1">
      <c r="A379" s="84">
        <v>2.16</v>
      </c>
      <c r="B379" s="23" t="s">
        <v>626</v>
      </c>
      <c r="C379" s="76" t="s">
        <v>622</v>
      </c>
      <c r="D379" s="19"/>
      <c r="E379" s="19"/>
      <c r="F379" s="20"/>
      <c r="G379" s="98"/>
      <c r="H379" s="108"/>
      <c r="I379" s="17"/>
    </row>
    <row r="380" spans="1:9" ht="12" customHeight="1">
      <c r="A380" s="84"/>
      <c r="B380" s="23"/>
      <c r="C380" s="76"/>
      <c r="D380" s="19"/>
      <c r="E380" s="19"/>
      <c r="F380" s="20"/>
      <c r="G380" s="98"/>
      <c r="H380" s="108"/>
      <c r="I380" s="17"/>
    </row>
    <row r="381" spans="1:9" ht="12" customHeight="1">
      <c r="A381" s="20" t="s">
        <v>628</v>
      </c>
      <c r="B381" s="30"/>
      <c r="C381" t="s">
        <v>623</v>
      </c>
      <c r="D381" s="19"/>
      <c r="E381" s="19"/>
      <c r="F381" s="20"/>
      <c r="G381" s="98"/>
      <c r="H381" s="108"/>
      <c r="I381" s="17"/>
    </row>
    <row r="382" spans="1:9" ht="12" customHeight="1">
      <c r="A382" s="20"/>
      <c r="B382" s="30"/>
      <c r="D382" s="19"/>
      <c r="E382" s="19"/>
      <c r="F382" s="20"/>
      <c r="G382" s="98"/>
      <c r="H382" s="108"/>
      <c r="I382" s="17"/>
    </row>
    <row r="383" spans="1:9" ht="12" customHeight="1">
      <c r="A383" s="20"/>
      <c r="B383" s="30"/>
      <c r="C383" t="s">
        <v>29</v>
      </c>
      <c r="D383" t="s">
        <v>631</v>
      </c>
      <c r="E383" s="19"/>
      <c r="F383" s="20"/>
      <c r="G383" s="98"/>
      <c r="H383" s="108"/>
      <c r="I383" s="17"/>
    </row>
    <row r="384" spans="1:9" ht="12" customHeight="1">
      <c r="A384" s="20"/>
      <c r="B384" s="30"/>
      <c r="D384" t="s">
        <v>632</v>
      </c>
      <c r="E384" s="19"/>
      <c r="F384" s="20"/>
      <c r="G384" s="98"/>
      <c r="H384" s="108"/>
      <c r="I384" s="17"/>
    </row>
    <row r="385" spans="1:9" ht="12" customHeight="1">
      <c r="A385" s="20"/>
      <c r="B385" s="30"/>
      <c r="D385" t="s">
        <v>635</v>
      </c>
      <c r="E385" s="19"/>
      <c r="F385" s="20"/>
      <c r="G385" s="98"/>
      <c r="H385" s="108"/>
      <c r="I385" s="17"/>
    </row>
    <row r="386" spans="1:9" ht="12" customHeight="1">
      <c r="A386" s="20"/>
      <c r="B386" s="30"/>
      <c r="D386" t="s">
        <v>633</v>
      </c>
      <c r="E386" s="19"/>
      <c r="F386" s="20"/>
      <c r="G386" s="98"/>
      <c r="H386" s="108"/>
      <c r="I386" s="17"/>
    </row>
    <row r="387" spans="1:9" ht="12" customHeight="1">
      <c r="A387" s="20"/>
      <c r="B387" s="30"/>
      <c r="D387" t="s">
        <v>634</v>
      </c>
      <c r="E387" s="19"/>
      <c r="F387" s="20" t="s">
        <v>87</v>
      </c>
      <c r="G387" s="98">
        <v>2</v>
      </c>
      <c r="H387" s="108"/>
      <c r="I387" s="83" t="str">
        <f>IF(H387="","",ROUND(G387*H387,2))</f>
        <v/>
      </c>
    </row>
    <row r="388" spans="1:9" ht="12" customHeight="1">
      <c r="A388" s="20"/>
      <c r="B388" s="30"/>
      <c r="D388" s="19"/>
      <c r="E388" s="19"/>
      <c r="F388" s="20"/>
      <c r="G388" s="98"/>
      <c r="H388" s="108"/>
      <c r="I388" s="17"/>
    </row>
    <row r="389" spans="1:9" ht="12" customHeight="1">
      <c r="A389" s="20"/>
      <c r="B389" s="30"/>
      <c r="E389" s="19"/>
      <c r="F389" s="20"/>
      <c r="G389" s="98"/>
      <c r="H389" s="108"/>
      <c r="I389" s="17"/>
    </row>
    <row r="390" spans="1:9" ht="12" customHeight="1">
      <c r="A390" s="20"/>
      <c r="B390" s="30"/>
      <c r="E390" s="19"/>
      <c r="F390" s="20"/>
      <c r="G390" s="98"/>
      <c r="H390" s="108"/>
      <c r="I390" s="17"/>
    </row>
    <row r="391" spans="1:9" ht="12" customHeight="1">
      <c r="A391" s="20"/>
      <c r="B391" s="30"/>
      <c r="E391" s="19"/>
      <c r="F391" s="20"/>
      <c r="G391" s="98"/>
      <c r="H391" s="108"/>
      <c r="I391" s="17"/>
    </row>
    <row r="392" spans="1:9" ht="12" customHeight="1">
      <c r="A392" s="20"/>
      <c r="B392" s="30"/>
      <c r="E392" s="19"/>
      <c r="F392" s="20"/>
      <c r="G392" s="98"/>
      <c r="H392" s="108"/>
      <c r="I392" s="17"/>
    </row>
    <row r="393" spans="1:9" ht="12" customHeight="1">
      <c r="A393" s="20"/>
      <c r="B393" s="30"/>
      <c r="E393" s="19"/>
      <c r="F393" s="20"/>
      <c r="G393" s="98"/>
      <c r="H393" s="108"/>
      <c r="I393" s="17"/>
    </row>
    <row r="394" spans="1:9" ht="12" customHeight="1">
      <c r="A394" s="20"/>
      <c r="B394" s="23"/>
      <c r="D394" s="19"/>
      <c r="E394" s="19"/>
      <c r="F394" s="20"/>
      <c r="G394" s="98"/>
      <c r="H394" s="108"/>
      <c r="I394" s="17"/>
    </row>
    <row r="395" spans="1:9" ht="12" customHeight="1">
      <c r="A395" s="42"/>
      <c r="B395" s="65"/>
      <c r="C395" s="43"/>
      <c r="D395" s="43"/>
      <c r="E395" s="43"/>
      <c r="F395" s="44"/>
      <c r="G395" s="102"/>
      <c r="H395" s="110"/>
      <c r="I395" s="46"/>
    </row>
    <row r="396" spans="1:9" ht="12" customHeight="1">
      <c r="A396" s="14"/>
      <c r="B396" s="47" t="s">
        <v>22</v>
      </c>
      <c r="C396" s="19"/>
      <c r="D396" s="19"/>
      <c r="E396" s="19"/>
      <c r="G396" s="103"/>
      <c r="H396" s="111"/>
      <c r="I396" s="49" t="str">
        <f>IF(SUM(I342:I395)=0,"",SUM(I342:I395))</f>
        <v/>
      </c>
    </row>
    <row r="397" spans="1:9" ht="12" customHeight="1">
      <c r="A397" s="50"/>
      <c r="B397" s="51"/>
      <c r="C397" s="52"/>
      <c r="D397" s="52"/>
      <c r="E397" s="52"/>
      <c r="F397" s="53"/>
      <c r="G397" s="104"/>
      <c r="H397" s="112"/>
      <c r="I397" s="55"/>
    </row>
    <row r="398" spans="1:9" ht="12" customHeight="1">
      <c r="A398" s="42"/>
      <c r="B398" s="65"/>
      <c r="C398" s="43"/>
      <c r="D398" s="43"/>
      <c r="E398" s="43"/>
      <c r="F398" s="44"/>
      <c r="G398" s="102"/>
      <c r="H398" s="110"/>
      <c r="I398" s="59"/>
    </row>
    <row r="399" spans="1:9" ht="12" customHeight="1">
      <c r="A399" s="18"/>
      <c r="B399" s="47" t="s">
        <v>23</v>
      </c>
      <c r="C399" s="19"/>
      <c r="D399" s="19"/>
      <c r="E399" s="19"/>
      <c r="G399" s="103"/>
      <c r="H399" s="111"/>
      <c r="I399" s="56" t="str">
        <f>+I396</f>
        <v/>
      </c>
    </row>
    <row r="400" spans="1:9" ht="12" customHeight="1">
      <c r="A400" s="57"/>
      <c r="B400" s="51"/>
      <c r="C400" s="52"/>
      <c r="D400" s="52"/>
      <c r="E400" s="52"/>
      <c r="F400" s="53"/>
      <c r="G400" s="104"/>
      <c r="H400" s="112"/>
      <c r="I400" s="58"/>
    </row>
    <row r="401" spans="1:9" ht="12" customHeight="1">
      <c r="A401" s="21"/>
      <c r="B401" s="24"/>
      <c r="C401" s="33"/>
      <c r="D401" s="19"/>
      <c r="E401" s="19"/>
      <c r="F401" s="20"/>
      <c r="G401" s="98"/>
      <c r="H401" s="108"/>
      <c r="I401" s="17" t="str">
        <f t="shared" ref="I401" si="6">IF(OR(AND(G401="Prov",H401="Sum"),(H401="PC Sum")),". . . . . . . . .00",IF(ISERR(G401*H401),"",IF(G401*H401=0,"",ROUND(G401*H401,2))))</f>
        <v/>
      </c>
    </row>
    <row r="402" spans="1:9" ht="12" customHeight="1">
      <c r="A402" s="20" t="s">
        <v>629</v>
      </c>
      <c r="B402" s="30"/>
      <c r="C402" t="s">
        <v>624</v>
      </c>
      <c r="D402" s="19"/>
      <c r="E402" s="19"/>
      <c r="F402" s="20"/>
      <c r="G402" s="98"/>
      <c r="H402" s="108"/>
      <c r="I402" s="17"/>
    </row>
    <row r="403" spans="1:9" ht="12" customHeight="1">
      <c r="A403" s="20"/>
      <c r="B403" s="30"/>
      <c r="D403" s="19"/>
      <c r="E403" s="19"/>
      <c r="F403" s="20"/>
      <c r="G403" s="98"/>
      <c r="H403" s="108"/>
      <c r="I403" s="17"/>
    </row>
    <row r="404" spans="1:9" ht="12" customHeight="1">
      <c r="A404" s="20"/>
      <c r="B404" s="30"/>
      <c r="C404" t="s">
        <v>29</v>
      </c>
      <c r="D404" t="s">
        <v>636</v>
      </c>
      <c r="E404" s="19"/>
      <c r="F404" s="20"/>
      <c r="G404" s="98"/>
      <c r="H404" s="108"/>
      <c r="I404" s="17"/>
    </row>
    <row r="405" spans="1:9" ht="12" customHeight="1">
      <c r="A405" s="20"/>
      <c r="B405" s="30"/>
      <c r="D405" t="s">
        <v>637</v>
      </c>
      <c r="E405" s="19"/>
      <c r="F405" s="20"/>
      <c r="G405" s="98"/>
      <c r="H405" s="108"/>
      <c r="I405" s="17"/>
    </row>
    <row r="406" spans="1:9" ht="12" customHeight="1">
      <c r="A406" s="20"/>
      <c r="B406" s="30"/>
      <c r="D406" t="s">
        <v>638</v>
      </c>
      <c r="E406" s="19"/>
      <c r="F406" s="20"/>
      <c r="G406" s="98"/>
      <c r="H406" s="108"/>
      <c r="I406" s="17"/>
    </row>
    <row r="407" spans="1:9" ht="12" customHeight="1">
      <c r="A407" s="20"/>
      <c r="B407" s="30"/>
      <c r="D407" t="s">
        <v>639</v>
      </c>
      <c r="E407" s="19"/>
      <c r="F407" s="20"/>
      <c r="G407" s="98"/>
      <c r="H407" s="108"/>
      <c r="I407" s="17"/>
    </row>
    <row r="408" spans="1:9" ht="12" customHeight="1">
      <c r="A408" s="20"/>
      <c r="B408" s="30"/>
      <c r="D408" t="s">
        <v>640</v>
      </c>
      <c r="E408" s="19"/>
      <c r="F408" s="20" t="s">
        <v>87</v>
      </c>
      <c r="G408" s="98">
        <v>23</v>
      </c>
      <c r="H408" s="108"/>
      <c r="I408" s="83" t="str">
        <f>IF(H408="","",ROUND(G408*H408,2))</f>
        <v/>
      </c>
    </row>
    <row r="409" spans="1:9" ht="12" customHeight="1">
      <c r="A409" s="20"/>
      <c r="B409" s="30"/>
      <c r="D409" s="19"/>
      <c r="E409" s="19"/>
      <c r="F409" s="20"/>
      <c r="G409" s="98"/>
      <c r="H409" s="108"/>
      <c r="I409" s="17"/>
    </row>
    <row r="410" spans="1:9" ht="12" customHeight="1">
      <c r="A410" s="20"/>
      <c r="B410" s="30"/>
      <c r="C410" t="s">
        <v>30</v>
      </c>
      <c r="D410" s="19" t="s">
        <v>870</v>
      </c>
      <c r="E410" s="19"/>
      <c r="F410" s="20"/>
      <c r="G410" s="98"/>
      <c r="H410" s="108"/>
      <c r="I410" s="17"/>
    </row>
    <row r="411" spans="1:9" ht="12" customHeight="1">
      <c r="A411" s="20"/>
      <c r="B411" s="30"/>
      <c r="D411" s="19" t="s">
        <v>871</v>
      </c>
      <c r="E411" s="19"/>
      <c r="F411" s="20" t="s">
        <v>11</v>
      </c>
      <c r="G411" s="98">
        <v>16</v>
      </c>
      <c r="H411" s="108"/>
      <c r="I411" s="83" t="str">
        <f>IF(H411="","",ROUND(G411*H411,2))</f>
        <v/>
      </c>
    </row>
    <row r="412" spans="1:9" ht="12" customHeight="1">
      <c r="A412" s="20"/>
      <c r="B412" s="30"/>
      <c r="D412" s="19"/>
      <c r="E412" s="19"/>
      <c r="F412" s="20"/>
      <c r="G412" s="98"/>
      <c r="H412" s="108"/>
      <c r="I412" s="17"/>
    </row>
    <row r="413" spans="1:9" ht="12" customHeight="1">
      <c r="A413" s="20" t="s">
        <v>630</v>
      </c>
      <c r="B413" s="30"/>
      <c r="C413" t="s">
        <v>562</v>
      </c>
      <c r="D413" s="19"/>
      <c r="E413" s="19"/>
      <c r="F413" s="20"/>
      <c r="G413" s="98"/>
      <c r="H413" s="108"/>
      <c r="I413" s="17"/>
    </row>
    <row r="414" spans="1:9" ht="12" customHeight="1">
      <c r="A414" s="20"/>
      <c r="B414" s="30"/>
      <c r="D414" s="19"/>
      <c r="E414" s="19"/>
      <c r="F414" s="20"/>
      <c r="G414" s="98"/>
      <c r="H414" s="108"/>
      <c r="I414" s="17"/>
    </row>
    <row r="415" spans="1:9" ht="12" customHeight="1">
      <c r="A415" s="20"/>
      <c r="B415" s="30"/>
      <c r="C415" t="s">
        <v>29</v>
      </c>
      <c r="D415" t="s">
        <v>627</v>
      </c>
      <c r="E415" s="19"/>
      <c r="F415" s="20"/>
      <c r="G415" s="98"/>
      <c r="H415" s="108"/>
      <c r="I415" s="17"/>
    </row>
    <row r="416" spans="1:9" ht="12" customHeight="1">
      <c r="A416" s="20"/>
      <c r="B416" s="30"/>
      <c r="D416" s="19"/>
      <c r="E416" s="19"/>
      <c r="F416" s="20"/>
      <c r="G416" s="98"/>
      <c r="H416" s="108"/>
      <c r="I416" s="17"/>
    </row>
    <row r="417" spans="1:9" ht="12" customHeight="1">
      <c r="A417" s="20"/>
      <c r="B417" s="30"/>
      <c r="D417" s="19" t="s">
        <v>50</v>
      </c>
      <c r="E417" t="s">
        <v>641</v>
      </c>
      <c r="F417" s="20"/>
      <c r="G417" s="98"/>
      <c r="H417" s="108"/>
      <c r="I417" s="17"/>
    </row>
    <row r="418" spans="1:9" ht="12" customHeight="1">
      <c r="A418" s="20"/>
      <c r="B418" s="30"/>
      <c r="D418" s="19"/>
      <c r="E418" t="s">
        <v>642</v>
      </c>
      <c r="F418" s="20"/>
      <c r="G418" s="98"/>
      <c r="H418" s="108"/>
      <c r="I418" s="17"/>
    </row>
    <row r="419" spans="1:9" ht="12" customHeight="1">
      <c r="A419" s="20"/>
      <c r="B419" s="30"/>
      <c r="D419" s="19"/>
      <c r="E419" t="s">
        <v>643</v>
      </c>
      <c r="F419" s="20" t="s">
        <v>11</v>
      </c>
      <c r="G419" s="98">
        <v>10</v>
      </c>
      <c r="H419" s="108"/>
      <c r="I419" s="83" t="str">
        <f>IF(H419="","",ROUND(G419*H419,2))</f>
        <v/>
      </c>
    </row>
    <row r="420" spans="1:9" ht="12" customHeight="1">
      <c r="A420" s="20"/>
      <c r="B420" s="30"/>
      <c r="D420" s="19"/>
      <c r="E420" s="19"/>
      <c r="F420" s="20"/>
      <c r="G420" s="98"/>
      <c r="H420" s="108"/>
      <c r="I420" s="17"/>
    </row>
    <row r="421" spans="1:9" ht="12" customHeight="1">
      <c r="A421" s="20"/>
      <c r="B421" s="30"/>
      <c r="C421" t="s">
        <v>30</v>
      </c>
      <c r="D421" t="s">
        <v>625</v>
      </c>
      <c r="E421" s="19"/>
      <c r="F421" s="20" t="s">
        <v>12</v>
      </c>
      <c r="G421" s="98">
        <v>10</v>
      </c>
      <c r="H421" s="108"/>
      <c r="I421" s="83" t="str">
        <f>IF(H421="","",ROUND(G421*H421,2))</f>
        <v/>
      </c>
    </row>
    <row r="422" spans="1:9" ht="12" customHeight="1">
      <c r="A422" s="20"/>
      <c r="B422" s="30"/>
      <c r="E422" s="19"/>
      <c r="F422" s="20"/>
      <c r="G422" s="98"/>
      <c r="H422" s="108"/>
      <c r="I422" s="17"/>
    </row>
    <row r="423" spans="1:9" ht="12" customHeight="1">
      <c r="A423" s="84">
        <v>2.17</v>
      </c>
      <c r="B423" s="23" t="s">
        <v>661</v>
      </c>
      <c r="C423" s="76" t="s">
        <v>644</v>
      </c>
      <c r="D423" s="19"/>
      <c r="E423" s="19"/>
      <c r="F423" s="20"/>
      <c r="G423" s="98"/>
      <c r="H423" s="108"/>
      <c r="I423" s="17"/>
    </row>
    <row r="424" spans="1:9" ht="12" customHeight="1">
      <c r="A424" s="84"/>
      <c r="B424" s="23"/>
      <c r="C424" s="76"/>
      <c r="D424" s="19"/>
      <c r="E424" s="19"/>
      <c r="F424" s="20"/>
      <c r="G424" s="98"/>
      <c r="H424" s="108"/>
      <c r="I424" s="17"/>
    </row>
    <row r="425" spans="1:9" ht="12" customHeight="1">
      <c r="A425" s="20" t="s">
        <v>372</v>
      </c>
      <c r="B425" s="30"/>
      <c r="C425" t="s">
        <v>662</v>
      </c>
      <c r="D425" s="19"/>
      <c r="E425" s="19"/>
      <c r="F425" s="20"/>
      <c r="G425" s="98"/>
      <c r="H425" s="108"/>
      <c r="I425" s="17"/>
    </row>
    <row r="426" spans="1:9" ht="12" customHeight="1">
      <c r="A426" s="20"/>
      <c r="B426" s="30"/>
      <c r="C426" t="s">
        <v>663</v>
      </c>
      <c r="D426" s="19"/>
      <c r="E426" s="19"/>
      <c r="F426" s="20"/>
      <c r="G426" s="98"/>
      <c r="H426" s="108"/>
      <c r="I426" s="17"/>
    </row>
    <row r="427" spans="1:9" ht="12" customHeight="1">
      <c r="A427" s="20"/>
      <c r="B427" s="30"/>
      <c r="D427" s="19"/>
      <c r="E427" s="19"/>
      <c r="F427" s="20"/>
      <c r="G427" s="98"/>
      <c r="H427" s="108"/>
      <c r="I427" s="17"/>
    </row>
    <row r="428" spans="1:9" ht="12" customHeight="1">
      <c r="A428" s="20"/>
      <c r="B428" s="30"/>
      <c r="C428" t="s">
        <v>29</v>
      </c>
      <c r="D428" t="s">
        <v>664</v>
      </c>
      <c r="E428" s="19"/>
      <c r="F428" s="20"/>
      <c r="G428" s="98"/>
      <c r="H428" s="108"/>
      <c r="I428" s="17"/>
    </row>
    <row r="429" spans="1:9" ht="12" customHeight="1">
      <c r="A429" s="20"/>
      <c r="B429" s="30"/>
      <c r="D429" t="s">
        <v>665</v>
      </c>
      <c r="E429" s="19"/>
      <c r="F429" s="20" t="s">
        <v>487</v>
      </c>
      <c r="G429" s="98">
        <v>1</v>
      </c>
      <c r="H429" s="108"/>
      <c r="I429" s="83" t="str">
        <f>IF(H429="","",ROUND(G429*H429,2))</f>
        <v/>
      </c>
    </row>
    <row r="430" spans="1:9" ht="12" customHeight="1">
      <c r="A430" s="20"/>
      <c r="B430" s="30"/>
      <c r="D430" s="19"/>
      <c r="E430" s="19"/>
      <c r="F430" s="20"/>
      <c r="G430" s="98"/>
      <c r="H430" s="108"/>
      <c r="I430" s="17"/>
    </row>
    <row r="431" spans="1:9" ht="12" customHeight="1">
      <c r="A431" s="20"/>
      <c r="B431" s="30"/>
      <c r="C431" t="s">
        <v>30</v>
      </c>
      <c r="D431" t="s">
        <v>669</v>
      </c>
      <c r="E431" s="19"/>
      <c r="F431" s="20"/>
      <c r="G431" s="98"/>
      <c r="H431" s="108"/>
      <c r="I431" s="17"/>
    </row>
    <row r="432" spans="1:9" ht="12" customHeight="1">
      <c r="A432" s="20"/>
      <c r="B432" s="30"/>
      <c r="D432" t="s">
        <v>666</v>
      </c>
      <c r="E432" s="19"/>
      <c r="F432" s="20"/>
      <c r="G432" s="98"/>
      <c r="H432" s="108"/>
      <c r="I432" s="17"/>
    </row>
    <row r="433" spans="1:9" ht="12" customHeight="1">
      <c r="A433" s="20"/>
      <c r="B433" s="30"/>
      <c r="D433" t="s">
        <v>667</v>
      </c>
      <c r="E433" s="19"/>
      <c r="F433" s="20"/>
      <c r="G433" s="98"/>
      <c r="H433" s="108"/>
      <c r="I433" s="17"/>
    </row>
    <row r="434" spans="1:9" ht="12" customHeight="1">
      <c r="A434" s="20"/>
      <c r="B434" s="30"/>
      <c r="D434" t="s">
        <v>668</v>
      </c>
      <c r="E434" s="19"/>
      <c r="F434" s="20" t="s">
        <v>487</v>
      </c>
      <c r="G434" s="98">
        <v>1</v>
      </c>
      <c r="H434" s="108"/>
      <c r="I434" s="83" t="str">
        <f>IF(H434="","",ROUND(G434*H434,2))</f>
        <v/>
      </c>
    </row>
    <row r="435" spans="1:9" ht="12" customHeight="1">
      <c r="A435" s="20"/>
      <c r="B435" s="30"/>
      <c r="C435" t="s">
        <v>31</v>
      </c>
      <c r="D435" t="s">
        <v>670</v>
      </c>
      <c r="E435" s="19"/>
      <c r="F435" s="20"/>
      <c r="G435" s="98"/>
      <c r="H435" s="108"/>
      <c r="I435" s="17"/>
    </row>
    <row r="436" spans="1:9" ht="12" customHeight="1">
      <c r="A436" s="20"/>
      <c r="B436" s="30"/>
      <c r="D436" t="s">
        <v>671</v>
      </c>
      <c r="E436" s="19"/>
      <c r="F436" s="20" t="s">
        <v>487</v>
      </c>
      <c r="G436" s="98">
        <v>1</v>
      </c>
      <c r="H436" s="108"/>
      <c r="I436" s="83" t="str">
        <f>IF(H436="","",ROUND(G436*H436,2))</f>
        <v/>
      </c>
    </row>
    <row r="437" spans="1:9" ht="12" customHeight="1">
      <c r="A437" s="20"/>
      <c r="B437" s="30"/>
      <c r="E437" s="19"/>
      <c r="F437" s="20"/>
      <c r="G437" s="98"/>
      <c r="H437" s="108"/>
      <c r="I437" s="17"/>
    </row>
    <row r="438" spans="1:9" ht="12" customHeight="1">
      <c r="A438" s="20"/>
      <c r="B438" s="30"/>
      <c r="C438" t="s">
        <v>32</v>
      </c>
      <c r="D438" t="s">
        <v>672</v>
      </c>
      <c r="E438" s="19"/>
      <c r="F438" s="20"/>
      <c r="G438" s="98"/>
      <c r="H438" s="108"/>
      <c r="I438" s="17"/>
    </row>
    <row r="439" spans="1:9" ht="12" customHeight="1">
      <c r="A439" s="20"/>
      <c r="B439" s="30"/>
      <c r="D439" t="s">
        <v>676</v>
      </c>
      <c r="E439" s="19"/>
      <c r="F439" s="20"/>
      <c r="G439" s="98"/>
      <c r="H439" s="108"/>
      <c r="I439" s="17"/>
    </row>
    <row r="440" spans="1:9" ht="12" customHeight="1">
      <c r="A440" s="20"/>
      <c r="B440" s="30"/>
      <c r="D440" t="s">
        <v>673</v>
      </c>
      <c r="E440" s="19"/>
      <c r="F440" s="20"/>
      <c r="G440" s="98"/>
      <c r="H440" s="108"/>
      <c r="I440" s="17"/>
    </row>
    <row r="441" spans="1:9" ht="12" customHeight="1">
      <c r="A441" s="20"/>
      <c r="B441" s="30"/>
      <c r="D441" t="s">
        <v>674</v>
      </c>
      <c r="E441" s="19"/>
      <c r="F441" s="20"/>
      <c r="G441" s="98"/>
      <c r="H441" s="108"/>
      <c r="I441" s="17"/>
    </row>
    <row r="442" spans="1:9" ht="12" customHeight="1">
      <c r="A442" s="20"/>
      <c r="B442" s="30"/>
      <c r="D442" t="s">
        <v>675</v>
      </c>
      <c r="E442" s="19"/>
      <c r="F442" s="20" t="s">
        <v>487</v>
      </c>
      <c r="G442" s="98">
        <v>1</v>
      </c>
      <c r="H442" s="108"/>
      <c r="I442" s="83" t="str">
        <f>IF(H442="","",ROUND(G442*H442,2))</f>
        <v/>
      </c>
    </row>
    <row r="443" spans="1:9" ht="12" customHeight="1">
      <c r="A443" s="20"/>
      <c r="B443" s="30"/>
      <c r="E443" s="19"/>
      <c r="F443" s="20"/>
      <c r="G443" s="98"/>
      <c r="H443" s="108"/>
      <c r="I443" s="17"/>
    </row>
    <row r="444" spans="1:9" ht="12" customHeight="1">
      <c r="A444" s="20" t="s">
        <v>373</v>
      </c>
      <c r="B444" s="30"/>
      <c r="C444" t="s">
        <v>645</v>
      </c>
      <c r="D444" s="19"/>
      <c r="E444" s="19"/>
      <c r="F444" s="20"/>
      <c r="G444" s="98"/>
      <c r="H444" s="108"/>
      <c r="I444" s="17"/>
    </row>
    <row r="445" spans="1:9" ht="12" customHeight="1">
      <c r="A445" s="20"/>
      <c r="B445" s="30"/>
      <c r="D445" s="19"/>
      <c r="E445" s="19"/>
      <c r="F445" s="20"/>
      <c r="G445" s="98"/>
      <c r="H445" s="108"/>
      <c r="I445" s="17"/>
    </row>
    <row r="446" spans="1:9" ht="12" customHeight="1">
      <c r="A446" s="20"/>
      <c r="B446" s="30"/>
      <c r="C446" t="s">
        <v>29</v>
      </c>
      <c r="D446" t="s">
        <v>678</v>
      </c>
      <c r="E446" s="19"/>
      <c r="F446" s="20"/>
      <c r="G446" s="98"/>
      <c r="H446" s="108"/>
      <c r="I446" s="17"/>
    </row>
    <row r="447" spans="1:9" ht="12" customHeight="1">
      <c r="A447" s="20"/>
      <c r="B447" s="30"/>
      <c r="D447" t="s">
        <v>679</v>
      </c>
      <c r="E447" s="19"/>
      <c r="F447" s="20" t="s">
        <v>487</v>
      </c>
      <c r="G447" s="98">
        <v>1</v>
      </c>
      <c r="H447" s="108"/>
      <c r="I447" s="83" t="str">
        <f>IF(H447="","",ROUND(G447*H447,2))</f>
        <v/>
      </c>
    </row>
    <row r="448" spans="1:9" ht="12" customHeight="1">
      <c r="A448" s="20"/>
      <c r="B448" s="30"/>
      <c r="E448" s="19"/>
      <c r="F448" s="20"/>
      <c r="G448" s="98"/>
      <c r="H448" s="108"/>
      <c r="I448" s="17"/>
    </row>
    <row r="449" spans="1:9" ht="12" customHeight="1">
      <c r="A449" s="20"/>
      <c r="B449" s="30"/>
      <c r="E449" s="19"/>
      <c r="F449" s="20"/>
      <c r="G449" s="98"/>
      <c r="H449" s="108"/>
      <c r="I449" s="17"/>
    </row>
    <row r="450" spans="1:9" ht="12" customHeight="1">
      <c r="A450" s="20"/>
      <c r="B450" s="30"/>
      <c r="C450" s="75"/>
      <c r="D450" s="19"/>
      <c r="E450" s="19"/>
      <c r="F450" s="20"/>
      <c r="G450" s="98"/>
      <c r="H450" s="108"/>
      <c r="I450" s="17"/>
    </row>
    <row r="451" spans="1:9" ht="12" customHeight="1">
      <c r="A451" s="42"/>
      <c r="B451" s="65"/>
      <c r="C451" s="43"/>
      <c r="D451" s="43"/>
      <c r="E451" s="43"/>
      <c r="F451" s="44"/>
      <c r="G451" s="102"/>
      <c r="H451" s="110"/>
      <c r="I451" s="46"/>
    </row>
    <row r="452" spans="1:9" ht="12" customHeight="1">
      <c r="A452" s="14"/>
      <c r="B452" s="47" t="s">
        <v>22</v>
      </c>
      <c r="C452" s="19"/>
      <c r="D452" s="19"/>
      <c r="E452" s="19"/>
      <c r="G452" s="103"/>
      <c r="H452" s="111"/>
      <c r="I452" s="49" t="str">
        <f>IF(SUM(I398:I451)=0,"",SUM(I398:I451))</f>
        <v/>
      </c>
    </row>
    <row r="453" spans="1:9" ht="12" customHeight="1">
      <c r="A453" s="50"/>
      <c r="B453" s="51"/>
      <c r="C453" s="52"/>
      <c r="D453" s="52"/>
      <c r="E453" s="52"/>
      <c r="F453" s="53"/>
      <c r="G453" s="104"/>
      <c r="H453" s="112"/>
      <c r="I453" s="55"/>
    </row>
    <row r="454" spans="1:9" ht="12" customHeight="1">
      <c r="A454" s="42"/>
      <c r="B454" s="65"/>
      <c r="C454" s="43"/>
      <c r="D454" s="43"/>
      <c r="E454" s="43"/>
      <c r="F454" s="44"/>
      <c r="G454" s="102"/>
      <c r="H454" s="110"/>
      <c r="I454" s="59"/>
    </row>
    <row r="455" spans="1:9" ht="12" customHeight="1">
      <c r="A455" s="18"/>
      <c r="B455" s="47" t="s">
        <v>23</v>
      </c>
      <c r="C455" s="19"/>
      <c r="D455" s="19"/>
      <c r="E455" s="19"/>
      <c r="G455" s="103"/>
      <c r="H455" s="111"/>
      <c r="I455" s="56" t="str">
        <f>+I452</f>
        <v/>
      </c>
    </row>
    <row r="456" spans="1:9" ht="12" customHeight="1">
      <c r="A456" s="57"/>
      <c r="B456" s="51"/>
      <c r="C456" s="52"/>
      <c r="D456" s="52"/>
      <c r="E456" s="52"/>
      <c r="F456" s="53"/>
      <c r="G456" s="104"/>
      <c r="H456" s="112"/>
      <c r="I456" s="58"/>
    </row>
    <row r="457" spans="1:9" ht="12" customHeight="1">
      <c r="A457" s="21"/>
      <c r="B457" s="24"/>
      <c r="C457" s="33"/>
      <c r="D457" s="19"/>
      <c r="E457" s="19"/>
      <c r="F457" s="20"/>
      <c r="G457" s="98"/>
      <c r="H457" s="108"/>
      <c r="I457" s="17" t="str">
        <f t="shared" ref="I457" si="7">IF(OR(AND(G457="Prov",H457="Sum"),(H457="PC Sum")),". . . . . . . . .00",IF(ISERR(G457*H457),"",IF(G457*H457=0,"",ROUND(G457*H457,2))))</f>
        <v/>
      </c>
    </row>
    <row r="458" spans="1:9" ht="12" customHeight="1">
      <c r="A458" s="20"/>
      <c r="B458" s="30"/>
      <c r="C458" t="s">
        <v>30</v>
      </c>
      <c r="D458" t="s">
        <v>680</v>
      </c>
      <c r="E458" s="19"/>
      <c r="F458" s="20"/>
      <c r="G458" s="98"/>
      <c r="H458" s="108"/>
      <c r="I458" s="17"/>
    </row>
    <row r="459" spans="1:9" ht="12" customHeight="1">
      <c r="A459" s="20"/>
      <c r="B459" s="30"/>
      <c r="D459" t="s">
        <v>679</v>
      </c>
      <c r="E459" s="19"/>
      <c r="F459" s="20" t="s">
        <v>487</v>
      </c>
      <c r="G459" s="98">
        <v>1</v>
      </c>
      <c r="H459" s="108"/>
      <c r="I459" s="83" t="str">
        <f>IF(H459="","",ROUND(G459*H459,2))</f>
        <v/>
      </c>
    </row>
    <row r="460" spans="1:9" ht="12" customHeight="1">
      <c r="A460" s="20"/>
      <c r="B460" s="30"/>
      <c r="E460" s="19"/>
      <c r="F460" s="20"/>
      <c r="G460" s="98"/>
      <c r="H460" s="108"/>
      <c r="I460" s="17"/>
    </row>
    <row r="461" spans="1:9" ht="12" customHeight="1">
      <c r="A461" s="20" t="s">
        <v>374</v>
      </c>
      <c r="B461" s="30"/>
      <c r="C461" t="s">
        <v>646</v>
      </c>
      <c r="D461" s="19"/>
      <c r="E461" s="19"/>
      <c r="F461" s="20"/>
      <c r="G461" s="98"/>
      <c r="H461" s="108"/>
      <c r="I461" s="17"/>
    </row>
    <row r="462" spans="1:9" ht="12" customHeight="1">
      <c r="A462" s="20"/>
      <c r="B462" s="30"/>
      <c r="D462" s="19"/>
      <c r="E462" s="19"/>
      <c r="F462" s="20"/>
      <c r="G462" s="98"/>
      <c r="H462" s="108"/>
      <c r="I462" s="17"/>
    </row>
    <row r="463" spans="1:9" ht="12" customHeight="1">
      <c r="A463" s="20"/>
      <c r="B463" s="30"/>
      <c r="C463" t="s">
        <v>29</v>
      </c>
      <c r="D463" t="s">
        <v>681</v>
      </c>
      <c r="E463" s="19"/>
      <c r="F463" s="20"/>
      <c r="G463" s="98"/>
      <c r="H463" s="108"/>
      <c r="I463" s="17"/>
    </row>
    <row r="464" spans="1:9" ht="12" customHeight="1">
      <c r="A464" s="20"/>
      <c r="B464" s="30"/>
      <c r="D464" t="s">
        <v>682</v>
      </c>
      <c r="E464" s="19"/>
      <c r="F464" s="20" t="s">
        <v>487</v>
      </c>
      <c r="G464" s="98">
        <v>1</v>
      </c>
      <c r="H464" s="108"/>
      <c r="I464" s="83" t="str">
        <f>IF(H464="","",ROUND(G464*H464,2))</f>
        <v/>
      </c>
    </row>
    <row r="465" spans="1:9" ht="12" customHeight="1">
      <c r="A465" s="20"/>
      <c r="B465" s="30"/>
      <c r="E465" s="19"/>
      <c r="F465" s="20"/>
      <c r="G465" s="98"/>
      <c r="H465" s="108"/>
      <c r="I465" s="17"/>
    </row>
    <row r="466" spans="1:9" ht="12" customHeight="1">
      <c r="A466" s="20"/>
      <c r="B466" s="30"/>
      <c r="C466" t="s">
        <v>30</v>
      </c>
      <c r="D466" t="s">
        <v>647</v>
      </c>
      <c r="E466" s="19"/>
      <c r="F466" s="20" t="s">
        <v>487</v>
      </c>
      <c r="G466" s="98">
        <v>1</v>
      </c>
      <c r="H466" s="108"/>
      <c r="I466" s="83" t="str">
        <f>IF(H466="","",ROUND(G466*H466,2))</f>
        <v/>
      </c>
    </row>
    <row r="467" spans="1:9" ht="12" customHeight="1">
      <c r="A467" s="20"/>
      <c r="B467" s="30"/>
      <c r="E467" s="19"/>
      <c r="F467" s="20"/>
      <c r="G467" s="98"/>
      <c r="H467" s="108"/>
      <c r="I467" s="17"/>
    </row>
    <row r="468" spans="1:9" ht="12" customHeight="1">
      <c r="A468" s="20" t="s">
        <v>375</v>
      </c>
      <c r="B468" s="30"/>
      <c r="C468" t="s">
        <v>648</v>
      </c>
      <c r="D468" s="19"/>
      <c r="E468" s="19"/>
      <c r="F468" s="20"/>
      <c r="G468" s="98"/>
      <c r="H468" s="108"/>
      <c r="I468" s="17"/>
    </row>
    <row r="469" spans="1:9" ht="12" customHeight="1">
      <c r="A469" s="20"/>
      <c r="B469" s="30"/>
      <c r="D469" s="19"/>
      <c r="E469" s="19"/>
      <c r="F469" s="20"/>
      <c r="G469" s="98"/>
      <c r="H469" s="108"/>
      <c r="I469" s="17"/>
    </row>
    <row r="470" spans="1:9" ht="12" customHeight="1">
      <c r="A470" s="20"/>
      <c r="B470" s="30"/>
      <c r="C470" t="s">
        <v>29</v>
      </c>
      <c r="D470" t="s">
        <v>649</v>
      </c>
      <c r="E470" s="19"/>
      <c r="F470" s="20" t="s">
        <v>487</v>
      </c>
      <c r="G470" s="98">
        <v>1</v>
      </c>
      <c r="H470" s="108"/>
      <c r="I470" s="83" t="str">
        <f>IF(H470="","",ROUND(G470*H470,2))</f>
        <v/>
      </c>
    </row>
    <row r="471" spans="1:9" ht="12" customHeight="1">
      <c r="A471" s="20"/>
      <c r="B471" s="30"/>
      <c r="E471" s="19"/>
      <c r="F471" s="20"/>
      <c r="G471" s="98"/>
      <c r="H471" s="108"/>
      <c r="I471" s="17"/>
    </row>
    <row r="472" spans="1:9" ht="12" customHeight="1">
      <c r="A472" s="20"/>
      <c r="B472" s="30"/>
      <c r="C472" t="s">
        <v>30</v>
      </c>
      <c r="D472" t="s">
        <v>650</v>
      </c>
      <c r="E472" s="19"/>
      <c r="F472" s="20" t="s">
        <v>487</v>
      </c>
      <c r="G472" s="98">
        <v>3</v>
      </c>
      <c r="H472" s="108"/>
      <c r="I472" s="83" t="str">
        <f>IF(H472="","",ROUND(G472*H472,2))</f>
        <v/>
      </c>
    </row>
    <row r="473" spans="1:9" ht="12" customHeight="1">
      <c r="A473" s="20"/>
      <c r="B473" s="30"/>
      <c r="E473" s="19"/>
      <c r="F473" s="20"/>
      <c r="G473" s="98"/>
      <c r="H473" s="108"/>
      <c r="I473" s="17"/>
    </row>
    <row r="474" spans="1:9" ht="12" customHeight="1">
      <c r="A474" s="20"/>
      <c r="B474" s="30"/>
      <c r="C474" t="s">
        <v>31</v>
      </c>
      <c r="D474" t="s">
        <v>651</v>
      </c>
      <c r="E474" s="19"/>
      <c r="F474" s="20" t="s">
        <v>487</v>
      </c>
      <c r="G474" s="98">
        <v>1</v>
      </c>
      <c r="H474" s="108"/>
      <c r="I474" s="83" t="str">
        <f>IF(H474="","",ROUND(G474*H474,2))</f>
        <v/>
      </c>
    </row>
    <row r="475" spans="1:9" ht="12" customHeight="1">
      <c r="A475" s="20"/>
      <c r="B475" s="30"/>
      <c r="E475" s="19"/>
      <c r="F475" s="20"/>
      <c r="G475" s="98"/>
      <c r="H475" s="108"/>
      <c r="I475" s="17"/>
    </row>
    <row r="476" spans="1:9" ht="12" customHeight="1">
      <c r="A476" s="20"/>
      <c r="B476" s="30"/>
      <c r="C476" t="s">
        <v>32</v>
      </c>
      <c r="D476" t="s">
        <v>652</v>
      </c>
      <c r="E476" s="19"/>
      <c r="F476" s="20" t="s">
        <v>487</v>
      </c>
      <c r="G476" s="98">
        <v>1</v>
      </c>
      <c r="H476" s="108"/>
      <c r="I476" s="83" t="str">
        <f>IF(H476="","",ROUND(G476*H476,2))</f>
        <v/>
      </c>
    </row>
    <row r="477" spans="1:9" ht="12" customHeight="1">
      <c r="A477" s="20"/>
      <c r="B477" s="30"/>
      <c r="E477" s="19"/>
      <c r="F477" s="20"/>
      <c r="G477" s="98"/>
      <c r="H477" s="108"/>
      <c r="I477" s="17"/>
    </row>
    <row r="478" spans="1:9" ht="12" customHeight="1">
      <c r="A478" s="20" t="s">
        <v>376</v>
      </c>
      <c r="B478" s="30"/>
      <c r="C478" t="s">
        <v>653</v>
      </c>
      <c r="D478" s="19"/>
      <c r="E478" s="19"/>
      <c r="F478" s="20"/>
      <c r="G478" s="98"/>
      <c r="H478" s="108"/>
      <c r="I478" s="17"/>
    </row>
    <row r="479" spans="1:9" ht="12" customHeight="1">
      <c r="A479" s="20"/>
      <c r="B479" s="30"/>
      <c r="D479" s="19"/>
      <c r="E479" s="19"/>
      <c r="F479" s="20"/>
      <c r="G479" s="98"/>
      <c r="H479" s="108"/>
      <c r="I479" s="17"/>
    </row>
    <row r="480" spans="1:9" ht="12" customHeight="1">
      <c r="A480" s="20"/>
      <c r="B480" s="30"/>
      <c r="C480" t="s">
        <v>29</v>
      </c>
      <c r="D480" t="s">
        <v>654</v>
      </c>
      <c r="E480" s="19"/>
      <c r="F480" s="20"/>
      <c r="G480" s="98"/>
      <c r="H480" s="108"/>
      <c r="I480" s="17"/>
    </row>
    <row r="481" spans="1:9" ht="12" customHeight="1">
      <c r="A481" s="20"/>
      <c r="B481" s="30"/>
      <c r="E481" s="19"/>
      <c r="F481" s="20"/>
      <c r="G481" s="98"/>
      <c r="H481" s="108"/>
      <c r="I481" s="17"/>
    </row>
    <row r="482" spans="1:9" ht="12" customHeight="1">
      <c r="A482" s="20"/>
      <c r="B482" s="30"/>
      <c r="D482" s="19" t="s">
        <v>50</v>
      </c>
      <c r="E482" t="s">
        <v>683</v>
      </c>
      <c r="F482" s="20"/>
      <c r="G482" s="98"/>
      <c r="H482" s="108"/>
      <c r="I482" s="17"/>
    </row>
    <row r="483" spans="1:9" ht="12" customHeight="1">
      <c r="A483" s="20"/>
      <c r="B483" s="30"/>
      <c r="E483" s="19" t="s">
        <v>684</v>
      </c>
      <c r="F483" s="20"/>
      <c r="G483" s="98"/>
      <c r="H483" s="108"/>
      <c r="I483" s="17"/>
    </row>
    <row r="484" spans="1:9" ht="12" customHeight="1">
      <c r="A484" s="20"/>
      <c r="B484" s="30"/>
      <c r="E484" t="s">
        <v>685</v>
      </c>
      <c r="F484" s="20"/>
      <c r="G484" s="98"/>
      <c r="H484" s="108"/>
      <c r="I484" s="17"/>
    </row>
    <row r="485" spans="1:9" ht="12" customHeight="1">
      <c r="A485" s="20"/>
      <c r="B485" s="30"/>
      <c r="E485" t="s">
        <v>686</v>
      </c>
      <c r="F485" s="20" t="s">
        <v>11</v>
      </c>
      <c r="G485" s="98">
        <v>4</v>
      </c>
      <c r="H485" s="108"/>
      <c r="I485" s="83" t="str">
        <f>IF(H485="","",ROUND(G485*H485,2))</f>
        <v/>
      </c>
    </row>
    <row r="486" spans="1:9" ht="12" customHeight="1">
      <c r="A486" s="20"/>
      <c r="B486" s="30"/>
      <c r="D486" s="19"/>
      <c r="F486" s="20"/>
      <c r="G486" s="98"/>
      <c r="H486" s="108"/>
      <c r="I486" s="17"/>
    </row>
    <row r="487" spans="1:9" ht="12" customHeight="1">
      <c r="A487" s="20" t="s">
        <v>377</v>
      </c>
      <c r="B487" s="30"/>
      <c r="C487" t="s">
        <v>655</v>
      </c>
      <c r="D487" s="19"/>
      <c r="E487" s="19"/>
      <c r="F487" s="20"/>
      <c r="G487" s="98"/>
      <c r="H487" s="108"/>
      <c r="I487" s="17"/>
    </row>
    <row r="488" spans="1:9" ht="12" customHeight="1">
      <c r="A488" s="20"/>
      <c r="B488" s="30"/>
      <c r="D488" s="19"/>
      <c r="E488" s="19"/>
      <c r="F488" s="20"/>
      <c r="G488" s="98"/>
      <c r="H488" s="108"/>
      <c r="I488" s="17"/>
    </row>
    <row r="489" spans="1:9" ht="12" customHeight="1">
      <c r="A489" s="20"/>
      <c r="B489" s="30"/>
      <c r="C489" t="s">
        <v>29</v>
      </c>
      <c r="D489" t="s">
        <v>656</v>
      </c>
      <c r="E489" s="19"/>
      <c r="F489" s="20" t="s">
        <v>487</v>
      </c>
      <c r="G489" s="98">
        <v>1</v>
      </c>
      <c r="H489" s="108"/>
      <c r="I489" s="83" t="str">
        <f>IF(H489="","",ROUND(G489*H489,2))</f>
        <v/>
      </c>
    </row>
    <row r="490" spans="1:9" ht="12" customHeight="1">
      <c r="A490" s="20"/>
      <c r="B490" s="30"/>
      <c r="E490" s="19"/>
      <c r="F490" s="20"/>
      <c r="G490" s="98"/>
      <c r="H490" s="108"/>
      <c r="I490" s="17"/>
    </row>
    <row r="491" spans="1:9" ht="12" customHeight="1">
      <c r="A491" s="20"/>
      <c r="B491" s="30"/>
      <c r="C491" t="s">
        <v>30</v>
      </c>
      <c r="D491" t="s">
        <v>657</v>
      </c>
      <c r="E491" s="19"/>
      <c r="F491" s="20" t="s">
        <v>487</v>
      </c>
      <c r="G491" s="98">
        <v>1</v>
      </c>
      <c r="H491" s="108"/>
      <c r="I491" s="83" t="str">
        <f>IF(H491="","",ROUND(G491*H491,2))</f>
        <v/>
      </c>
    </row>
    <row r="492" spans="1:9" ht="12" customHeight="1">
      <c r="A492" s="20"/>
      <c r="B492" s="30"/>
      <c r="E492" s="19"/>
      <c r="F492" s="20"/>
      <c r="G492" s="98"/>
      <c r="H492" s="108"/>
      <c r="I492" s="17"/>
    </row>
    <row r="493" spans="1:9" ht="12" customHeight="1">
      <c r="A493" s="20"/>
      <c r="B493" s="30"/>
      <c r="C493" t="s">
        <v>31</v>
      </c>
      <c r="D493" t="s">
        <v>658</v>
      </c>
      <c r="E493" s="19"/>
      <c r="F493" s="20" t="s">
        <v>487</v>
      </c>
      <c r="G493" s="98">
        <v>1</v>
      </c>
      <c r="H493" s="108"/>
      <c r="I493" s="83" t="str">
        <f>IF(H493="","",ROUND(G493*H493,2))</f>
        <v/>
      </c>
    </row>
    <row r="494" spans="1:9" ht="12" customHeight="1">
      <c r="A494" s="20"/>
      <c r="B494" s="30"/>
      <c r="E494" s="19"/>
      <c r="F494" s="20"/>
      <c r="G494" s="98"/>
      <c r="H494" s="108"/>
      <c r="I494" s="17"/>
    </row>
    <row r="495" spans="1:9" ht="12" customHeight="1">
      <c r="A495" s="20"/>
      <c r="B495" s="30"/>
      <c r="C495" t="s">
        <v>32</v>
      </c>
      <c r="D495" t="s">
        <v>687</v>
      </c>
      <c r="E495" s="19"/>
      <c r="F495" s="20"/>
      <c r="G495" s="98"/>
      <c r="H495" s="108"/>
      <c r="I495" s="17"/>
    </row>
    <row r="496" spans="1:9" ht="12" customHeight="1">
      <c r="A496" s="20"/>
      <c r="B496" s="30"/>
      <c r="D496" t="s">
        <v>688</v>
      </c>
      <c r="E496" s="19"/>
      <c r="F496" s="20" t="s">
        <v>487</v>
      </c>
      <c r="G496" s="98">
        <v>1</v>
      </c>
      <c r="H496" s="108"/>
      <c r="I496" s="83" t="str">
        <f>IF(H496="","",ROUND(G496*H496,2))</f>
        <v/>
      </c>
    </row>
    <row r="497" spans="1:9" ht="12" customHeight="1">
      <c r="A497" s="20"/>
      <c r="B497" s="30"/>
      <c r="E497" s="19"/>
      <c r="F497" s="20"/>
      <c r="G497" s="98"/>
      <c r="H497" s="108"/>
      <c r="I497" s="17"/>
    </row>
    <row r="498" spans="1:9" ht="12" customHeight="1">
      <c r="A498" s="20"/>
      <c r="B498" s="30"/>
      <c r="C498" t="s">
        <v>33</v>
      </c>
      <c r="D498" t="s">
        <v>659</v>
      </c>
      <c r="E498" s="19"/>
      <c r="F498" s="20" t="s">
        <v>487</v>
      </c>
      <c r="G498" s="98">
        <v>1</v>
      </c>
      <c r="H498" s="108"/>
      <c r="I498" s="83" t="str">
        <f>IF(H498="","",ROUND(G498*H498,2))</f>
        <v/>
      </c>
    </row>
    <row r="499" spans="1:9" ht="12" customHeight="1">
      <c r="A499" s="20"/>
      <c r="B499" s="30"/>
      <c r="E499" s="19"/>
      <c r="F499" s="20"/>
      <c r="G499" s="98"/>
      <c r="H499" s="108"/>
      <c r="I499" s="17"/>
    </row>
    <row r="500" spans="1:9" ht="12" customHeight="1">
      <c r="A500" s="20" t="s">
        <v>677</v>
      </c>
      <c r="B500" s="30"/>
      <c r="C500" t="s">
        <v>660</v>
      </c>
      <c r="D500" s="19"/>
      <c r="E500" s="19"/>
      <c r="F500" s="20" t="s">
        <v>28</v>
      </c>
      <c r="G500" s="98">
        <v>1</v>
      </c>
      <c r="H500" s="108"/>
      <c r="I500" s="83" t="str">
        <f>IF(H500="","",ROUND(G500*H500,2))</f>
        <v/>
      </c>
    </row>
    <row r="501" spans="1:9" ht="12" customHeight="1">
      <c r="A501" s="20"/>
      <c r="B501" s="23"/>
      <c r="D501" s="19"/>
      <c r="E501" s="19"/>
      <c r="F501" s="20"/>
      <c r="G501" s="98"/>
      <c r="H501" s="108"/>
      <c r="I501" s="17"/>
    </row>
    <row r="502" spans="1:9" ht="12" customHeight="1">
      <c r="A502" s="84">
        <v>2.1800000000000002</v>
      </c>
      <c r="B502" s="23" t="s">
        <v>661</v>
      </c>
      <c r="C502" s="76" t="s">
        <v>858</v>
      </c>
      <c r="D502" s="19"/>
      <c r="E502" s="19"/>
      <c r="F502" s="20"/>
      <c r="G502" s="98"/>
      <c r="H502" s="108"/>
      <c r="I502" s="17"/>
    </row>
    <row r="503" spans="1:9" ht="12" customHeight="1">
      <c r="A503" s="20"/>
      <c r="B503" s="23"/>
      <c r="D503" s="19"/>
      <c r="E503" s="19"/>
      <c r="F503" s="20"/>
      <c r="G503" s="98"/>
      <c r="H503" s="108"/>
      <c r="I503" s="17"/>
    </row>
    <row r="504" spans="1:9" ht="12" customHeight="1">
      <c r="A504" s="20" t="s">
        <v>697</v>
      </c>
      <c r="B504" s="23"/>
      <c r="C504" t="s">
        <v>872</v>
      </c>
      <c r="D504" s="19"/>
      <c r="E504" s="19"/>
      <c r="F504" s="20" t="s">
        <v>487</v>
      </c>
      <c r="G504" s="98">
        <v>2</v>
      </c>
      <c r="H504" s="108"/>
      <c r="I504" s="83" t="str">
        <f>IF(H504="","",ROUND(G504*H504,2))</f>
        <v/>
      </c>
    </row>
    <row r="505" spans="1:9" ht="12" customHeight="1">
      <c r="A505" s="20"/>
      <c r="B505" s="30"/>
      <c r="D505" s="19"/>
      <c r="E505" s="19"/>
      <c r="F505" s="20"/>
      <c r="G505" s="98"/>
      <c r="H505" s="108"/>
      <c r="I505" s="17"/>
    </row>
    <row r="506" spans="1:9" ht="12" customHeight="1">
      <c r="A506" s="20"/>
      <c r="B506" s="30"/>
      <c r="C506" s="75"/>
      <c r="D506" s="19"/>
      <c r="E506" s="19"/>
      <c r="F506" s="20"/>
      <c r="G506" s="98"/>
      <c r="H506" s="108"/>
      <c r="I506" s="17"/>
    </row>
    <row r="507" spans="1:9" ht="12" customHeight="1">
      <c r="A507" s="42"/>
      <c r="B507" s="65"/>
      <c r="C507" s="43"/>
      <c r="D507" s="43"/>
      <c r="E507" s="43"/>
      <c r="F507" s="44"/>
      <c r="G507" s="102"/>
      <c r="H507" s="110"/>
      <c r="I507" s="46"/>
    </row>
    <row r="508" spans="1:9" ht="12" customHeight="1">
      <c r="A508" s="14"/>
      <c r="B508" s="47" t="s">
        <v>22</v>
      </c>
      <c r="C508" s="19"/>
      <c r="D508" s="19"/>
      <c r="E508" s="19"/>
      <c r="G508" s="103"/>
      <c r="H508" s="111"/>
      <c r="I508" s="49" t="str">
        <f>IF(SUM(I455:I507)=0,"",SUM(I455:I507))</f>
        <v/>
      </c>
    </row>
    <row r="509" spans="1:9" ht="12" customHeight="1">
      <c r="A509" s="50"/>
      <c r="B509" s="51"/>
      <c r="C509" s="52"/>
      <c r="D509" s="52"/>
      <c r="E509" s="52"/>
      <c r="F509" s="53"/>
      <c r="G509" s="104"/>
      <c r="H509" s="112"/>
      <c r="I509" s="55"/>
    </row>
    <row r="510" spans="1:9" ht="12" customHeight="1">
      <c r="A510" s="42"/>
      <c r="B510" s="65"/>
      <c r="C510" s="43"/>
      <c r="D510" s="43"/>
      <c r="E510" s="43"/>
      <c r="F510" s="44"/>
      <c r="G510" s="102"/>
      <c r="H510" s="110"/>
      <c r="I510" s="59"/>
    </row>
    <row r="511" spans="1:9" ht="12" customHeight="1">
      <c r="A511" s="18"/>
      <c r="B511" s="47" t="s">
        <v>23</v>
      </c>
      <c r="C511" s="19"/>
      <c r="D511" s="19"/>
      <c r="E511" s="19"/>
      <c r="G511" s="103"/>
      <c r="H511" s="111"/>
      <c r="I511" s="56" t="str">
        <f>+I508</f>
        <v/>
      </c>
    </row>
    <row r="512" spans="1:9" ht="12" customHeight="1">
      <c r="A512" s="57"/>
      <c r="B512" s="51"/>
      <c r="C512" s="52"/>
      <c r="D512" s="52"/>
      <c r="E512" s="52"/>
      <c r="F512" s="53"/>
      <c r="G512" s="104"/>
      <c r="H512" s="112"/>
      <c r="I512" s="58"/>
    </row>
    <row r="513" spans="1:9" ht="12" customHeight="1">
      <c r="A513" s="21"/>
      <c r="B513" s="23"/>
      <c r="C513" s="33"/>
      <c r="D513" s="19"/>
      <c r="E513" s="19"/>
      <c r="F513" s="20"/>
      <c r="G513" s="98"/>
      <c r="H513" s="108"/>
      <c r="I513" s="17" t="str">
        <f t="shared" ref="I513" si="8">IF(OR(AND(G513="Prov",H513="Sum"),(H513="PC Sum")),". . . . . . . . .00",IF(ISERR(G513*H513),"",IF(G513*H513=0,"",ROUND(G513*H513,2))))</f>
        <v/>
      </c>
    </row>
    <row r="514" spans="1:9" ht="12" customHeight="1">
      <c r="A514" s="84">
        <v>2.19</v>
      </c>
      <c r="B514" s="23" t="s">
        <v>661</v>
      </c>
      <c r="C514" s="76" t="s">
        <v>696</v>
      </c>
      <c r="D514" s="19"/>
      <c r="E514" s="19"/>
      <c r="F514" s="20"/>
      <c r="G514" s="98"/>
      <c r="H514" s="108"/>
      <c r="I514" s="17"/>
    </row>
    <row r="515" spans="1:9" ht="12" customHeight="1">
      <c r="A515" s="20"/>
      <c r="B515" s="30"/>
      <c r="C515" s="76"/>
      <c r="D515" s="19"/>
      <c r="E515" s="19"/>
      <c r="F515" s="20"/>
      <c r="G515" s="98"/>
      <c r="H515" s="108"/>
      <c r="I515" s="17"/>
    </row>
    <row r="516" spans="1:9" ht="12" customHeight="1">
      <c r="A516" s="20" t="s">
        <v>709</v>
      </c>
      <c r="B516" s="30"/>
      <c r="C516" t="s">
        <v>1447</v>
      </c>
      <c r="D516" s="19"/>
      <c r="E516" s="19"/>
      <c r="F516" s="20"/>
      <c r="G516" s="98"/>
      <c r="H516" s="108"/>
      <c r="I516" s="17"/>
    </row>
    <row r="517" spans="1:9" ht="12" customHeight="1">
      <c r="A517" s="20"/>
      <c r="B517" s="30"/>
      <c r="D517" s="19"/>
      <c r="E517" s="19"/>
      <c r="F517" s="20"/>
      <c r="G517" s="98"/>
      <c r="H517" s="108"/>
      <c r="I517" s="17"/>
    </row>
    <row r="518" spans="1:9" ht="12" customHeight="1">
      <c r="A518" s="20"/>
      <c r="B518" s="30"/>
      <c r="C518" t="s">
        <v>29</v>
      </c>
      <c r="D518" t="s">
        <v>698</v>
      </c>
      <c r="E518" s="19"/>
      <c r="F518" s="20"/>
      <c r="G518" s="98"/>
      <c r="H518" s="108"/>
      <c r="I518" s="17"/>
    </row>
    <row r="519" spans="1:9" ht="12" customHeight="1">
      <c r="A519" s="20"/>
      <c r="B519" s="30"/>
      <c r="D519" t="s">
        <v>699</v>
      </c>
      <c r="E519" s="19"/>
      <c r="F519" s="20" t="s">
        <v>11</v>
      </c>
      <c r="G519" s="98">
        <v>3</v>
      </c>
      <c r="H519" s="108"/>
      <c r="I519" s="83" t="str">
        <f>IF(H519="","",ROUND(G519*H519,2))</f>
        <v/>
      </c>
    </row>
    <row r="520" spans="1:9" ht="12" customHeight="1">
      <c r="A520" s="20"/>
      <c r="B520" s="30"/>
      <c r="E520" s="19"/>
      <c r="F520" s="20"/>
      <c r="G520" s="98"/>
      <c r="H520" s="108"/>
      <c r="I520" s="17"/>
    </row>
    <row r="521" spans="1:9" ht="12" customHeight="1">
      <c r="A521" s="20"/>
      <c r="B521" s="30"/>
      <c r="C521" t="s">
        <v>30</v>
      </c>
      <c r="D521" t="s">
        <v>700</v>
      </c>
      <c r="E521" s="19"/>
      <c r="F521" s="20"/>
      <c r="G521" s="98"/>
      <c r="H521" s="108"/>
      <c r="I521" s="17"/>
    </row>
    <row r="522" spans="1:9" ht="12" customHeight="1">
      <c r="A522" s="20"/>
      <c r="B522" s="30"/>
      <c r="D522" t="s">
        <v>699</v>
      </c>
      <c r="E522" s="19"/>
      <c r="F522" s="20" t="s">
        <v>11</v>
      </c>
      <c r="G522" s="98">
        <v>5</v>
      </c>
      <c r="H522" s="108"/>
      <c r="I522" s="83" t="str">
        <f>IF(H522="","",ROUND(G522*H522,2))</f>
        <v/>
      </c>
    </row>
    <row r="523" spans="1:9" ht="12" customHeight="1">
      <c r="A523" s="20"/>
      <c r="B523" s="30"/>
      <c r="E523" s="19"/>
      <c r="F523" s="20"/>
      <c r="G523" s="98"/>
      <c r="H523" s="108"/>
      <c r="I523" s="17"/>
    </row>
    <row r="524" spans="1:9" ht="12" customHeight="1">
      <c r="A524" s="20" t="s">
        <v>859</v>
      </c>
      <c r="B524" s="30"/>
      <c r="C524" t="s">
        <v>1448</v>
      </c>
      <c r="D524" s="19"/>
      <c r="E524" s="19"/>
      <c r="F524" s="20"/>
      <c r="G524" s="101"/>
      <c r="H524" s="194"/>
      <c r="I524" s="88"/>
    </row>
    <row r="525" spans="1:9" ht="12" customHeight="1">
      <c r="A525" s="20"/>
      <c r="B525" s="30"/>
      <c r="C525" t="s">
        <v>701</v>
      </c>
      <c r="D525" s="19"/>
      <c r="E525" s="19"/>
      <c r="F525" s="20"/>
      <c r="G525" s="101"/>
      <c r="H525" s="194"/>
      <c r="I525" s="88"/>
    </row>
    <row r="526" spans="1:9" ht="12" customHeight="1">
      <c r="A526" s="20"/>
      <c r="B526" s="30"/>
      <c r="D526" s="19"/>
      <c r="E526" s="19"/>
      <c r="F526" s="20"/>
      <c r="G526" s="98"/>
      <c r="H526" s="108"/>
      <c r="I526" s="17"/>
    </row>
    <row r="527" spans="1:9" ht="12" customHeight="1">
      <c r="A527" s="20"/>
      <c r="B527" s="30"/>
      <c r="C527" t="s">
        <v>29</v>
      </c>
      <c r="D527" t="s">
        <v>689</v>
      </c>
      <c r="E527" s="19"/>
      <c r="F527" s="20" t="s">
        <v>487</v>
      </c>
      <c r="G527" s="98">
        <v>2</v>
      </c>
      <c r="H527" s="108"/>
      <c r="I527" s="83" t="str">
        <f>IF(H527="","",ROUND(G527*H527,2))</f>
        <v/>
      </c>
    </row>
    <row r="528" spans="1:9" ht="12" customHeight="1">
      <c r="A528" s="20"/>
      <c r="B528" s="30"/>
      <c r="E528" s="19"/>
      <c r="F528" s="20"/>
      <c r="G528" s="98"/>
      <c r="H528" s="108"/>
      <c r="I528" s="17"/>
    </row>
    <row r="529" spans="1:9" ht="12" customHeight="1">
      <c r="A529" s="20"/>
      <c r="B529" s="30"/>
      <c r="C529" t="s">
        <v>30</v>
      </c>
      <c r="D529" t="s">
        <v>690</v>
      </c>
      <c r="E529" s="19"/>
      <c r="F529" s="20" t="s">
        <v>487</v>
      </c>
      <c r="G529" s="98">
        <v>3</v>
      </c>
      <c r="H529" s="108"/>
      <c r="I529" s="83" t="str">
        <f>IF(H529="","",ROUND(G529*H529,2))</f>
        <v/>
      </c>
    </row>
    <row r="530" spans="1:9" ht="12" customHeight="1">
      <c r="A530" s="20"/>
      <c r="B530" s="30"/>
      <c r="E530" s="19"/>
      <c r="F530" s="20"/>
      <c r="G530" s="98"/>
      <c r="H530" s="108"/>
      <c r="I530" s="17"/>
    </row>
    <row r="531" spans="1:9" ht="12" customHeight="1">
      <c r="A531" s="20" t="s">
        <v>860</v>
      </c>
      <c r="B531" s="30"/>
      <c r="C531" t="s">
        <v>1449</v>
      </c>
      <c r="D531" s="19"/>
      <c r="E531" s="19"/>
      <c r="F531" s="20"/>
      <c r="G531" s="98"/>
      <c r="H531" s="108"/>
      <c r="I531" s="17"/>
    </row>
    <row r="532" spans="1:9" ht="12" customHeight="1">
      <c r="A532" s="20"/>
      <c r="B532" s="30"/>
      <c r="C532" t="s">
        <v>701</v>
      </c>
      <c r="D532" s="19"/>
      <c r="E532" s="19"/>
      <c r="F532" s="20"/>
      <c r="G532" s="98"/>
      <c r="H532" s="108"/>
      <c r="I532" s="17"/>
    </row>
    <row r="533" spans="1:9" ht="12" customHeight="1">
      <c r="A533" s="20"/>
      <c r="B533" s="30"/>
      <c r="D533" s="19"/>
      <c r="E533" s="19"/>
      <c r="F533" s="20"/>
      <c r="G533" s="98"/>
      <c r="H533" s="108"/>
      <c r="I533" s="17"/>
    </row>
    <row r="534" spans="1:9" ht="12" customHeight="1">
      <c r="A534" s="20"/>
      <c r="B534" s="30"/>
      <c r="C534" t="s">
        <v>29</v>
      </c>
      <c r="D534" t="s">
        <v>691</v>
      </c>
      <c r="E534" s="19"/>
      <c r="F534" s="20" t="s">
        <v>487</v>
      </c>
      <c r="G534" s="98">
        <v>2</v>
      </c>
      <c r="H534" s="108"/>
      <c r="I534" s="83" t="str">
        <f>IF(H534="","",ROUND(G534*H534,2))</f>
        <v/>
      </c>
    </row>
    <row r="535" spans="1:9" ht="12" customHeight="1">
      <c r="A535" s="20"/>
      <c r="B535" s="30"/>
      <c r="E535" s="19"/>
      <c r="F535" s="20"/>
      <c r="G535" s="98"/>
      <c r="H535" s="108"/>
      <c r="I535" s="17"/>
    </row>
    <row r="536" spans="1:9" ht="12" customHeight="1">
      <c r="A536" s="20"/>
      <c r="B536" s="30"/>
      <c r="C536" t="s">
        <v>30</v>
      </c>
      <c r="D536" t="s">
        <v>692</v>
      </c>
      <c r="E536" s="19"/>
      <c r="F536" s="20" t="s">
        <v>487</v>
      </c>
      <c r="G536" s="98">
        <v>3</v>
      </c>
      <c r="H536" s="108"/>
      <c r="I536" s="83" t="str">
        <f>IF(H536="","",ROUND(G536*H536,2))</f>
        <v/>
      </c>
    </row>
    <row r="537" spans="1:9" ht="12" customHeight="1">
      <c r="A537" s="20"/>
      <c r="B537" s="30"/>
      <c r="E537" s="19"/>
      <c r="F537" s="20"/>
      <c r="G537" s="98"/>
      <c r="H537" s="108"/>
      <c r="I537" s="17"/>
    </row>
    <row r="538" spans="1:9" ht="12" customHeight="1">
      <c r="A538" s="20" t="s">
        <v>861</v>
      </c>
      <c r="B538" s="30"/>
      <c r="C538" t="s">
        <v>693</v>
      </c>
      <c r="D538" s="19"/>
      <c r="E538" s="19"/>
      <c r="F538" s="20" t="s">
        <v>28</v>
      </c>
      <c r="G538" s="98">
        <v>1</v>
      </c>
      <c r="H538" s="108"/>
      <c r="I538" s="83" t="str">
        <f>IF(H538="","",ROUND(G538*H538,2))</f>
        <v/>
      </c>
    </row>
    <row r="539" spans="1:9" ht="12" customHeight="1">
      <c r="A539" s="20"/>
      <c r="B539" s="30"/>
      <c r="D539" s="19"/>
      <c r="E539" s="19"/>
      <c r="F539" s="20"/>
      <c r="G539" s="98"/>
      <c r="H539" s="108"/>
      <c r="I539" s="17"/>
    </row>
    <row r="540" spans="1:9" ht="12" customHeight="1">
      <c r="A540" s="20" t="s">
        <v>862</v>
      </c>
      <c r="B540" s="30"/>
      <c r="C540" t="s">
        <v>694</v>
      </c>
      <c r="D540" s="19"/>
      <c r="E540" s="19"/>
      <c r="F540" s="20"/>
      <c r="G540" s="98"/>
      <c r="H540" s="108"/>
      <c r="I540" s="17"/>
    </row>
    <row r="541" spans="1:9" ht="12" customHeight="1">
      <c r="A541" s="20"/>
      <c r="B541" s="30"/>
      <c r="D541" s="19"/>
      <c r="E541" s="19"/>
      <c r="F541" s="20"/>
      <c r="G541" s="98"/>
      <c r="H541" s="108"/>
      <c r="I541" s="17"/>
    </row>
    <row r="542" spans="1:9" ht="12" customHeight="1">
      <c r="A542" s="20"/>
      <c r="B542" s="30"/>
      <c r="C542" t="s">
        <v>29</v>
      </c>
      <c r="D542" t="s">
        <v>695</v>
      </c>
      <c r="E542" s="19"/>
      <c r="F542" s="20" t="s">
        <v>487</v>
      </c>
      <c r="G542" s="98">
        <v>2</v>
      </c>
      <c r="H542" s="108"/>
      <c r="I542" s="83" t="str">
        <f>IF(H542="","",ROUND(G542*H542,2))</f>
        <v/>
      </c>
    </row>
    <row r="543" spans="1:9" ht="12" customHeight="1">
      <c r="A543" s="20"/>
      <c r="B543" s="30"/>
      <c r="D543" s="19"/>
      <c r="E543" s="19"/>
      <c r="F543" s="20"/>
      <c r="G543" s="98"/>
      <c r="H543" s="108"/>
      <c r="I543" s="17"/>
    </row>
    <row r="544" spans="1:9" ht="12" customHeight="1">
      <c r="A544" s="156">
        <v>2.2000000000000002</v>
      </c>
      <c r="B544" s="23" t="s">
        <v>661</v>
      </c>
      <c r="C544" s="76" t="s">
        <v>702</v>
      </c>
      <c r="D544" s="19"/>
      <c r="E544" s="19"/>
      <c r="F544" s="20"/>
      <c r="G544" s="98"/>
      <c r="H544" s="108"/>
      <c r="I544" s="17"/>
    </row>
    <row r="545" spans="1:9" ht="12" customHeight="1">
      <c r="A545" s="20"/>
      <c r="B545" s="30"/>
      <c r="C545" s="76"/>
      <c r="D545" s="19"/>
      <c r="E545" s="19"/>
      <c r="F545" s="20"/>
      <c r="G545" s="98"/>
      <c r="H545" s="108"/>
      <c r="I545" s="17"/>
    </row>
    <row r="546" spans="1:9" ht="12" customHeight="1">
      <c r="A546" s="20" t="s">
        <v>718</v>
      </c>
      <c r="B546" s="30"/>
      <c r="C546" t="s">
        <v>708</v>
      </c>
      <c r="D546" s="19"/>
      <c r="E546" s="19"/>
      <c r="F546" s="20"/>
      <c r="G546" s="98"/>
      <c r="H546" s="108"/>
      <c r="I546" s="17"/>
    </row>
    <row r="547" spans="1:9" ht="12" customHeight="1">
      <c r="A547" s="20"/>
      <c r="B547" s="30"/>
      <c r="D547" s="19"/>
      <c r="E547" s="19"/>
      <c r="F547" s="20"/>
      <c r="G547" s="98"/>
      <c r="H547" s="108"/>
      <c r="I547" s="17"/>
    </row>
    <row r="548" spans="1:9" ht="12" customHeight="1">
      <c r="A548" s="20"/>
      <c r="B548" s="30"/>
      <c r="C548" t="s">
        <v>29</v>
      </c>
      <c r="D548" t="s">
        <v>710</v>
      </c>
      <c r="E548" s="19"/>
      <c r="F548" s="20"/>
      <c r="G548" s="98"/>
      <c r="H548" s="108"/>
      <c r="I548" s="17"/>
    </row>
    <row r="549" spans="1:9" ht="12" customHeight="1">
      <c r="A549" s="20"/>
      <c r="B549" s="30"/>
      <c r="D549" s="19" t="s">
        <v>711</v>
      </c>
      <c r="E549" s="19"/>
      <c r="F549" s="20"/>
      <c r="G549" s="98"/>
      <c r="H549" s="108"/>
      <c r="I549" s="17"/>
    </row>
    <row r="550" spans="1:9" ht="12" customHeight="1">
      <c r="A550" s="20"/>
      <c r="B550" s="30"/>
      <c r="D550" s="19" t="s">
        <v>712</v>
      </c>
      <c r="E550" s="19"/>
      <c r="F550" s="20"/>
      <c r="G550" s="98"/>
      <c r="H550" s="108"/>
      <c r="I550" s="17"/>
    </row>
    <row r="551" spans="1:9" ht="12" customHeight="1">
      <c r="A551" s="20"/>
      <c r="B551" s="30"/>
      <c r="D551" s="19" t="s">
        <v>713</v>
      </c>
      <c r="E551" s="19"/>
      <c r="F551" s="20"/>
      <c r="G551" s="98"/>
      <c r="H551" s="108"/>
      <c r="I551" s="17"/>
    </row>
    <row r="552" spans="1:9" ht="12" customHeight="1">
      <c r="A552" s="20"/>
      <c r="B552" s="30"/>
      <c r="D552" s="19" t="s">
        <v>714</v>
      </c>
      <c r="E552" s="19"/>
      <c r="F552" s="20"/>
      <c r="G552" s="98"/>
      <c r="H552" s="108"/>
      <c r="I552" s="17"/>
    </row>
    <row r="553" spans="1:9" ht="12" customHeight="1">
      <c r="A553" s="20"/>
      <c r="B553" s="30"/>
      <c r="D553" s="19"/>
      <c r="E553" s="19"/>
      <c r="F553" s="20"/>
      <c r="G553" s="98"/>
      <c r="H553" s="108"/>
      <c r="I553" s="17"/>
    </row>
    <row r="554" spans="1:9" ht="12" customHeight="1">
      <c r="A554" s="20"/>
      <c r="B554" s="30"/>
      <c r="D554" s="19" t="s">
        <v>50</v>
      </c>
      <c r="E554" t="s">
        <v>715</v>
      </c>
      <c r="F554" s="20"/>
      <c r="G554" s="98"/>
      <c r="H554" s="108"/>
      <c r="I554" s="17"/>
    </row>
    <row r="555" spans="1:9" ht="12" customHeight="1">
      <c r="A555" s="20"/>
      <c r="B555" s="23"/>
      <c r="D555" s="19"/>
      <c r="E555" t="s">
        <v>716</v>
      </c>
      <c r="F555" s="20" t="s">
        <v>487</v>
      </c>
      <c r="G555" s="98">
        <v>1</v>
      </c>
      <c r="H555" s="108"/>
      <c r="I555" s="83" t="str">
        <f>IF(H555="","",ROUND(G555*H555,2))</f>
        <v/>
      </c>
    </row>
    <row r="556" spans="1:9" ht="12" customHeight="1">
      <c r="A556" s="20"/>
      <c r="B556" s="23"/>
      <c r="D556" s="19"/>
      <c r="F556" s="20"/>
      <c r="G556" s="98"/>
      <c r="H556" s="108"/>
      <c r="I556" s="83"/>
    </row>
    <row r="557" spans="1:9" ht="12" customHeight="1">
      <c r="A557" s="20"/>
      <c r="B557" s="23"/>
      <c r="D557" s="19"/>
      <c r="F557" s="20"/>
      <c r="G557" s="98"/>
      <c r="H557" s="108"/>
      <c r="I557" s="83"/>
    </row>
    <row r="558" spans="1:9" ht="12" customHeight="1">
      <c r="A558" s="20"/>
      <c r="B558" s="23"/>
      <c r="D558" s="19"/>
      <c r="F558" s="20"/>
      <c r="G558" s="98"/>
      <c r="H558" s="108"/>
      <c r="I558" s="83"/>
    </row>
    <row r="559" spans="1:9" ht="12" customHeight="1">
      <c r="A559" s="20"/>
      <c r="B559" s="23"/>
      <c r="D559" s="19"/>
      <c r="F559" s="20"/>
      <c r="G559" s="98"/>
      <c r="H559" s="108"/>
      <c r="I559" s="83"/>
    </row>
    <row r="560" spans="1:9" ht="12" customHeight="1">
      <c r="A560" s="20"/>
      <c r="B560" s="23"/>
      <c r="D560" s="19"/>
      <c r="F560" s="20"/>
      <c r="G560" s="98"/>
      <c r="H560" s="108"/>
      <c r="I560" s="83"/>
    </row>
    <row r="561" spans="1:9" ht="12" customHeight="1">
      <c r="A561" s="20"/>
      <c r="B561" s="23"/>
      <c r="D561" s="19"/>
      <c r="F561" s="20"/>
      <c r="G561" s="98"/>
      <c r="H561" s="108"/>
      <c r="I561" s="83"/>
    </row>
    <row r="562" spans="1:9" ht="12" customHeight="1">
      <c r="A562" s="20"/>
      <c r="B562" s="23"/>
      <c r="D562" s="19"/>
      <c r="E562" s="19"/>
      <c r="F562" s="20"/>
      <c r="G562" s="98"/>
      <c r="H562" s="108"/>
      <c r="I562" s="17"/>
    </row>
    <row r="563" spans="1:9" ht="12" customHeight="1">
      <c r="A563" s="42"/>
      <c r="B563" s="65"/>
      <c r="C563" s="43"/>
      <c r="D563" s="43"/>
      <c r="E563" s="43"/>
      <c r="F563" s="44"/>
      <c r="G563" s="102"/>
      <c r="H563" s="110"/>
      <c r="I563" s="46"/>
    </row>
    <row r="564" spans="1:9" ht="12" customHeight="1">
      <c r="A564" s="14"/>
      <c r="B564" s="47" t="s">
        <v>22</v>
      </c>
      <c r="C564" s="19"/>
      <c r="D564" s="19"/>
      <c r="E564" s="19"/>
      <c r="G564" s="103"/>
      <c r="H564" s="111"/>
      <c r="I564" s="49" t="str">
        <f>IF(SUM(I511:I563)=0,"",SUM(I511:I563))</f>
        <v/>
      </c>
    </row>
    <row r="565" spans="1:9" ht="12" customHeight="1">
      <c r="A565" s="50"/>
      <c r="B565" s="51"/>
      <c r="C565" s="52"/>
      <c r="D565" s="52"/>
      <c r="E565" s="52"/>
      <c r="F565" s="53"/>
      <c r="G565" s="104"/>
      <c r="H565" s="112"/>
      <c r="I565" s="55"/>
    </row>
    <row r="566" spans="1:9" ht="12" customHeight="1">
      <c r="A566" s="42"/>
      <c r="B566" s="65"/>
      <c r="C566" s="43"/>
      <c r="D566" s="43"/>
      <c r="E566" s="43"/>
      <c r="F566" s="44"/>
      <c r="G566" s="102"/>
      <c r="H566" s="110"/>
      <c r="I566" s="59"/>
    </row>
    <row r="567" spans="1:9" ht="12" customHeight="1">
      <c r="A567" s="18"/>
      <c r="B567" s="47" t="s">
        <v>23</v>
      </c>
      <c r="C567" s="19"/>
      <c r="D567" s="19"/>
      <c r="E567" s="19"/>
      <c r="G567" s="103"/>
      <c r="H567" s="111"/>
      <c r="I567" s="56" t="str">
        <f>+I564</f>
        <v/>
      </c>
    </row>
    <row r="568" spans="1:9" ht="12" customHeight="1">
      <c r="A568" s="57"/>
      <c r="B568" s="51"/>
      <c r="C568" s="52"/>
      <c r="D568" s="52"/>
      <c r="E568" s="52"/>
      <c r="F568" s="53"/>
      <c r="G568" s="104"/>
      <c r="H568" s="112"/>
      <c r="I568" s="58"/>
    </row>
    <row r="569" spans="1:9" ht="12" customHeight="1">
      <c r="A569" s="21"/>
      <c r="B569" s="24"/>
      <c r="C569" s="33"/>
      <c r="D569" s="19"/>
      <c r="E569" s="19"/>
      <c r="F569" s="20"/>
      <c r="G569" s="98"/>
      <c r="H569" s="108"/>
      <c r="I569" s="17" t="str">
        <f t="shared" ref="I569" si="9">IF(OR(AND(G569="Prov",H569="Sum"),(H569="PC Sum")),". . . . . . . . .00",IF(ISERR(G569*H569),"",IF(G569*H569=0,"",ROUND(G569*H569,2))))</f>
        <v/>
      </c>
    </row>
    <row r="570" spans="1:9" ht="12" customHeight="1">
      <c r="A570" s="156">
        <v>2.21</v>
      </c>
      <c r="B570" s="23" t="s">
        <v>717</v>
      </c>
      <c r="C570" s="76" t="s">
        <v>703</v>
      </c>
      <c r="D570" s="19"/>
      <c r="E570" s="19"/>
      <c r="F570" s="20"/>
      <c r="G570" s="98"/>
      <c r="H570" s="108"/>
      <c r="I570" s="17"/>
    </row>
    <row r="571" spans="1:9" ht="12" customHeight="1">
      <c r="A571" s="156"/>
      <c r="B571" s="23"/>
      <c r="C571" s="76"/>
      <c r="D571" s="19"/>
      <c r="E571" s="19"/>
      <c r="F571" s="20"/>
      <c r="G571" s="98"/>
      <c r="H571" s="108"/>
      <c r="I571" s="17"/>
    </row>
    <row r="572" spans="1:9" ht="12" customHeight="1">
      <c r="A572" s="20" t="s">
        <v>725</v>
      </c>
      <c r="B572" s="30"/>
      <c r="C572" t="s">
        <v>719</v>
      </c>
      <c r="D572" s="19"/>
      <c r="E572" s="19"/>
      <c r="F572" s="20"/>
      <c r="G572" s="98"/>
      <c r="H572" s="108"/>
      <c r="I572" s="17"/>
    </row>
    <row r="573" spans="1:9" ht="12" customHeight="1">
      <c r="A573" s="20"/>
      <c r="B573" s="30"/>
      <c r="D573" s="19"/>
      <c r="E573" s="19"/>
      <c r="F573" s="20"/>
      <c r="G573" s="98"/>
      <c r="H573" s="108"/>
      <c r="I573" s="17"/>
    </row>
    <row r="574" spans="1:9" ht="12" customHeight="1">
      <c r="A574" s="20"/>
      <c r="B574" s="30"/>
      <c r="C574" t="s">
        <v>29</v>
      </c>
      <c r="D574" t="s">
        <v>721</v>
      </c>
      <c r="E574" s="19"/>
      <c r="F574" s="20"/>
      <c r="G574" s="98"/>
      <c r="H574" s="108"/>
      <c r="I574" s="17"/>
    </row>
    <row r="575" spans="1:9" ht="12" customHeight="1">
      <c r="A575" s="20"/>
      <c r="B575" s="30"/>
      <c r="D575" t="s">
        <v>722</v>
      </c>
      <c r="E575" s="19"/>
      <c r="F575" s="20" t="s">
        <v>87</v>
      </c>
      <c r="G575" s="98">
        <v>106</v>
      </c>
      <c r="H575" s="108"/>
      <c r="I575" s="83" t="str">
        <f>IF(H575="","",ROUND(G575*H575,2))</f>
        <v/>
      </c>
    </row>
    <row r="576" spans="1:9" ht="12" customHeight="1">
      <c r="A576" s="20"/>
      <c r="B576" s="30"/>
      <c r="E576" s="19"/>
      <c r="F576" s="20"/>
      <c r="G576" s="98"/>
      <c r="H576" s="108"/>
      <c r="I576" s="17"/>
    </row>
    <row r="577" spans="1:9" ht="12" customHeight="1">
      <c r="A577" s="20" t="s">
        <v>726</v>
      </c>
      <c r="B577" s="30"/>
      <c r="C577" t="s">
        <v>720</v>
      </c>
      <c r="D577" s="19"/>
      <c r="E577" s="19"/>
      <c r="F577" s="20"/>
      <c r="G577" s="98"/>
      <c r="H577" s="108"/>
      <c r="I577" s="17"/>
    </row>
    <row r="578" spans="1:9" ht="12" customHeight="1">
      <c r="A578" s="20"/>
      <c r="B578" s="30"/>
      <c r="D578" s="19"/>
      <c r="E578" s="19"/>
      <c r="F578" s="20"/>
      <c r="G578" s="98"/>
      <c r="H578" s="108"/>
      <c r="I578" s="17"/>
    </row>
    <row r="579" spans="1:9" ht="12" customHeight="1">
      <c r="A579" s="20"/>
      <c r="B579" s="30"/>
      <c r="C579" t="s">
        <v>29</v>
      </c>
      <c r="D579" t="s">
        <v>723</v>
      </c>
      <c r="E579" s="19"/>
      <c r="F579" s="20"/>
      <c r="G579" s="98"/>
      <c r="H579" s="108"/>
      <c r="I579" s="17"/>
    </row>
    <row r="580" spans="1:9" ht="12" customHeight="1">
      <c r="A580" s="20"/>
      <c r="B580" s="30"/>
      <c r="D580" t="s">
        <v>724</v>
      </c>
      <c r="E580" s="19"/>
      <c r="F580" s="20" t="s">
        <v>87</v>
      </c>
      <c r="G580" s="98">
        <v>2</v>
      </c>
      <c r="H580" s="108"/>
      <c r="I580" s="83" t="str">
        <f>IF(H580="","",ROUND(G580*H580,2))</f>
        <v/>
      </c>
    </row>
    <row r="581" spans="1:9" ht="12" customHeight="1">
      <c r="A581" s="20"/>
      <c r="B581" s="30"/>
      <c r="E581" s="19"/>
      <c r="F581" s="20"/>
      <c r="G581" s="98"/>
      <c r="H581" s="108"/>
      <c r="I581" s="17"/>
    </row>
    <row r="582" spans="1:9" ht="12" customHeight="1">
      <c r="A582" s="20" t="s">
        <v>727</v>
      </c>
      <c r="B582" s="30"/>
      <c r="C582" t="s">
        <v>1450</v>
      </c>
      <c r="D582" s="19"/>
      <c r="E582" s="19"/>
      <c r="F582" s="20"/>
      <c r="G582" s="98"/>
      <c r="H582" s="108"/>
      <c r="I582" s="17"/>
    </row>
    <row r="583" spans="1:9" ht="12" customHeight="1">
      <c r="A583" s="20"/>
      <c r="B583" s="30"/>
      <c r="D583" s="19"/>
      <c r="E583" s="19"/>
      <c r="F583" s="20"/>
      <c r="G583" s="98"/>
      <c r="H583" s="108"/>
      <c r="I583" s="17"/>
    </row>
    <row r="584" spans="1:9" ht="12" customHeight="1">
      <c r="A584" s="20"/>
      <c r="B584" s="30"/>
      <c r="C584" t="s">
        <v>29</v>
      </c>
      <c r="D584" t="s">
        <v>1452</v>
      </c>
      <c r="E584" s="19"/>
      <c r="F584" s="20"/>
      <c r="G584" s="98"/>
      <c r="H584" s="108"/>
      <c r="I584" s="17"/>
    </row>
    <row r="585" spans="1:9" ht="12" customHeight="1">
      <c r="A585" s="20"/>
      <c r="B585" s="30"/>
      <c r="D585" t="s">
        <v>1451</v>
      </c>
      <c r="E585" s="19"/>
      <c r="F585" s="20"/>
      <c r="G585" s="98"/>
      <c r="H585" s="108"/>
      <c r="I585" s="17"/>
    </row>
    <row r="586" spans="1:9" ht="12" customHeight="1">
      <c r="A586" s="20"/>
      <c r="B586" s="30"/>
      <c r="D586" t="s">
        <v>857</v>
      </c>
      <c r="E586" s="19"/>
      <c r="F586" s="20" t="s">
        <v>87</v>
      </c>
      <c r="G586" s="98">
        <v>10</v>
      </c>
      <c r="H586" s="108"/>
      <c r="I586" s="83" t="str">
        <f>IF(H586="","",ROUND(G586*H586,2))</f>
        <v/>
      </c>
    </row>
    <row r="587" spans="1:9" ht="12" customHeight="1">
      <c r="A587" s="20"/>
      <c r="B587" s="30"/>
      <c r="E587" s="19"/>
      <c r="F587" s="20"/>
      <c r="G587" s="98"/>
      <c r="H587" s="108"/>
      <c r="I587" s="17"/>
    </row>
    <row r="588" spans="1:9" ht="12" customHeight="1">
      <c r="A588" s="84">
        <v>2.2200000000000002</v>
      </c>
      <c r="B588" s="23" t="s">
        <v>39</v>
      </c>
      <c r="C588" s="76" t="s">
        <v>707</v>
      </c>
      <c r="D588" s="19"/>
      <c r="E588" s="19"/>
      <c r="F588" s="20"/>
      <c r="G588" s="98"/>
      <c r="H588" s="108"/>
      <c r="I588" s="17"/>
    </row>
    <row r="589" spans="1:9" ht="12" customHeight="1">
      <c r="A589" s="84"/>
      <c r="B589" s="23" t="s">
        <v>257</v>
      </c>
      <c r="C589" s="76"/>
      <c r="D589" s="19"/>
      <c r="E589" s="19"/>
      <c r="F589" s="20"/>
      <c r="G589" s="98"/>
      <c r="H589" s="108"/>
      <c r="I589" s="17"/>
    </row>
    <row r="590" spans="1:9" ht="12" customHeight="1">
      <c r="A590" s="20" t="s">
        <v>736</v>
      </c>
      <c r="B590" s="30"/>
      <c r="C590" t="s">
        <v>704</v>
      </c>
      <c r="D590" s="19"/>
      <c r="E590" s="19"/>
      <c r="F590" s="29" t="s">
        <v>60</v>
      </c>
      <c r="G590" s="73" t="s">
        <v>60</v>
      </c>
      <c r="H590" s="90" t="s">
        <v>184</v>
      </c>
      <c r="I590" s="17">
        <v>10000</v>
      </c>
    </row>
    <row r="591" spans="1:9" ht="12" customHeight="1">
      <c r="A591" s="20"/>
      <c r="B591" s="30"/>
      <c r="D591" s="19"/>
      <c r="E591" s="19"/>
      <c r="F591" s="20"/>
      <c r="G591" s="98"/>
      <c r="H591" s="108"/>
      <c r="I591" s="17"/>
    </row>
    <row r="592" spans="1:9" ht="12" customHeight="1">
      <c r="A592" s="20" t="s">
        <v>737</v>
      </c>
      <c r="B592" s="30"/>
      <c r="C592" t="s">
        <v>705</v>
      </c>
      <c r="D592" s="19"/>
      <c r="E592" s="19"/>
      <c r="F592" s="20" t="s">
        <v>185</v>
      </c>
      <c r="G592" s="98">
        <f>I590</f>
        <v>10000</v>
      </c>
      <c r="H592" s="190"/>
      <c r="I592" s="83" t="str">
        <f>IF(H592="","",ROUND(G592*H592,2))</f>
        <v/>
      </c>
    </row>
    <row r="593" spans="1:9" ht="12" customHeight="1">
      <c r="A593" s="20"/>
      <c r="B593" s="30"/>
      <c r="D593" s="19"/>
      <c r="E593" s="19"/>
      <c r="F593" s="20"/>
      <c r="G593" s="98"/>
      <c r="H593" s="190"/>
      <c r="I593" s="83"/>
    </row>
    <row r="594" spans="1:9" ht="12" customHeight="1">
      <c r="A594" s="20" t="s">
        <v>863</v>
      </c>
      <c r="B594" s="30" t="s">
        <v>254</v>
      </c>
      <c r="C594" t="s">
        <v>728</v>
      </c>
      <c r="D594" s="19"/>
      <c r="E594" s="19"/>
      <c r="F594" s="20"/>
      <c r="G594" s="98"/>
      <c r="H594" s="108"/>
      <c r="I594" s="17"/>
    </row>
    <row r="595" spans="1:9" ht="12" customHeight="1">
      <c r="A595" s="20"/>
      <c r="B595" s="30"/>
      <c r="C595" t="s">
        <v>1453</v>
      </c>
      <c r="D595" s="19"/>
      <c r="E595" s="19"/>
      <c r="F595" s="20"/>
      <c r="G595" s="98"/>
      <c r="H595" s="108"/>
      <c r="I595" s="17"/>
    </row>
    <row r="596" spans="1:9" ht="12" customHeight="1">
      <c r="A596" s="20"/>
      <c r="B596" s="30"/>
      <c r="C596" t="s">
        <v>729</v>
      </c>
      <c r="D596" s="19"/>
      <c r="E596" s="19"/>
      <c r="F596" s="20"/>
      <c r="G596" s="98"/>
      <c r="H596" s="108"/>
      <c r="I596" s="17"/>
    </row>
    <row r="597" spans="1:9" ht="12" customHeight="1">
      <c r="A597" s="20"/>
      <c r="B597" s="30"/>
      <c r="C597" t="s">
        <v>730</v>
      </c>
      <c r="D597" s="19"/>
      <c r="E597" s="19"/>
      <c r="F597" s="29" t="s">
        <v>60</v>
      </c>
      <c r="G597" s="73" t="s">
        <v>60</v>
      </c>
      <c r="H597" s="90" t="s">
        <v>184</v>
      </c>
      <c r="I597" s="17">
        <v>7500</v>
      </c>
    </row>
    <row r="598" spans="1:9" ht="12" customHeight="1">
      <c r="A598" s="20"/>
      <c r="B598" s="30"/>
      <c r="D598" s="19"/>
      <c r="E598" s="19"/>
      <c r="F598" s="20"/>
      <c r="G598" s="98"/>
      <c r="H598" s="108"/>
      <c r="I598" s="17"/>
    </row>
    <row r="599" spans="1:9" ht="12" customHeight="1">
      <c r="A599" s="20" t="s">
        <v>864</v>
      </c>
      <c r="B599" s="30" t="s">
        <v>39</v>
      </c>
      <c r="C599" t="s">
        <v>69</v>
      </c>
      <c r="D599" s="19"/>
      <c r="E599" s="19"/>
      <c r="F599" s="20"/>
      <c r="G599" s="98"/>
      <c r="H599" s="108"/>
      <c r="I599" s="17"/>
    </row>
    <row r="600" spans="1:9" ht="12" customHeight="1">
      <c r="A600" s="20"/>
      <c r="B600" s="30" t="s">
        <v>40</v>
      </c>
      <c r="C600" t="s">
        <v>71</v>
      </c>
      <c r="D600" s="19"/>
      <c r="E600" s="19"/>
      <c r="F600" s="20"/>
      <c r="G600" s="98"/>
      <c r="H600" s="108"/>
      <c r="I600" s="17"/>
    </row>
    <row r="601" spans="1:9" ht="12" customHeight="1">
      <c r="A601" s="20"/>
      <c r="B601" s="30"/>
      <c r="C601" t="s">
        <v>72</v>
      </c>
      <c r="D601" s="19"/>
      <c r="E601" s="19"/>
      <c r="F601" s="20"/>
      <c r="G601" s="98"/>
      <c r="H601" s="108"/>
      <c r="I601" s="17"/>
    </row>
    <row r="602" spans="1:9" ht="12" customHeight="1">
      <c r="A602" s="20"/>
      <c r="B602" s="30"/>
      <c r="D602" s="19"/>
      <c r="E602" s="19"/>
      <c r="F602" s="20"/>
      <c r="G602" s="98"/>
      <c r="H602" s="108"/>
      <c r="I602" s="17"/>
    </row>
    <row r="603" spans="1:9" ht="12" customHeight="1">
      <c r="A603" s="20"/>
      <c r="B603" s="30" t="s">
        <v>70</v>
      </c>
      <c r="C603" t="s">
        <v>29</v>
      </c>
      <c r="D603" t="s">
        <v>732</v>
      </c>
      <c r="E603" s="19"/>
      <c r="F603" s="20"/>
      <c r="G603" s="98"/>
      <c r="H603" s="108"/>
      <c r="I603" s="17"/>
    </row>
    <row r="604" spans="1:9" ht="12" customHeight="1">
      <c r="A604" s="20"/>
      <c r="B604" s="30"/>
      <c r="D604" t="s">
        <v>731</v>
      </c>
      <c r="E604" s="19"/>
      <c r="F604" s="20" t="s">
        <v>443</v>
      </c>
      <c r="G604" s="151">
        <v>2.5</v>
      </c>
      <c r="H604" s="108"/>
      <c r="I604" s="83" t="str">
        <f>IF(H604="","",ROUND(G604*H604,2))</f>
        <v/>
      </c>
    </row>
    <row r="605" spans="1:9" ht="12" customHeight="1">
      <c r="A605" s="20"/>
      <c r="B605" s="30"/>
      <c r="D605" s="19"/>
      <c r="F605" s="20"/>
      <c r="G605" s="98"/>
      <c r="H605" s="108"/>
      <c r="I605" s="17"/>
    </row>
    <row r="606" spans="1:9" ht="12" customHeight="1">
      <c r="A606" s="20" t="s">
        <v>865</v>
      </c>
      <c r="B606" s="30" t="s">
        <v>39</v>
      </c>
      <c r="C606" t="s">
        <v>735</v>
      </c>
      <c r="D606" s="19"/>
      <c r="E606" s="19"/>
      <c r="F606" s="20"/>
      <c r="G606" s="98"/>
      <c r="H606" s="108"/>
      <c r="I606" s="17"/>
    </row>
    <row r="607" spans="1:9" ht="12" customHeight="1">
      <c r="A607" s="20"/>
      <c r="B607" s="30" t="s">
        <v>41</v>
      </c>
      <c r="D607" s="19"/>
      <c r="E607" s="19"/>
      <c r="F607" s="20"/>
      <c r="G607" s="98"/>
      <c r="H607" s="108"/>
      <c r="I607" s="17"/>
    </row>
    <row r="608" spans="1:9" ht="12" customHeight="1">
      <c r="A608" s="20"/>
      <c r="B608" s="30" t="s">
        <v>47</v>
      </c>
      <c r="C608" t="s">
        <v>29</v>
      </c>
      <c r="D608" t="s">
        <v>733</v>
      </c>
      <c r="E608" s="19"/>
      <c r="F608" s="20"/>
      <c r="G608" s="98"/>
      <c r="H608" s="108"/>
      <c r="I608" s="17"/>
    </row>
    <row r="609" spans="1:9" ht="12" customHeight="1">
      <c r="A609" s="20"/>
      <c r="B609" s="30"/>
      <c r="D609" t="s">
        <v>734</v>
      </c>
      <c r="E609" s="19"/>
      <c r="F609" s="20"/>
      <c r="G609" s="98"/>
      <c r="H609" s="108"/>
      <c r="I609" s="17"/>
    </row>
    <row r="610" spans="1:9" ht="12" customHeight="1">
      <c r="A610" s="20"/>
      <c r="B610" s="30"/>
      <c r="E610" s="19"/>
      <c r="F610" s="20"/>
      <c r="G610" s="98"/>
      <c r="H610" s="108"/>
      <c r="I610" s="17"/>
    </row>
    <row r="611" spans="1:9" ht="12" customHeight="1">
      <c r="A611" s="20"/>
      <c r="B611" s="30"/>
      <c r="D611" t="s">
        <v>50</v>
      </c>
      <c r="E611" t="s">
        <v>706</v>
      </c>
      <c r="F611" s="20" t="s">
        <v>443</v>
      </c>
      <c r="G611" s="151">
        <v>0.5</v>
      </c>
      <c r="H611" s="108"/>
      <c r="I611" s="83" t="str">
        <f>IF(H611="","",ROUND(G611*H611,2))</f>
        <v/>
      </c>
    </row>
    <row r="612" spans="1:9" ht="12" customHeight="1">
      <c r="A612" s="20"/>
      <c r="B612" s="30"/>
      <c r="D612" s="19"/>
      <c r="E612" s="19"/>
      <c r="F612" s="20"/>
      <c r="G612" s="98"/>
      <c r="H612" s="108"/>
      <c r="I612" s="17"/>
    </row>
    <row r="613" spans="1:9" ht="12" customHeight="1">
      <c r="A613" s="20"/>
      <c r="B613" s="30"/>
      <c r="D613" s="19"/>
      <c r="E613" s="19"/>
      <c r="F613" s="20"/>
      <c r="G613" s="98"/>
      <c r="H613" s="108"/>
      <c r="I613" s="17"/>
    </row>
    <row r="614" spans="1:9" ht="12" customHeight="1">
      <c r="A614" s="20"/>
      <c r="B614" s="30"/>
      <c r="D614" s="19"/>
      <c r="E614" s="19"/>
      <c r="F614" s="20"/>
      <c r="G614" s="98"/>
      <c r="H614" s="108"/>
      <c r="I614" s="17"/>
    </row>
    <row r="615" spans="1:9" ht="12" customHeight="1">
      <c r="A615" s="20"/>
      <c r="B615" s="30"/>
      <c r="D615" s="19"/>
      <c r="E615" s="19"/>
      <c r="F615" s="20"/>
      <c r="G615" s="98"/>
      <c r="H615" s="108"/>
      <c r="I615" s="17"/>
    </row>
    <row r="616" spans="1:9" ht="12" customHeight="1">
      <c r="A616" s="20"/>
      <c r="B616" s="30"/>
      <c r="C616" s="75"/>
      <c r="D616" s="19"/>
      <c r="E616" s="19"/>
      <c r="F616" s="20"/>
      <c r="G616" s="98"/>
      <c r="H616" s="108"/>
      <c r="I616" s="17"/>
    </row>
    <row r="617" spans="1:9" ht="12" customHeight="1">
      <c r="A617" s="20"/>
      <c r="B617" s="23"/>
      <c r="C617" s="19"/>
      <c r="D617" s="19"/>
      <c r="E617" s="19"/>
      <c r="F617" s="100"/>
      <c r="G617" s="98"/>
      <c r="H617" s="108"/>
      <c r="I617" s="17"/>
    </row>
    <row r="618" spans="1:9" ht="12" customHeight="1">
      <c r="A618" s="20"/>
      <c r="B618" s="30"/>
      <c r="C618" s="75"/>
      <c r="D618" s="19"/>
      <c r="E618" s="19"/>
      <c r="F618" s="20"/>
      <c r="G618" s="98"/>
      <c r="H618" s="108"/>
      <c r="I618" s="17"/>
    </row>
    <row r="619" spans="1:9" ht="12" customHeight="1">
      <c r="A619" s="42"/>
      <c r="B619" s="65"/>
      <c r="C619" s="43"/>
      <c r="D619" s="43"/>
      <c r="E619" s="43"/>
      <c r="F619" s="44"/>
      <c r="G619" s="102"/>
      <c r="H619" s="110"/>
      <c r="I619" s="46"/>
    </row>
    <row r="620" spans="1:9" ht="12" customHeight="1">
      <c r="A620" s="14"/>
      <c r="B620" s="47" t="s">
        <v>22</v>
      </c>
      <c r="C620" s="19"/>
      <c r="D620" s="19"/>
      <c r="E620" s="19"/>
      <c r="G620" s="103"/>
      <c r="H620" s="111"/>
      <c r="I620" s="49" t="str">
        <f>IF(SUM(I566:I619)=I590+I597,"",SUM(I566:I619))</f>
        <v/>
      </c>
    </row>
    <row r="621" spans="1:9" ht="12" customHeight="1">
      <c r="A621" s="50"/>
      <c r="B621" s="51"/>
      <c r="C621" s="52"/>
      <c r="D621" s="52"/>
      <c r="E621" s="52"/>
      <c r="F621" s="53"/>
      <c r="G621" s="104"/>
      <c r="H621" s="112"/>
      <c r="I621" s="55"/>
    </row>
    <row r="622" spans="1:9" ht="12" customHeight="1">
      <c r="A622" s="42"/>
      <c r="B622" s="65"/>
      <c r="C622" s="43"/>
      <c r="D622" s="43"/>
      <c r="E622" s="43"/>
      <c r="F622" s="44"/>
      <c r="G622" s="102"/>
      <c r="H622" s="110"/>
      <c r="I622" s="59"/>
    </row>
    <row r="623" spans="1:9" ht="12" customHeight="1">
      <c r="A623" s="18"/>
      <c r="B623" s="47" t="s">
        <v>23</v>
      </c>
      <c r="C623" s="19"/>
      <c r="D623" s="19"/>
      <c r="E623" s="19"/>
      <c r="G623" s="103"/>
      <c r="H623" s="111"/>
      <c r="I623" s="56" t="str">
        <f>+I620</f>
        <v/>
      </c>
    </row>
    <row r="624" spans="1:9" ht="12" customHeight="1">
      <c r="A624" s="57"/>
      <c r="B624" s="51"/>
      <c r="C624" s="52"/>
      <c r="D624" s="52"/>
      <c r="E624" s="52"/>
      <c r="F624" s="53"/>
      <c r="G624" s="104"/>
      <c r="H624" s="112"/>
      <c r="I624" s="58"/>
    </row>
    <row r="625" spans="1:9" ht="12" customHeight="1">
      <c r="A625" s="21"/>
      <c r="B625" s="24"/>
      <c r="C625" s="33"/>
      <c r="D625" s="19"/>
      <c r="E625" s="19"/>
      <c r="F625" s="20"/>
      <c r="G625" s="98"/>
      <c r="H625" s="108"/>
      <c r="I625" s="17" t="str">
        <f t="shared" ref="I625" si="10">IF(OR(AND(G625="Prov",H625="Sum"),(H625="PC Sum")),". . . . . . . . .00",IF(ISERR(G625*H625),"",IF(G625*H625=0,"",ROUND(G625*H625,2))))</f>
        <v/>
      </c>
    </row>
    <row r="626" spans="1:9" ht="12" customHeight="1">
      <c r="A626" s="155"/>
      <c r="B626" s="30"/>
      <c r="C626" s="152" t="s">
        <v>523</v>
      </c>
      <c r="D626" s="19"/>
      <c r="E626" s="19"/>
      <c r="F626" s="20"/>
      <c r="G626" s="98"/>
      <c r="H626" s="108"/>
      <c r="I626" s="17"/>
    </row>
    <row r="627" spans="1:9" ht="12" customHeight="1">
      <c r="A627" s="20"/>
      <c r="B627" s="30"/>
      <c r="C627" s="75"/>
      <c r="D627" s="19"/>
      <c r="E627" s="19"/>
      <c r="F627" s="20"/>
      <c r="G627" s="98"/>
      <c r="H627" s="108"/>
      <c r="I627" s="17"/>
    </row>
    <row r="628" spans="1:9" ht="12" customHeight="1">
      <c r="A628" s="84">
        <v>2.23</v>
      </c>
      <c r="B628" s="22" t="s">
        <v>39</v>
      </c>
      <c r="C628" s="33" t="s">
        <v>67</v>
      </c>
      <c r="D628" s="19"/>
      <c r="E628" s="19"/>
      <c r="F628" s="20"/>
      <c r="G628" s="98"/>
      <c r="H628" s="108"/>
      <c r="I628" s="17"/>
    </row>
    <row r="629" spans="1:9" ht="12" customHeight="1">
      <c r="A629" s="20"/>
      <c r="B629" s="22" t="s">
        <v>40</v>
      </c>
      <c r="C629" s="75"/>
      <c r="D629" s="19"/>
      <c r="E629" s="19"/>
      <c r="F629" s="20"/>
      <c r="G629" s="98"/>
      <c r="H629" s="108"/>
      <c r="I629" s="17"/>
    </row>
    <row r="630" spans="1:9" ht="12" customHeight="1">
      <c r="A630" s="20" t="s">
        <v>738</v>
      </c>
      <c r="B630" s="20" t="s">
        <v>68</v>
      </c>
      <c r="C630" s="1" t="s">
        <v>69</v>
      </c>
      <c r="D630" s="19"/>
      <c r="E630" s="72"/>
      <c r="F630" s="115"/>
      <c r="G630" s="98"/>
      <c r="H630" s="108"/>
      <c r="I630" s="17"/>
    </row>
    <row r="631" spans="1:9" ht="12" customHeight="1">
      <c r="A631" s="20"/>
      <c r="B631" s="20" t="s">
        <v>70</v>
      </c>
      <c r="C631" s="1" t="s">
        <v>71</v>
      </c>
      <c r="D631" s="19"/>
      <c r="E631" s="72"/>
      <c r="F631" s="115"/>
      <c r="G631" s="98"/>
      <c r="H631" s="108"/>
      <c r="I631" s="17"/>
    </row>
    <row r="632" spans="1:9" ht="12" customHeight="1">
      <c r="A632" s="20"/>
      <c r="B632" s="18"/>
      <c r="C632" s="1" t="s">
        <v>72</v>
      </c>
      <c r="D632" s="19"/>
      <c r="E632" s="72"/>
      <c r="F632" s="115"/>
      <c r="G632" s="98"/>
      <c r="H632" s="108"/>
      <c r="I632" s="17"/>
    </row>
    <row r="633" spans="1:9" ht="12" customHeight="1">
      <c r="A633" s="20"/>
      <c r="B633" s="14"/>
      <c r="C633" s="72"/>
      <c r="D633" s="72"/>
      <c r="E633" s="72"/>
      <c r="F633" s="115"/>
      <c r="G633" s="98"/>
      <c r="H633" s="108"/>
      <c r="I633" s="17"/>
    </row>
    <row r="634" spans="1:9" ht="12" customHeight="1">
      <c r="A634" s="20"/>
      <c r="B634" s="14"/>
      <c r="C634" s="19" t="s">
        <v>29</v>
      </c>
      <c r="D634" s="19" t="s">
        <v>354</v>
      </c>
      <c r="E634" s="72"/>
      <c r="F634" s="115"/>
      <c r="G634" s="98"/>
      <c r="H634" s="108"/>
      <c r="I634" s="17"/>
    </row>
    <row r="635" spans="1:9" ht="12" customHeight="1">
      <c r="A635" s="20"/>
      <c r="B635" s="14"/>
      <c r="C635" s="72"/>
      <c r="D635" s="72"/>
      <c r="E635" s="72"/>
      <c r="F635" s="115"/>
      <c r="G635" s="98"/>
      <c r="H635" s="108"/>
      <c r="I635" s="17"/>
    </row>
    <row r="636" spans="1:9" ht="12" customHeight="1">
      <c r="A636" s="20"/>
      <c r="B636" s="23"/>
      <c r="C636" s="37"/>
      <c r="D636" s="19" t="s">
        <v>13</v>
      </c>
      <c r="E636" t="s">
        <v>73</v>
      </c>
      <c r="F636" s="116" t="s">
        <v>44</v>
      </c>
      <c r="G636" s="98">
        <v>75</v>
      </c>
      <c r="H636" s="108"/>
      <c r="I636" s="83" t="str">
        <f>IF(H636="","",ROUND(G636*H636,2))</f>
        <v/>
      </c>
    </row>
    <row r="637" spans="1:9" ht="12" customHeight="1">
      <c r="A637" s="20"/>
      <c r="B637" s="30"/>
      <c r="C637" s="75"/>
      <c r="D637" s="19"/>
      <c r="E637" s="19"/>
      <c r="F637" s="20"/>
      <c r="G637" s="98"/>
      <c r="H637" s="108"/>
      <c r="I637" s="17"/>
    </row>
    <row r="638" spans="1:9" ht="12" customHeight="1">
      <c r="A638" s="20"/>
      <c r="B638" s="23"/>
      <c r="C638" s="37"/>
      <c r="D638" s="19" t="s">
        <v>14</v>
      </c>
      <c r="E638" t="s">
        <v>240</v>
      </c>
      <c r="F638" s="116" t="s">
        <v>44</v>
      </c>
      <c r="G638" s="98">
        <v>75</v>
      </c>
      <c r="H638" s="108"/>
      <c r="I638" s="83" t="str">
        <f>IF(H638="","",ROUND(G638*H638,2))</f>
        <v/>
      </c>
    </row>
    <row r="639" spans="1:9" ht="12" customHeight="1">
      <c r="A639" s="20"/>
      <c r="B639" s="30"/>
      <c r="C639" s="75"/>
      <c r="D639" s="19"/>
      <c r="E639" s="19"/>
      <c r="F639" s="20"/>
      <c r="G639" s="98"/>
      <c r="H639" s="108"/>
      <c r="I639" s="17"/>
    </row>
    <row r="640" spans="1:9" ht="12" customHeight="1">
      <c r="A640" s="20" t="s">
        <v>739</v>
      </c>
      <c r="B640" s="20" t="s">
        <v>68</v>
      </c>
      <c r="C640" s="1" t="s">
        <v>743</v>
      </c>
      <c r="D640" s="19"/>
      <c r="E640" s="19"/>
      <c r="F640" s="100"/>
      <c r="G640" s="98"/>
      <c r="H640" s="108"/>
      <c r="I640" s="17"/>
    </row>
    <row r="641" spans="1:9" ht="12" customHeight="1">
      <c r="A641" s="20"/>
      <c r="B641" s="20" t="s">
        <v>70</v>
      </c>
      <c r="C641" s="19"/>
      <c r="D641" s="19"/>
      <c r="E641" s="19"/>
      <c r="F641" s="100"/>
      <c r="G641" s="98"/>
      <c r="H641" s="108"/>
      <c r="I641" s="17"/>
    </row>
    <row r="642" spans="1:9" ht="12" customHeight="1">
      <c r="A642" s="20"/>
      <c r="B642" s="23"/>
      <c r="C642" s="19" t="s">
        <v>29</v>
      </c>
      <c r="D642" s="19" t="s">
        <v>74</v>
      </c>
      <c r="E642" s="19"/>
      <c r="F642" s="100" t="s">
        <v>44</v>
      </c>
      <c r="G642" s="98">
        <v>20</v>
      </c>
      <c r="H642" s="108"/>
      <c r="I642" s="83" t="str">
        <f>IF(H642="","",ROUND(G642*H642,2))</f>
        <v/>
      </c>
    </row>
    <row r="643" spans="1:9" ht="12" customHeight="1">
      <c r="A643" s="20"/>
      <c r="B643" s="23"/>
      <c r="C643" s="19"/>
      <c r="D643" s="19"/>
      <c r="E643" s="19"/>
      <c r="F643" s="100"/>
      <c r="G643" s="98"/>
      <c r="H643" s="108"/>
      <c r="I643" s="17"/>
    </row>
    <row r="644" spans="1:9" ht="12" customHeight="1">
      <c r="A644" s="84">
        <v>2.2400000000000002</v>
      </c>
      <c r="B644" s="22" t="s">
        <v>39</v>
      </c>
      <c r="C644" s="33" t="s">
        <v>55</v>
      </c>
      <c r="D644" s="19"/>
      <c r="F644" s="29"/>
      <c r="G644" s="98"/>
      <c r="H644" s="108"/>
      <c r="I644" s="17"/>
    </row>
    <row r="645" spans="1:9" ht="12" customHeight="1">
      <c r="A645" s="20"/>
      <c r="B645" s="22" t="s">
        <v>54</v>
      </c>
      <c r="C645" s="33"/>
      <c r="D645" s="19"/>
      <c r="F645" s="29"/>
      <c r="G645" s="98"/>
      <c r="H645" s="108"/>
      <c r="I645" s="17"/>
    </row>
    <row r="646" spans="1:9" ht="12" customHeight="1">
      <c r="A646" s="20" t="s">
        <v>740</v>
      </c>
      <c r="B646" s="15" t="s">
        <v>43</v>
      </c>
      <c r="C646" s="72" t="s">
        <v>362</v>
      </c>
      <c r="D646" s="72"/>
      <c r="E646" s="72"/>
      <c r="F646" s="15"/>
      <c r="G646" s="98"/>
      <c r="H646" s="108"/>
      <c r="I646" s="17"/>
    </row>
    <row r="647" spans="1:9" ht="12" customHeight="1">
      <c r="A647" s="20"/>
      <c r="B647" s="15"/>
      <c r="C647" s="72" t="s">
        <v>57</v>
      </c>
      <c r="D647" s="72"/>
      <c r="E647" s="72"/>
      <c r="F647" s="15"/>
      <c r="G647" s="98"/>
      <c r="H647" s="108"/>
      <c r="I647" s="17"/>
    </row>
    <row r="648" spans="1:9" ht="12" customHeight="1">
      <c r="A648" s="20"/>
      <c r="B648" s="15"/>
      <c r="C648" s="72" t="s">
        <v>56</v>
      </c>
      <c r="D648" s="72"/>
      <c r="E648" s="72"/>
      <c r="F648" s="15"/>
      <c r="G648" s="98"/>
      <c r="H648" s="108"/>
      <c r="I648" s="17"/>
    </row>
    <row r="649" spans="1:9" ht="12" customHeight="1">
      <c r="A649" s="20"/>
      <c r="B649" s="14"/>
      <c r="C649" s="72"/>
      <c r="D649" s="72"/>
      <c r="E649" s="72"/>
      <c r="F649" s="15"/>
      <c r="G649" s="98"/>
      <c r="H649" s="108"/>
      <c r="I649" s="17"/>
    </row>
    <row r="650" spans="1:9" ht="12" customHeight="1">
      <c r="A650" s="20"/>
      <c r="B650" s="23"/>
      <c r="C650" s="37" t="s">
        <v>17</v>
      </c>
      <c r="D650" s="19" t="s">
        <v>270</v>
      </c>
      <c r="F650" s="29" t="s">
        <v>11</v>
      </c>
      <c r="G650" s="98">
        <v>100</v>
      </c>
      <c r="H650" s="108"/>
      <c r="I650" s="83" t="str">
        <f>IF(H650="","",ROUND(G650*H650,2))</f>
        <v/>
      </c>
    </row>
    <row r="651" spans="1:9" ht="12" customHeight="1">
      <c r="A651" s="20"/>
      <c r="B651" s="30"/>
      <c r="C651" s="75"/>
      <c r="D651" s="19"/>
      <c r="E651" s="19"/>
      <c r="F651" s="20"/>
      <c r="G651" s="98"/>
      <c r="H651" s="108"/>
      <c r="I651" s="17"/>
    </row>
    <row r="652" spans="1:9" ht="12" customHeight="1">
      <c r="A652" s="20"/>
      <c r="B652" s="23"/>
      <c r="C652" s="37" t="s">
        <v>30</v>
      </c>
      <c r="D652" s="19" t="s">
        <v>59</v>
      </c>
      <c r="F652" s="29" t="s">
        <v>11</v>
      </c>
      <c r="G652" s="101" t="s">
        <v>60</v>
      </c>
      <c r="H652" s="82"/>
      <c r="I652" s="87" t="s">
        <v>266</v>
      </c>
    </row>
    <row r="653" spans="1:9" ht="12" customHeight="1">
      <c r="A653" s="20"/>
      <c r="B653" s="30"/>
      <c r="C653" s="75"/>
      <c r="D653" s="19"/>
      <c r="E653" s="19"/>
      <c r="F653" s="20"/>
      <c r="G653" s="98"/>
      <c r="H653" s="108"/>
      <c r="I653" s="17"/>
    </row>
    <row r="654" spans="1:9" ht="12" customHeight="1">
      <c r="A654" s="20" t="s">
        <v>741</v>
      </c>
      <c r="B654" s="15" t="s">
        <v>61</v>
      </c>
      <c r="C654" s="1" t="s">
        <v>269</v>
      </c>
      <c r="D654" s="1"/>
      <c r="E654" s="1"/>
      <c r="F654" s="15"/>
      <c r="G654" s="99"/>
      <c r="H654" s="108"/>
      <c r="I654" s="17"/>
    </row>
    <row r="655" spans="1:9" ht="12" customHeight="1">
      <c r="A655" s="20"/>
      <c r="B655" s="14"/>
      <c r="C655" s="1" t="s">
        <v>276</v>
      </c>
      <c r="D655" s="1"/>
      <c r="E655" s="1"/>
      <c r="F655" s="15"/>
      <c r="G655" s="99"/>
      <c r="H655" s="108"/>
      <c r="I655" s="17"/>
    </row>
    <row r="656" spans="1:9" ht="12" customHeight="1">
      <c r="A656" s="20"/>
      <c r="B656" s="14"/>
      <c r="C656" s="1" t="s">
        <v>1428</v>
      </c>
      <c r="D656" s="1"/>
      <c r="E656" s="1"/>
      <c r="F656" s="15"/>
      <c r="G656" s="138"/>
      <c r="H656" s="108"/>
      <c r="I656" s="17"/>
    </row>
    <row r="657" spans="1:9" ht="12" customHeight="1">
      <c r="A657" s="20"/>
      <c r="B657" s="14"/>
      <c r="C657" s="1" t="s">
        <v>1429</v>
      </c>
      <c r="D657" s="1"/>
      <c r="E657" s="1"/>
      <c r="F657" s="15"/>
      <c r="G657" s="138"/>
      <c r="H657" s="108"/>
      <c r="I657" s="17"/>
    </row>
    <row r="658" spans="1:9" ht="12" customHeight="1">
      <c r="A658" s="20"/>
      <c r="B658" s="14"/>
      <c r="C658" s="1" t="s">
        <v>1430</v>
      </c>
      <c r="D658" s="1"/>
      <c r="E658" s="1"/>
      <c r="F658" s="15"/>
      <c r="G658" s="138"/>
      <c r="H658" s="108"/>
      <c r="I658" s="17"/>
    </row>
    <row r="659" spans="1:9" ht="12" customHeight="1">
      <c r="A659" s="20"/>
      <c r="B659" s="14"/>
      <c r="C659" s="1"/>
      <c r="D659" s="1"/>
      <c r="E659" s="1"/>
      <c r="F659" s="15"/>
      <c r="G659" s="138"/>
      <c r="H659" s="108"/>
      <c r="I659" s="17"/>
    </row>
    <row r="660" spans="1:9" ht="12" customHeight="1">
      <c r="A660" s="20"/>
      <c r="B660" s="14"/>
      <c r="C660" s="1" t="s">
        <v>17</v>
      </c>
      <c r="D660" s="1" t="s">
        <v>62</v>
      </c>
      <c r="E660" s="1"/>
      <c r="F660" s="15"/>
      <c r="G660" s="138"/>
      <c r="H660" s="108"/>
      <c r="I660" s="17"/>
    </row>
    <row r="661" spans="1:9" ht="12" customHeight="1">
      <c r="A661" s="20"/>
      <c r="B661" s="14"/>
      <c r="C661" s="1"/>
      <c r="D661" s="1" t="s">
        <v>63</v>
      </c>
      <c r="E661" s="1"/>
      <c r="F661" s="15"/>
      <c r="G661" s="138"/>
      <c r="H661" s="108"/>
      <c r="I661" s="17"/>
    </row>
    <row r="662" spans="1:9" ht="12" customHeight="1">
      <c r="A662" s="20"/>
      <c r="B662" s="14"/>
      <c r="C662" s="1"/>
      <c r="D662" s="1"/>
      <c r="E662" s="1"/>
      <c r="F662" s="15"/>
      <c r="G662" s="138"/>
      <c r="H662" s="108"/>
      <c r="I662" s="17"/>
    </row>
    <row r="663" spans="1:9" ht="12" customHeight="1">
      <c r="A663" s="20"/>
      <c r="B663" s="14"/>
      <c r="C663" s="1"/>
      <c r="D663" s="19" t="s">
        <v>13</v>
      </c>
      <c r="E663" t="s">
        <v>528</v>
      </c>
      <c r="F663" s="29" t="s">
        <v>12</v>
      </c>
      <c r="G663" s="101">
        <v>1</v>
      </c>
      <c r="H663" s="108"/>
      <c r="I663" s="83" t="str">
        <f>IF(H663="","",ROUND(G663*H663,2))</f>
        <v/>
      </c>
    </row>
    <row r="664" spans="1:9" ht="12" customHeight="1">
      <c r="A664" s="20"/>
      <c r="B664" s="20"/>
      <c r="C664" s="19"/>
      <c r="D664" s="19"/>
      <c r="E664" s="19"/>
      <c r="F664" s="20"/>
      <c r="G664" s="134"/>
      <c r="H664" s="108"/>
      <c r="I664" s="17"/>
    </row>
    <row r="665" spans="1:9" ht="12" customHeight="1">
      <c r="A665" s="20"/>
      <c r="B665" s="14"/>
      <c r="C665" s="1"/>
      <c r="D665" s="19" t="s">
        <v>14</v>
      </c>
      <c r="E665" t="s">
        <v>529</v>
      </c>
      <c r="F665" s="29" t="s">
        <v>12</v>
      </c>
      <c r="G665" s="101">
        <v>1</v>
      </c>
      <c r="H665" s="108"/>
      <c r="I665" s="83" t="str">
        <f>IF(H665="","",ROUND(G665*H665,2))</f>
        <v/>
      </c>
    </row>
    <row r="666" spans="1:9" ht="12" customHeight="1">
      <c r="A666" s="20"/>
      <c r="B666" s="14"/>
      <c r="C666" s="1"/>
      <c r="D666" s="19"/>
      <c r="F666" s="29"/>
      <c r="G666" s="99"/>
      <c r="H666" s="108"/>
      <c r="I666" s="17"/>
    </row>
    <row r="667" spans="1:9" ht="12" customHeight="1">
      <c r="A667" s="20"/>
      <c r="B667" s="14"/>
      <c r="C667" s="1"/>
      <c r="D667" s="19" t="s">
        <v>15</v>
      </c>
      <c r="E667" t="s">
        <v>530</v>
      </c>
      <c r="F667" s="29" t="s">
        <v>12</v>
      </c>
      <c r="G667" s="101" t="s">
        <v>60</v>
      </c>
      <c r="H667" s="82"/>
      <c r="I667" s="87" t="s">
        <v>266</v>
      </c>
    </row>
    <row r="668" spans="1:9" ht="12" customHeight="1">
      <c r="A668" s="20"/>
      <c r="B668" s="30"/>
      <c r="C668" s="75"/>
      <c r="D668" s="19"/>
      <c r="E668" s="19"/>
      <c r="F668" s="20"/>
      <c r="G668" s="98"/>
      <c r="H668" s="108"/>
      <c r="I668" s="17"/>
    </row>
    <row r="669" spans="1:9" ht="12" customHeight="1">
      <c r="A669" s="20"/>
      <c r="B669" s="30"/>
      <c r="C669" s="75"/>
      <c r="D669" s="19" t="s">
        <v>16</v>
      </c>
      <c r="E669" t="s">
        <v>531</v>
      </c>
      <c r="F669" s="29" t="s">
        <v>12</v>
      </c>
      <c r="G669" s="101" t="s">
        <v>60</v>
      </c>
      <c r="H669" s="82"/>
      <c r="I669" s="87" t="s">
        <v>266</v>
      </c>
    </row>
    <row r="670" spans="1:9" ht="12" customHeight="1">
      <c r="A670" s="20"/>
      <c r="B670" s="30"/>
      <c r="C670" s="75"/>
      <c r="D670" s="19"/>
      <c r="F670" s="29"/>
      <c r="G670" s="101"/>
      <c r="H670" s="82"/>
      <c r="I670" s="87"/>
    </row>
    <row r="671" spans="1:9" ht="12" customHeight="1">
      <c r="A671" s="20"/>
      <c r="B671" s="30"/>
      <c r="C671" s="75"/>
      <c r="D671" s="19"/>
      <c r="F671" s="29"/>
      <c r="G671" s="101"/>
      <c r="H671" s="82"/>
      <c r="I671" s="87"/>
    </row>
    <row r="672" spans="1:9" ht="12" customHeight="1">
      <c r="A672" s="20"/>
      <c r="B672" s="30"/>
      <c r="C672" s="75"/>
      <c r="D672" s="19"/>
      <c r="F672" s="29"/>
      <c r="G672" s="101"/>
      <c r="H672" s="82"/>
      <c r="I672" s="87"/>
    </row>
    <row r="673" spans="1:9" ht="12" customHeight="1">
      <c r="A673" s="20"/>
      <c r="B673" s="30"/>
      <c r="C673" s="75"/>
      <c r="D673" s="19"/>
      <c r="F673" s="29"/>
      <c r="G673" s="101"/>
      <c r="H673" s="82"/>
      <c r="I673" s="87"/>
    </row>
    <row r="674" spans="1:9" ht="12" customHeight="1">
      <c r="A674" s="20"/>
      <c r="B674" s="30"/>
      <c r="C674" s="75"/>
      <c r="D674" s="19"/>
      <c r="E674" s="19"/>
      <c r="F674" s="20"/>
      <c r="G674" s="98"/>
      <c r="H674" s="108"/>
      <c r="I674" s="17"/>
    </row>
    <row r="675" spans="1:9" ht="12" customHeight="1">
      <c r="A675" s="42"/>
      <c r="B675" s="65"/>
      <c r="C675" s="43"/>
      <c r="D675" s="43"/>
      <c r="E675" s="43"/>
      <c r="F675" s="44"/>
      <c r="G675" s="102"/>
      <c r="H675" s="110"/>
      <c r="I675" s="46"/>
    </row>
    <row r="676" spans="1:9" ht="12" customHeight="1">
      <c r="A676" s="14"/>
      <c r="B676" s="47" t="s">
        <v>22</v>
      </c>
      <c r="C676" s="19"/>
      <c r="D676" s="19"/>
      <c r="E676" s="19"/>
      <c r="G676" s="103"/>
      <c r="H676" s="111"/>
      <c r="I676" s="49" t="str">
        <f>IF(SUM(I623:I675)=0,"",SUM(I623:I675))</f>
        <v/>
      </c>
    </row>
    <row r="677" spans="1:9" ht="12" customHeight="1">
      <c r="A677" s="50"/>
      <c r="B677" s="51"/>
      <c r="C677" s="52"/>
      <c r="D677" s="52"/>
      <c r="E677" s="52"/>
      <c r="F677" s="53"/>
      <c r="G677" s="104"/>
      <c r="H677" s="112"/>
      <c r="I677" s="55"/>
    </row>
    <row r="678" spans="1:9" ht="12" customHeight="1">
      <c r="A678" s="42"/>
      <c r="B678" s="65"/>
      <c r="C678" s="43"/>
      <c r="D678" s="43"/>
      <c r="E678" s="43"/>
      <c r="F678" s="44"/>
      <c r="G678" s="102"/>
      <c r="H678" s="110"/>
      <c r="I678" s="59"/>
    </row>
    <row r="679" spans="1:9" ht="12" customHeight="1">
      <c r="A679" s="18"/>
      <c r="B679" s="47" t="s">
        <v>23</v>
      </c>
      <c r="C679" s="19"/>
      <c r="D679" s="19"/>
      <c r="E679" s="19"/>
      <c r="G679" s="103"/>
      <c r="H679" s="111"/>
      <c r="I679" s="56" t="str">
        <f>+I676</f>
        <v/>
      </c>
    </row>
    <row r="680" spans="1:9" ht="12" customHeight="1">
      <c r="A680" s="57"/>
      <c r="B680" s="51"/>
      <c r="C680" s="52"/>
      <c r="D680" s="52"/>
      <c r="E680" s="52"/>
      <c r="F680" s="53"/>
      <c r="G680" s="104"/>
      <c r="H680" s="112"/>
      <c r="I680" s="58"/>
    </row>
    <row r="681" spans="1:9" ht="12" customHeight="1">
      <c r="A681" s="21"/>
      <c r="B681" s="24"/>
      <c r="C681" s="33"/>
      <c r="D681" s="19"/>
      <c r="E681" s="19"/>
      <c r="F681" s="20"/>
      <c r="G681" s="98"/>
      <c r="H681" s="108"/>
      <c r="I681" s="17" t="str">
        <f t="shared" ref="I681" si="11">IF(OR(AND(G681="Prov",H681="Sum"),(H681="PC Sum")),". . . . . . . . .00",IF(ISERR(G681*H681),"",IF(G681*H681=0,"",ROUND(G681*H681,2))))</f>
        <v/>
      </c>
    </row>
    <row r="682" spans="1:9" ht="12" customHeight="1">
      <c r="A682" s="20" t="s">
        <v>866</v>
      </c>
      <c r="B682" s="30" t="s">
        <v>52</v>
      </c>
      <c r="C682" s="75" t="s">
        <v>742</v>
      </c>
      <c r="D682" s="19"/>
      <c r="E682" s="19"/>
      <c r="F682" s="20"/>
      <c r="G682" s="98"/>
      <c r="H682" s="108"/>
      <c r="I682" s="17"/>
    </row>
    <row r="683" spans="1:9" ht="12" customHeight="1">
      <c r="A683" s="20"/>
      <c r="B683" s="30"/>
      <c r="C683" s="75"/>
      <c r="D683" s="19"/>
      <c r="E683" s="19"/>
      <c r="F683" s="20"/>
      <c r="G683" s="98"/>
      <c r="H683" s="108"/>
      <c r="I683" s="17"/>
    </row>
    <row r="684" spans="1:9" ht="12" customHeight="1">
      <c r="A684" s="20"/>
      <c r="B684" s="30"/>
      <c r="C684" s="75" t="s">
        <v>29</v>
      </c>
      <c r="D684" s="19" t="s">
        <v>1431</v>
      </c>
      <c r="E684" s="19"/>
      <c r="F684" s="20"/>
      <c r="G684" s="98"/>
      <c r="H684" s="108"/>
      <c r="I684" s="17"/>
    </row>
    <row r="685" spans="1:9" ht="12" customHeight="1">
      <c r="A685" s="20"/>
      <c r="B685" s="30"/>
      <c r="C685" s="75"/>
      <c r="D685" s="19" t="s">
        <v>1432</v>
      </c>
      <c r="E685" s="19"/>
      <c r="F685" s="29" t="s">
        <v>12</v>
      </c>
      <c r="G685" s="101" t="s">
        <v>60</v>
      </c>
      <c r="H685" s="82"/>
      <c r="I685" s="87" t="s">
        <v>266</v>
      </c>
    </row>
    <row r="686" spans="1:9" ht="12" customHeight="1">
      <c r="A686" s="20"/>
      <c r="B686" s="30"/>
      <c r="C686" s="75"/>
      <c r="D686" s="19"/>
      <c r="E686" s="19"/>
      <c r="F686" s="20"/>
      <c r="G686" s="98"/>
      <c r="H686" s="108"/>
      <c r="I686" s="17"/>
    </row>
    <row r="687" spans="1:9" ht="12" customHeight="1">
      <c r="A687" s="20"/>
      <c r="B687" s="30"/>
      <c r="C687" s="75" t="s">
        <v>30</v>
      </c>
      <c r="D687" s="19" t="s">
        <v>1433</v>
      </c>
      <c r="E687" s="19"/>
      <c r="F687" s="20"/>
      <c r="G687" s="98"/>
      <c r="H687" s="108"/>
      <c r="I687" s="17"/>
    </row>
    <row r="688" spans="1:9" ht="12" customHeight="1">
      <c r="A688" s="20"/>
      <c r="B688" s="30"/>
      <c r="C688" s="75"/>
      <c r="D688" s="19" t="s">
        <v>1434</v>
      </c>
      <c r="E688" s="19"/>
      <c r="F688" s="20"/>
      <c r="G688" s="98"/>
      <c r="H688" s="108"/>
      <c r="I688" s="17"/>
    </row>
    <row r="689" spans="1:9" ht="12" customHeight="1">
      <c r="A689" s="20"/>
      <c r="B689" s="30"/>
      <c r="C689" s="75"/>
      <c r="D689" s="19" t="s">
        <v>1432</v>
      </c>
      <c r="E689" s="19"/>
      <c r="F689" s="29" t="s">
        <v>12</v>
      </c>
      <c r="G689" s="101" t="s">
        <v>60</v>
      </c>
      <c r="H689" s="82"/>
      <c r="I689" s="87" t="s">
        <v>266</v>
      </c>
    </row>
    <row r="690" spans="1:9" ht="12" customHeight="1">
      <c r="A690" s="20"/>
      <c r="B690" s="30"/>
      <c r="C690" s="75"/>
      <c r="D690" s="19"/>
      <c r="E690" s="19"/>
      <c r="F690" s="29"/>
      <c r="G690" s="101"/>
      <c r="H690" s="82"/>
      <c r="I690" s="87"/>
    </row>
    <row r="691" spans="1:9" ht="12" customHeight="1">
      <c r="A691" s="20" t="s">
        <v>867</v>
      </c>
      <c r="B691" s="15" t="s">
        <v>64</v>
      </c>
      <c r="C691" s="1" t="s">
        <v>532</v>
      </c>
      <c r="D691" s="1"/>
      <c r="E691" s="1"/>
      <c r="F691" s="20"/>
      <c r="G691" s="98"/>
      <c r="H691" s="108"/>
      <c r="I691" s="17"/>
    </row>
    <row r="692" spans="1:9" ht="12" customHeight="1">
      <c r="A692" s="20"/>
      <c r="B692" s="15" t="s">
        <v>66</v>
      </c>
      <c r="C692" s="1"/>
      <c r="D692" s="1"/>
      <c r="E692" s="1"/>
      <c r="F692" s="20"/>
      <c r="G692" s="98"/>
      <c r="H692" s="108"/>
      <c r="I692" s="17"/>
    </row>
    <row r="693" spans="1:9" ht="12" customHeight="1">
      <c r="A693" s="20"/>
      <c r="B693" s="30"/>
      <c r="C693" s="19" t="s">
        <v>29</v>
      </c>
      <c r="D693" t="s">
        <v>528</v>
      </c>
      <c r="E693" s="19"/>
      <c r="F693" s="29" t="s">
        <v>12</v>
      </c>
      <c r="G693" s="101">
        <v>1</v>
      </c>
      <c r="H693" s="108"/>
      <c r="I693" s="83" t="str">
        <f>IF(H693="","",ROUND(G693*H693,2))</f>
        <v/>
      </c>
    </row>
    <row r="694" spans="1:9" ht="12" customHeight="1">
      <c r="A694" s="20"/>
      <c r="B694" s="30"/>
      <c r="C694" s="19"/>
      <c r="D694" s="19"/>
      <c r="E694" s="19"/>
      <c r="F694" s="20"/>
      <c r="G694" s="134"/>
      <c r="H694" s="108"/>
      <c r="I694" s="17"/>
    </row>
    <row r="695" spans="1:9" ht="12" customHeight="1">
      <c r="A695" s="20"/>
      <c r="B695" s="30"/>
      <c r="C695" s="19" t="s">
        <v>30</v>
      </c>
      <c r="D695" t="s">
        <v>529</v>
      </c>
      <c r="E695" s="19"/>
      <c r="F695" s="29" t="s">
        <v>12</v>
      </c>
      <c r="G695" s="101">
        <v>1</v>
      </c>
      <c r="H695" s="108"/>
      <c r="I695" s="83" t="str">
        <f>IF(H695="","",ROUND(G695*H695,2))</f>
        <v/>
      </c>
    </row>
    <row r="696" spans="1:9" ht="12" customHeight="1">
      <c r="A696" s="20"/>
      <c r="B696" s="30"/>
      <c r="C696" s="19"/>
      <c r="E696" s="19"/>
      <c r="F696" s="29"/>
      <c r="G696" s="99"/>
      <c r="H696" s="108"/>
      <c r="I696" s="17"/>
    </row>
    <row r="697" spans="1:9" ht="12" customHeight="1">
      <c r="A697" s="20"/>
      <c r="B697" s="30"/>
      <c r="C697" s="19" t="s">
        <v>31</v>
      </c>
      <c r="D697" t="s">
        <v>530</v>
      </c>
      <c r="E697" s="19"/>
      <c r="F697" s="29" t="s">
        <v>12</v>
      </c>
      <c r="G697" s="101" t="s">
        <v>60</v>
      </c>
      <c r="H697" s="82"/>
      <c r="I697" s="87" t="s">
        <v>266</v>
      </c>
    </row>
    <row r="698" spans="1:9" ht="12" customHeight="1">
      <c r="A698" s="20"/>
      <c r="B698" s="30"/>
      <c r="C698" s="19"/>
      <c r="E698" s="19"/>
      <c r="F698" s="29"/>
      <c r="G698" s="101"/>
      <c r="H698" s="82"/>
      <c r="I698" s="87"/>
    </row>
    <row r="699" spans="1:9" ht="12" customHeight="1">
      <c r="A699" s="20"/>
      <c r="B699" s="30"/>
      <c r="C699" s="19" t="s">
        <v>32</v>
      </c>
      <c r="D699" t="s">
        <v>531</v>
      </c>
      <c r="E699" s="19"/>
      <c r="F699" s="29" t="s">
        <v>12</v>
      </c>
      <c r="G699" s="101" t="s">
        <v>60</v>
      </c>
      <c r="H699" s="82"/>
      <c r="I699" s="87" t="s">
        <v>266</v>
      </c>
    </row>
    <row r="700" spans="1:9" ht="12" customHeight="1">
      <c r="A700" s="20"/>
      <c r="B700" s="30"/>
      <c r="C700" s="75"/>
      <c r="D700" s="19"/>
      <c r="E700" s="19"/>
      <c r="F700" s="20"/>
      <c r="G700" s="98"/>
      <c r="H700" s="108"/>
      <c r="I700" s="17"/>
    </row>
    <row r="701" spans="1:9" ht="12" customHeight="1">
      <c r="A701" s="20" t="s">
        <v>867</v>
      </c>
      <c r="B701" s="15"/>
      <c r="C701" s="1" t="s">
        <v>265</v>
      </c>
      <c r="D701" s="1"/>
      <c r="E701" s="1"/>
      <c r="F701" s="20"/>
      <c r="G701" s="98"/>
      <c r="H701" s="108"/>
      <c r="I701" s="17"/>
    </row>
    <row r="702" spans="1:9" ht="12" customHeight="1">
      <c r="A702" s="20"/>
      <c r="B702" s="15"/>
      <c r="C702" s="1"/>
      <c r="D702" s="1"/>
      <c r="E702" s="1"/>
      <c r="F702" s="20"/>
      <c r="G702" s="98"/>
      <c r="H702" s="108"/>
      <c r="I702" s="17"/>
    </row>
    <row r="703" spans="1:9" ht="12" customHeight="1">
      <c r="A703" s="20"/>
      <c r="B703" s="15"/>
      <c r="C703" s="1" t="s">
        <v>29</v>
      </c>
      <c r="D703" s="1" t="s">
        <v>267</v>
      </c>
      <c r="E703" s="1"/>
      <c r="F703" s="20"/>
      <c r="G703" s="98"/>
      <c r="H703" s="108"/>
      <c r="I703" s="17"/>
    </row>
    <row r="704" spans="1:9" ht="12" customHeight="1">
      <c r="A704" s="20"/>
      <c r="B704" s="15"/>
      <c r="C704" s="1"/>
      <c r="D704" s="1" t="s">
        <v>268</v>
      </c>
      <c r="E704" s="1"/>
      <c r="F704" s="20"/>
      <c r="G704" s="98"/>
      <c r="H704" s="108"/>
      <c r="I704" s="17"/>
    </row>
    <row r="705" spans="1:9" ht="12" customHeight="1">
      <c r="A705" s="20"/>
      <c r="B705" s="15"/>
      <c r="C705" s="1"/>
      <c r="D705" s="1" t="s">
        <v>289</v>
      </c>
      <c r="E705" s="1"/>
      <c r="F705" s="20"/>
      <c r="G705" s="98"/>
      <c r="H705" s="108"/>
      <c r="I705" s="17"/>
    </row>
    <row r="706" spans="1:9" ht="12" customHeight="1">
      <c r="A706" s="20"/>
      <c r="B706" s="15"/>
      <c r="C706" s="1"/>
      <c r="D706" s="19" t="s">
        <v>1435</v>
      </c>
      <c r="E706" s="1"/>
      <c r="F706" s="20"/>
      <c r="G706" s="98"/>
      <c r="H706" s="108"/>
      <c r="I706" s="17"/>
    </row>
    <row r="707" spans="1:9" ht="12" customHeight="1">
      <c r="A707" s="20"/>
      <c r="B707" s="15"/>
      <c r="C707" s="1"/>
      <c r="D707" s="1" t="s">
        <v>1436</v>
      </c>
      <c r="E707" s="1"/>
      <c r="F707" s="20"/>
      <c r="G707" s="98"/>
      <c r="H707" s="108"/>
      <c r="I707" s="17"/>
    </row>
    <row r="708" spans="1:9" ht="12" customHeight="1">
      <c r="A708" s="20"/>
      <c r="B708" s="15"/>
      <c r="C708" s="1"/>
      <c r="D708" s="1"/>
      <c r="E708" s="1"/>
      <c r="F708" s="20"/>
      <c r="G708" s="98"/>
      <c r="H708" s="108"/>
      <c r="I708" s="17"/>
    </row>
    <row r="709" spans="1:9" ht="12" customHeight="1">
      <c r="A709" s="20"/>
      <c r="B709" s="30"/>
      <c r="C709" s="75"/>
      <c r="D709" s="19" t="s">
        <v>13</v>
      </c>
      <c r="E709" t="s">
        <v>528</v>
      </c>
      <c r="F709" s="29" t="s">
        <v>12</v>
      </c>
      <c r="G709" s="101">
        <v>1</v>
      </c>
      <c r="H709" s="108"/>
      <c r="I709" s="17"/>
    </row>
    <row r="710" spans="1:9" ht="12" customHeight="1">
      <c r="A710" s="20"/>
      <c r="B710" s="30"/>
      <c r="C710" s="75"/>
      <c r="D710" s="19"/>
      <c r="F710" s="29"/>
      <c r="G710" s="101"/>
      <c r="H710" s="108"/>
      <c r="I710" s="17"/>
    </row>
    <row r="711" spans="1:9" ht="12" customHeight="1">
      <c r="A711" s="20"/>
      <c r="B711" s="30"/>
      <c r="C711" s="75"/>
      <c r="D711" s="19" t="s">
        <v>14</v>
      </c>
      <c r="E711" t="s">
        <v>529</v>
      </c>
      <c r="F711" s="29" t="s">
        <v>12</v>
      </c>
      <c r="G711" s="101">
        <v>1</v>
      </c>
      <c r="H711" s="108"/>
      <c r="I711" s="17"/>
    </row>
    <row r="712" spans="1:9" ht="12" customHeight="1">
      <c r="A712" s="20"/>
      <c r="B712" s="30"/>
      <c r="C712" s="75"/>
      <c r="D712" s="19"/>
      <c r="F712" s="29"/>
      <c r="G712" s="99"/>
      <c r="H712" s="108"/>
      <c r="I712" s="17"/>
    </row>
    <row r="713" spans="1:9" ht="12" customHeight="1">
      <c r="A713" s="20"/>
      <c r="B713" s="30"/>
      <c r="C713" s="75"/>
      <c r="D713" s="19" t="s">
        <v>15</v>
      </c>
      <c r="E713" t="s">
        <v>530</v>
      </c>
      <c r="F713" s="29" t="s">
        <v>12</v>
      </c>
      <c r="G713" s="101">
        <v>1</v>
      </c>
      <c r="H713" s="82"/>
      <c r="I713" s="87"/>
    </row>
    <row r="714" spans="1:9" ht="12" customHeight="1">
      <c r="A714" s="20"/>
      <c r="B714" s="30"/>
      <c r="C714" s="75"/>
      <c r="D714" s="19"/>
      <c r="E714" s="19"/>
      <c r="F714" s="20"/>
      <c r="G714" s="98"/>
      <c r="H714" s="108"/>
      <c r="I714" s="17"/>
    </row>
    <row r="715" spans="1:9" ht="12" customHeight="1">
      <c r="A715" s="18"/>
      <c r="B715" s="30"/>
      <c r="C715" s="75"/>
      <c r="D715" s="19" t="s">
        <v>16</v>
      </c>
      <c r="E715" t="s">
        <v>531</v>
      </c>
      <c r="F715" s="29" t="s">
        <v>12</v>
      </c>
      <c r="G715" s="101">
        <v>1</v>
      </c>
      <c r="H715" s="82"/>
      <c r="I715" s="87"/>
    </row>
    <row r="716" spans="1:9" ht="12" customHeight="1">
      <c r="A716" s="20"/>
      <c r="B716" s="30"/>
      <c r="C716" s="75"/>
      <c r="D716" s="19"/>
      <c r="E716" s="19"/>
      <c r="F716" s="20"/>
      <c r="G716" s="98"/>
      <c r="H716" s="108"/>
      <c r="I716" s="17"/>
    </row>
    <row r="717" spans="1:9" ht="12" customHeight="1">
      <c r="A717" s="84">
        <v>2.25</v>
      </c>
      <c r="B717" s="22" t="s">
        <v>39</v>
      </c>
      <c r="C717" s="33" t="s">
        <v>53</v>
      </c>
      <c r="D717" s="19"/>
      <c r="F717" s="29"/>
      <c r="G717" s="98"/>
      <c r="H717" s="108"/>
      <c r="I717" s="17"/>
    </row>
    <row r="718" spans="1:9" ht="12" customHeight="1">
      <c r="A718" s="20"/>
      <c r="B718" s="22" t="s">
        <v>41</v>
      </c>
      <c r="C718" s="33"/>
      <c r="D718" s="19"/>
      <c r="F718" s="29"/>
      <c r="G718" s="98"/>
      <c r="H718" s="108"/>
      <c r="I718" s="17"/>
    </row>
    <row r="719" spans="1:9" ht="12" customHeight="1">
      <c r="A719" s="20" t="s">
        <v>868</v>
      </c>
      <c r="B719" s="15" t="s">
        <v>47</v>
      </c>
      <c r="C719" s="72" t="s">
        <v>46</v>
      </c>
      <c r="D719" s="72"/>
      <c r="E719" s="72"/>
      <c r="F719" s="15"/>
      <c r="G719" s="98"/>
      <c r="H719" s="108"/>
      <c r="I719" s="17"/>
    </row>
    <row r="720" spans="1:9" ht="12" customHeight="1">
      <c r="A720" s="20"/>
      <c r="B720" s="15"/>
      <c r="C720" s="72"/>
      <c r="D720" s="72"/>
      <c r="E720" s="72"/>
      <c r="F720" s="15"/>
      <c r="G720" s="98"/>
      <c r="H720" s="108"/>
      <c r="I720" s="17"/>
    </row>
    <row r="721" spans="1:9" ht="12" customHeight="1">
      <c r="A721" s="20"/>
      <c r="B721" s="30"/>
      <c r="C721" s="72" t="s">
        <v>29</v>
      </c>
      <c r="D721" s="72" t="s">
        <v>255</v>
      </c>
      <c r="E721" s="72"/>
      <c r="F721" s="15"/>
      <c r="G721" s="98"/>
      <c r="H721" s="108"/>
      <c r="I721" s="17"/>
    </row>
    <row r="722" spans="1:9" ht="12" customHeight="1">
      <c r="A722" s="20"/>
      <c r="B722" s="30"/>
      <c r="C722" s="72"/>
      <c r="D722" s="72"/>
      <c r="E722" s="72"/>
      <c r="F722" s="15"/>
      <c r="G722" s="98"/>
      <c r="H722" s="108"/>
      <c r="I722" s="17"/>
    </row>
    <row r="723" spans="1:9" ht="12" customHeight="1">
      <c r="A723" s="20"/>
      <c r="B723" s="24"/>
      <c r="C723" s="72"/>
      <c r="D723" s="72" t="s">
        <v>50</v>
      </c>
      <c r="E723" s="72" t="s">
        <v>48</v>
      </c>
      <c r="F723" s="15" t="s">
        <v>44</v>
      </c>
      <c r="G723" s="98">
        <v>25</v>
      </c>
      <c r="H723" s="108"/>
      <c r="I723" s="83" t="str">
        <f>IF(H723="","",ROUND(G723*H723,2))</f>
        <v/>
      </c>
    </row>
    <row r="724" spans="1:9" ht="12" customHeight="1">
      <c r="A724" s="20"/>
      <c r="B724" s="30"/>
      <c r="C724" s="72"/>
      <c r="D724" s="72"/>
      <c r="E724" s="72"/>
      <c r="F724" s="15"/>
      <c r="G724" s="98"/>
      <c r="H724" s="108"/>
      <c r="I724" s="17"/>
    </row>
    <row r="725" spans="1:9" ht="12" customHeight="1">
      <c r="A725" s="20"/>
      <c r="B725" s="25"/>
      <c r="C725" s="72"/>
      <c r="D725" s="72" t="s">
        <v>51</v>
      </c>
      <c r="E725" s="72" t="s">
        <v>49</v>
      </c>
      <c r="F725" s="15" t="s">
        <v>44</v>
      </c>
      <c r="G725" s="98">
        <v>15</v>
      </c>
      <c r="H725" s="108"/>
      <c r="I725" s="83" t="str">
        <f>IF(H725="","",ROUND(G725*H725,2))</f>
        <v/>
      </c>
    </row>
    <row r="726" spans="1:9" ht="12" customHeight="1">
      <c r="A726" s="20"/>
      <c r="B726" s="25"/>
      <c r="C726" s="72"/>
      <c r="D726" s="72"/>
      <c r="E726" s="72"/>
      <c r="F726" s="15"/>
      <c r="G726" s="98"/>
      <c r="H726" s="108"/>
      <c r="I726" s="83"/>
    </row>
    <row r="727" spans="1:9" ht="12" customHeight="1">
      <c r="A727" s="20"/>
      <c r="B727" s="25"/>
      <c r="C727" s="72"/>
      <c r="D727" s="72"/>
      <c r="E727" s="72"/>
      <c r="F727" s="15"/>
      <c r="G727" s="98"/>
      <c r="H727" s="108"/>
      <c r="I727" s="83"/>
    </row>
    <row r="728" spans="1:9" ht="12" customHeight="1">
      <c r="A728" s="20"/>
      <c r="B728" s="25"/>
      <c r="C728" s="72"/>
      <c r="D728" s="72"/>
      <c r="E728" s="72"/>
      <c r="F728" s="15"/>
      <c r="G728" s="98"/>
      <c r="H728" s="108"/>
      <c r="I728" s="83"/>
    </row>
    <row r="729" spans="1:9" ht="12" customHeight="1">
      <c r="A729" s="20"/>
      <c r="B729" s="25"/>
      <c r="C729" s="72"/>
      <c r="D729" s="72"/>
      <c r="E729" s="72"/>
      <c r="F729" s="15"/>
      <c r="G729" s="98"/>
      <c r="H729" s="108"/>
      <c r="I729" s="83"/>
    </row>
    <row r="730" spans="1:9" ht="12" customHeight="1">
      <c r="A730" s="20"/>
      <c r="B730" s="30"/>
      <c r="C730" s="75"/>
      <c r="D730" s="19"/>
      <c r="E730" s="19"/>
      <c r="F730" s="20"/>
      <c r="G730" s="98"/>
      <c r="H730" s="108"/>
      <c r="I730" s="17"/>
    </row>
    <row r="731" spans="1:9" ht="12" customHeight="1">
      <c r="A731" s="42"/>
      <c r="B731" s="65"/>
      <c r="C731" s="43"/>
      <c r="D731" s="43"/>
      <c r="E731" s="43"/>
      <c r="F731" s="44"/>
      <c r="G731" s="102"/>
      <c r="H731" s="110"/>
      <c r="I731" s="46"/>
    </row>
    <row r="732" spans="1:9" ht="12" customHeight="1">
      <c r="A732" s="14"/>
      <c r="B732" s="47" t="s">
        <v>22</v>
      </c>
      <c r="C732" s="19"/>
      <c r="D732" s="19"/>
      <c r="E732" s="19"/>
      <c r="G732" s="103"/>
      <c r="H732" s="111"/>
      <c r="I732" s="49" t="str">
        <f>IF(SUM(I679:I731)=0,"",SUM(I679:I731))</f>
        <v/>
      </c>
    </row>
    <row r="733" spans="1:9" ht="12" customHeight="1">
      <c r="A733" s="50"/>
      <c r="B733" s="51"/>
      <c r="C733" s="52"/>
      <c r="D733" s="52"/>
      <c r="E733" s="52"/>
      <c r="F733" s="53"/>
      <c r="G733" s="104"/>
      <c r="H733" s="112"/>
      <c r="I733" s="55"/>
    </row>
    <row r="734" spans="1:9" ht="12" customHeight="1">
      <c r="A734" s="42"/>
      <c r="B734" s="65"/>
      <c r="C734" s="43"/>
      <c r="D734" s="43"/>
      <c r="E734" s="43"/>
      <c r="F734" s="44"/>
      <c r="G734" s="102"/>
      <c r="H734" s="110"/>
      <c r="I734" s="59"/>
    </row>
    <row r="735" spans="1:9" ht="12" customHeight="1">
      <c r="A735" s="18"/>
      <c r="B735" s="47" t="s">
        <v>23</v>
      </c>
      <c r="C735" s="19"/>
      <c r="D735" s="19"/>
      <c r="E735" s="19"/>
      <c r="G735" s="103"/>
      <c r="H735" s="111"/>
      <c r="I735" s="56" t="str">
        <f>+I732</f>
        <v/>
      </c>
    </row>
    <row r="736" spans="1:9" ht="12" customHeight="1">
      <c r="A736" s="57"/>
      <c r="B736" s="51"/>
      <c r="C736" s="52"/>
      <c r="D736" s="52"/>
      <c r="E736" s="52"/>
      <c r="F736" s="53"/>
      <c r="G736" s="104"/>
      <c r="H736" s="112"/>
      <c r="I736" s="58"/>
    </row>
    <row r="737" spans="1:9" ht="12" customHeight="1">
      <c r="A737" s="21"/>
      <c r="B737" s="24"/>
      <c r="C737" s="33"/>
      <c r="D737" s="19"/>
      <c r="E737" s="19"/>
      <c r="F737" s="20"/>
      <c r="G737" s="98"/>
      <c r="H737" s="108"/>
      <c r="I737" s="17" t="str">
        <f t="shared" ref="I737" si="12">IF(OR(AND(G737="Prov",H737="Sum"),(H737="PC Sum")),". . . . . . . . .00",IF(ISERR(G737*H737),"",IF(G737*H737=0,"",ROUND(G737*H737,2))))</f>
        <v/>
      </c>
    </row>
    <row r="738" spans="1:9" ht="12" customHeight="1">
      <c r="A738" s="20" t="s">
        <v>869</v>
      </c>
      <c r="B738" s="30"/>
      <c r="C738" s="37" t="s">
        <v>84</v>
      </c>
      <c r="D738" s="19"/>
      <c r="F738" s="29"/>
      <c r="G738" s="98"/>
      <c r="H738" s="108"/>
      <c r="I738" s="17"/>
    </row>
    <row r="739" spans="1:9" ht="12" customHeight="1">
      <c r="A739" s="20"/>
      <c r="B739" s="27"/>
      <c r="C739" s="19" t="s">
        <v>274</v>
      </c>
      <c r="F739" s="29"/>
      <c r="G739" s="98"/>
      <c r="H739" s="108"/>
      <c r="I739" s="17"/>
    </row>
    <row r="740" spans="1:9" ht="12" customHeight="1">
      <c r="A740" s="20"/>
      <c r="B740" s="27"/>
      <c r="C740" s="19" t="s">
        <v>1437</v>
      </c>
      <c r="F740" s="29"/>
      <c r="G740" s="98"/>
      <c r="H740" s="108"/>
      <c r="I740" s="17"/>
    </row>
    <row r="741" spans="1:9" ht="12" customHeight="1">
      <c r="A741" s="20"/>
      <c r="B741" s="27"/>
      <c r="C741" s="19" t="s">
        <v>1367</v>
      </c>
      <c r="F741" s="29"/>
      <c r="G741" s="98"/>
      <c r="H741" s="108"/>
      <c r="I741" s="17"/>
    </row>
    <row r="742" spans="1:9" ht="12" customHeight="1">
      <c r="A742" s="20"/>
      <c r="B742" s="30"/>
      <c r="C742" s="37"/>
      <c r="D742" s="19"/>
      <c r="F742" s="29"/>
      <c r="G742" s="98"/>
      <c r="H742" s="108"/>
      <c r="I742" s="17"/>
    </row>
    <row r="743" spans="1:9" ht="12" customHeight="1">
      <c r="A743" s="20"/>
      <c r="B743" s="30" t="s">
        <v>288</v>
      </c>
      <c r="C743" s="37" t="s">
        <v>29</v>
      </c>
      <c r="D743" s="37" t="s">
        <v>85</v>
      </c>
      <c r="F743" s="29"/>
      <c r="G743" s="98"/>
      <c r="H743" s="108"/>
      <c r="I743" s="17"/>
    </row>
    <row r="744" spans="1:9" ht="12" customHeight="1">
      <c r="A744" s="20"/>
      <c r="B744" s="30" t="s">
        <v>78</v>
      </c>
      <c r="C744" s="37"/>
      <c r="D744" s="37" t="s">
        <v>273</v>
      </c>
      <c r="F744" s="15" t="s">
        <v>44</v>
      </c>
      <c r="G744" s="98">
        <v>4</v>
      </c>
      <c r="H744" s="108"/>
      <c r="I744" s="83" t="str">
        <f>IF(H744="","",ROUND(G744*H744,2))</f>
        <v/>
      </c>
    </row>
    <row r="745" spans="1:9" ht="12" customHeight="1">
      <c r="A745" s="20"/>
      <c r="B745" s="14"/>
      <c r="C745" s="72"/>
      <c r="D745" s="72"/>
      <c r="E745" s="72"/>
      <c r="F745" s="15"/>
      <c r="G745" s="98"/>
      <c r="H745" s="108"/>
      <c r="I745" s="17"/>
    </row>
    <row r="746" spans="1:9" ht="12" customHeight="1">
      <c r="A746" s="20"/>
      <c r="B746" s="15" t="s">
        <v>45</v>
      </c>
      <c r="C746" s="72" t="s">
        <v>30</v>
      </c>
      <c r="D746" s="72" t="s">
        <v>256</v>
      </c>
      <c r="E746" s="72"/>
      <c r="F746" s="15"/>
      <c r="G746" s="98"/>
      <c r="H746" s="108"/>
      <c r="I746" s="17"/>
    </row>
    <row r="747" spans="1:9" ht="12" customHeight="1">
      <c r="A747" s="20"/>
      <c r="B747" s="15" t="s">
        <v>58</v>
      </c>
      <c r="C747" s="72"/>
      <c r="D747" s="72" t="s">
        <v>275</v>
      </c>
      <c r="E747" s="72"/>
      <c r="F747" s="15" t="s">
        <v>87</v>
      </c>
      <c r="G747" s="98">
        <v>54</v>
      </c>
      <c r="H747" s="108"/>
      <c r="I747" s="83" t="str">
        <f>IF(H747="","",ROUND(G747*H747,2))</f>
        <v/>
      </c>
    </row>
    <row r="748" spans="1:9" ht="12" customHeight="1">
      <c r="A748" s="20"/>
      <c r="B748" s="30"/>
      <c r="C748" s="75"/>
      <c r="D748" s="19"/>
      <c r="E748" s="19"/>
      <c r="F748" s="20"/>
      <c r="G748" s="98"/>
      <c r="H748" s="108"/>
      <c r="I748" s="17"/>
    </row>
    <row r="749" spans="1:9" ht="12" customHeight="1">
      <c r="A749" s="155"/>
      <c r="B749" s="30"/>
      <c r="C749" s="152" t="s">
        <v>873</v>
      </c>
      <c r="D749" s="19"/>
      <c r="E749" s="19"/>
      <c r="F749" s="20"/>
      <c r="G749" s="98"/>
      <c r="H749" s="108"/>
      <c r="I749" s="17"/>
    </row>
    <row r="750" spans="1:9" ht="12" customHeight="1">
      <c r="A750" s="20"/>
      <c r="B750" s="30"/>
      <c r="C750" s="75"/>
      <c r="D750" s="19"/>
      <c r="E750" s="19"/>
      <c r="F750" s="20"/>
      <c r="G750" s="98"/>
      <c r="H750" s="108"/>
      <c r="I750" s="17"/>
    </row>
    <row r="751" spans="1:9" ht="12" customHeight="1">
      <c r="A751" s="84">
        <v>2.2599999999999998</v>
      </c>
      <c r="B751" s="22" t="s">
        <v>39</v>
      </c>
      <c r="C751" s="33" t="s">
        <v>874</v>
      </c>
      <c r="D751" s="19"/>
      <c r="E751" s="19"/>
      <c r="F751" s="20"/>
      <c r="G751" s="98"/>
      <c r="H751" s="108"/>
      <c r="I751" s="17"/>
    </row>
    <row r="752" spans="1:9" ht="12" customHeight="1">
      <c r="A752" s="20"/>
      <c r="B752" s="23" t="s">
        <v>840</v>
      </c>
      <c r="C752" s="75"/>
      <c r="D752" s="19"/>
      <c r="E752" s="19"/>
      <c r="F752" s="20"/>
      <c r="G752" s="98"/>
      <c r="H752" s="108"/>
      <c r="I752" s="17"/>
    </row>
    <row r="753" spans="1:9" ht="12" customHeight="1">
      <c r="A753" s="20" t="s">
        <v>875</v>
      </c>
      <c r="B753" s="30" t="s">
        <v>70</v>
      </c>
      <c r="C753" s="1" t="s">
        <v>878</v>
      </c>
      <c r="D753" s="19"/>
      <c r="E753" s="19"/>
      <c r="F753" s="20"/>
      <c r="G753" s="98"/>
      <c r="H753" s="108"/>
      <c r="I753" s="17"/>
    </row>
    <row r="754" spans="1:9" ht="12" customHeight="1">
      <c r="A754" s="20"/>
      <c r="B754" s="30"/>
      <c r="C754" s="75"/>
      <c r="D754" s="19"/>
      <c r="E754" s="19"/>
      <c r="F754" s="20"/>
      <c r="G754" s="98"/>
      <c r="H754" s="108"/>
      <c r="I754" s="17"/>
    </row>
    <row r="755" spans="1:9" ht="12" customHeight="1">
      <c r="A755" s="20"/>
      <c r="B755" s="30"/>
      <c r="C755" s="75" t="s">
        <v>29</v>
      </c>
      <c r="D755" s="19" t="s">
        <v>876</v>
      </c>
      <c r="E755" s="19"/>
      <c r="F755" s="20"/>
      <c r="G755" s="98"/>
      <c r="H755" s="108"/>
      <c r="I755" s="17"/>
    </row>
    <row r="756" spans="1:9" ht="12" customHeight="1">
      <c r="A756" s="20"/>
      <c r="B756" s="30"/>
      <c r="C756" s="75"/>
      <c r="D756" s="19" t="s">
        <v>890</v>
      </c>
      <c r="E756" s="19"/>
      <c r="F756" s="20"/>
      <c r="G756" s="98"/>
      <c r="H756" s="108"/>
      <c r="I756" s="17"/>
    </row>
    <row r="757" spans="1:9" ht="12" customHeight="1">
      <c r="A757" s="18"/>
      <c r="B757" s="30"/>
      <c r="C757" s="75"/>
      <c r="D757" s="19" t="s">
        <v>877</v>
      </c>
      <c r="E757" s="19"/>
      <c r="F757" s="20"/>
      <c r="G757" s="98"/>
      <c r="H757" s="108"/>
      <c r="I757" s="17"/>
    </row>
    <row r="758" spans="1:9" ht="12" customHeight="1">
      <c r="A758" s="18"/>
      <c r="B758" s="30"/>
      <c r="C758" s="75"/>
      <c r="D758" s="19" t="s">
        <v>891</v>
      </c>
      <c r="E758" s="19"/>
      <c r="F758" s="20" t="s">
        <v>44</v>
      </c>
      <c r="G758" s="98">
        <v>75</v>
      </c>
      <c r="H758" s="108"/>
      <c r="I758" s="83" t="str">
        <f>IF(H758="","",ROUND(G758*H758,2))</f>
        <v/>
      </c>
    </row>
    <row r="759" spans="1:9" ht="12" customHeight="1">
      <c r="A759" s="18"/>
      <c r="B759" s="30"/>
      <c r="C759" s="75"/>
      <c r="D759" s="19"/>
      <c r="E759" s="19"/>
      <c r="F759" s="20"/>
      <c r="G759" s="98"/>
      <c r="H759" s="108"/>
      <c r="I759" s="17"/>
    </row>
    <row r="760" spans="1:9" ht="12" customHeight="1">
      <c r="A760" s="20" t="s">
        <v>879</v>
      </c>
      <c r="B760" s="30" t="s">
        <v>78</v>
      </c>
      <c r="C760" s="1" t="s">
        <v>880</v>
      </c>
      <c r="D760" s="19"/>
      <c r="E760" s="19"/>
      <c r="F760" s="20"/>
      <c r="G760" s="98"/>
      <c r="H760" s="108"/>
      <c r="I760" s="17"/>
    </row>
    <row r="761" spans="1:9" ht="12" customHeight="1">
      <c r="A761" s="18"/>
      <c r="B761" s="30"/>
      <c r="C761" s="75"/>
      <c r="D761" s="19"/>
      <c r="E761" s="19"/>
      <c r="F761" s="20"/>
      <c r="G761" s="98"/>
      <c r="H761" s="108"/>
      <c r="I761" s="17"/>
    </row>
    <row r="762" spans="1:9" ht="12" customHeight="1">
      <c r="A762" s="18"/>
      <c r="B762" s="30"/>
      <c r="C762" s="75" t="s">
        <v>29</v>
      </c>
      <c r="D762" s="19" t="s">
        <v>881</v>
      </c>
      <c r="E762" s="19"/>
      <c r="F762" s="20"/>
      <c r="G762" s="98"/>
      <c r="H762" s="108"/>
      <c r="I762" s="17"/>
    </row>
    <row r="763" spans="1:9" ht="12" customHeight="1">
      <c r="A763" s="18"/>
      <c r="B763" s="30"/>
      <c r="C763" s="75"/>
      <c r="D763" s="19" t="s">
        <v>882</v>
      </c>
      <c r="E763" s="19"/>
      <c r="F763" s="20"/>
      <c r="G763" s="98"/>
      <c r="H763" s="108"/>
      <c r="I763" s="17"/>
    </row>
    <row r="764" spans="1:9" ht="12" customHeight="1">
      <c r="A764" s="18"/>
      <c r="B764" s="30"/>
      <c r="C764" s="75"/>
      <c r="D764" s="19"/>
      <c r="E764" s="19"/>
      <c r="F764" s="20"/>
      <c r="G764" s="98"/>
      <c r="H764" s="108"/>
      <c r="I764" s="17"/>
    </row>
    <row r="765" spans="1:9" ht="12" customHeight="1">
      <c r="A765" s="18"/>
      <c r="B765" s="30"/>
      <c r="C765" s="75"/>
      <c r="D765" s="19" t="s">
        <v>50</v>
      </c>
      <c r="E765" s="19" t="s">
        <v>883</v>
      </c>
      <c r="F765" s="20"/>
      <c r="G765" s="98"/>
      <c r="H765" s="108"/>
      <c r="I765" s="17"/>
    </row>
    <row r="766" spans="1:9" ht="12" customHeight="1">
      <c r="A766" s="18"/>
      <c r="B766" s="30"/>
      <c r="C766" s="75"/>
      <c r="D766" s="19"/>
      <c r="E766" s="19" t="s">
        <v>884</v>
      </c>
      <c r="F766" s="20" t="s">
        <v>44</v>
      </c>
      <c r="G766" s="98">
        <v>75</v>
      </c>
      <c r="H766" s="108"/>
      <c r="I766" s="83" t="str">
        <f>IF(H766="","",ROUND(G766*H766,2))</f>
        <v/>
      </c>
    </row>
    <row r="767" spans="1:9" ht="12" customHeight="1">
      <c r="A767" s="18"/>
      <c r="B767" s="30"/>
      <c r="C767" s="75"/>
      <c r="D767" s="19"/>
      <c r="E767" s="19"/>
      <c r="F767" s="20"/>
      <c r="G767" s="98"/>
      <c r="H767" s="108"/>
      <c r="I767" s="17"/>
    </row>
    <row r="768" spans="1:9" ht="12" customHeight="1">
      <c r="A768" s="20" t="s">
        <v>892</v>
      </c>
      <c r="B768" s="30"/>
      <c r="C768" s="1" t="s">
        <v>893</v>
      </c>
      <c r="D768" s="19"/>
      <c r="E768" s="19"/>
      <c r="F768" s="20"/>
      <c r="G768" s="98"/>
      <c r="H768" s="108"/>
      <c r="I768" s="17"/>
    </row>
    <row r="769" spans="1:9" ht="12" customHeight="1">
      <c r="A769" s="18"/>
      <c r="B769" s="30"/>
      <c r="C769" s="75"/>
      <c r="D769" s="19"/>
      <c r="E769" s="19"/>
      <c r="F769" s="20"/>
      <c r="G769" s="98"/>
      <c r="H769" s="108"/>
      <c r="I769" s="17"/>
    </row>
    <row r="770" spans="1:9" ht="12" customHeight="1">
      <c r="A770" s="18"/>
      <c r="B770" s="30"/>
      <c r="C770" s="75" t="s">
        <v>29</v>
      </c>
      <c r="D770" s="1" t="s">
        <v>896</v>
      </c>
      <c r="E770" s="1"/>
      <c r="F770" s="15"/>
      <c r="G770" s="98"/>
      <c r="H770" s="108"/>
      <c r="I770" s="17"/>
    </row>
    <row r="771" spans="1:9" ht="12" customHeight="1">
      <c r="A771" s="18"/>
      <c r="B771" s="30"/>
      <c r="C771" s="75"/>
      <c r="D771" s="19" t="s">
        <v>897</v>
      </c>
      <c r="E771" s="19"/>
      <c r="F771" s="15" t="s">
        <v>87</v>
      </c>
      <c r="G771" s="98">
        <v>500</v>
      </c>
      <c r="H771" s="108"/>
      <c r="I771" s="83" t="str">
        <f>IF(H771="","",ROUND(G771*H771,2))</f>
        <v/>
      </c>
    </row>
    <row r="772" spans="1:9" ht="12" customHeight="1">
      <c r="A772" s="18"/>
      <c r="B772" s="30"/>
      <c r="C772" s="75"/>
      <c r="D772" s="19"/>
      <c r="E772" s="19"/>
      <c r="F772" s="20"/>
      <c r="G772" s="98"/>
      <c r="H772" s="108"/>
      <c r="I772" s="17"/>
    </row>
    <row r="773" spans="1:9" ht="12" customHeight="1">
      <c r="A773" s="84">
        <v>2.27</v>
      </c>
      <c r="B773" s="22" t="s">
        <v>39</v>
      </c>
      <c r="C773" s="33" t="s">
        <v>886</v>
      </c>
      <c r="D773" s="19"/>
      <c r="E773" s="19"/>
      <c r="F773" s="20"/>
      <c r="G773" s="98"/>
      <c r="H773" s="108"/>
      <c r="I773" s="17"/>
    </row>
    <row r="774" spans="1:9" ht="12" customHeight="1">
      <c r="A774" s="20"/>
      <c r="B774" s="23" t="s">
        <v>885</v>
      </c>
      <c r="C774" s="75"/>
      <c r="D774" s="19"/>
      <c r="E774" s="19"/>
      <c r="F774" s="20"/>
      <c r="G774" s="98"/>
      <c r="H774" s="108"/>
      <c r="I774" s="17"/>
    </row>
    <row r="775" spans="1:9" ht="12" customHeight="1">
      <c r="A775" s="20" t="s">
        <v>887</v>
      </c>
      <c r="B775" s="30" t="s">
        <v>78</v>
      </c>
      <c r="C775" s="1" t="s">
        <v>888</v>
      </c>
      <c r="D775" s="19"/>
      <c r="E775" s="19"/>
      <c r="F775" s="20"/>
      <c r="G775" s="98"/>
      <c r="H775" s="108"/>
      <c r="I775" s="17"/>
    </row>
    <row r="776" spans="1:9" ht="12" customHeight="1">
      <c r="A776" s="18"/>
      <c r="B776" s="30"/>
      <c r="C776" s="75" t="s">
        <v>889</v>
      </c>
      <c r="D776" s="19"/>
      <c r="E776" s="19"/>
      <c r="F776" s="20"/>
      <c r="G776" s="98"/>
      <c r="H776" s="108"/>
      <c r="I776" s="17"/>
    </row>
    <row r="777" spans="1:9" ht="12" customHeight="1">
      <c r="A777" s="18"/>
      <c r="B777" s="30"/>
      <c r="C777" s="75"/>
      <c r="D777" s="19"/>
      <c r="E777" s="19"/>
      <c r="F777" s="20"/>
      <c r="G777" s="98"/>
      <c r="H777" s="108"/>
      <c r="I777" s="17"/>
    </row>
    <row r="778" spans="1:9" ht="12" customHeight="1">
      <c r="A778" s="18"/>
      <c r="B778" s="30"/>
      <c r="C778" s="75" t="s">
        <v>29</v>
      </c>
      <c r="D778" s="1" t="s">
        <v>894</v>
      </c>
      <c r="E778" s="1"/>
      <c r="F778" s="20"/>
      <c r="G778" s="98"/>
      <c r="H778" s="108"/>
      <c r="I778" s="17"/>
    </row>
    <row r="779" spans="1:9" ht="12" customHeight="1">
      <c r="A779" s="18"/>
      <c r="B779" s="30"/>
      <c r="C779" s="75"/>
      <c r="D779" s="19" t="s">
        <v>895</v>
      </c>
      <c r="E779" s="19"/>
      <c r="F779" s="15" t="s">
        <v>44</v>
      </c>
      <c r="G779" s="98">
        <v>50</v>
      </c>
      <c r="H779" s="108"/>
      <c r="I779" s="83" t="str">
        <f>IF(H779="","",ROUND(G779*H779,2))</f>
        <v/>
      </c>
    </row>
    <row r="780" spans="1:9" ht="12" customHeight="1">
      <c r="A780" s="18"/>
      <c r="B780" s="30"/>
      <c r="C780" s="75"/>
      <c r="D780" s="19"/>
      <c r="E780" s="19"/>
      <c r="F780" s="20"/>
      <c r="G780" s="98"/>
      <c r="H780" s="108"/>
      <c r="I780" s="17"/>
    </row>
    <row r="781" spans="1:9" ht="12" customHeight="1">
      <c r="A781" s="18"/>
      <c r="B781" s="30"/>
      <c r="C781" s="75"/>
      <c r="D781" s="19"/>
      <c r="E781" s="19"/>
      <c r="F781" s="20"/>
      <c r="G781" s="98"/>
      <c r="H781" s="108"/>
      <c r="I781" s="17"/>
    </row>
    <row r="782" spans="1:9" ht="12" customHeight="1">
      <c r="A782" s="18"/>
      <c r="B782" s="30"/>
      <c r="C782" s="75"/>
      <c r="D782" s="19"/>
      <c r="E782" s="19"/>
      <c r="F782" s="20"/>
      <c r="G782" s="98"/>
      <c r="H782" s="108"/>
      <c r="I782" s="17"/>
    </row>
    <row r="783" spans="1:9" ht="12" customHeight="1">
      <c r="A783" s="18"/>
      <c r="B783" s="30"/>
      <c r="C783" s="75"/>
      <c r="D783" s="19"/>
      <c r="E783" s="19"/>
      <c r="F783" s="20"/>
      <c r="G783" s="98"/>
      <c r="H783" s="108"/>
      <c r="I783" s="17"/>
    </row>
    <row r="784" spans="1:9" ht="12" customHeight="1">
      <c r="A784" s="18"/>
      <c r="B784" s="30"/>
      <c r="C784" s="75"/>
      <c r="D784" s="19"/>
      <c r="E784" s="19"/>
      <c r="F784" s="20"/>
      <c r="G784" s="98"/>
      <c r="H784" s="108"/>
      <c r="I784" s="17"/>
    </row>
    <row r="785" spans="1:9" ht="12" customHeight="1">
      <c r="A785" s="18"/>
      <c r="B785" s="30"/>
      <c r="C785" s="75"/>
      <c r="D785" s="19"/>
      <c r="E785" s="19"/>
      <c r="F785" s="20"/>
      <c r="G785" s="98"/>
      <c r="H785" s="108"/>
      <c r="I785" s="17"/>
    </row>
    <row r="786" spans="1:9" ht="12" customHeight="1">
      <c r="A786" s="21"/>
      <c r="B786" s="15"/>
      <c r="C786" s="72"/>
      <c r="D786" s="72"/>
      <c r="E786" s="72"/>
      <c r="F786" s="15"/>
      <c r="G786" s="98"/>
      <c r="H786" s="108"/>
      <c r="I786" s="35"/>
    </row>
    <row r="787" spans="1:9" ht="12" customHeight="1">
      <c r="A787" s="60"/>
      <c r="B787" s="68"/>
      <c r="C787" s="31"/>
      <c r="D787" s="43"/>
      <c r="E787" s="43"/>
      <c r="F787" s="44"/>
      <c r="G787" s="102"/>
      <c r="H787" s="110"/>
      <c r="I787" s="46"/>
    </row>
    <row r="788" spans="1:9" ht="12" customHeight="1">
      <c r="A788" s="61"/>
      <c r="B788" s="61" t="s">
        <v>99</v>
      </c>
      <c r="C788" s="1"/>
      <c r="D788" s="19"/>
      <c r="E788" s="19"/>
      <c r="G788" s="103"/>
      <c r="H788" s="111"/>
      <c r="I788" s="49" t="str">
        <f>IF(SUM(I735:I786)=0,"",SUM(I735:I786))</f>
        <v/>
      </c>
    </row>
    <row r="789" spans="1:9" ht="12" customHeight="1">
      <c r="A789" s="62"/>
      <c r="B789" s="69"/>
      <c r="C789" s="63"/>
      <c r="D789" s="52"/>
      <c r="E789" s="52"/>
      <c r="F789" s="53"/>
      <c r="G789" s="104"/>
      <c r="H789" s="112"/>
      <c r="I789" s="64"/>
    </row>
  </sheetData>
  <phoneticPr fontId="12" type="noConversion"/>
  <pageMargins left="0.43307086614173229" right="0.39370078740157483" top="0.59055118110236215" bottom="1.1811023622047243" header="0.39370078740157483" footer="0.39370078740157483"/>
  <pageSetup paperSize="9" orientation="portrait" r:id="rId1"/>
  <headerFooter>
    <oddHeader>&amp;L&amp;"Arial,Italic"&amp;9Contract NLM/TS/004/2025-26
Part C2:  Pricing Data
Section C2.2 Schedule of Quantities
&amp;R&amp;G</oddHeader>
    <oddFooter>&amp;C&amp;G
C2.2-&amp;P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73"/>
  <sheetViews>
    <sheetView view="pageLayout" topLeftCell="A176" zoomScaleNormal="100" workbookViewId="0">
      <selection activeCell="D14" sqref="D14"/>
    </sheetView>
  </sheetViews>
  <sheetFormatPr defaultRowHeight="12.5"/>
  <cols>
    <col min="1" max="1" width="7" style="38" customWidth="1"/>
    <col min="2" max="2" width="10.26953125" style="38" customWidth="1"/>
    <col min="3" max="3" width="3.54296875" customWidth="1"/>
    <col min="4" max="4" width="4.26953125" customWidth="1"/>
    <col min="5" max="5" width="30.7265625" customWidth="1"/>
    <col min="6" max="6" width="6.7265625" style="105" customWidth="1"/>
    <col min="7" max="7" width="9.54296875" style="105" customWidth="1"/>
    <col min="8" max="8" width="10.7265625" style="38" customWidth="1"/>
    <col min="9" max="9" width="14" customWidth="1"/>
  </cols>
  <sheetData>
    <row r="1" spans="1:9" ht="12" customHeight="1">
      <c r="A1" s="2"/>
      <c r="B1" s="2"/>
      <c r="C1" s="1"/>
      <c r="D1" s="1"/>
      <c r="E1" s="1"/>
      <c r="F1" s="114"/>
      <c r="G1" s="96"/>
      <c r="H1" s="94"/>
      <c r="I1" s="4"/>
    </row>
    <row r="2" spans="1:9" ht="12" customHeight="1">
      <c r="A2" s="2"/>
      <c r="B2" s="2"/>
      <c r="C2" s="1"/>
      <c r="D2" s="1"/>
      <c r="E2" s="1"/>
      <c r="F2" s="114"/>
      <c r="G2" s="97"/>
      <c r="H2" s="95"/>
      <c r="I2" s="6"/>
    </row>
    <row r="3" spans="1:9" ht="12" customHeight="1">
      <c r="A3" s="8"/>
      <c r="B3" s="8" t="s">
        <v>0</v>
      </c>
      <c r="C3" s="7"/>
      <c r="D3" s="7"/>
      <c r="E3" s="7"/>
      <c r="F3" s="8"/>
      <c r="G3" s="162"/>
      <c r="H3" s="8"/>
      <c r="I3" s="9"/>
    </row>
    <row r="4" spans="1:9" ht="12" customHeight="1">
      <c r="A4" s="11" t="s">
        <v>1</v>
      </c>
      <c r="B4" s="11" t="s">
        <v>2</v>
      </c>
      <c r="C4" s="10"/>
      <c r="D4" s="10"/>
      <c r="E4" s="10" t="s">
        <v>3</v>
      </c>
      <c r="F4" s="11" t="s">
        <v>4</v>
      </c>
      <c r="G4" s="121" t="s">
        <v>5</v>
      </c>
      <c r="H4" s="121" t="s">
        <v>6</v>
      </c>
      <c r="I4" s="122" t="s">
        <v>7</v>
      </c>
    </row>
    <row r="5" spans="1:9" ht="12" customHeight="1">
      <c r="A5" s="13" t="s">
        <v>8</v>
      </c>
      <c r="B5" s="13" t="s">
        <v>9</v>
      </c>
      <c r="C5" s="12"/>
      <c r="D5" s="12"/>
      <c r="E5" s="12"/>
      <c r="F5" s="13"/>
      <c r="G5" s="123" t="s">
        <v>10</v>
      </c>
      <c r="H5" s="123"/>
      <c r="I5" s="124"/>
    </row>
    <row r="6" spans="1:9" ht="12" customHeight="1">
      <c r="A6" s="15"/>
      <c r="B6" s="15"/>
      <c r="C6" s="1"/>
      <c r="D6" s="31"/>
      <c r="E6" s="31"/>
      <c r="F6" s="115"/>
      <c r="G6" s="98"/>
      <c r="H6" s="74"/>
      <c r="I6" s="17" t="str">
        <f t="shared" ref="I6" si="0">IF(OR(AND(G6="Prov",H6="Sum"),(H6="PC Sum")),". . . . . . . . .00",IF(ISERR(G6*H6),"",IF(G6*H6=0,"",ROUND(G6*H6,2))))</f>
        <v/>
      </c>
    </row>
    <row r="7" spans="1:9" ht="13">
      <c r="A7" s="71">
        <v>3</v>
      </c>
      <c r="B7" s="24" t="s">
        <v>746</v>
      </c>
      <c r="C7" s="41" t="s">
        <v>749</v>
      </c>
      <c r="D7" s="19"/>
      <c r="F7" s="99"/>
      <c r="G7" s="98"/>
      <c r="H7" s="74"/>
      <c r="I7" s="17"/>
    </row>
    <row r="8" spans="1:9" ht="13">
      <c r="A8" s="21"/>
      <c r="B8" s="24" t="s">
        <v>747</v>
      </c>
      <c r="C8" s="41" t="s">
        <v>744</v>
      </c>
      <c r="D8" s="19"/>
      <c r="F8" s="99"/>
      <c r="G8" s="98"/>
      <c r="H8" s="74"/>
      <c r="I8" s="17"/>
    </row>
    <row r="9" spans="1:9" ht="12" customHeight="1">
      <c r="A9" s="21"/>
      <c r="B9" s="24" t="s">
        <v>748</v>
      </c>
      <c r="C9" s="41"/>
      <c r="D9" s="19"/>
      <c r="F9" s="99"/>
      <c r="G9" s="98"/>
      <c r="H9" s="74"/>
      <c r="I9" s="17"/>
    </row>
    <row r="10" spans="1:9" ht="12" customHeight="1">
      <c r="A10" s="71">
        <v>3.1</v>
      </c>
      <c r="B10" s="22"/>
      <c r="C10" s="33" t="s">
        <v>810</v>
      </c>
      <c r="D10" s="19"/>
      <c r="F10" s="116"/>
      <c r="G10" s="101"/>
      <c r="H10" s="86"/>
      <c r="I10" s="88"/>
    </row>
    <row r="11" spans="1:9" ht="12" customHeight="1">
      <c r="A11" s="21"/>
      <c r="B11" s="39"/>
      <c r="C11" s="33" t="s">
        <v>811</v>
      </c>
      <c r="D11" s="19"/>
      <c r="F11" s="116"/>
      <c r="G11" s="101"/>
      <c r="H11" s="86"/>
      <c r="I11" s="88"/>
    </row>
    <row r="12" spans="1:9" ht="12" customHeight="1">
      <c r="A12" s="21"/>
      <c r="B12" s="39"/>
      <c r="C12" s="33" t="s">
        <v>812</v>
      </c>
      <c r="D12" s="19"/>
      <c r="F12" s="116"/>
      <c r="G12" s="101"/>
      <c r="H12" s="86"/>
      <c r="I12" s="88"/>
    </row>
    <row r="13" spans="1:9" ht="12" customHeight="1">
      <c r="A13" s="21"/>
      <c r="B13" s="39"/>
      <c r="C13" s="33" t="s">
        <v>1454</v>
      </c>
      <c r="D13" s="19"/>
      <c r="F13" s="116"/>
      <c r="G13" s="101"/>
      <c r="H13" s="86"/>
      <c r="I13" s="88"/>
    </row>
    <row r="14" spans="1:9" ht="12" customHeight="1">
      <c r="A14" s="21"/>
      <c r="B14" s="39"/>
      <c r="C14" s="33" t="s">
        <v>1455</v>
      </c>
      <c r="D14" s="19"/>
      <c r="F14" s="116"/>
      <c r="G14" s="101"/>
      <c r="H14" s="86"/>
      <c r="I14" s="88"/>
    </row>
    <row r="15" spans="1:9" ht="12" customHeight="1">
      <c r="A15" s="21"/>
      <c r="B15" s="39"/>
      <c r="C15" s="33"/>
      <c r="D15" s="19"/>
      <c r="F15" s="116"/>
      <c r="G15" s="98"/>
      <c r="H15" s="74"/>
      <c r="I15" s="17"/>
    </row>
    <row r="16" spans="1:9" ht="12" customHeight="1">
      <c r="A16" s="21" t="s">
        <v>75</v>
      </c>
      <c r="B16" s="39" t="s">
        <v>799</v>
      </c>
      <c r="C16" s="34" t="s">
        <v>1368</v>
      </c>
      <c r="D16" s="19"/>
      <c r="F16" s="116"/>
      <c r="G16" s="98"/>
      <c r="H16" s="74"/>
      <c r="I16" s="17"/>
    </row>
    <row r="17" spans="1:9" ht="12" customHeight="1">
      <c r="A17" s="21"/>
      <c r="B17" s="39"/>
      <c r="C17" s="34" t="s">
        <v>783</v>
      </c>
      <c r="D17" s="19"/>
      <c r="F17" s="116" t="s">
        <v>12</v>
      </c>
      <c r="G17" s="98">
        <v>1</v>
      </c>
      <c r="H17" s="74"/>
      <c r="I17" s="83" t="str">
        <f>IF(H17="","",ROUND(G17*H17,2))</f>
        <v/>
      </c>
    </row>
    <row r="18" spans="1:9" ht="12" customHeight="1">
      <c r="A18" s="21"/>
      <c r="B18" s="39"/>
      <c r="C18" s="34"/>
      <c r="D18" s="19"/>
      <c r="F18" s="116"/>
      <c r="G18" s="98"/>
      <c r="H18" s="74"/>
      <c r="I18" s="17"/>
    </row>
    <row r="19" spans="1:9" ht="12" customHeight="1">
      <c r="A19" s="21" t="s">
        <v>76</v>
      </c>
      <c r="B19" s="39" t="s">
        <v>798</v>
      </c>
      <c r="C19" s="34" t="s">
        <v>1369</v>
      </c>
      <c r="D19" s="19"/>
      <c r="F19" s="116"/>
      <c r="G19" s="98"/>
      <c r="H19" s="74"/>
      <c r="I19" s="17"/>
    </row>
    <row r="20" spans="1:9" ht="12" customHeight="1">
      <c r="A20" s="21"/>
      <c r="B20" s="39"/>
      <c r="C20" s="34" t="s">
        <v>783</v>
      </c>
      <c r="D20" s="19"/>
      <c r="F20" s="116" t="s">
        <v>12</v>
      </c>
      <c r="G20" s="98">
        <v>1</v>
      </c>
      <c r="H20" s="86"/>
      <c r="I20" s="83" t="str">
        <f>IF(H20="","",ROUND(G20*H20,2))</f>
        <v/>
      </c>
    </row>
    <row r="21" spans="1:9" ht="12" customHeight="1">
      <c r="A21" s="21"/>
      <c r="B21" s="39"/>
      <c r="C21" s="34"/>
      <c r="D21" s="19"/>
      <c r="F21" s="116"/>
      <c r="G21" s="98"/>
      <c r="H21" s="74"/>
      <c r="I21" s="17"/>
    </row>
    <row r="22" spans="1:9" ht="12" customHeight="1">
      <c r="A22" s="21" t="s">
        <v>77</v>
      </c>
      <c r="B22" s="39" t="s">
        <v>797</v>
      </c>
      <c r="C22" s="34" t="s">
        <v>788</v>
      </c>
      <c r="D22" s="19"/>
      <c r="F22" s="116"/>
      <c r="G22" s="98"/>
      <c r="H22" s="74"/>
      <c r="I22" s="17"/>
    </row>
    <row r="23" spans="1:9" ht="12" customHeight="1">
      <c r="A23" s="21"/>
      <c r="B23" s="39"/>
      <c r="C23" s="34" t="s">
        <v>789</v>
      </c>
      <c r="D23" s="19"/>
      <c r="F23" s="116"/>
      <c r="G23" s="98"/>
      <c r="H23" s="74"/>
      <c r="I23" s="17"/>
    </row>
    <row r="24" spans="1:9" ht="12" customHeight="1">
      <c r="A24" s="21"/>
      <c r="B24" s="39"/>
      <c r="C24" s="34" t="s">
        <v>790</v>
      </c>
      <c r="D24" s="19"/>
      <c r="F24" s="116"/>
      <c r="G24" s="98"/>
      <c r="H24" s="74"/>
      <c r="I24" s="17"/>
    </row>
    <row r="25" spans="1:9" ht="12" customHeight="1">
      <c r="A25" s="21"/>
      <c r="B25" s="39"/>
      <c r="C25" s="34" t="s">
        <v>791</v>
      </c>
      <c r="D25" s="19"/>
      <c r="F25" s="116"/>
      <c r="G25" s="98"/>
      <c r="H25" s="74"/>
      <c r="I25" s="17"/>
    </row>
    <row r="26" spans="1:9" ht="12" customHeight="1">
      <c r="A26" s="21"/>
      <c r="B26" s="39"/>
      <c r="C26" s="34" t="s">
        <v>792</v>
      </c>
      <c r="D26" s="19"/>
      <c r="F26" s="116" t="s">
        <v>12</v>
      </c>
      <c r="G26" s="98">
        <v>1</v>
      </c>
      <c r="H26" s="86"/>
      <c r="I26" s="83" t="str">
        <f>IF(H26="","",ROUND(G26*H26,2))</f>
        <v/>
      </c>
    </row>
    <row r="27" spans="1:9" ht="12" customHeight="1">
      <c r="A27" s="21"/>
      <c r="B27" s="39"/>
      <c r="C27" s="34"/>
      <c r="D27" s="19"/>
      <c r="F27" s="116"/>
      <c r="G27" s="98"/>
      <c r="H27" s="74"/>
      <c r="I27" s="17"/>
    </row>
    <row r="28" spans="1:9" ht="12" customHeight="1">
      <c r="A28" s="21" t="s">
        <v>785</v>
      </c>
      <c r="B28" s="39"/>
      <c r="C28" s="34" t="s">
        <v>1456</v>
      </c>
      <c r="D28" s="19"/>
      <c r="F28" s="116"/>
      <c r="G28" s="98"/>
      <c r="H28" s="74"/>
      <c r="I28" s="17"/>
    </row>
    <row r="29" spans="1:9" ht="12" customHeight="1">
      <c r="A29" s="21"/>
      <c r="B29" s="39"/>
      <c r="C29" s="34" t="s">
        <v>794</v>
      </c>
      <c r="D29" s="19"/>
      <c r="F29" s="116" t="s">
        <v>12</v>
      </c>
      <c r="G29" s="98">
        <v>2</v>
      </c>
      <c r="H29" s="74"/>
      <c r="I29" s="83" t="str">
        <f>IF(H29="","",ROUND(G29*H29,2))</f>
        <v/>
      </c>
    </row>
    <row r="30" spans="1:9" ht="12" customHeight="1">
      <c r="A30" s="21"/>
      <c r="B30" s="39"/>
      <c r="C30" s="33"/>
      <c r="D30" s="19"/>
      <c r="F30" s="116"/>
      <c r="G30" s="98"/>
      <c r="H30" s="74"/>
      <c r="I30" s="17"/>
    </row>
    <row r="31" spans="1:9" ht="12" customHeight="1">
      <c r="A31" s="21" t="s">
        <v>786</v>
      </c>
      <c r="B31" s="39" t="s">
        <v>796</v>
      </c>
      <c r="C31" s="34" t="s">
        <v>800</v>
      </c>
      <c r="D31" s="19"/>
      <c r="F31" s="116"/>
      <c r="G31" s="98"/>
      <c r="H31" s="74"/>
      <c r="I31" s="17"/>
    </row>
    <row r="32" spans="1:9" ht="12" customHeight="1">
      <c r="A32" s="21"/>
      <c r="B32" s="39"/>
      <c r="C32" s="34" t="s">
        <v>813</v>
      </c>
      <c r="D32" s="19"/>
      <c r="F32" s="116"/>
      <c r="G32" s="98"/>
      <c r="H32" s="74"/>
      <c r="I32" s="17"/>
    </row>
    <row r="33" spans="1:9" ht="12" customHeight="1">
      <c r="A33" s="21"/>
      <c r="B33" s="39"/>
      <c r="C33" s="34" t="s">
        <v>784</v>
      </c>
      <c r="D33" s="19"/>
      <c r="F33" s="116" t="s">
        <v>12</v>
      </c>
      <c r="G33" s="98">
        <v>1</v>
      </c>
      <c r="H33" s="74"/>
      <c r="I33" s="83" t="str">
        <f>IF(H33="","",ROUND(G33*H33,2))</f>
        <v/>
      </c>
    </row>
    <row r="34" spans="1:9" ht="12" customHeight="1">
      <c r="A34" s="21"/>
      <c r="B34" s="39"/>
      <c r="C34" s="34"/>
      <c r="D34" s="19"/>
      <c r="F34" s="116"/>
      <c r="G34" s="98"/>
      <c r="H34" s="74"/>
      <c r="I34" s="17"/>
    </row>
    <row r="35" spans="1:9" ht="12" customHeight="1">
      <c r="A35" s="21" t="s">
        <v>787</v>
      </c>
      <c r="B35" s="39" t="s">
        <v>804</v>
      </c>
      <c r="C35" s="34" t="s">
        <v>802</v>
      </c>
      <c r="D35" s="19"/>
      <c r="F35" s="116"/>
      <c r="G35" s="98"/>
      <c r="H35" s="74"/>
      <c r="I35" s="17"/>
    </row>
    <row r="36" spans="1:9" ht="12" customHeight="1">
      <c r="A36" s="21"/>
      <c r="B36" s="39"/>
      <c r="C36" s="34" t="s">
        <v>803</v>
      </c>
      <c r="D36" s="19"/>
      <c r="F36" s="116" t="s">
        <v>12</v>
      </c>
      <c r="G36" s="98">
        <v>1</v>
      </c>
      <c r="H36" s="86"/>
      <c r="I36" s="83" t="str">
        <f>IF(H36="","",ROUND(G36*H36,2))</f>
        <v/>
      </c>
    </row>
    <row r="37" spans="1:9" ht="12" customHeight="1">
      <c r="A37" s="21"/>
      <c r="B37" s="39"/>
      <c r="C37" s="34"/>
      <c r="D37" s="19"/>
      <c r="F37" s="116"/>
      <c r="G37" s="98"/>
      <c r="H37" s="74"/>
      <c r="I37" s="17"/>
    </row>
    <row r="38" spans="1:9" ht="12" customHeight="1">
      <c r="A38" s="21" t="s">
        <v>793</v>
      </c>
      <c r="B38" s="39" t="s">
        <v>814</v>
      </c>
      <c r="C38" s="34" t="s">
        <v>815</v>
      </c>
      <c r="D38" s="19"/>
      <c r="F38" s="116"/>
      <c r="G38" s="98"/>
      <c r="H38" s="74"/>
      <c r="I38" s="17"/>
    </row>
    <row r="39" spans="1:9" ht="12" customHeight="1">
      <c r="A39" s="21"/>
      <c r="B39" s="39"/>
      <c r="C39" s="34" t="s">
        <v>816</v>
      </c>
      <c r="D39" s="19"/>
      <c r="F39" s="116"/>
      <c r="G39" s="98"/>
      <c r="H39" s="74"/>
      <c r="I39" s="17"/>
    </row>
    <row r="40" spans="1:9" ht="12" customHeight="1">
      <c r="A40" s="21"/>
      <c r="B40" s="39"/>
      <c r="C40" s="34" t="s">
        <v>817</v>
      </c>
      <c r="D40" s="19"/>
      <c r="F40" s="116"/>
      <c r="G40" s="98"/>
      <c r="H40" s="74"/>
      <c r="I40" s="17"/>
    </row>
    <row r="41" spans="1:9" ht="12" customHeight="1">
      <c r="A41" s="21"/>
      <c r="B41" s="39"/>
      <c r="C41" s="34" t="s">
        <v>818</v>
      </c>
      <c r="D41" s="19"/>
      <c r="F41" s="116" t="s">
        <v>12</v>
      </c>
      <c r="G41" s="98">
        <v>1</v>
      </c>
      <c r="H41" s="74"/>
      <c r="I41" s="83" t="str">
        <f>IF(H41="","",ROUND(G41*H41,2))</f>
        <v/>
      </c>
    </row>
    <row r="42" spans="1:9" ht="12" customHeight="1">
      <c r="A42" s="21"/>
      <c r="B42" s="39"/>
      <c r="C42" s="34"/>
      <c r="D42" s="19"/>
      <c r="F42" s="116"/>
      <c r="G42" s="98"/>
      <c r="H42" s="74"/>
      <c r="I42" s="17"/>
    </row>
    <row r="43" spans="1:9" ht="12" customHeight="1">
      <c r="A43" s="21" t="s">
        <v>801</v>
      </c>
      <c r="B43" s="39" t="s">
        <v>819</v>
      </c>
      <c r="C43" s="34" t="s">
        <v>821</v>
      </c>
      <c r="D43" s="19"/>
      <c r="F43" s="116"/>
      <c r="G43" s="98"/>
      <c r="H43" s="74"/>
      <c r="I43" s="17"/>
    </row>
    <row r="44" spans="1:9" ht="12" customHeight="1">
      <c r="A44" s="21"/>
      <c r="B44" s="39"/>
      <c r="C44" s="34" t="s">
        <v>1505</v>
      </c>
      <c r="D44" s="19"/>
      <c r="F44" s="116"/>
      <c r="G44" s="98"/>
      <c r="H44" s="86"/>
      <c r="I44" s="17"/>
    </row>
    <row r="45" spans="1:9" ht="12" customHeight="1">
      <c r="A45" s="21"/>
      <c r="B45" s="39"/>
      <c r="C45" s="34" t="s">
        <v>1336</v>
      </c>
      <c r="D45" s="19"/>
      <c r="F45" s="116"/>
      <c r="G45" s="98"/>
      <c r="H45" s="74"/>
      <c r="I45" s="17"/>
    </row>
    <row r="46" spans="1:9" ht="12" customHeight="1">
      <c r="A46" s="21"/>
      <c r="B46" s="39"/>
      <c r="C46" s="34" t="s">
        <v>1337</v>
      </c>
      <c r="D46" s="19"/>
      <c r="F46" s="116"/>
      <c r="G46" s="98"/>
      <c r="H46" s="74"/>
      <c r="I46" s="17"/>
    </row>
    <row r="47" spans="1:9" ht="12" customHeight="1">
      <c r="A47" s="21"/>
      <c r="B47" s="39"/>
      <c r="C47" s="34" t="s">
        <v>1438</v>
      </c>
      <c r="D47" s="19"/>
      <c r="F47" s="116" t="s">
        <v>12</v>
      </c>
      <c r="G47" s="98">
        <v>2</v>
      </c>
      <c r="H47" s="86"/>
      <c r="I47" s="83" t="str">
        <f>IF(H47="","",ROUND(G47*H47,2))</f>
        <v/>
      </c>
    </row>
    <row r="48" spans="1:9" ht="12" customHeight="1">
      <c r="A48" s="21"/>
      <c r="B48" s="39"/>
      <c r="C48" s="34"/>
      <c r="D48" s="19"/>
      <c r="F48" s="116"/>
      <c r="G48" s="98"/>
      <c r="H48" s="74"/>
      <c r="I48" s="17"/>
    </row>
    <row r="49" spans="1:9" ht="12" customHeight="1">
      <c r="A49" s="21" t="s">
        <v>820</v>
      </c>
      <c r="B49" s="39" t="s">
        <v>1341</v>
      </c>
      <c r="C49" s="34" t="s">
        <v>1335</v>
      </c>
      <c r="D49" s="19"/>
      <c r="F49" s="116"/>
      <c r="G49" s="98"/>
      <c r="H49" s="74"/>
      <c r="I49" s="17"/>
    </row>
    <row r="50" spans="1:9" ht="12" customHeight="1">
      <c r="A50" s="21"/>
      <c r="B50" s="39"/>
      <c r="C50" s="34" t="s">
        <v>1338</v>
      </c>
      <c r="D50" s="19"/>
      <c r="F50" s="116"/>
      <c r="G50" s="98"/>
      <c r="H50" s="74"/>
      <c r="I50" s="17"/>
    </row>
    <row r="51" spans="1:9" ht="12" customHeight="1">
      <c r="A51" s="21"/>
      <c r="B51" s="39"/>
      <c r="C51" s="34" t="s">
        <v>1339</v>
      </c>
      <c r="D51" s="19"/>
      <c r="F51" s="116"/>
      <c r="G51" s="98"/>
      <c r="H51" s="74"/>
      <c r="I51" s="17"/>
    </row>
    <row r="52" spans="1:9" ht="12" customHeight="1">
      <c r="A52" s="21"/>
      <c r="B52" s="39"/>
      <c r="C52" s="34" t="s">
        <v>1340</v>
      </c>
      <c r="D52" s="19"/>
      <c r="F52" s="116" t="s">
        <v>12</v>
      </c>
      <c r="G52" s="98">
        <v>2</v>
      </c>
      <c r="H52" s="86"/>
      <c r="I52" s="83" t="str">
        <f>IF(H52="","",ROUND(G52*H52,2))</f>
        <v/>
      </c>
    </row>
    <row r="53" spans="1:9" ht="12" customHeight="1">
      <c r="A53" s="21"/>
      <c r="B53" s="39"/>
      <c r="C53" s="34"/>
      <c r="D53" s="19"/>
      <c r="F53" s="116"/>
      <c r="G53" s="98"/>
      <c r="H53" s="74"/>
      <c r="I53" s="17"/>
    </row>
    <row r="54" spans="1:9" ht="12" customHeight="1">
      <c r="A54" s="21"/>
      <c r="B54" s="39"/>
      <c r="C54" s="34"/>
      <c r="D54" s="19"/>
      <c r="F54" s="116"/>
      <c r="G54" s="98"/>
      <c r="H54" s="74"/>
      <c r="I54" s="17"/>
    </row>
    <row r="55" spans="1:9" ht="12" customHeight="1">
      <c r="A55" s="21"/>
      <c r="B55" s="39"/>
      <c r="C55" s="34"/>
      <c r="D55" s="19"/>
      <c r="F55" s="116"/>
      <c r="G55" s="98"/>
      <c r="H55" s="74"/>
      <c r="I55" s="17"/>
    </row>
    <row r="56" spans="1:9" ht="12" customHeight="1">
      <c r="A56" s="21"/>
      <c r="B56" s="39"/>
      <c r="C56" s="34"/>
      <c r="D56" s="19"/>
      <c r="F56" s="116"/>
      <c r="G56" s="98"/>
      <c r="H56" s="74"/>
      <c r="I56" s="17"/>
    </row>
    <row r="57" spans="1:9" ht="12" customHeight="1">
      <c r="A57" s="21"/>
      <c r="B57" s="39"/>
      <c r="C57" s="34"/>
      <c r="D57" s="19"/>
      <c r="F57" s="116"/>
      <c r="G57" s="98"/>
      <c r="H57" s="74"/>
      <c r="I57" s="17"/>
    </row>
    <row r="58" spans="1:9" ht="12" customHeight="1">
      <c r="A58" s="21"/>
      <c r="B58" s="39"/>
      <c r="C58" s="34"/>
      <c r="D58" s="19"/>
      <c r="F58" s="116"/>
      <c r="G58" s="98"/>
      <c r="H58" s="74"/>
      <c r="I58" s="17"/>
    </row>
    <row r="59" spans="1:9" ht="12" customHeight="1">
      <c r="A59" s="42"/>
      <c r="B59" s="65"/>
      <c r="C59" s="43"/>
      <c r="D59" s="43"/>
      <c r="E59" s="43"/>
      <c r="F59" s="117"/>
      <c r="G59" s="102"/>
      <c r="H59" s="91"/>
      <c r="I59" s="46"/>
    </row>
    <row r="60" spans="1:9" ht="12" customHeight="1">
      <c r="A60" s="14"/>
      <c r="B60" s="47" t="s">
        <v>22</v>
      </c>
      <c r="C60" s="19"/>
      <c r="D60" s="19"/>
      <c r="E60" s="19"/>
      <c r="G60" s="103"/>
      <c r="H60" s="92"/>
      <c r="I60" s="49" t="str">
        <f>IF(SUM(I7:I59)=0,"",SUM(I7:I59))</f>
        <v/>
      </c>
    </row>
    <row r="61" spans="1:9" ht="12" customHeight="1">
      <c r="A61" s="50"/>
      <c r="B61" s="51"/>
      <c r="C61" s="52"/>
      <c r="D61" s="52"/>
      <c r="E61" s="52"/>
      <c r="F61" s="118"/>
      <c r="G61" s="104"/>
      <c r="H61" s="93"/>
      <c r="I61" s="55"/>
    </row>
    <row r="62" spans="1:9" ht="12" customHeight="1">
      <c r="A62" s="42"/>
      <c r="B62" s="65"/>
      <c r="C62" s="43"/>
      <c r="D62" s="43"/>
      <c r="E62" s="43"/>
      <c r="F62" s="117"/>
      <c r="G62" s="102"/>
      <c r="H62" s="91"/>
      <c r="I62" s="59"/>
    </row>
    <row r="63" spans="1:9" ht="12" customHeight="1">
      <c r="A63" s="18"/>
      <c r="B63" s="47" t="s">
        <v>23</v>
      </c>
      <c r="C63" s="19"/>
      <c r="D63" s="19"/>
      <c r="E63" s="19"/>
      <c r="G63" s="103"/>
      <c r="H63" s="92"/>
      <c r="I63" s="56" t="str">
        <f>+I60</f>
        <v/>
      </c>
    </row>
    <row r="64" spans="1:9" ht="12" customHeight="1">
      <c r="A64" s="57"/>
      <c r="B64" s="51"/>
      <c r="C64" s="52"/>
      <c r="D64" s="52"/>
      <c r="E64" s="52"/>
      <c r="F64" s="118"/>
      <c r="G64" s="104"/>
      <c r="H64" s="93"/>
      <c r="I64" s="58"/>
    </row>
    <row r="65" spans="1:9" ht="12" customHeight="1">
      <c r="A65" s="18"/>
      <c r="B65" s="20"/>
      <c r="C65" s="19"/>
      <c r="D65" s="19"/>
      <c r="E65" s="19"/>
      <c r="F65" s="100"/>
      <c r="G65" s="98"/>
      <c r="H65" s="74"/>
      <c r="I65" s="17" t="str">
        <f t="shared" ref="I65" si="1">IF(OR(AND(G65="Prov",H65="Sum"),(H65="PC Sum")),". . . . . . . . .00",IF(ISERR(G65*H65),"",IF(G65*H65=0,"",ROUND(G65*H65,2))))</f>
        <v/>
      </c>
    </row>
    <row r="66" spans="1:9" ht="12" customHeight="1">
      <c r="A66" s="21" t="s">
        <v>1370</v>
      </c>
      <c r="B66" s="39" t="s">
        <v>795</v>
      </c>
      <c r="C66" s="34" t="s">
        <v>1377</v>
      </c>
      <c r="D66" s="19"/>
      <c r="F66" s="116"/>
      <c r="G66" s="98"/>
      <c r="H66" s="74"/>
      <c r="I66" s="17"/>
    </row>
    <row r="67" spans="1:9" ht="12" customHeight="1">
      <c r="A67" s="21"/>
      <c r="B67" s="39"/>
      <c r="C67" s="34"/>
      <c r="D67" s="19"/>
      <c r="F67" s="116"/>
      <c r="G67" s="98"/>
      <c r="H67" s="74"/>
      <c r="I67" s="17"/>
    </row>
    <row r="68" spans="1:9" ht="12" customHeight="1">
      <c r="A68" s="21"/>
      <c r="B68" s="39"/>
      <c r="C68" s="157" t="s">
        <v>806</v>
      </c>
      <c r="D68" s="19"/>
      <c r="F68" s="116"/>
      <c r="G68" s="98"/>
      <c r="H68" s="74"/>
      <c r="I68" s="17"/>
    </row>
    <row r="69" spans="1:9" ht="12" customHeight="1">
      <c r="A69" s="21"/>
      <c r="B69" s="39"/>
      <c r="C69" s="157" t="s">
        <v>807</v>
      </c>
      <c r="D69" s="19"/>
      <c r="F69" s="116"/>
      <c r="G69" s="98"/>
      <c r="H69" s="74"/>
      <c r="I69" s="17"/>
    </row>
    <row r="70" spans="1:9" ht="12" customHeight="1">
      <c r="A70" s="21"/>
      <c r="B70" s="39"/>
      <c r="C70" s="157" t="s">
        <v>1342</v>
      </c>
      <c r="D70" s="19"/>
      <c r="F70" s="116"/>
      <c r="G70" s="98"/>
      <c r="H70" s="74"/>
      <c r="I70" s="17"/>
    </row>
    <row r="71" spans="1:9" ht="12" customHeight="1">
      <c r="A71" s="21"/>
      <c r="B71" s="39"/>
      <c r="C71" s="157" t="s">
        <v>1343</v>
      </c>
      <c r="D71" s="19"/>
      <c r="F71" s="116"/>
      <c r="G71" s="98"/>
      <c r="H71" s="74"/>
      <c r="I71" s="17"/>
    </row>
    <row r="72" spans="1:9" ht="12" customHeight="1">
      <c r="A72" s="21"/>
      <c r="B72" s="39" t="s">
        <v>1388</v>
      </c>
      <c r="C72" s="34"/>
      <c r="D72" s="19"/>
      <c r="F72" s="116"/>
      <c r="G72" s="98"/>
      <c r="H72" s="74"/>
      <c r="I72" s="17"/>
    </row>
    <row r="73" spans="1:9" ht="12" customHeight="1">
      <c r="A73" s="21"/>
      <c r="B73" s="39" t="s">
        <v>1381</v>
      </c>
      <c r="C73" s="34" t="s">
        <v>29</v>
      </c>
      <c r="D73" s="19" t="s">
        <v>1371</v>
      </c>
      <c r="F73" s="116" t="s">
        <v>12</v>
      </c>
      <c r="G73" s="98">
        <v>1</v>
      </c>
      <c r="H73" s="74"/>
      <c r="I73" s="83" t="str">
        <f>IF(H73="","",ROUND(G73*H73,2))</f>
        <v/>
      </c>
    </row>
    <row r="74" spans="1:9" ht="12" customHeight="1">
      <c r="A74" s="21"/>
      <c r="B74" s="39"/>
      <c r="C74" s="34"/>
      <c r="D74" s="19"/>
      <c r="F74" s="116"/>
      <c r="G74" s="98"/>
      <c r="H74" s="74"/>
      <c r="I74" s="17"/>
    </row>
    <row r="75" spans="1:9" ht="12" customHeight="1">
      <c r="A75" s="21"/>
      <c r="B75" s="39" t="s">
        <v>1382</v>
      </c>
      <c r="C75" s="34" t="s">
        <v>30</v>
      </c>
      <c r="D75" s="19" t="s">
        <v>1372</v>
      </c>
      <c r="F75" s="116" t="s">
        <v>12</v>
      </c>
      <c r="G75" s="98">
        <v>1</v>
      </c>
      <c r="H75" s="74"/>
      <c r="I75" s="83" t="str">
        <f>IF(H75="","",ROUND(G75*H75,2))</f>
        <v/>
      </c>
    </row>
    <row r="76" spans="1:9" ht="12" customHeight="1">
      <c r="A76" s="21"/>
      <c r="B76" s="39"/>
      <c r="C76" s="34"/>
      <c r="D76" s="19"/>
      <c r="F76" s="116"/>
      <c r="G76" s="98"/>
      <c r="H76" s="74"/>
      <c r="I76" s="17"/>
    </row>
    <row r="77" spans="1:9" ht="12" customHeight="1">
      <c r="A77" s="21"/>
      <c r="B77" s="39" t="s">
        <v>1383</v>
      </c>
      <c r="C77" s="34" t="s">
        <v>31</v>
      </c>
      <c r="D77" s="19" t="s">
        <v>1373</v>
      </c>
      <c r="F77" s="116" t="s">
        <v>12</v>
      </c>
      <c r="G77" s="98">
        <v>1</v>
      </c>
      <c r="H77" s="74"/>
      <c r="I77" s="83" t="str">
        <f>IF(H77="","",ROUND(G77*H77,2))</f>
        <v/>
      </c>
    </row>
    <row r="78" spans="1:9" ht="12" customHeight="1">
      <c r="A78" s="21"/>
      <c r="B78" s="39"/>
      <c r="C78" s="34"/>
      <c r="D78" s="19"/>
      <c r="F78" s="116"/>
      <c r="G78" s="98"/>
      <c r="H78" s="74"/>
      <c r="I78" s="17"/>
    </row>
    <row r="79" spans="1:9" ht="12" customHeight="1">
      <c r="A79" s="21"/>
      <c r="B79" s="39" t="s">
        <v>1384</v>
      </c>
      <c r="C79" s="34" t="s">
        <v>32</v>
      </c>
      <c r="D79" s="19" t="s">
        <v>1374</v>
      </c>
      <c r="F79" s="116" t="s">
        <v>12</v>
      </c>
      <c r="G79" s="98">
        <v>1</v>
      </c>
      <c r="H79" s="74"/>
      <c r="I79" s="83" t="str">
        <f>IF(H79="","",ROUND(G79*H79,2))</f>
        <v/>
      </c>
    </row>
    <row r="80" spans="1:9" ht="12" customHeight="1">
      <c r="A80" s="21"/>
      <c r="B80" s="39"/>
      <c r="C80" s="34"/>
      <c r="D80" s="19"/>
      <c r="F80" s="116"/>
      <c r="G80" s="98"/>
      <c r="H80" s="74"/>
      <c r="I80" s="17"/>
    </row>
    <row r="81" spans="1:9" ht="12" customHeight="1">
      <c r="A81" s="21"/>
      <c r="B81" s="39" t="s">
        <v>1385</v>
      </c>
      <c r="C81" s="34" t="s">
        <v>33</v>
      </c>
      <c r="D81" s="19" t="s">
        <v>1375</v>
      </c>
      <c r="F81" s="116" t="s">
        <v>12</v>
      </c>
      <c r="G81" s="98">
        <v>1</v>
      </c>
      <c r="H81" s="74"/>
      <c r="I81" s="83" t="str">
        <f>IF(H81="","",ROUND(G81*H81,2))</f>
        <v/>
      </c>
    </row>
    <row r="82" spans="1:9" ht="12" customHeight="1">
      <c r="A82" s="21"/>
      <c r="B82" s="39"/>
      <c r="C82" s="34"/>
      <c r="D82" s="19"/>
      <c r="F82" s="116"/>
      <c r="G82" s="98"/>
      <c r="H82" s="74"/>
      <c r="I82" s="17"/>
    </row>
    <row r="83" spans="1:9" ht="12" customHeight="1">
      <c r="A83" s="21"/>
      <c r="B83" s="39" t="s">
        <v>1386</v>
      </c>
      <c r="C83" s="34" t="s">
        <v>34</v>
      </c>
      <c r="D83" s="19" t="s">
        <v>1344</v>
      </c>
      <c r="F83" s="116" t="s">
        <v>12</v>
      </c>
      <c r="G83" s="98">
        <v>1</v>
      </c>
      <c r="H83" s="74"/>
      <c r="I83" s="83" t="str">
        <f>IF(H83="","",ROUND(G83*H83,2))</f>
        <v/>
      </c>
    </row>
    <row r="84" spans="1:9" ht="12" customHeight="1">
      <c r="A84" s="21"/>
      <c r="B84" s="39"/>
      <c r="C84" s="34"/>
      <c r="D84" s="19"/>
      <c r="F84" s="116"/>
      <c r="G84" s="98"/>
      <c r="H84" s="74"/>
      <c r="I84" s="17"/>
    </row>
    <row r="85" spans="1:9" ht="12" customHeight="1">
      <c r="A85" s="21"/>
      <c r="B85" s="39" t="s">
        <v>1387</v>
      </c>
      <c r="C85" s="34" t="s">
        <v>35</v>
      </c>
      <c r="D85" s="19" t="s">
        <v>1376</v>
      </c>
      <c r="F85" s="116" t="s">
        <v>12</v>
      </c>
      <c r="G85" s="98">
        <v>1</v>
      </c>
      <c r="H85" s="74"/>
      <c r="I85" s="83" t="str">
        <f>IF(H85="","",ROUND(G85*H85,2))</f>
        <v/>
      </c>
    </row>
    <row r="86" spans="1:9" ht="12" customHeight="1">
      <c r="A86" s="21"/>
      <c r="B86" s="39"/>
      <c r="C86" s="34"/>
      <c r="D86" s="19"/>
      <c r="F86" s="116"/>
      <c r="G86" s="98"/>
      <c r="H86" s="74"/>
      <c r="I86" s="17"/>
    </row>
    <row r="87" spans="1:9" ht="12" customHeight="1">
      <c r="A87" s="71">
        <v>3.2</v>
      </c>
      <c r="B87" s="39" t="s">
        <v>819</v>
      </c>
      <c r="C87" s="33" t="s">
        <v>782</v>
      </c>
      <c r="D87" s="19"/>
      <c r="F87" s="116"/>
      <c r="G87" s="98"/>
      <c r="H87" s="74"/>
      <c r="I87" s="17"/>
    </row>
    <row r="88" spans="1:9" ht="12" customHeight="1">
      <c r="A88" s="71"/>
      <c r="B88" s="39"/>
      <c r="C88" s="33" t="s">
        <v>805</v>
      </c>
      <c r="D88" s="19"/>
      <c r="F88" s="116"/>
      <c r="G88" s="98"/>
      <c r="H88" s="74"/>
      <c r="I88" s="17"/>
    </row>
    <row r="89" spans="1:9" ht="12" customHeight="1">
      <c r="A89" s="71"/>
      <c r="B89" s="39"/>
      <c r="C89" s="33"/>
      <c r="D89" s="19"/>
      <c r="F89" s="116"/>
      <c r="G89" s="98"/>
      <c r="H89" s="74"/>
      <c r="I89" s="17"/>
    </row>
    <row r="90" spans="1:9" ht="12" customHeight="1">
      <c r="A90" s="71"/>
      <c r="B90" s="39"/>
      <c r="C90" s="157" t="s">
        <v>806</v>
      </c>
      <c r="D90" s="19"/>
      <c r="F90" s="116"/>
      <c r="G90" s="98"/>
      <c r="H90" s="74"/>
      <c r="I90" s="17"/>
    </row>
    <row r="91" spans="1:9" ht="12" customHeight="1">
      <c r="A91" s="71"/>
      <c r="B91" s="39"/>
      <c r="C91" s="157" t="s">
        <v>807</v>
      </c>
      <c r="D91" s="19"/>
      <c r="F91" s="116"/>
      <c r="G91" s="98"/>
      <c r="H91" s="74"/>
      <c r="I91" s="17"/>
    </row>
    <row r="92" spans="1:9" ht="12" customHeight="1">
      <c r="A92" s="71"/>
      <c r="B92" s="39"/>
      <c r="C92" s="157" t="s">
        <v>808</v>
      </c>
      <c r="D92" s="19"/>
      <c r="F92" s="116"/>
      <c r="G92" s="98"/>
      <c r="H92" s="74"/>
      <c r="I92" s="17"/>
    </row>
    <row r="93" spans="1:9" ht="12" customHeight="1">
      <c r="A93" s="71"/>
      <c r="B93" s="39"/>
      <c r="C93" s="157" t="s">
        <v>809</v>
      </c>
      <c r="D93" s="19"/>
      <c r="F93" s="116"/>
      <c r="G93" s="98"/>
      <c r="H93" s="74"/>
      <c r="I93" s="17"/>
    </row>
    <row r="94" spans="1:9" ht="12" customHeight="1">
      <c r="A94" s="71"/>
      <c r="B94" s="39"/>
      <c r="C94" s="33"/>
      <c r="D94" s="19"/>
      <c r="F94" s="116"/>
      <c r="G94" s="98"/>
      <c r="H94" s="74"/>
      <c r="I94" s="17"/>
    </row>
    <row r="95" spans="1:9" ht="12" customHeight="1">
      <c r="A95" s="21" t="s">
        <v>361</v>
      </c>
      <c r="B95" s="39"/>
      <c r="C95" s="34" t="s">
        <v>1457</v>
      </c>
      <c r="D95" s="19"/>
      <c r="F95" s="116"/>
      <c r="G95" s="101"/>
      <c r="H95" s="86"/>
      <c r="I95" s="88"/>
    </row>
    <row r="96" spans="1:9" ht="12" customHeight="1">
      <c r="A96" s="21"/>
      <c r="B96" s="39"/>
      <c r="C96" s="34" t="s">
        <v>1458</v>
      </c>
      <c r="D96" s="19"/>
      <c r="F96" s="116"/>
      <c r="G96" s="101"/>
      <c r="H96" s="86"/>
      <c r="I96" s="88"/>
    </row>
    <row r="97" spans="1:9" ht="12" customHeight="1">
      <c r="A97" s="21"/>
      <c r="B97" s="39"/>
      <c r="C97" s="34" t="s">
        <v>1459</v>
      </c>
      <c r="D97" s="19"/>
      <c r="F97" s="116"/>
      <c r="G97" s="101"/>
      <c r="H97" s="86"/>
      <c r="I97" s="88"/>
    </row>
    <row r="98" spans="1:9" ht="12" customHeight="1">
      <c r="A98" s="21"/>
      <c r="B98" s="39"/>
      <c r="C98" s="34" t="s">
        <v>1467</v>
      </c>
      <c r="D98" s="19"/>
      <c r="F98" s="116"/>
      <c r="G98" s="101"/>
      <c r="H98" s="86"/>
      <c r="I98" s="88"/>
    </row>
    <row r="99" spans="1:9" ht="12" customHeight="1">
      <c r="A99" s="21"/>
      <c r="B99" s="39"/>
      <c r="C99" s="34" t="s">
        <v>1468</v>
      </c>
      <c r="D99" s="19"/>
      <c r="F99" s="29"/>
      <c r="G99" s="73"/>
      <c r="H99" s="90"/>
      <c r="I99" s="88"/>
    </row>
    <row r="100" spans="1:9" ht="12" customHeight="1">
      <c r="A100" s="26"/>
      <c r="B100" s="30"/>
      <c r="C100" s="37" t="s">
        <v>1469</v>
      </c>
      <c r="D100" s="19"/>
      <c r="F100" s="116"/>
      <c r="G100" s="98"/>
      <c r="H100" s="86"/>
      <c r="I100" s="83"/>
    </row>
    <row r="101" spans="1:9" ht="12" customHeight="1">
      <c r="A101" s="26"/>
      <c r="B101" s="30"/>
      <c r="C101" s="37" t="s">
        <v>1470</v>
      </c>
      <c r="D101" s="37"/>
      <c r="F101" s="116"/>
      <c r="G101" s="98"/>
      <c r="H101" s="74"/>
      <c r="I101" s="35"/>
    </row>
    <row r="102" spans="1:9" ht="12" customHeight="1">
      <c r="A102" s="26"/>
      <c r="B102" s="30"/>
      <c r="C102" s="37"/>
      <c r="D102" s="37"/>
      <c r="F102" s="116"/>
      <c r="G102" s="98"/>
      <c r="H102" s="74"/>
      <c r="I102" s="35"/>
    </row>
    <row r="103" spans="1:9" ht="12" customHeight="1">
      <c r="A103" s="26"/>
      <c r="B103" s="30"/>
      <c r="C103" s="34" t="s">
        <v>29</v>
      </c>
      <c r="D103" s="19" t="s">
        <v>1460</v>
      </c>
      <c r="F103" s="116"/>
      <c r="G103" s="98"/>
      <c r="H103" s="74"/>
      <c r="I103" s="35"/>
    </row>
    <row r="104" spans="1:9" ht="12" customHeight="1">
      <c r="A104" s="26"/>
      <c r="B104" s="30"/>
      <c r="C104" s="34"/>
      <c r="D104" s="19" t="s">
        <v>1461</v>
      </c>
      <c r="F104" s="116"/>
      <c r="G104" s="98"/>
      <c r="H104" s="74"/>
      <c r="I104" s="35"/>
    </row>
    <row r="105" spans="1:9" ht="12" customHeight="1">
      <c r="A105" s="26"/>
      <c r="B105" s="30"/>
      <c r="C105" s="34"/>
      <c r="D105" s="19" t="s">
        <v>1462</v>
      </c>
      <c r="F105" s="116" t="s">
        <v>12</v>
      </c>
      <c r="G105" s="98">
        <v>2</v>
      </c>
      <c r="H105" s="74"/>
      <c r="I105" s="83" t="str">
        <f>IF(H105="","",ROUND(G105*H105,2))</f>
        <v/>
      </c>
    </row>
    <row r="106" spans="1:9" ht="12" customHeight="1">
      <c r="A106" s="26"/>
      <c r="B106" s="30"/>
      <c r="C106" s="34"/>
      <c r="D106" s="19"/>
      <c r="F106" s="116"/>
      <c r="G106" s="98"/>
      <c r="H106" s="74"/>
      <c r="I106" s="17"/>
    </row>
    <row r="107" spans="1:9" ht="12" customHeight="1">
      <c r="A107" s="26"/>
      <c r="B107" s="30"/>
      <c r="C107" s="34" t="s">
        <v>30</v>
      </c>
      <c r="D107" s="19" t="s">
        <v>1463</v>
      </c>
      <c r="F107" s="116"/>
      <c r="G107" s="98"/>
      <c r="H107" s="74"/>
      <c r="I107" s="17"/>
    </row>
    <row r="108" spans="1:9" ht="12" customHeight="1">
      <c r="A108" s="26"/>
      <c r="B108" s="30"/>
      <c r="C108" s="34"/>
      <c r="D108" s="19" t="s">
        <v>1464</v>
      </c>
      <c r="F108" s="116"/>
      <c r="G108" s="98"/>
      <c r="H108" s="74"/>
      <c r="I108" s="17"/>
    </row>
    <row r="109" spans="1:9" ht="12" customHeight="1">
      <c r="A109" s="26"/>
      <c r="B109" s="30"/>
      <c r="C109" s="34"/>
      <c r="D109" s="19" t="s">
        <v>1465</v>
      </c>
      <c r="F109" s="116"/>
      <c r="G109" s="98"/>
      <c r="H109" s="74"/>
      <c r="I109" s="17"/>
    </row>
    <row r="110" spans="1:9" ht="12" customHeight="1">
      <c r="A110" s="26"/>
      <c r="B110" s="30"/>
      <c r="C110" s="34"/>
      <c r="D110" s="19" t="s">
        <v>1466</v>
      </c>
      <c r="F110" s="116" t="s">
        <v>12</v>
      </c>
      <c r="G110" s="98">
        <v>2</v>
      </c>
      <c r="H110" s="74"/>
      <c r="I110" s="83" t="str">
        <f>IF(H110="","",ROUND(G110*H110,2))</f>
        <v/>
      </c>
    </row>
    <row r="111" spans="1:9" ht="12" customHeight="1">
      <c r="A111" s="26"/>
      <c r="B111" s="30"/>
      <c r="C111" s="37"/>
      <c r="D111" s="19"/>
      <c r="F111" s="116"/>
      <c r="G111" s="98"/>
      <c r="H111" s="74"/>
      <c r="I111" s="35"/>
    </row>
    <row r="112" spans="1:9" ht="12" customHeight="1">
      <c r="A112" s="21"/>
      <c r="B112" s="39"/>
      <c r="C112" s="34" t="s">
        <v>31</v>
      </c>
      <c r="D112" s="19" t="s">
        <v>1471</v>
      </c>
      <c r="F112" s="116"/>
      <c r="G112" s="98"/>
      <c r="H112" s="74"/>
      <c r="I112" s="17"/>
    </row>
    <row r="113" spans="1:9" ht="12" customHeight="1">
      <c r="A113" s="21"/>
      <c r="B113" s="39"/>
      <c r="C113" s="34"/>
      <c r="D113" s="19" t="s">
        <v>1472</v>
      </c>
      <c r="F113" s="116" t="s">
        <v>12</v>
      </c>
      <c r="G113" s="98">
        <v>2</v>
      </c>
      <c r="H113" s="74"/>
      <c r="I113" s="83" t="str">
        <f>IF(H113="","",ROUND(G113*H113,2))</f>
        <v/>
      </c>
    </row>
    <row r="114" spans="1:9" ht="12" customHeight="1">
      <c r="A114" s="20"/>
      <c r="B114" s="30"/>
      <c r="C114" s="75"/>
      <c r="D114" s="19"/>
      <c r="E114" s="19"/>
      <c r="F114" s="20"/>
      <c r="G114" s="98"/>
      <c r="H114" s="108"/>
      <c r="I114" s="17"/>
    </row>
    <row r="115" spans="1:9" ht="12" customHeight="1">
      <c r="A115" s="42"/>
      <c r="B115" s="65"/>
      <c r="C115" s="43"/>
      <c r="D115" s="43"/>
      <c r="E115" s="43"/>
      <c r="F115" s="44"/>
      <c r="G115" s="102"/>
      <c r="H115" s="110"/>
      <c r="I115" s="46"/>
    </row>
    <row r="116" spans="1:9" ht="12" customHeight="1">
      <c r="A116" s="14"/>
      <c r="B116" s="47" t="s">
        <v>22</v>
      </c>
      <c r="C116" s="19"/>
      <c r="D116" s="19"/>
      <c r="E116" s="19"/>
      <c r="F116" s="38"/>
      <c r="G116" s="103"/>
      <c r="H116" s="111"/>
      <c r="I116" s="49" t="str">
        <f>IF(SUM(I62:I115)=0,"",SUM(I62:I115))</f>
        <v/>
      </c>
    </row>
    <row r="117" spans="1:9" ht="12" customHeight="1">
      <c r="A117" s="50"/>
      <c r="B117" s="51"/>
      <c r="C117" s="52"/>
      <c r="D117" s="52"/>
      <c r="E117" s="52"/>
      <c r="F117" s="53"/>
      <c r="G117" s="104"/>
      <c r="H117" s="112"/>
      <c r="I117" s="55"/>
    </row>
    <row r="118" spans="1:9" ht="12" customHeight="1">
      <c r="A118" s="42"/>
      <c r="B118" s="65"/>
      <c r="C118" s="43"/>
      <c r="D118" s="43"/>
      <c r="E118" s="43"/>
      <c r="F118" s="44"/>
      <c r="G118" s="102"/>
      <c r="H118" s="110"/>
      <c r="I118" s="59"/>
    </row>
    <row r="119" spans="1:9" ht="12" customHeight="1">
      <c r="A119" s="18"/>
      <c r="B119" s="47" t="s">
        <v>23</v>
      </c>
      <c r="C119" s="19"/>
      <c r="D119" s="19"/>
      <c r="E119" s="19"/>
      <c r="F119" s="38"/>
      <c r="G119" s="103"/>
      <c r="H119" s="111"/>
      <c r="I119" s="56" t="str">
        <f>+I116</f>
        <v/>
      </c>
    </row>
    <row r="120" spans="1:9" ht="12" customHeight="1">
      <c r="A120" s="57"/>
      <c r="B120" s="51"/>
      <c r="C120" s="52"/>
      <c r="D120" s="52"/>
      <c r="E120" s="52"/>
      <c r="F120" s="53"/>
      <c r="G120" s="104"/>
      <c r="H120" s="112"/>
      <c r="I120" s="58"/>
    </row>
    <row r="121" spans="1:9" ht="12" customHeight="1">
      <c r="A121" s="20"/>
      <c r="B121" s="23"/>
      <c r="C121" s="75"/>
      <c r="D121" s="19"/>
      <c r="E121" s="19"/>
      <c r="F121" s="20"/>
      <c r="G121" s="98"/>
      <c r="H121" s="108"/>
      <c r="I121" s="17"/>
    </row>
    <row r="122" spans="1:9" ht="12" customHeight="1">
      <c r="A122" s="26"/>
      <c r="B122" s="30"/>
      <c r="C122" s="34" t="s">
        <v>32</v>
      </c>
      <c r="D122" s="19" t="s">
        <v>1473</v>
      </c>
      <c r="F122" s="116"/>
      <c r="G122" s="98"/>
      <c r="H122" s="74"/>
      <c r="I122" s="35"/>
    </row>
    <row r="123" spans="1:9" ht="12" customHeight="1">
      <c r="A123" s="26"/>
      <c r="B123" s="30"/>
      <c r="C123" s="34"/>
      <c r="D123" s="19" t="s">
        <v>1506</v>
      </c>
      <c r="F123" s="116" t="s">
        <v>12</v>
      </c>
      <c r="G123" s="98">
        <v>2</v>
      </c>
      <c r="H123" s="74"/>
      <c r="I123" s="83" t="str">
        <f>IF(H123="","",ROUND(G123*H123,2))</f>
        <v/>
      </c>
    </row>
    <row r="124" spans="1:9" ht="12" customHeight="1">
      <c r="A124" s="26"/>
      <c r="B124" s="30"/>
      <c r="C124" s="37"/>
      <c r="D124" s="37"/>
      <c r="F124" s="116"/>
      <c r="G124" s="98"/>
      <c r="H124" s="74"/>
      <c r="I124" s="35"/>
    </row>
    <row r="125" spans="1:9" ht="12" customHeight="1">
      <c r="A125" s="26"/>
      <c r="B125" s="30"/>
      <c r="C125" s="34" t="s">
        <v>33</v>
      </c>
      <c r="D125" s="19" t="s">
        <v>1474</v>
      </c>
      <c r="F125" s="116"/>
      <c r="G125" s="98"/>
      <c r="H125" s="74"/>
      <c r="I125" s="35"/>
    </row>
    <row r="126" spans="1:9" ht="12" customHeight="1">
      <c r="A126" s="26"/>
      <c r="B126" s="30"/>
      <c r="C126" s="34"/>
      <c r="D126" s="19" t="s">
        <v>1475</v>
      </c>
      <c r="F126" s="116" t="s">
        <v>12</v>
      </c>
      <c r="G126" s="98">
        <v>2</v>
      </c>
      <c r="H126" s="74"/>
      <c r="I126" s="83" t="str">
        <f>IF(H126="","",ROUND(G126*H126,2))</f>
        <v/>
      </c>
    </row>
    <row r="127" spans="1:9" ht="12" customHeight="1">
      <c r="A127" s="26"/>
      <c r="B127" s="30"/>
      <c r="C127" s="37"/>
      <c r="D127" s="37"/>
      <c r="F127" s="116"/>
      <c r="G127" s="98"/>
      <c r="H127" s="74"/>
      <c r="I127" s="35"/>
    </row>
    <row r="128" spans="1:9" ht="12" customHeight="1">
      <c r="A128" s="26"/>
      <c r="B128" s="30"/>
      <c r="C128" s="34" t="s">
        <v>34</v>
      </c>
      <c r="D128" s="19" t="s">
        <v>1476</v>
      </c>
      <c r="F128" s="116"/>
      <c r="G128" s="98"/>
      <c r="H128" s="74"/>
      <c r="I128" s="35"/>
    </row>
    <row r="129" spans="1:9" ht="12" customHeight="1">
      <c r="A129" s="26"/>
      <c r="B129" s="30"/>
      <c r="C129" s="34"/>
      <c r="D129" s="19" t="s">
        <v>1477</v>
      </c>
      <c r="F129" s="116"/>
      <c r="G129" s="98"/>
      <c r="H129" s="74"/>
      <c r="I129" s="35"/>
    </row>
    <row r="130" spans="1:9" ht="12" customHeight="1">
      <c r="A130" s="26"/>
      <c r="B130" s="30"/>
      <c r="C130" s="34"/>
      <c r="D130" s="19" t="s">
        <v>1478</v>
      </c>
      <c r="F130" s="116" t="s">
        <v>12</v>
      </c>
      <c r="G130" s="98">
        <v>2</v>
      </c>
      <c r="H130" s="74"/>
      <c r="I130" s="83" t="str">
        <f>IF(H130="","",ROUND(G130*H130,2))</f>
        <v/>
      </c>
    </row>
    <row r="131" spans="1:9" ht="12" customHeight="1">
      <c r="A131" s="26"/>
      <c r="B131" s="30"/>
      <c r="C131" s="37"/>
      <c r="D131" s="37"/>
      <c r="F131" s="116"/>
      <c r="G131" s="98"/>
      <c r="H131" s="74"/>
      <c r="I131" s="35"/>
    </row>
    <row r="132" spans="1:9" ht="12" customHeight="1">
      <c r="A132" s="26"/>
      <c r="B132" s="30"/>
      <c r="C132" s="34" t="s">
        <v>35</v>
      </c>
      <c r="D132" s="19" t="s">
        <v>1479</v>
      </c>
      <c r="F132" s="116"/>
      <c r="G132" s="98"/>
      <c r="H132" s="74"/>
      <c r="I132" s="35"/>
    </row>
    <row r="133" spans="1:9" ht="12" customHeight="1">
      <c r="A133" s="26"/>
      <c r="B133" s="30"/>
      <c r="C133" s="34"/>
      <c r="D133" s="19" t="s">
        <v>1480</v>
      </c>
      <c r="F133" s="116" t="s">
        <v>12</v>
      </c>
      <c r="G133" s="98">
        <v>2</v>
      </c>
      <c r="H133" s="74"/>
      <c r="I133" s="83" t="str">
        <f>IF(H133="","",ROUND(G133*H133,2))</f>
        <v/>
      </c>
    </row>
    <row r="134" spans="1:9" ht="12" customHeight="1">
      <c r="A134" s="26"/>
      <c r="B134" s="30"/>
      <c r="C134" s="37"/>
      <c r="D134" s="37"/>
      <c r="F134" s="116"/>
      <c r="G134" s="98"/>
      <c r="H134" s="74"/>
      <c r="I134" s="35"/>
    </row>
    <row r="135" spans="1:9" ht="12" customHeight="1">
      <c r="A135" s="26"/>
      <c r="B135" s="30"/>
      <c r="C135" s="34" t="s">
        <v>201</v>
      </c>
      <c r="D135" s="19" t="s">
        <v>1481</v>
      </c>
      <c r="F135" s="116"/>
      <c r="G135" s="98"/>
      <c r="H135" s="74"/>
      <c r="I135" s="35"/>
    </row>
    <row r="136" spans="1:9" ht="12" customHeight="1">
      <c r="A136" s="26"/>
      <c r="B136" s="30"/>
      <c r="C136" s="34"/>
      <c r="D136" s="19" t="s">
        <v>1482</v>
      </c>
      <c r="F136" s="116" t="s">
        <v>12</v>
      </c>
      <c r="G136" s="98">
        <v>2</v>
      </c>
      <c r="H136" s="74"/>
      <c r="I136" s="83" t="str">
        <f>IF(H136="","",ROUND(G136*H136,2))</f>
        <v/>
      </c>
    </row>
    <row r="137" spans="1:9" ht="12" customHeight="1">
      <c r="A137" s="26"/>
      <c r="B137" s="30"/>
      <c r="C137" s="37"/>
      <c r="D137" s="37"/>
      <c r="F137" s="116"/>
      <c r="G137" s="98"/>
      <c r="H137" s="74"/>
      <c r="I137" s="35"/>
    </row>
    <row r="138" spans="1:9" ht="12" customHeight="1">
      <c r="A138" s="26"/>
      <c r="B138" s="30"/>
      <c r="C138" s="34" t="s">
        <v>50</v>
      </c>
      <c r="D138" s="19" t="s">
        <v>1483</v>
      </c>
      <c r="F138" s="116"/>
      <c r="G138" s="98"/>
      <c r="H138" s="74"/>
      <c r="I138" s="35"/>
    </row>
    <row r="139" spans="1:9" ht="12" customHeight="1">
      <c r="A139" s="26"/>
      <c r="B139" s="30"/>
      <c r="C139" s="34"/>
      <c r="D139" s="19" t="s">
        <v>1484</v>
      </c>
      <c r="F139" s="116" t="s">
        <v>12</v>
      </c>
      <c r="G139" s="98">
        <v>2</v>
      </c>
      <c r="H139" s="74"/>
      <c r="I139" s="83" t="str">
        <f>IF(H139="","",ROUND(G139*H139,2))</f>
        <v/>
      </c>
    </row>
    <row r="140" spans="1:9" ht="12" customHeight="1">
      <c r="A140" s="26"/>
      <c r="B140" s="30"/>
      <c r="C140" s="37"/>
      <c r="D140" s="37"/>
      <c r="F140" s="116"/>
      <c r="G140" s="98"/>
      <c r="H140" s="74"/>
      <c r="I140" s="35"/>
    </row>
    <row r="141" spans="1:9" ht="12" customHeight="1">
      <c r="A141" s="26"/>
      <c r="B141" s="30"/>
      <c r="C141" s="34" t="s">
        <v>202</v>
      </c>
      <c r="D141" s="19" t="s">
        <v>1485</v>
      </c>
      <c r="F141" s="116"/>
      <c r="G141" s="98"/>
      <c r="H141" s="74"/>
      <c r="I141" s="35"/>
    </row>
    <row r="142" spans="1:9" ht="12" customHeight="1">
      <c r="A142" s="26"/>
      <c r="B142" s="30"/>
      <c r="C142" s="34"/>
      <c r="D142" s="19" t="s">
        <v>1486</v>
      </c>
      <c r="F142" s="116" t="s">
        <v>12</v>
      </c>
      <c r="G142" s="98">
        <v>2</v>
      </c>
      <c r="H142" s="74"/>
      <c r="I142" s="83" t="str">
        <f>IF(H142="","",ROUND(G142*H142,2))</f>
        <v/>
      </c>
    </row>
    <row r="143" spans="1:9" ht="12" customHeight="1">
      <c r="A143" s="26"/>
      <c r="B143" s="30"/>
      <c r="C143" s="37"/>
      <c r="D143" s="37"/>
      <c r="F143" s="116"/>
      <c r="G143" s="98"/>
      <c r="H143" s="74"/>
      <c r="I143" s="35"/>
    </row>
    <row r="144" spans="1:9" ht="12" customHeight="1">
      <c r="A144" s="26"/>
      <c r="B144" s="30"/>
      <c r="C144" s="34" t="s">
        <v>203</v>
      </c>
      <c r="D144" s="19" t="s">
        <v>1487</v>
      </c>
      <c r="F144" s="116"/>
      <c r="G144" s="98"/>
      <c r="H144" s="74"/>
      <c r="I144" s="35"/>
    </row>
    <row r="145" spans="1:9" ht="12" customHeight="1">
      <c r="A145" s="26"/>
      <c r="B145" s="30"/>
      <c r="C145" s="34"/>
      <c r="D145" s="19" t="s">
        <v>1514</v>
      </c>
      <c r="F145" s="116"/>
      <c r="G145" s="98"/>
      <c r="H145" s="74"/>
      <c r="I145" s="35"/>
    </row>
    <row r="146" spans="1:9" ht="12" customHeight="1">
      <c r="A146" s="26"/>
      <c r="B146" s="30"/>
      <c r="C146" s="34"/>
      <c r="D146" s="19" t="s">
        <v>1488</v>
      </c>
      <c r="F146" s="116" t="s">
        <v>12</v>
      </c>
      <c r="G146" s="98">
        <v>2</v>
      </c>
      <c r="H146" s="74"/>
      <c r="I146" s="83" t="str">
        <f>IF(H146="","",ROUND(G146*H146,2))</f>
        <v/>
      </c>
    </row>
    <row r="147" spans="1:9" ht="12" customHeight="1">
      <c r="A147" s="26"/>
      <c r="B147" s="30"/>
      <c r="C147" s="37"/>
      <c r="D147" s="37"/>
      <c r="F147" s="116"/>
      <c r="G147" s="98"/>
      <c r="H147" s="74"/>
      <c r="I147" s="35"/>
    </row>
    <row r="148" spans="1:9" ht="12" customHeight="1">
      <c r="A148" s="26"/>
      <c r="B148" s="30"/>
      <c r="C148" s="34" t="s">
        <v>1489</v>
      </c>
      <c r="D148" s="19" t="s">
        <v>1490</v>
      </c>
      <c r="F148" s="116"/>
      <c r="G148" s="98"/>
      <c r="H148" s="74"/>
      <c r="I148" s="35"/>
    </row>
    <row r="149" spans="1:9" ht="12" customHeight="1">
      <c r="A149" s="26"/>
      <c r="B149" s="30"/>
      <c r="C149" s="34"/>
      <c r="D149" s="19" t="s">
        <v>1491</v>
      </c>
      <c r="F149" s="116" t="s">
        <v>12</v>
      </c>
      <c r="G149" s="98">
        <v>2</v>
      </c>
      <c r="H149" s="74"/>
      <c r="I149" s="83" t="str">
        <f>IF(H149="","",ROUND(G149*H149,2))</f>
        <v/>
      </c>
    </row>
    <row r="150" spans="1:9" ht="12" customHeight="1">
      <c r="A150" s="26"/>
      <c r="B150" s="30"/>
      <c r="C150" s="37"/>
      <c r="D150" s="37"/>
      <c r="F150" s="116"/>
      <c r="G150" s="98"/>
      <c r="H150" s="74"/>
      <c r="I150" s="35"/>
    </row>
    <row r="151" spans="1:9" ht="12" customHeight="1">
      <c r="A151" s="26"/>
      <c r="B151" s="30"/>
      <c r="C151" s="34" t="s">
        <v>1492</v>
      </c>
      <c r="D151" s="19" t="s">
        <v>1487</v>
      </c>
      <c r="F151" s="116"/>
      <c r="G151" s="98"/>
      <c r="H151" s="74"/>
      <c r="I151" s="35"/>
    </row>
    <row r="152" spans="1:9" ht="12" customHeight="1">
      <c r="A152" s="26"/>
      <c r="B152" s="30"/>
      <c r="C152" s="34"/>
      <c r="D152" s="19" t="s">
        <v>1515</v>
      </c>
      <c r="F152" s="116"/>
      <c r="G152" s="98"/>
      <c r="H152" s="74"/>
      <c r="I152" s="35"/>
    </row>
    <row r="153" spans="1:9" ht="12" customHeight="1">
      <c r="A153" s="26"/>
      <c r="B153" s="30"/>
      <c r="C153" s="34"/>
      <c r="D153" s="19" t="s">
        <v>1493</v>
      </c>
      <c r="F153" s="116" t="s">
        <v>12</v>
      </c>
      <c r="G153" s="98">
        <v>1</v>
      </c>
      <c r="H153" s="74"/>
      <c r="I153" s="83" t="str">
        <f>IF(H153="","",ROUND(G153*H153,2))</f>
        <v/>
      </c>
    </row>
    <row r="154" spans="1:9" ht="12" customHeight="1">
      <c r="A154" s="26"/>
      <c r="B154" s="30"/>
      <c r="C154" s="37"/>
      <c r="D154" s="37"/>
      <c r="F154" s="116"/>
      <c r="G154" s="98"/>
      <c r="H154" s="74"/>
      <c r="I154" s="35"/>
    </row>
    <row r="155" spans="1:9" ht="12" customHeight="1">
      <c r="A155" s="26"/>
      <c r="B155" s="30"/>
      <c r="C155" s="34" t="s">
        <v>1494</v>
      </c>
      <c r="D155" s="19" t="s">
        <v>1495</v>
      </c>
      <c r="F155" s="116"/>
      <c r="G155" s="98"/>
      <c r="H155" s="74"/>
      <c r="I155" s="35"/>
    </row>
    <row r="156" spans="1:9" ht="12" customHeight="1">
      <c r="A156" s="26"/>
      <c r="B156" s="30"/>
      <c r="C156" s="34"/>
      <c r="D156" s="19" t="s">
        <v>1496</v>
      </c>
      <c r="F156" s="116" t="s">
        <v>12</v>
      </c>
      <c r="G156" s="98">
        <v>1</v>
      </c>
      <c r="H156" s="74"/>
      <c r="I156" s="83" t="str">
        <f>IF(H156="","",ROUND(G156*H156,2))</f>
        <v/>
      </c>
    </row>
    <row r="157" spans="1:9" ht="12" customHeight="1">
      <c r="A157" s="26"/>
      <c r="B157" s="30"/>
      <c r="C157" s="34"/>
      <c r="D157" s="19"/>
      <c r="F157" s="116"/>
      <c r="G157" s="98"/>
      <c r="H157" s="74"/>
      <c r="I157" s="35"/>
    </row>
    <row r="158" spans="1:9" ht="12" customHeight="1">
      <c r="A158" s="26"/>
      <c r="B158" s="30"/>
      <c r="C158" s="34" t="s">
        <v>1497</v>
      </c>
      <c r="D158" s="19" t="s">
        <v>1487</v>
      </c>
      <c r="F158" s="116"/>
      <c r="G158" s="98"/>
      <c r="H158" s="74"/>
      <c r="I158" s="35"/>
    </row>
    <row r="159" spans="1:9" ht="12" customHeight="1">
      <c r="A159" s="26"/>
      <c r="B159" s="30"/>
      <c r="C159" s="34"/>
      <c r="D159" s="19" t="s">
        <v>1498</v>
      </c>
      <c r="F159" s="116"/>
      <c r="G159" s="98"/>
      <c r="H159" s="74"/>
      <c r="I159" s="35"/>
    </row>
    <row r="160" spans="1:9" ht="12" customHeight="1">
      <c r="A160" s="26"/>
      <c r="B160" s="30"/>
      <c r="C160" s="34"/>
      <c r="D160" s="19" t="s">
        <v>1499</v>
      </c>
      <c r="F160" s="116" t="s">
        <v>12</v>
      </c>
      <c r="G160" s="98">
        <v>1</v>
      </c>
      <c r="H160" s="74"/>
      <c r="I160" s="83" t="str">
        <f>IF(H160="","",ROUND(G160*H160,2))</f>
        <v/>
      </c>
    </row>
    <row r="161" spans="1:9" ht="12" customHeight="1">
      <c r="A161" s="26"/>
      <c r="B161" s="30"/>
      <c r="C161" s="37"/>
      <c r="D161" s="37"/>
      <c r="F161" s="116"/>
      <c r="G161" s="98"/>
      <c r="H161" s="74"/>
      <c r="I161" s="35"/>
    </row>
    <row r="162" spans="1:9" ht="12" customHeight="1">
      <c r="A162" s="26"/>
      <c r="B162" s="30"/>
      <c r="C162" s="34" t="s">
        <v>1500</v>
      </c>
      <c r="D162" s="19" t="s">
        <v>1487</v>
      </c>
      <c r="F162" s="116"/>
      <c r="G162" s="98"/>
      <c r="H162" s="74"/>
      <c r="I162" s="35"/>
    </row>
    <row r="163" spans="1:9" ht="12" customHeight="1">
      <c r="A163" s="26"/>
      <c r="B163" s="30"/>
      <c r="C163" s="34"/>
      <c r="D163" s="19" t="s">
        <v>1516</v>
      </c>
      <c r="F163" s="116"/>
      <c r="G163" s="98"/>
      <c r="H163" s="74"/>
      <c r="I163" s="35"/>
    </row>
    <row r="164" spans="1:9" ht="12" customHeight="1">
      <c r="A164" s="26"/>
      <c r="B164" s="30"/>
      <c r="C164" s="34"/>
      <c r="D164" s="19" t="s">
        <v>1501</v>
      </c>
      <c r="F164" s="116" t="s">
        <v>12</v>
      </c>
      <c r="G164" s="98">
        <v>1</v>
      </c>
      <c r="H164" s="74"/>
      <c r="I164" s="83" t="str">
        <f>IF(H164="","",ROUND(G164*H164,2))</f>
        <v/>
      </c>
    </row>
    <row r="165" spans="1:9" ht="12" customHeight="1">
      <c r="A165" s="26"/>
      <c r="B165" s="30"/>
      <c r="C165" s="37"/>
      <c r="D165" s="37"/>
      <c r="F165" s="116"/>
      <c r="G165" s="98"/>
      <c r="H165" s="74"/>
      <c r="I165" s="35"/>
    </row>
    <row r="166" spans="1:9" ht="12" customHeight="1">
      <c r="A166" s="26"/>
      <c r="B166" s="30"/>
      <c r="C166" s="34" t="s">
        <v>1502</v>
      </c>
      <c r="D166" s="19" t="s">
        <v>1503</v>
      </c>
      <c r="F166" s="116"/>
      <c r="G166" s="98"/>
      <c r="H166" s="74"/>
      <c r="I166" s="35"/>
    </row>
    <row r="167" spans="1:9" ht="12" customHeight="1">
      <c r="A167" s="26"/>
      <c r="B167" s="30"/>
      <c r="C167" s="34"/>
      <c r="D167" s="19" t="s">
        <v>1504</v>
      </c>
      <c r="F167" s="116" t="s">
        <v>12</v>
      </c>
      <c r="G167" s="98">
        <v>1</v>
      </c>
      <c r="H167" s="74"/>
      <c r="I167" s="83" t="str">
        <f>IF(H167="","",ROUND(G167*H167,2))</f>
        <v/>
      </c>
    </row>
    <row r="168" spans="1:9" ht="12" customHeight="1">
      <c r="A168" s="26"/>
      <c r="B168" s="30"/>
      <c r="C168" s="34"/>
      <c r="D168" s="19"/>
      <c r="F168" s="116"/>
      <c r="G168" s="98"/>
      <c r="H168" s="74"/>
      <c r="I168" s="83"/>
    </row>
    <row r="169" spans="1:9" ht="12" customHeight="1">
      <c r="A169" s="26" t="s">
        <v>1517</v>
      </c>
      <c r="B169" s="30"/>
      <c r="C169" s="34" t="s">
        <v>1518</v>
      </c>
      <c r="D169" s="19"/>
      <c r="F169" s="116" t="s">
        <v>11</v>
      </c>
      <c r="G169" s="98">
        <v>5</v>
      </c>
      <c r="H169" s="74"/>
      <c r="I169" s="83"/>
    </row>
    <row r="170" spans="1:9" ht="13">
      <c r="A170" s="21"/>
      <c r="B170" s="24"/>
      <c r="C170" s="19"/>
      <c r="D170" s="19"/>
      <c r="E170" s="19"/>
      <c r="F170" s="100"/>
      <c r="G170" s="98"/>
      <c r="H170" s="74"/>
      <c r="I170" s="17"/>
    </row>
    <row r="171" spans="1:9" ht="12" customHeight="1">
      <c r="A171" s="60"/>
      <c r="B171" s="68"/>
      <c r="C171" s="31"/>
      <c r="D171" s="43"/>
      <c r="E171" s="43"/>
      <c r="F171" s="117"/>
      <c r="G171" s="102"/>
      <c r="H171" s="91"/>
      <c r="I171" s="46"/>
    </row>
    <row r="172" spans="1:9" ht="12" customHeight="1">
      <c r="A172" s="61"/>
      <c r="B172" s="61" t="s">
        <v>83</v>
      </c>
      <c r="C172" s="1"/>
      <c r="D172" s="19"/>
      <c r="E172" s="19"/>
      <c r="G172" s="103"/>
      <c r="H172" s="92"/>
      <c r="I172" s="49" t="str">
        <f>IF(SUM(I118:I170)=0,"",SUM(I118:I170))</f>
        <v/>
      </c>
    </row>
    <row r="173" spans="1:9" ht="12" customHeight="1">
      <c r="A173" s="62"/>
      <c r="B173" s="69"/>
      <c r="C173" s="63"/>
      <c r="D173" s="52"/>
      <c r="E173" s="52"/>
      <c r="F173" s="118"/>
      <c r="G173" s="104"/>
      <c r="H173" s="93"/>
      <c r="I173" s="64"/>
    </row>
  </sheetData>
  <phoneticPr fontId="12" type="noConversion"/>
  <pageMargins left="0.43307086614173229" right="0.39370078740157483" top="0.59055118110236215" bottom="1.1811023622047243" header="0.39370078740157483" footer="0.39370078740157483"/>
  <pageSetup paperSize="9" orientation="portrait" r:id="rId1"/>
  <headerFooter>
    <oddHeader>&amp;L&amp;"Arial,Italic"&amp;9Contract NLM/TS/004/2025-26
Part C2:  Pricing Data
Section C2.2 Schedule of Quantities
&amp;R&amp;G</oddHeader>
    <oddFooter>&amp;C&amp;G
C2.2-&amp;P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1060"/>
  <sheetViews>
    <sheetView tabSelected="1" view="pageLayout" topLeftCell="A306" zoomScaleNormal="100" workbookViewId="0">
      <selection activeCell="D21" sqref="D21"/>
    </sheetView>
  </sheetViews>
  <sheetFormatPr defaultRowHeight="12.5"/>
  <cols>
    <col min="1" max="1" width="7" style="38" customWidth="1"/>
    <col min="2" max="2" width="10.26953125" style="38" customWidth="1"/>
    <col min="3" max="3" width="3.54296875" customWidth="1"/>
    <col min="4" max="4" width="4.26953125" customWidth="1"/>
    <col min="5" max="5" width="30.7265625" customWidth="1"/>
    <col min="6" max="6" width="6.7265625" customWidth="1"/>
    <col min="7" max="7" width="9.54296875" style="238" customWidth="1"/>
    <col min="8" max="8" width="10.7265625" style="38" customWidth="1"/>
    <col min="9" max="9" width="14" customWidth="1"/>
  </cols>
  <sheetData>
    <row r="1" spans="1:9" ht="12" customHeight="1">
      <c r="A1" s="2"/>
      <c r="B1" s="2"/>
      <c r="C1" s="1"/>
      <c r="D1" s="1"/>
      <c r="E1" s="1"/>
      <c r="F1" s="2"/>
      <c r="G1" s="132"/>
      <c r="H1" s="142"/>
      <c r="I1" s="119"/>
    </row>
    <row r="2" spans="1:9" ht="12" customHeight="1">
      <c r="A2" s="2"/>
      <c r="B2" s="2"/>
      <c r="C2" s="1"/>
      <c r="D2" s="1"/>
      <c r="E2" s="1"/>
      <c r="F2" s="2"/>
      <c r="G2" s="133"/>
      <c r="H2" s="143"/>
      <c r="I2" s="120"/>
    </row>
    <row r="3" spans="1:9" ht="12" customHeight="1">
      <c r="A3" s="8"/>
      <c r="B3" s="8" t="s">
        <v>0</v>
      </c>
      <c r="C3" s="7"/>
      <c r="D3" s="7"/>
      <c r="E3" s="7"/>
      <c r="F3" s="8"/>
      <c r="G3" s="162"/>
      <c r="H3" s="8"/>
      <c r="I3" s="9"/>
    </row>
    <row r="4" spans="1:9" ht="12" customHeight="1">
      <c r="A4" s="11" t="s">
        <v>1</v>
      </c>
      <c r="B4" s="11" t="s">
        <v>2</v>
      </c>
      <c r="C4" s="10"/>
      <c r="D4" s="10"/>
      <c r="E4" s="10" t="s">
        <v>3</v>
      </c>
      <c r="F4" s="11" t="s">
        <v>4</v>
      </c>
      <c r="G4" s="121" t="s">
        <v>5</v>
      </c>
      <c r="H4" s="121" t="s">
        <v>6</v>
      </c>
      <c r="I4" s="122" t="s">
        <v>7</v>
      </c>
    </row>
    <row r="5" spans="1:9" ht="12" customHeight="1">
      <c r="A5" s="13" t="s">
        <v>8</v>
      </c>
      <c r="B5" s="13" t="s">
        <v>9</v>
      </c>
      <c r="C5" s="12"/>
      <c r="D5" s="12"/>
      <c r="E5" s="12"/>
      <c r="F5" s="13"/>
      <c r="G5" s="123" t="s">
        <v>10</v>
      </c>
      <c r="H5" s="123"/>
      <c r="I5" s="124"/>
    </row>
    <row r="6" spans="1:9" ht="12" customHeight="1">
      <c r="A6" s="15"/>
      <c r="B6" s="15"/>
      <c r="C6" s="1"/>
      <c r="D6" s="31"/>
      <c r="E6" s="31"/>
      <c r="F6" s="15"/>
      <c r="G6" s="134"/>
      <c r="H6" s="86"/>
      <c r="I6" s="88" t="str">
        <f t="shared" ref="I6" si="0">IF(OR(AND(G6="Prov",H6="Sum"),(H6="PC Sum")),". . . . . . . . .00",IF(ISERR(G6*H6),"",IF(G6*H6=0,"",ROUND(G6*H6,2))))</f>
        <v/>
      </c>
    </row>
    <row r="7" spans="1:9" ht="12" customHeight="1">
      <c r="A7" s="71">
        <v>4</v>
      </c>
      <c r="B7" s="24"/>
      <c r="C7" s="41" t="s">
        <v>751</v>
      </c>
      <c r="D7" s="19"/>
      <c r="F7" s="27"/>
      <c r="G7" s="134"/>
      <c r="H7" s="86"/>
      <c r="I7" s="88"/>
    </row>
    <row r="8" spans="1:9" ht="12" customHeight="1">
      <c r="A8" s="21"/>
      <c r="B8" s="24"/>
      <c r="C8" s="41" t="s">
        <v>750</v>
      </c>
      <c r="D8" s="19"/>
      <c r="F8" s="27"/>
      <c r="G8" s="134"/>
      <c r="H8" s="86"/>
      <c r="I8" s="88"/>
    </row>
    <row r="9" spans="1:9" ht="12" customHeight="1">
      <c r="A9" s="21"/>
      <c r="B9" s="24"/>
      <c r="C9" s="41"/>
      <c r="D9" s="19"/>
      <c r="F9" s="27"/>
      <c r="G9" s="134"/>
      <c r="H9" s="86"/>
      <c r="I9" s="88"/>
    </row>
    <row r="10" spans="1:9" ht="12" customHeight="1">
      <c r="A10" s="21"/>
      <c r="B10" s="22"/>
      <c r="C10" s="195" t="s">
        <v>898</v>
      </c>
      <c r="D10" s="19"/>
      <c r="F10" s="29"/>
      <c r="G10" s="134"/>
      <c r="H10" s="86"/>
      <c r="I10" s="88"/>
    </row>
    <row r="11" spans="1:9" ht="12" customHeight="1">
      <c r="A11" s="21"/>
      <c r="B11" s="22"/>
      <c r="C11" s="195"/>
      <c r="D11" s="19"/>
      <c r="F11" s="29"/>
      <c r="G11" s="134"/>
      <c r="H11" s="86"/>
      <c r="I11" s="88"/>
    </row>
    <row r="12" spans="1:9" ht="12" customHeight="1">
      <c r="A12" s="21"/>
      <c r="B12" s="15"/>
      <c r="C12" s="157" t="s">
        <v>899</v>
      </c>
      <c r="D12" s="72"/>
      <c r="E12" s="72"/>
      <c r="F12" s="15"/>
      <c r="G12" s="134"/>
      <c r="H12" s="86"/>
      <c r="I12" s="88"/>
    </row>
    <row r="13" spans="1:9" ht="12" customHeight="1">
      <c r="A13" s="21"/>
      <c r="B13" s="15"/>
      <c r="C13" s="196"/>
      <c r="D13" s="72"/>
      <c r="E13" s="72"/>
      <c r="F13" s="15"/>
      <c r="G13" s="134"/>
      <c r="H13" s="86"/>
      <c r="I13" s="88"/>
    </row>
    <row r="14" spans="1:9" ht="12" customHeight="1">
      <c r="A14" s="21"/>
      <c r="B14" s="15"/>
      <c r="C14" s="197" t="s">
        <v>908</v>
      </c>
      <c r="D14" s="72"/>
      <c r="E14" s="72"/>
      <c r="F14" s="15"/>
      <c r="G14" s="134"/>
      <c r="H14" s="86"/>
      <c r="I14" s="88"/>
    </row>
    <row r="15" spans="1:9" ht="12" customHeight="1">
      <c r="A15" s="21"/>
      <c r="B15" s="15"/>
      <c r="C15" s="197" t="s">
        <v>909</v>
      </c>
      <c r="D15" s="72"/>
      <c r="E15" s="72"/>
      <c r="F15" s="15"/>
      <c r="G15" s="134"/>
      <c r="H15" s="86"/>
      <c r="I15" s="88"/>
    </row>
    <row r="16" spans="1:9" ht="12" customHeight="1">
      <c r="A16" s="21"/>
      <c r="B16" s="15"/>
      <c r="C16" s="197" t="s">
        <v>910</v>
      </c>
      <c r="D16" s="72"/>
      <c r="E16" s="72"/>
      <c r="F16" s="15"/>
      <c r="G16" s="134"/>
      <c r="H16" s="86"/>
      <c r="I16" s="88"/>
    </row>
    <row r="17" spans="1:9" ht="12" customHeight="1">
      <c r="A17" s="21"/>
      <c r="B17" s="15"/>
      <c r="C17" s="197" t="s">
        <v>931</v>
      </c>
      <c r="D17" s="72"/>
      <c r="E17" s="72"/>
      <c r="F17" s="15"/>
      <c r="G17" s="134"/>
      <c r="H17" s="86"/>
      <c r="I17" s="88"/>
    </row>
    <row r="18" spans="1:9" ht="12" customHeight="1">
      <c r="A18" s="21"/>
      <c r="B18" s="15"/>
      <c r="C18" s="197" t="s">
        <v>911</v>
      </c>
      <c r="D18" s="72"/>
      <c r="E18" s="72"/>
      <c r="F18" s="15"/>
      <c r="G18" s="134"/>
      <c r="H18" s="86"/>
      <c r="I18" s="88"/>
    </row>
    <row r="19" spans="1:9" ht="12" customHeight="1">
      <c r="A19" s="21"/>
      <c r="B19" s="15"/>
      <c r="C19" s="197" t="s">
        <v>912</v>
      </c>
      <c r="D19" s="72"/>
      <c r="E19" s="72"/>
      <c r="F19" s="15"/>
      <c r="G19" s="134"/>
      <c r="H19" s="86"/>
      <c r="I19" s="88"/>
    </row>
    <row r="20" spans="1:9" ht="12" customHeight="1">
      <c r="A20" s="21"/>
      <c r="B20" s="15"/>
      <c r="C20" s="197" t="s">
        <v>924</v>
      </c>
      <c r="D20" s="72"/>
      <c r="E20" s="72"/>
      <c r="F20" s="15"/>
      <c r="G20" s="134"/>
      <c r="H20" s="86"/>
      <c r="I20" s="88"/>
    </row>
    <row r="21" spans="1:9" ht="12" customHeight="1">
      <c r="A21" s="21"/>
      <c r="B21" s="15"/>
      <c r="C21" s="197"/>
      <c r="D21" s="72"/>
      <c r="E21" s="72"/>
      <c r="F21" s="15"/>
      <c r="G21" s="134"/>
      <c r="H21" s="86"/>
      <c r="I21" s="88"/>
    </row>
    <row r="22" spans="1:9" ht="12" customHeight="1">
      <c r="A22" s="21"/>
      <c r="B22" s="15"/>
      <c r="C22" s="197" t="s">
        <v>900</v>
      </c>
      <c r="D22" s="72"/>
      <c r="E22" s="72"/>
      <c r="F22" s="15"/>
      <c r="G22" s="134"/>
      <c r="H22" s="86"/>
      <c r="I22" s="88"/>
    </row>
    <row r="23" spans="1:9" ht="12" customHeight="1">
      <c r="A23" s="21"/>
      <c r="B23" s="15"/>
      <c r="C23" s="197"/>
      <c r="D23" s="72"/>
      <c r="E23" s="72"/>
      <c r="F23" s="15"/>
      <c r="G23" s="134"/>
      <c r="H23" s="86"/>
      <c r="I23" s="88"/>
    </row>
    <row r="24" spans="1:9" ht="12" customHeight="1">
      <c r="A24" s="21"/>
      <c r="B24" s="15"/>
      <c r="C24" s="197" t="s">
        <v>913</v>
      </c>
      <c r="D24" s="72"/>
      <c r="E24" s="72"/>
      <c r="F24" s="15"/>
      <c r="G24" s="134"/>
      <c r="H24" s="86"/>
      <c r="I24" s="88"/>
    </row>
    <row r="25" spans="1:9" ht="12" customHeight="1">
      <c r="A25" s="21"/>
      <c r="B25" s="15"/>
      <c r="C25" s="197" t="s">
        <v>914</v>
      </c>
      <c r="D25" s="72"/>
      <c r="E25" s="72"/>
      <c r="F25" s="15"/>
      <c r="G25" s="134"/>
      <c r="H25" s="86"/>
      <c r="I25" s="88"/>
    </row>
    <row r="26" spans="1:9" ht="12" customHeight="1">
      <c r="A26" s="21"/>
      <c r="B26" s="15"/>
      <c r="C26" s="197" t="s">
        <v>915</v>
      </c>
      <c r="D26" s="72"/>
      <c r="E26" s="72"/>
      <c r="F26" s="15"/>
      <c r="G26" s="134"/>
      <c r="H26" s="86"/>
      <c r="I26" s="88"/>
    </row>
    <row r="27" spans="1:9" ht="12" customHeight="1">
      <c r="A27" s="21"/>
      <c r="B27" s="15"/>
      <c r="C27" s="197" t="s">
        <v>916</v>
      </c>
      <c r="D27" s="72"/>
      <c r="E27" s="72"/>
      <c r="F27" s="15"/>
      <c r="G27" s="134"/>
      <c r="H27" s="86"/>
      <c r="I27" s="88"/>
    </row>
    <row r="28" spans="1:9" ht="12" customHeight="1">
      <c r="A28" s="21"/>
      <c r="B28" s="15"/>
      <c r="C28" s="197" t="s">
        <v>917</v>
      </c>
      <c r="D28" s="72"/>
      <c r="E28" s="72"/>
      <c r="F28" s="15"/>
      <c r="G28" s="134"/>
      <c r="H28" s="86"/>
      <c r="I28" s="88"/>
    </row>
    <row r="29" spans="1:9" ht="12" customHeight="1">
      <c r="A29" s="21"/>
      <c r="B29" s="15"/>
      <c r="C29" s="197" t="s">
        <v>918</v>
      </c>
      <c r="D29" s="72"/>
      <c r="E29" s="72"/>
      <c r="F29" s="15"/>
      <c r="G29" s="134"/>
      <c r="H29" s="86"/>
      <c r="I29" s="88"/>
    </row>
    <row r="30" spans="1:9" ht="12" customHeight="1">
      <c r="A30" s="21"/>
      <c r="B30" s="15"/>
      <c r="C30" s="197" t="s">
        <v>925</v>
      </c>
      <c r="D30" s="72"/>
      <c r="E30" s="72"/>
      <c r="F30" s="15"/>
      <c r="G30" s="134"/>
      <c r="H30" s="86"/>
      <c r="I30" s="88"/>
    </row>
    <row r="31" spans="1:9" ht="12" customHeight="1">
      <c r="A31" s="21"/>
      <c r="B31" s="15"/>
      <c r="C31" s="197"/>
      <c r="D31" s="72"/>
      <c r="E31" s="72"/>
      <c r="F31" s="15"/>
      <c r="G31" s="134"/>
      <c r="H31" s="86"/>
      <c r="I31" s="88"/>
    </row>
    <row r="32" spans="1:9" ht="12" customHeight="1">
      <c r="A32" s="21"/>
      <c r="B32" s="15"/>
      <c r="C32" s="197" t="s">
        <v>901</v>
      </c>
      <c r="D32" s="72"/>
      <c r="E32" s="72"/>
      <c r="F32" s="15"/>
      <c r="G32" s="134"/>
      <c r="H32" s="86"/>
      <c r="I32" s="88"/>
    </row>
    <row r="33" spans="1:9" ht="12" customHeight="1">
      <c r="A33" s="21"/>
      <c r="B33" s="15"/>
      <c r="C33" s="197"/>
      <c r="D33" s="72"/>
      <c r="E33" s="72"/>
      <c r="F33" s="15"/>
      <c r="G33" s="134"/>
      <c r="H33" s="86"/>
      <c r="I33" s="88"/>
    </row>
    <row r="34" spans="1:9" ht="12" customHeight="1">
      <c r="A34" s="21"/>
      <c r="B34" s="15"/>
      <c r="C34" s="197" t="s">
        <v>919</v>
      </c>
      <c r="D34" s="72"/>
      <c r="E34" s="72"/>
      <c r="F34" s="15"/>
      <c r="G34" s="134"/>
      <c r="H34" s="86"/>
      <c r="I34" s="88"/>
    </row>
    <row r="35" spans="1:9" ht="12" customHeight="1">
      <c r="A35" s="21"/>
      <c r="B35" s="15"/>
      <c r="C35" s="197" t="s">
        <v>920</v>
      </c>
      <c r="D35" s="72"/>
      <c r="E35" s="72"/>
      <c r="F35" s="15"/>
      <c r="G35" s="134"/>
      <c r="H35" s="86"/>
      <c r="I35" s="88"/>
    </row>
    <row r="36" spans="1:9" ht="12" customHeight="1">
      <c r="A36" s="21"/>
      <c r="B36" s="15"/>
      <c r="C36" s="197" t="s">
        <v>921</v>
      </c>
      <c r="D36" s="72"/>
      <c r="E36" s="72"/>
      <c r="F36" s="15"/>
      <c r="G36" s="134"/>
      <c r="H36" s="86"/>
      <c r="I36" s="88"/>
    </row>
    <row r="37" spans="1:9" ht="12" customHeight="1">
      <c r="A37" s="21"/>
      <c r="B37" s="15"/>
      <c r="C37" s="197" t="s">
        <v>922</v>
      </c>
      <c r="D37" s="72"/>
      <c r="E37" s="72"/>
      <c r="F37" s="15"/>
      <c r="G37" s="134"/>
      <c r="H37" s="86"/>
      <c r="I37" s="88"/>
    </row>
    <row r="38" spans="1:9" ht="12" customHeight="1">
      <c r="A38" s="21"/>
      <c r="B38" s="15"/>
      <c r="C38" s="197" t="s">
        <v>923</v>
      </c>
      <c r="D38" s="72"/>
      <c r="E38" s="72"/>
      <c r="F38" s="15"/>
      <c r="G38" s="134"/>
      <c r="H38" s="86"/>
      <c r="I38" s="88"/>
    </row>
    <row r="39" spans="1:9" ht="12" customHeight="1">
      <c r="A39" s="21"/>
      <c r="B39" s="15"/>
      <c r="C39" s="197" t="s">
        <v>926</v>
      </c>
      <c r="D39" s="72"/>
      <c r="E39" s="72"/>
      <c r="F39" s="15"/>
      <c r="G39" s="134"/>
      <c r="H39" s="86"/>
      <c r="I39" s="88"/>
    </row>
    <row r="40" spans="1:9" ht="12" customHeight="1">
      <c r="A40" s="21"/>
      <c r="B40" s="15"/>
      <c r="C40" s="197"/>
      <c r="D40" s="72"/>
      <c r="E40" s="72"/>
      <c r="F40" s="15"/>
      <c r="G40" s="134"/>
      <c r="H40" s="86"/>
      <c r="I40" s="88"/>
    </row>
    <row r="41" spans="1:9" ht="12" customHeight="1">
      <c r="A41" s="21"/>
      <c r="B41" s="15"/>
      <c r="C41" s="197" t="s">
        <v>902</v>
      </c>
      <c r="D41" s="72"/>
      <c r="E41" s="72"/>
      <c r="F41" s="15"/>
      <c r="G41" s="134"/>
      <c r="H41" s="86"/>
      <c r="I41" s="88"/>
    </row>
    <row r="42" spans="1:9" ht="12" customHeight="1">
      <c r="A42" s="21"/>
      <c r="B42" s="15"/>
      <c r="C42" s="197"/>
      <c r="D42" s="72"/>
      <c r="E42" s="72"/>
      <c r="F42" s="15"/>
      <c r="G42" s="134"/>
      <c r="H42" s="86"/>
      <c r="I42" s="88"/>
    </row>
    <row r="43" spans="1:9" ht="12" customHeight="1">
      <c r="A43" s="21"/>
      <c r="B43" s="15"/>
      <c r="C43" s="197" t="s">
        <v>927</v>
      </c>
      <c r="D43" s="72"/>
      <c r="E43" s="72"/>
      <c r="F43" s="15"/>
      <c r="G43" s="134"/>
      <c r="H43" s="86"/>
      <c r="I43" s="88"/>
    </row>
    <row r="44" spans="1:9" ht="12" customHeight="1">
      <c r="A44" s="21"/>
      <c r="B44" s="15"/>
      <c r="C44" s="197" t="s">
        <v>928</v>
      </c>
      <c r="D44" s="72"/>
      <c r="E44" s="72"/>
      <c r="F44" s="15"/>
      <c r="G44" s="134"/>
      <c r="H44" s="86"/>
      <c r="I44" s="88"/>
    </row>
    <row r="45" spans="1:9" ht="12" customHeight="1">
      <c r="A45" s="21"/>
      <c r="B45" s="15"/>
      <c r="C45" s="197" t="s">
        <v>932</v>
      </c>
      <c r="D45" s="72"/>
      <c r="E45" s="72"/>
      <c r="F45" s="15"/>
      <c r="G45" s="134"/>
      <c r="H45" s="86"/>
      <c r="I45" s="88"/>
    </row>
    <row r="46" spans="1:9" ht="12" customHeight="1">
      <c r="A46" s="21"/>
      <c r="B46" s="15"/>
      <c r="C46" s="197" t="s">
        <v>929</v>
      </c>
      <c r="D46" s="72"/>
      <c r="E46" s="72"/>
      <c r="F46" s="15"/>
      <c r="G46" s="134"/>
      <c r="H46" s="86"/>
      <c r="I46" s="88"/>
    </row>
    <row r="47" spans="1:9" ht="12" customHeight="1">
      <c r="A47" s="21"/>
      <c r="B47" s="15"/>
      <c r="C47" s="197"/>
      <c r="D47" s="72"/>
      <c r="E47" s="72"/>
      <c r="F47" s="15"/>
      <c r="G47" s="134"/>
      <c r="H47" s="86"/>
      <c r="I47" s="88"/>
    </row>
    <row r="48" spans="1:9" ht="12" customHeight="1">
      <c r="A48" s="21"/>
      <c r="B48" s="15"/>
      <c r="C48" s="197" t="s">
        <v>903</v>
      </c>
      <c r="D48" s="72"/>
      <c r="E48" s="72"/>
      <c r="F48" s="15"/>
      <c r="G48" s="134"/>
      <c r="H48" s="86"/>
      <c r="I48" s="88"/>
    </row>
    <row r="49" spans="1:9" ht="12" customHeight="1">
      <c r="A49" s="21"/>
      <c r="B49" s="15"/>
      <c r="C49" s="197"/>
      <c r="D49" s="72"/>
      <c r="E49" s="72"/>
      <c r="F49" s="15"/>
      <c r="G49" s="134"/>
      <c r="H49" s="86"/>
      <c r="I49" s="88"/>
    </row>
    <row r="50" spans="1:9" ht="12" customHeight="1">
      <c r="A50" s="21"/>
      <c r="B50" s="15"/>
      <c r="C50" s="197" t="s">
        <v>930</v>
      </c>
      <c r="D50" s="72"/>
      <c r="E50" s="72"/>
      <c r="F50" s="15"/>
      <c r="G50" s="134"/>
      <c r="H50" s="86"/>
      <c r="I50" s="88"/>
    </row>
    <row r="51" spans="1:9" ht="12" customHeight="1">
      <c r="A51" s="21"/>
      <c r="B51" s="15"/>
      <c r="C51" s="197" t="s">
        <v>934</v>
      </c>
      <c r="D51" s="72"/>
      <c r="E51" s="72"/>
      <c r="F51" s="15"/>
      <c r="G51" s="134"/>
      <c r="H51" s="86"/>
      <c r="I51" s="88"/>
    </row>
    <row r="52" spans="1:9" ht="12" customHeight="1">
      <c r="A52" s="21"/>
      <c r="B52" s="15"/>
      <c r="C52" s="197" t="s">
        <v>935</v>
      </c>
      <c r="D52" s="72"/>
      <c r="E52" s="72"/>
      <c r="F52" s="15"/>
      <c r="G52" s="134"/>
      <c r="H52" s="86"/>
      <c r="I52" s="88"/>
    </row>
    <row r="53" spans="1:9" ht="12" customHeight="1">
      <c r="A53" s="21"/>
      <c r="B53" s="15"/>
      <c r="C53" s="197" t="s">
        <v>936</v>
      </c>
      <c r="D53" s="72"/>
      <c r="E53" s="72"/>
      <c r="F53" s="15"/>
      <c r="G53" s="134"/>
      <c r="H53" s="86"/>
      <c r="I53" s="88"/>
    </row>
    <row r="54" spans="1:9" ht="12" customHeight="1">
      <c r="A54" s="21"/>
      <c r="B54" s="15"/>
      <c r="C54" s="197" t="s">
        <v>937</v>
      </c>
      <c r="D54" s="72"/>
      <c r="E54" s="72"/>
      <c r="F54" s="15"/>
      <c r="G54" s="134"/>
      <c r="H54" s="86"/>
      <c r="I54" s="88"/>
    </row>
    <row r="55" spans="1:9" ht="12" customHeight="1">
      <c r="A55" s="21"/>
      <c r="B55" s="15"/>
      <c r="C55" s="197" t="s">
        <v>938</v>
      </c>
      <c r="D55" s="72"/>
      <c r="E55" s="72"/>
      <c r="F55" s="15"/>
      <c r="G55" s="134"/>
      <c r="H55" s="86"/>
      <c r="I55" s="88"/>
    </row>
    <row r="56" spans="1:9" ht="12" customHeight="1">
      <c r="A56" s="21"/>
      <c r="B56" s="15"/>
      <c r="C56" s="197" t="s">
        <v>939</v>
      </c>
      <c r="D56" s="72"/>
      <c r="E56" s="72"/>
      <c r="F56" s="15"/>
      <c r="G56" s="134"/>
      <c r="H56" s="86"/>
      <c r="I56" s="88"/>
    </row>
    <row r="57" spans="1:9" ht="12" customHeight="1">
      <c r="A57" s="21"/>
      <c r="B57" s="15"/>
      <c r="C57" s="197" t="s">
        <v>940</v>
      </c>
      <c r="D57" s="72"/>
      <c r="E57" s="72"/>
      <c r="F57" s="15"/>
      <c r="G57" s="134"/>
      <c r="H57" s="86"/>
      <c r="I57" s="88"/>
    </row>
    <row r="58" spans="1:9" ht="12" customHeight="1">
      <c r="A58" s="21"/>
      <c r="B58" s="15"/>
      <c r="C58" s="197" t="s">
        <v>941</v>
      </c>
      <c r="D58" s="72"/>
      <c r="E58" s="72"/>
      <c r="F58" s="15"/>
      <c r="G58" s="134"/>
      <c r="H58" s="86"/>
      <c r="I58" s="88"/>
    </row>
    <row r="59" spans="1:9" ht="12" customHeight="1">
      <c r="A59" s="42"/>
      <c r="B59" s="65"/>
      <c r="C59" s="43"/>
      <c r="D59" s="43"/>
      <c r="E59" s="43"/>
      <c r="F59" s="44"/>
      <c r="G59" s="135"/>
      <c r="H59" s="145"/>
      <c r="I59" s="125"/>
    </row>
    <row r="60" spans="1:9" ht="12" customHeight="1">
      <c r="A60" s="14"/>
      <c r="B60" s="47" t="s">
        <v>22</v>
      </c>
      <c r="C60" s="19"/>
      <c r="D60" s="19"/>
      <c r="E60" s="19"/>
      <c r="F60" s="38"/>
      <c r="G60" s="136"/>
      <c r="H60" s="146"/>
      <c r="I60" s="126" t="str">
        <f>IF(SUM(I5:I59)=0,"",SUM(I5:I59))</f>
        <v/>
      </c>
    </row>
    <row r="61" spans="1:9" ht="12" customHeight="1">
      <c r="A61" s="50"/>
      <c r="B61" s="51"/>
      <c r="C61" s="52"/>
      <c r="D61" s="52"/>
      <c r="E61" s="52"/>
      <c r="F61" s="53"/>
      <c r="G61" s="137"/>
      <c r="H61" s="147"/>
      <c r="I61" s="127"/>
    </row>
    <row r="62" spans="1:9" ht="12" customHeight="1">
      <c r="A62" s="42"/>
      <c r="B62" s="65"/>
      <c r="C62" s="43"/>
      <c r="D62" s="43"/>
      <c r="E62" s="43"/>
      <c r="F62" s="44"/>
      <c r="G62" s="135"/>
      <c r="H62" s="145"/>
      <c r="I62" s="128"/>
    </row>
    <row r="63" spans="1:9" ht="12" customHeight="1">
      <c r="A63" s="18"/>
      <c r="B63" s="47" t="s">
        <v>23</v>
      </c>
      <c r="C63" s="19"/>
      <c r="D63" s="19"/>
      <c r="E63" s="19"/>
      <c r="F63" s="38"/>
      <c r="G63" s="136"/>
      <c r="H63" s="146"/>
      <c r="I63" s="129" t="str">
        <f>+I60</f>
        <v/>
      </c>
    </row>
    <row r="64" spans="1:9" ht="12" customHeight="1">
      <c r="A64" s="57"/>
      <c r="B64" s="51"/>
      <c r="C64" s="52"/>
      <c r="D64" s="52"/>
      <c r="E64" s="52"/>
      <c r="F64" s="53"/>
      <c r="G64" s="137"/>
      <c r="H64" s="147"/>
      <c r="I64" s="58"/>
    </row>
    <row r="65" spans="1:9" ht="12" customHeight="1">
      <c r="A65" s="21"/>
      <c r="B65" s="15"/>
      <c r="C65" s="72"/>
      <c r="D65" s="72"/>
      <c r="E65" s="72"/>
      <c r="F65" s="15"/>
      <c r="G65" s="134"/>
      <c r="H65" s="86"/>
      <c r="I65" s="88"/>
    </row>
    <row r="66" spans="1:9" ht="12" customHeight="1">
      <c r="A66" s="21"/>
      <c r="B66" s="15"/>
      <c r="C66" s="197" t="s">
        <v>904</v>
      </c>
      <c r="D66" s="72"/>
      <c r="E66" s="72"/>
      <c r="F66" s="15"/>
      <c r="G66" s="134"/>
      <c r="H66" s="86"/>
      <c r="I66" s="88"/>
    </row>
    <row r="67" spans="1:9" ht="12" customHeight="1">
      <c r="A67" s="21"/>
      <c r="B67" s="15"/>
      <c r="C67" s="197"/>
      <c r="D67" s="72"/>
      <c r="E67" s="72"/>
      <c r="F67" s="15"/>
      <c r="G67" s="134"/>
      <c r="H67" s="86"/>
      <c r="I67" s="88"/>
    </row>
    <row r="68" spans="1:9" ht="12" customHeight="1">
      <c r="A68" s="21"/>
      <c r="B68" s="15"/>
      <c r="C68" s="197" t="s">
        <v>933</v>
      </c>
      <c r="D68" s="72"/>
      <c r="E68" s="72"/>
      <c r="F68" s="15"/>
      <c r="G68" s="134"/>
      <c r="H68" s="86"/>
      <c r="I68" s="88"/>
    </row>
    <row r="69" spans="1:9" ht="12" customHeight="1">
      <c r="A69" s="21"/>
      <c r="B69" s="15"/>
      <c r="C69" s="197" t="s">
        <v>942</v>
      </c>
      <c r="D69" s="72"/>
      <c r="E69" s="72"/>
      <c r="F69" s="15"/>
      <c r="G69" s="134"/>
      <c r="H69" s="86"/>
      <c r="I69" s="88"/>
    </row>
    <row r="70" spans="1:9" ht="12" customHeight="1">
      <c r="A70" s="21"/>
      <c r="B70" s="15"/>
      <c r="C70" s="197" t="s">
        <v>943</v>
      </c>
      <c r="D70" s="72"/>
      <c r="E70" s="72"/>
      <c r="F70" s="15"/>
      <c r="G70" s="134"/>
      <c r="H70" s="86"/>
      <c r="I70" s="88"/>
    </row>
    <row r="71" spans="1:9" ht="12" customHeight="1">
      <c r="A71" s="21"/>
      <c r="B71" s="15"/>
      <c r="C71" s="197" t="s">
        <v>945</v>
      </c>
      <c r="D71" s="72"/>
      <c r="E71" s="72"/>
      <c r="F71" s="15"/>
      <c r="G71" s="134"/>
      <c r="H71" s="86"/>
      <c r="I71" s="88"/>
    </row>
    <row r="72" spans="1:9" ht="12" customHeight="1">
      <c r="A72" s="21"/>
      <c r="B72" s="15"/>
      <c r="C72" s="197" t="s">
        <v>944</v>
      </c>
      <c r="D72" s="72"/>
      <c r="E72" s="72"/>
      <c r="F72" s="15"/>
      <c r="G72" s="134"/>
      <c r="H72" s="86"/>
      <c r="I72" s="88"/>
    </row>
    <row r="73" spans="1:9" ht="12" customHeight="1">
      <c r="A73" s="21"/>
      <c r="B73" s="15"/>
      <c r="C73" s="197"/>
      <c r="D73" s="72"/>
      <c r="E73" s="72"/>
      <c r="F73" s="15"/>
      <c r="G73" s="134"/>
      <c r="H73" s="86"/>
      <c r="I73" s="88"/>
    </row>
    <row r="74" spans="1:9" ht="12" customHeight="1">
      <c r="A74" s="21"/>
      <c r="B74" s="15"/>
      <c r="C74" s="197" t="s">
        <v>905</v>
      </c>
      <c r="D74" s="72"/>
      <c r="E74" s="72"/>
      <c r="F74" s="15"/>
      <c r="G74" s="134"/>
      <c r="H74" s="86"/>
      <c r="I74" s="88"/>
    </row>
    <row r="75" spans="1:9" ht="12" customHeight="1">
      <c r="A75" s="21"/>
      <c r="B75" s="15"/>
      <c r="C75" s="197"/>
      <c r="D75" s="72"/>
      <c r="E75" s="72"/>
      <c r="F75" s="15"/>
      <c r="G75" s="134"/>
      <c r="H75" s="86"/>
      <c r="I75" s="88"/>
    </row>
    <row r="76" spans="1:9" ht="12" customHeight="1">
      <c r="A76" s="21"/>
      <c r="B76" s="15"/>
      <c r="C76" s="197" t="s">
        <v>946</v>
      </c>
      <c r="D76" s="72"/>
      <c r="E76" s="72"/>
      <c r="F76" s="15"/>
      <c r="G76" s="134"/>
      <c r="H76" s="86"/>
      <c r="I76" s="88"/>
    </row>
    <row r="77" spans="1:9" ht="12" customHeight="1">
      <c r="A77" s="21"/>
      <c r="B77" s="15"/>
      <c r="C77" s="197" t="s">
        <v>947</v>
      </c>
      <c r="D77" s="72"/>
      <c r="E77" s="72"/>
      <c r="F77" s="15"/>
      <c r="G77" s="134"/>
      <c r="H77" s="86"/>
      <c r="I77" s="88"/>
    </row>
    <row r="78" spans="1:9" ht="12" customHeight="1">
      <c r="A78" s="21"/>
      <c r="B78" s="15"/>
      <c r="C78" s="197" t="s">
        <v>948</v>
      </c>
      <c r="D78" s="72"/>
      <c r="E78" s="72"/>
      <c r="F78" s="15"/>
      <c r="G78" s="134"/>
      <c r="H78" s="86"/>
      <c r="I78" s="88"/>
    </row>
    <row r="79" spans="1:9" ht="12" customHeight="1">
      <c r="A79" s="21"/>
      <c r="B79" s="15"/>
      <c r="C79" s="197" t="s">
        <v>949</v>
      </c>
      <c r="D79" s="72"/>
      <c r="E79" s="72"/>
      <c r="F79" s="15"/>
      <c r="G79" s="134"/>
      <c r="H79" s="86"/>
      <c r="I79" s="88"/>
    </row>
    <row r="80" spans="1:9" ht="12" customHeight="1">
      <c r="A80" s="21"/>
      <c r="B80" s="15"/>
      <c r="C80" s="197" t="s">
        <v>950</v>
      </c>
      <c r="D80" s="72"/>
      <c r="E80" s="72"/>
      <c r="F80" s="15"/>
      <c r="G80" s="134"/>
      <c r="H80" s="86"/>
      <c r="I80" s="88"/>
    </row>
    <row r="81" spans="1:9" ht="12" customHeight="1">
      <c r="A81" s="21"/>
      <c r="B81" s="15"/>
      <c r="C81" s="72"/>
      <c r="D81" s="72"/>
      <c r="E81" s="72"/>
      <c r="F81" s="15"/>
      <c r="G81" s="134"/>
      <c r="H81" s="86"/>
      <c r="I81" s="88"/>
    </row>
    <row r="82" spans="1:9" ht="12" customHeight="1">
      <c r="A82" s="21"/>
      <c r="B82" s="15"/>
      <c r="C82" s="197" t="s">
        <v>906</v>
      </c>
      <c r="D82" s="72"/>
      <c r="E82" s="72"/>
      <c r="F82" s="15"/>
      <c r="G82" s="134"/>
      <c r="H82" s="86"/>
      <c r="I82" s="88"/>
    </row>
    <row r="83" spans="1:9" ht="12" customHeight="1">
      <c r="A83" s="21"/>
      <c r="B83" s="15"/>
      <c r="C83" s="72"/>
      <c r="D83" s="72"/>
      <c r="E83" s="72"/>
      <c r="F83" s="15"/>
      <c r="G83" s="134"/>
      <c r="H83" s="86"/>
      <c r="I83" s="88"/>
    </row>
    <row r="84" spans="1:9" ht="12" customHeight="1">
      <c r="A84" s="21"/>
      <c r="B84" s="15"/>
      <c r="C84" s="197" t="s">
        <v>951</v>
      </c>
      <c r="D84" s="72"/>
      <c r="E84" s="72"/>
      <c r="F84" s="15"/>
      <c r="G84" s="134"/>
      <c r="H84" s="86"/>
      <c r="I84" s="88"/>
    </row>
    <row r="85" spans="1:9" ht="12" customHeight="1">
      <c r="A85" s="21"/>
      <c r="B85" s="15"/>
      <c r="C85" s="197" t="s">
        <v>952</v>
      </c>
      <c r="D85" s="72"/>
      <c r="E85" s="72"/>
      <c r="F85" s="15"/>
      <c r="G85" s="134"/>
      <c r="H85" s="86"/>
      <c r="I85" s="88"/>
    </row>
    <row r="86" spans="1:9" ht="12" customHeight="1">
      <c r="A86" s="21"/>
      <c r="B86" s="15"/>
      <c r="C86" s="197" t="s">
        <v>953</v>
      </c>
      <c r="D86" s="72"/>
      <c r="E86" s="72"/>
      <c r="F86" s="15"/>
      <c r="G86" s="134"/>
      <c r="H86" s="86"/>
      <c r="I86" s="88"/>
    </row>
    <row r="87" spans="1:9" ht="12" customHeight="1">
      <c r="A87" s="21"/>
      <c r="B87" s="15"/>
      <c r="C87" s="197" t="s">
        <v>954</v>
      </c>
      <c r="D87" s="72"/>
      <c r="E87" s="72"/>
      <c r="F87" s="15"/>
      <c r="G87" s="134"/>
      <c r="H87" s="86"/>
      <c r="I87" s="88"/>
    </row>
    <row r="88" spans="1:9" ht="12" customHeight="1">
      <c r="A88" s="21"/>
      <c r="B88" s="15"/>
      <c r="C88" s="197" t="s">
        <v>955</v>
      </c>
      <c r="D88" s="72"/>
      <c r="E88" s="72"/>
      <c r="F88" s="15"/>
      <c r="G88" s="134"/>
      <c r="H88" s="86"/>
      <c r="I88" s="88"/>
    </row>
    <row r="89" spans="1:9" ht="12" customHeight="1">
      <c r="A89" s="21"/>
      <c r="B89" s="15"/>
      <c r="C89" s="197"/>
      <c r="D89" s="72"/>
      <c r="E89" s="72"/>
      <c r="F89" s="15"/>
      <c r="G89" s="134"/>
      <c r="H89" s="86"/>
      <c r="I89" s="88"/>
    </row>
    <row r="90" spans="1:9" ht="12" customHeight="1">
      <c r="A90" s="21"/>
      <c r="B90" s="15"/>
      <c r="C90" s="197" t="s">
        <v>907</v>
      </c>
      <c r="D90" s="72"/>
      <c r="E90" s="72"/>
      <c r="F90" s="15"/>
      <c r="G90" s="134"/>
      <c r="H90" s="86"/>
      <c r="I90" s="88"/>
    </row>
    <row r="91" spans="1:9" ht="12" customHeight="1">
      <c r="A91" s="21"/>
      <c r="B91" s="15"/>
      <c r="C91" s="72"/>
      <c r="D91" s="72"/>
      <c r="E91" s="72"/>
      <c r="F91" s="15"/>
      <c r="G91" s="134"/>
      <c r="H91" s="86"/>
      <c r="I91" s="88"/>
    </row>
    <row r="92" spans="1:9" ht="12" customHeight="1">
      <c r="A92" s="21"/>
      <c r="B92" s="15"/>
      <c r="C92" s="197" t="s">
        <v>958</v>
      </c>
      <c r="D92" s="72"/>
      <c r="E92" s="72"/>
      <c r="F92" s="15"/>
      <c r="G92" s="134"/>
      <c r="H92" s="86"/>
      <c r="I92" s="88"/>
    </row>
    <row r="93" spans="1:9" ht="12" customHeight="1">
      <c r="A93" s="21"/>
      <c r="B93" s="15"/>
      <c r="C93" s="197" t="s">
        <v>959</v>
      </c>
      <c r="D93" s="72"/>
      <c r="E93" s="72"/>
      <c r="F93" s="15"/>
      <c r="G93" s="134"/>
      <c r="H93" s="86"/>
      <c r="I93" s="88"/>
    </row>
    <row r="94" spans="1:9" ht="12" customHeight="1">
      <c r="A94" s="21"/>
      <c r="B94" s="15"/>
      <c r="C94" s="197" t="s">
        <v>960</v>
      </c>
      <c r="D94" s="72"/>
      <c r="E94" s="72"/>
      <c r="F94" s="15"/>
      <c r="G94" s="134"/>
      <c r="H94" s="86"/>
      <c r="I94" s="88"/>
    </row>
    <row r="95" spans="1:9" ht="12" customHeight="1">
      <c r="A95" s="21"/>
      <c r="B95" s="15"/>
      <c r="C95" s="197"/>
      <c r="D95" s="72"/>
      <c r="E95" s="72"/>
      <c r="F95" s="15"/>
      <c r="G95" s="134"/>
      <c r="H95" s="86"/>
      <c r="I95" s="88"/>
    </row>
    <row r="96" spans="1:9" ht="12" customHeight="1">
      <c r="A96" s="21"/>
      <c r="B96" s="15"/>
      <c r="C96" s="197" t="s">
        <v>956</v>
      </c>
      <c r="D96" s="72"/>
      <c r="E96" s="72"/>
      <c r="F96" s="15"/>
      <c r="G96" s="134"/>
      <c r="H96" s="86"/>
      <c r="I96" s="88"/>
    </row>
    <row r="97" spans="1:9" ht="12" customHeight="1">
      <c r="A97" s="21"/>
      <c r="B97" s="15"/>
      <c r="C97" s="197"/>
      <c r="D97" s="72"/>
      <c r="E97" s="72"/>
      <c r="F97" s="15"/>
      <c r="G97" s="134"/>
      <c r="H97" s="86"/>
      <c r="I97" s="88"/>
    </row>
    <row r="98" spans="1:9" ht="12" customHeight="1">
      <c r="A98" s="21"/>
      <c r="B98" s="15"/>
      <c r="C98" s="197" t="s">
        <v>961</v>
      </c>
      <c r="D98" s="72"/>
      <c r="E98" s="72"/>
      <c r="F98" s="15"/>
      <c r="G98" s="134"/>
      <c r="H98" s="86"/>
      <c r="I98" s="88"/>
    </row>
    <row r="99" spans="1:9" ht="12" customHeight="1">
      <c r="A99" s="21"/>
      <c r="B99" s="15"/>
      <c r="C99" s="197" t="s">
        <v>962</v>
      </c>
      <c r="D99" s="72"/>
      <c r="E99" s="72"/>
      <c r="F99" s="15"/>
      <c r="G99" s="134"/>
      <c r="H99" s="86"/>
      <c r="I99" s="88"/>
    </row>
    <row r="100" spans="1:9" ht="12" customHeight="1">
      <c r="A100" s="21"/>
      <c r="B100" s="15"/>
      <c r="C100" s="197" t="s">
        <v>963</v>
      </c>
      <c r="D100" s="72"/>
      <c r="E100" s="72"/>
      <c r="F100" s="15"/>
      <c r="G100" s="134"/>
      <c r="H100" s="86"/>
      <c r="I100" s="88"/>
    </row>
    <row r="101" spans="1:9" ht="12" customHeight="1">
      <c r="A101" s="21"/>
      <c r="B101" s="15"/>
      <c r="C101" s="72"/>
      <c r="D101" s="72"/>
      <c r="E101" s="72"/>
      <c r="F101" s="15"/>
      <c r="G101" s="134"/>
      <c r="H101" s="86"/>
      <c r="I101" s="88"/>
    </row>
    <row r="102" spans="1:9" ht="12" customHeight="1">
      <c r="A102" s="21"/>
      <c r="B102" s="15"/>
      <c r="C102" s="197" t="s">
        <v>957</v>
      </c>
      <c r="D102" s="72"/>
      <c r="E102" s="72"/>
      <c r="F102" s="15"/>
      <c r="G102" s="134"/>
      <c r="H102" s="86"/>
      <c r="I102" s="88"/>
    </row>
    <row r="103" spans="1:9" ht="12" customHeight="1">
      <c r="A103" s="21"/>
      <c r="B103" s="15"/>
      <c r="C103" s="197"/>
      <c r="D103" s="72"/>
      <c r="E103" s="72"/>
      <c r="F103" s="15"/>
      <c r="G103" s="134"/>
      <c r="H103" s="86"/>
      <c r="I103" s="88"/>
    </row>
    <row r="104" spans="1:9" ht="12" customHeight="1">
      <c r="A104" s="21"/>
      <c r="B104" s="15"/>
      <c r="C104" s="197" t="s">
        <v>964</v>
      </c>
      <c r="D104" s="72"/>
      <c r="E104" s="72"/>
      <c r="F104" s="15"/>
      <c r="G104" s="134"/>
      <c r="H104" s="86"/>
      <c r="I104" s="88"/>
    </row>
    <row r="105" spans="1:9" ht="12" customHeight="1">
      <c r="A105" s="21"/>
      <c r="B105" s="15"/>
      <c r="C105" s="197" t="s">
        <v>965</v>
      </c>
      <c r="D105" s="72"/>
      <c r="E105" s="72"/>
      <c r="F105" s="15"/>
      <c r="G105" s="134"/>
      <c r="H105" s="86"/>
      <c r="I105" s="88"/>
    </row>
    <row r="106" spans="1:9" ht="12" customHeight="1">
      <c r="A106" s="21"/>
      <c r="B106" s="15"/>
      <c r="C106" s="197" t="s">
        <v>966</v>
      </c>
      <c r="D106" s="72"/>
      <c r="E106" s="72"/>
      <c r="F106" s="15"/>
      <c r="G106" s="134"/>
      <c r="H106" s="86"/>
      <c r="I106" s="88"/>
    </row>
    <row r="107" spans="1:9" ht="12" customHeight="1">
      <c r="A107" s="21"/>
      <c r="B107" s="15"/>
      <c r="C107" s="197" t="s">
        <v>967</v>
      </c>
      <c r="D107" s="72"/>
      <c r="E107" s="72"/>
      <c r="F107" s="15"/>
      <c r="G107" s="134"/>
      <c r="H107" s="86"/>
      <c r="I107" s="88"/>
    </row>
    <row r="108" spans="1:9" ht="12" customHeight="1">
      <c r="A108" s="21"/>
      <c r="B108" s="15"/>
      <c r="C108" s="197" t="s">
        <v>973</v>
      </c>
      <c r="D108" s="72"/>
      <c r="E108" s="72"/>
      <c r="F108" s="15"/>
      <c r="G108" s="134"/>
      <c r="H108" s="86"/>
      <c r="I108" s="88"/>
    </row>
    <row r="109" spans="1:9" ht="12" customHeight="1">
      <c r="A109" s="21"/>
      <c r="B109" s="15"/>
      <c r="C109" s="197" t="s">
        <v>968</v>
      </c>
      <c r="D109" s="72"/>
      <c r="E109" s="72"/>
      <c r="F109" s="15"/>
      <c r="G109" s="134"/>
      <c r="H109" s="86"/>
      <c r="I109" s="88"/>
    </row>
    <row r="110" spans="1:9" ht="12" customHeight="1">
      <c r="A110" s="21"/>
      <c r="B110" s="15"/>
      <c r="C110" s="197" t="s">
        <v>969</v>
      </c>
      <c r="D110" s="72"/>
      <c r="E110" s="72"/>
      <c r="F110" s="15"/>
      <c r="G110" s="134"/>
      <c r="H110" s="86"/>
      <c r="I110" s="88"/>
    </row>
    <row r="111" spans="1:9" ht="12" customHeight="1">
      <c r="A111" s="21"/>
      <c r="B111" s="15"/>
      <c r="C111" s="197" t="s">
        <v>970</v>
      </c>
      <c r="D111" s="72"/>
      <c r="E111" s="72"/>
      <c r="F111" s="15"/>
      <c r="G111" s="134"/>
      <c r="H111" s="86"/>
      <c r="I111" s="88"/>
    </row>
    <row r="112" spans="1:9" ht="12" customHeight="1">
      <c r="A112" s="21"/>
      <c r="B112" s="15"/>
      <c r="C112" s="197" t="s">
        <v>971</v>
      </c>
      <c r="D112" s="72"/>
      <c r="E112" s="72"/>
      <c r="F112" s="15"/>
      <c r="G112" s="134"/>
      <c r="H112" s="86"/>
      <c r="I112" s="88"/>
    </row>
    <row r="113" spans="1:9" ht="12" customHeight="1">
      <c r="A113" s="21"/>
      <c r="B113" s="15"/>
      <c r="C113" s="197" t="s">
        <v>972</v>
      </c>
      <c r="D113" s="72"/>
      <c r="E113" s="72"/>
      <c r="F113" s="15"/>
      <c r="G113" s="134"/>
      <c r="H113" s="86"/>
      <c r="I113" s="88"/>
    </row>
    <row r="114" spans="1:9" ht="12" customHeight="1">
      <c r="A114" s="26"/>
      <c r="B114" s="27"/>
      <c r="C114" s="19"/>
      <c r="D114" s="19"/>
      <c r="E114" s="34"/>
      <c r="F114" s="28"/>
      <c r="G114" s="99"/>
      <c r="H114" s="86"/>
      <c r="I114" s="83"/>
    </row>
    <row r="115" spans="1:9" ht="12" customHeight="1">
      <c r="A115" s="42"/>
      <c r="B115" s="65"/>
      <c r="C115" s="43"/>
      <c r="D115" s="43"/>
      <c r="E115" s="43"/>
      <c r="F115" s="44"/>
      <c r="G115" s="135"/>
      <c r="H115" s="145"/>
      <c r="I115" s="125"/>
    </row>
    <row r="116" spans="1:9" ht="12" customHeight="1">
      <c r="A116" s="14"/>
      <c r="B116" s="47" t="s">
        <v>22</v>
      </c>
      <c r="C116" s="19"/>
      <c r="D116" s="19"/>
      <c r="E116" s="19"/>
      <c r="F116" s="38"/>
      <c r="G116" s="136"/>
      <c r="H116" s="146"/>
      <c r="I116" s="126" t="str">
        <f>IF(SUM(I63:I115)=0,"",SUM(I63:I115))</f>
        <v/>
      </c>
    </row>
    <row r="117" spans="1:9" ht="12" customHeight="1">
      <c r="A117" s="50"/>
      <c r="B117" s="51"/>
      <c r="C117" s="52"/>
      <c r="D117" s="52"/>
      <c r="E117" s="52"/>
      <c r="F117" s="53"/>
      <c r="G117" s="137"/>
      <c r="H117" s="147"/>
      <c r="I117" s="127"/>
    </row>
    <row r="118" spans="1:9" ht="12" customHeight="1">
      <c r="A118" s="42"/>
      <c r="B118" s="65"/>
      <c r="C118" s="43"/>
      <c r="D118" s="43"/>
      <c r="E118" s="43"/>
      <c r="F118" s="44"/>
      <c r="G118" s="135"/>
      <c r="H118" s="145"/>
      <c r="I118" s="128"/>
    </row>
    <row r="119" spans="1:9" ht="12" customHeight="1">
      <c r="A119" s="18"/>
      <c r="B119" s="47" t="s">
        <v>23</v>
      </c>
      <c r="C119" s="19"/>
      <c r="D119" s="19"/>
      <c r="E119" s="19"/>
      <c r="F119" s="38"/>
      <c r="G119" s="136"/>
      <c r="H119" s="146"/>
      <c r="I119" s="129" t="str">
        <f>+I116</f>
        <v/>
      </c>
    </row>
    <row r="120" spans="1:9" ht="12" customHeight="1">
      <c r="A120" s="57"/>
      <c r="B120" s="51"/>
      <c r="C120" s="52"/>
      <c r="D120" s="52"/>
      <c r="E120" s="52"/>
      <c r="F120" s="53"/>
      <c r="G120" s="137"/>
      <c r="H120" s="147"/>
      <c r="I120" s="58"/>
    </row>
    <row r="121" spans="1:9" ht="12" customHeight="1">
      <c r="A121" s="21"/>
      <c r="B121" s="23"/>
      <c r="C121" s="37"/>
      <c r="D121" s="19"/>
      <c r="F121" s="29"/>
      <c r="G121" s="134"/>
      <c r="H121" s="86"/>
      <c r="I121" s="83"/>
    </row>
    <row r="122" spans="1:9" ht="12" customHeight="1">
      <c r="A122" s="21"/>
      <c r="B122" s="14"/>
      <c r="C122" s="10" t="s">
        <v>974</v>
      </c>
      <c r="D122" s="1"/>
      <c r="E122" s="1"/>
      <c r="F122" s="15"/>
      <c r="G122" s="138"/>
      <c r="H122" s="86"/>
      <c r="I122" s="88"/>
    </row>
    <row r="123" spans="1:9" ht="12" customHeight="1">
      <c r="A123" s="21"/>
      <c r="B123" s="14"/>
      <c r="C123" s="1"/>
      <c r="D123" s="1"/>
      <c r="E123" s="1"/>
      <c r="F123" s="15"/>
      <c r="G123" s="138"/>
      <c r="H123" s="86"/>
      <c r="I123" s="88"/>
    </row>
    <row r="124" spans="1:9" ht="12" customHeight="1">
      <c r="A124" s="21"/>
      <c r="B124" s="14"/>
      <c r="C124" s="198" t="s">
        <v>977</v>
      </c>
      <c r="D124" s="1"/>
      <c r="E124" s="1"/>
      <c r="F124" s="15"/>
      <c r="G124" s="138"/>
      <c r="H124" s="86"/>
      <c r="I124" s="88"/>
    </row>
    <row r="125" spans="1:9" ht="12" customHeight="1">
      <c r="A125" s="21"/>
      <c r="B125" s="14"/>
      <c r="C125" s="198" t="s">
        <v>978</v>
      </c>
      <c r="D125" s="1"/>
      <c r="E125" s="1"/>
      <c r="F125" s="15"/>
      <c r="G125" s="138"/>
      <c r="H125" s="86"/>
      <c r="I125" s="88"/>
    </row>
    <row r="126" spans="1:9" ht="12" customHeight="1">
      <c r="A126" s="21"/>
      <c r="B126" s="14"/>
      <c r="C126" s="198" t="s">
        <v>979</v>
      </c>
      <c r="D126" s="1"/>
      <c r="E126" s="1"/>
      <c r="F126" s="15"/>
      <c r="G126" s="138"/>
      <c r="H126" s="86"/>
      <c r="I126" s="88"/>
    </row>
    <row r="127" spans="1:9" ht="12" customHeight="1">
      <c r="A127" s="21"/>
      <c r="B127" s="14"/>
      <c r="C127" s="198" t="s">
        <v>980</v>
      </c>
      <c r="D127" s="19"/>
      <c r="F127" s="29"/>
      <c r="G127" s="101"/>
      <c r="H127" s="86"/>
      <c r="I127" s="87"/>
    </row>
    <row r="128" spans="1:9" ht="12" customHeight="1">
      <c r="A128" s="21"/>
      <c r="B128" s="14"/>
      <c r="C128" s="1"/>
      <c r="D128" s="19"/>
      <c r="F128" s="29"/>
      <c r="G128" s="101"/>
      <c r="H128" s="86"/>
      <c r="I128" s="87"/>
    </row>
    <row r="129" spans="1:9" ht="12" customHeight="1">
      <c r="A129" s="71">
        <v>4.0999999999999996</v>
      </c>
      <c r="B129" s="11" t="s">
        <v>988</v>
      </c>
      <c r="C129" s="10" t="s">
        <v>990</v>
      </c>
      <c r="D129" s="40"/>
      <c r="E129" s="19"/>
      <c r="F129" s="28"/>
      <c r="G129" s="99"/>
      <c r="H129" s="86"/>
      <c r="I129" s="88"/>
    </row>
    <row r="130" spans="1:9" ht="12" customHeight="1">
      <c r="A130" s="21"/>
      <c r="B130" s="11" t="s">
        <v>989</v>
      </c>
      <c r="C130" s="1"/>
      <c r="D130" s="19"/>
      <c r="F130" s="29"/>
      <c r="G130" s="101"/>
      <c r="H130" s="86"/>
      <c r="I130" s="87"/>
    </row>
    <row r="131" spans="1:9" ht="12" customHeight="1">
      <c r="A131" s="21" t="s">
        <v>247</v>
      </c>
      <c r="B131" s="199" t="s">
        <v>1417</v>
      </c>
      <c r="C131" s="1" t="s">
        <v>981</v>
      </c>
      <c r="D131" s="19"/>
      <c r="F131" s="29"/>
      <c r="G131" s="99"/>
      <c r="H131" s="86"/>
      <c r="I131" s="88"/>
    </row>
    <row r="132" spans="1:9" ht="12" customHeight="1">
      <c r="A132" s="21"/>
      <c r="B132" s="15" t="s">
        <v>1421</v>
      </c>
      <c r="C132" s="1" t="s">
        <v>982</v>
      </c>
      <c r="D132" s="19"/>
      <c r="F132" s="29"/>
      <c r="G132" s="99"/>
      <c r="H132" s="86"/>
      <c r="I132" s="88"/>
    </row>
    <row r="133" spans="1:9" ht="12" customHeight="1">
      <c r="A133" s="21"/>
      <c r="B133" s="15" t="s">
        <v>1422</v>
      </c>
      <c r="C133" s="1" t="s">
        <v>983</v>
      </c>
      <c r="D133" s="19"/>
      <c r="F133" s="29"/>
      <c r="G133" s="99"/>
      <c r="H133" s="86"/>
      <c r="I133" s="88"/>
    </row>
    <row r="134" spans="1:9" ht="12" customHeight="1">
      <c r="A134" s="21"/>
      <c r="B134" s="15" t="s">
        <v>1423</v>
      </c>
      <c r="C134" s="1" t="s">
        <v>984</v>
      </c>
      <c r="D134" s="19"/>
      <c r="F134" s="29"/>
      <c r="G134" s="101"/>
      <c r="H134" s="82"/>
      <c r="I134" s="87"/>
    </row>
    <row r="135" spans="1:9" ht="12" customHeight="1">
      <c r="A135" s="21"/>
      <c r="B135" s="14"/>
      <c r="C135" s="1"/>
      <c r="D135" s="19"/>
      <c r="F135" s="29"/>
      <c r="G135" s="101"/>
      <c r="H135" s="82"/>
      <c r="I135" s="87"/>
    </row>
    <row r="136" spans="1:9" ht="12" customHeight="1">
      <c r="A136" s="21"/>
      <c r="B136" s="14"/>
      <c r="C136" s="1" t="s">
        <v>975</v>
      </c>
      <c r="D136" s="19"/>
      <c r="F136" s="29"/>
      <c r="G136" s="99"/>
      <c r="H136" s="86"/>
      <c r="I136" s="88"/>
    </row>
    <row r="137" spans="1:9" ht="12" customHeight="1">
      <c r="A137" s="21"/>
      <c r="B137" s="14"/>
      <c r="C137" s="1"/>
      <c r="D137" s="19"/>
      <c r="F137" s="29"/>
      <c r="G137" s="101"/>
      <c r="H137" s="82"/>
      <c r="I137" s="87"/>
    </row>
    <row r="138" spans="1:9" ht="12" customHeight="1">
      <c r="A138" s="21"/>
      <c r="B138" s="14"/>
      <c r="C138" s="1" t="s">
        <v>976</v>
      </c>
      <c r="D138" s="19"/>
      <c r="F138" s="29"/>
      <c r="G138" s="99"/>
      <c r="H138" s="86"/>
      <c r="I138" s="88"/>
    </row>
    <row r="139" spans="1:9" ht="12" customHeight="1">
      <c r="A139" s="21"/>
      <c r="B139" s="14"/>
      <c r="C139" s="1"/>
      <c r="D139" s="19"/>
      <c r="F139" s="29"/>
      <c r="G139" s="101"/>
      <c r="H139" s="82"/>
      <c r="I139" s="87"/>
    </row>
    <row r="140" spans="1:9" ht="12" customHeight="1">
      <c r="A140" s="21"/>
      <c r="B140" s="14"/>
      <c r="C140" t="s">
        <v>29</v>
      </c>
      <c r="D140" s="1" t="s">
        <v>986</v>
      </c>
      <c r="E140" s="1"/>
      <c r="F140" s="200" t="s">
        <v>12</v>
      </c>
      <c r="G140" s="201">
        <v>2</v>
      </c>
      <c r="H140" s="86"/>
      <c r="I140" s="83" t="str">
        <f>IF(H140="","",ROUND(G140*H140,2))</f>
        <v/>
      </c>
    </row>
    <row r="141" spans="1:9" ht="12" customHeight="1">
      <c r="A141" s="21"/>
      <c r="B141" s="14"/>
      <c r="D141" s="1"/>
      <c r="E141" s="1"/>
      <c r="F141" s="202"/>
      <c r="G141" s="201"/>
      <c r="H141" s="86"/>
      <c r="I141" s="88"/>
    </row>
    <row r="142" spans="1:9" ht="12" customHeight="1">
      <c r="A142" s="21"/>
      <c r="B142" s="14"/>
      <c r="C142" t="s">
        <v>30</v>
      </c>
      <c r="D142" s="1" t="s">
        <v>985</v>
      </c>
      <c r="E142" s="1"/>
      <c r="F142" s="200" t="s">
        <v>12</v>
      </c>
      <c r="G142" s="201">
        <v>3</v>
      </c>
      <c r="H142" s="86"/>
      <c r="I142" s="83" t="str">
        <f>IF(H142="","",ROUND(G142*H142,2))</f>
        <v/>
      </c>
    </row>
    <row r="143" spans="1:9" ht="12" customHeight="1">
      <c r="A143" s="21"/>
      <c r="B143" s="14"/>
      <c r="D143" s="1"/>
      <c r="E143" s="1"/>
      <c r="F143" s="202"/>
      <c r="G143" s="201"/>
      <c r="H143" s="86"/>
      <c r="I143" s="88"/>
    </row>
    <row r="144" spans="1:9" ht="12" customHeight="1">
      <c r="A144" s="21"/>
      <c r="B144" s="14"/>
      <c r="C144" t="s">
        <v>31</v>
      </c>
      <c r="D144" s="1" t="s">
        <v>987</v>
      </c>
      <c r="F144" s="200" t="s">
        <v>12</v>
      </c>
      <c r="G144" s="201">
        <v>3</v>
      </c>
      <c r="H144" s="82"/>
      <c r="I144" s="83" t="str">
        <f>IF(H144="","",ROUND(G144*H144,2))</f>
        <v/>
      </c>
    </row>
    <row r="145" spans="1:9" ht="12" customHeight="1">
      <c r="A145" s="21"/>
      <c r="B145" s="14"/>
      <c r="C145" s="1"/>
      <c r="D145" s="19"/>
      <c r="E145" s="19"/>
      <c r="F145" s="28"/>
      <c r="G145" s="138"/>
      <c r="H145" s="86"/>
      <c r="I145" s="88"/>
    </row>
    <row r="146" spans="1:9" ht="12" customHeight="1">
      <c r="A146" s="26" t="s">
        <v>248</v>
      </c>
      <c r="B146" s="199" t="s">
        <v>1417</v>
      </c>
      <c r="C146" s="1" t="s">
        <v>991</v>
      </c>
      <c r="D146" s="19"/>
      <c r="F146" s="29"/>
      <c r="G146" s="101"/>
      <c r="H146" s="82"/>
      <c r="I146" s="87"/>
    </row>
    <row r="147" spans="1:9" ht="12" customHeight="1">
      <c r="A147" s="21"/>
      <c r="B147" s="15" t="s">
        <v>1421</v>
      </c>
      <c r="C147" s="1" t="s">
        <v>992</v>
      </c>
      <c r="D147" s="19"/>
      <c r="F147" s="29"/>
      <c r="G147" s="138"/>
      <c r="H147" s="86"/>
      <c r="I147" s="88"/>
    </row>
    <row r="148" spans="1:9" ht="12" customHeight="1">
      <c r="A148" s="21"/>
      <c r="B148" s="15" t="s">
        <v>1422</v>
      </c>
      <c r="C148" s="1" t="s">
        <v>993</v>
      </c>
      <c r="D148" s="19"/>
      <c r="F148" s="29"/>
      <c r="G148" s="138"/>
      <c r="H148" s="86"/>
      <c r="I148" s="88"/>
    </row>
    <row r="149" spans="1:9" ht="12" customHeight="1">
      <c r="A149" s="21"/>
      <c r="B149" s="15" t="s">
        <v>1423</v>
      </c>
      <c r="C149" s="1"/>
      <c r="D149" s="19"/>
      <c r="F149" s="29"/>
      <c r="G149" s="138"/>
      <c r="H149" s="86"/>
      <c r="I149" s="88"/>
    </row>
    <row r="150" spans="1:9" ht="12" customHeight="1">
      <c r="A150" s="21"/>
      <c r="B150" s="14"/>
      <c r="C150" s="1" t="s">
        <v>976</v>
      </c>
      <c r="D150" s="19"/>
      <c r="F150" s="29"/>
      <c r="G150" s="101"/>
      <c r="H150" s="86"/>
      <c r="I150" s="88"/>
    </row>
    <row r="151" spans="1:9" ht="12" customHeight="1">
      <c r="A151" s="21"/>
      <c r="B151" s="14"/>
      <c r="C151" s="1"/>
      <c r="D151" s="19"/>
      <c r="E151" s="19"/>
      <c r="F151" s="28"/>
      <c r="G151" s="138"/>
      <c r="H151" s="86"/>
      <c r="I151" s="88"/>
    </row>
    <row r="152" spans="1:9" ht="12" customHeight="1">
      <c r="A152" s="26"/>
      <c r="B152" s="14"/>
      <c r="C152" t="s">
        <v>29</v>
      </c>
      <c r="D152" s="1" t="s">
        <v>986</v>
      </c>
      <c r="E152" s="1"/>
      <c r="F152" s="200" t="s">
        <v>12</v>
      </c>
      <c r="G152" s="201">
        <v>2</v>
      </c>
      <c r="H152" s="86"/>
      <c r="I152" s="83" t="str">
        <f>IF(H152="","",ROUND(G152*H152,2))</f>
        <v/>
      </c>
    </row>
    <row r="153" spans="1:9" ht="12" customHeight="1">
      <c r="A153" s="26"/>
      <c r="B153" s="14"/>
      <c r="D153" s="1"/>
      <c r="E153" s="1"/>
      <c r="F153" s="202"/>
      <c r="G153" s="201"/>
      <c r="H153" s="86"/>
      <c r="I153" s="88"/>
    </row>
    <row r="154" spans="1:9" ht="12" customHeight="1">
      <c r="A154" s="21"/>
      <c r="B154" s="14"/>
      <c r="C154" t="s">
        <v>30</v>
      </c>
      <c r="D154" s="1" t="s">
        <v>985</v>
      </c>
      <c r="E154" s="1"/>
      <c r="F154" s="200" t="s">
        <v>12</v>
      </c>
      <c r="G154" s="201">
        <v>3</v>
      </c>
      <c r="H154" s="86"/>
      <c r="I154" s="83" t="str">
        <f>IF(H154="","",ROUND(G154*H154,2))</f>
        <v/>
      </c>
    </row>
    <row r="155" spans="1:9" ht="12" customHeight="1">
      <c r="A155" s="21"/>
      <c r="B155" s="14"/>
      <c r="D155" s="1"/>
      <c r="E155" s="1"/>
      <c r="F155" s="202"/>
      <c r="G155" s="201"/>
      <c r="H155" s="86"/>
      <c r="I155" s="88"/>
    </row>
    <row r="156" spans="1:9" ht="12" customHeight="1">
      <c r="A156" s="26"/>
      <c r="B156" s="23"/>
      <c r="C156" t="s">
        <v>31</v>
      </c>
      <c r="D156" s="1" t="s">
        <v>987</v>
      </c>
      <c r="F156" s="200" t="s">
        <v>12</v>
      </c>
      <c r="G156" s="201">
        <v>3</v>
      </c>
      <c r="H156" s="82"/>
      <c r="I156" s="83" t="str">
        <f>IF(H156="","",ROUND(G156*H156,2))</f>
        <v/>
      </c>
    </row>
    <row r="157" spans="1:9" ht="12" customHeight="1">
      <c r="A157" s="26"/>
      <c r="B157" s="23"/>
      <c r="C157" s="37"/>
      <c r="D157" s="19"/>
      <c r="F157" s="29"/>
      <c r="G157" s="134"/>
      <c r="H157" s="86"/>
      <c r="I157" s="83"/>
    </row>
    <row r="158" spans="1:9" ht="12" customHeight="1">
      <c r="A158" s="71">
        <v>4.2</v>
      </c>
      <c r="B158" s="23" t="s">
        <v>1011</v>
      </c>
      <c r="C158" s="32" t="s">
        <v>994</v>
      </c>
      <c r="D158" s="19"/>
      <c r="F158" s="29"/>
      <c r="G158" s="101"/>
      <c r="H158" s="82"/>
      <c r="I158" s="87"/>
    </row>
    <row r="159" spans="1:9" ht="12" customHeight="1">
      <c r="A159" s="21"/>
      <c r="B159" s="23" t="s">
        <v>1012</v>
      </c>
      <c r="C159" s="37"/>
      <c r="D159" s="19"/>
      <c r="F159" s="29"/>
      <c r="G159" s="134"/>
      <c r="H159" s="86"/>
      <c r="I159" s="83"/>
    </row>
    <row r="160" spans="1:9" ht="12" customHeight="1">
      <c r="A160" s="26" t="s">
        <v>1001</v>
      </c>
      <c r="B160" s="199" t="s">
        <v>1417</v>
      </c>
      <c r="C160" s="37" t="s">
        <v>995</v>
      </c>
      <c r="D160" s="19"/>
      <c r="F160" s="29"/>
      <c r="G160" s="101"/>
      <c r="H160" s="82"/>
      <c r="I160" s="87"/>
    </row>
    <row r="161" spans="1:9" ht="12" customHeight="1">
      <c r="A161" s="21"/>
      <c r="B161" s="15" t="s">
        <v>1421</v>
      </c>
      <c r="C161" s="37" t="s">
        <v>996</v>
      </c>
      <c r="D161" s="19"/>
      <c r="F161" s="29"/>
      <c r="G161" s="134"/>
      <c r="H161" s="144"/>
      <c r="I161" s="88"/>
    </row>
    <row r="162" spans="1:9" ht="12" customHeight="1">
      <c r="A162" s="21"/>
      <c r="B162" s="15" t="s">
        <v>1422</v>
      </c>
      <c r="C162" s="37" t="s">
        <v>997</v>
      </c>
      <c r="D162" s="19"/>
      <c r="F162" s="29"/>
      <c r="G162" s="134"/>
      <c r="H162" s="144"/>
      <c r="I162" s="88"/>
    </row>
    <row r="163" spans="1:9" ht="12" customHeight="1">
      <c r="A163" s="21"/>
      <c r="B163" s="15" t="s">
        <v>1423</v>
      </c>
      <c r="C163" s="37" t="s">
        <v>1000</v>
      </c>
      <c r="D163" s="19"/>
      <c r="F163" s="29"/>
      <c r="G163" s="134"/>
      <c r="H163" s="144"/>
      <c r="I163" s="88"/>
    </row>
    <row r="164" spans="1:9" ht="12" customHeight="1">
      <c r="A164" s="21"/>
      <c r="B164" s="23"/>
      <c r="C164" s="37" t="s">
        <v>998</v>
      </c>
      <c r="D164" s="19"/>
      <c r="F164" s="29"/>
      <c r="G164" s="134"/>
      <c r="H164" s="144"/>
      <c r="I164" s="88"/>
    </row>
    <row r="165" spans="1:9" ht="12" customHeight="1">
      <c r="A165" s="21"/>
      <c r="B165" s="23"/>
      <c r="C165" s="37" t="s">
        <v>999</v>
      </c>
      <c r="D165" s="19"/>
      <c r="F165" s="29"/>
      <c r="G165" s="134"/>
      <c r="H165" s="144"/>
      <c r="I165" s="88"/>
    </row>
    <row r="166" spans="1:9" ht="12" customHeight="1">
      <c r="A166" s="21"/>
      <c r="B166" s="23"/>
      <c r="C166" s="37"/>
      <c r="D166" s="19"/>
      <c r="F166" s="29"/>
      <c r="G166" s="134"/>
      <c r="H166" s="144"/>
      <c r="I166" s="88"/>
    </row>
    <row r="167" spans="1:9" ht="12" customHeight="1">
      <c r="A167" s="21"/>
      <c r="B167" s="30"/>
      <c r="C167" t="s">
        <v>17</v>
      </c>
      <c r="D167" s="37" t="s">
        <v>1002</v>
      </c>
      <c r="F167" s="203" t="s">
        <v>11</v>
      </c>
      <c r="G167" s="204">
        <v>20</v>
      </c>
      <c r="H167" s="82"/>
      <c r="I167" s="83" t="str">
        <f>IF(H167="","",ROUND(G167*H167,2))</f>
        <v/>
      </c>
    </row>
    <row r="168" spans="1:9" ht="12" customHeight="1">
      <c r="A168" s="21"/>
      <c r="B168" s="23"/>
      <c r="D168" s="37"/>
      <c r="F168" s="205"/>
      <c r="G168" s="204"/>
      <c r="H168" s="86"/>
      <c r="I168" s="83"/>
    </row>
    <row r="169" spans="1:9" ht="12" customHeight="1">
      <c r="A169" s="26"/>
      <c r="B169" s="14"/>
      <c r="C169" t="s">
        <v>18</v>
      </c>
      <c r="D169" s="1" t="s">
        <v>1003</v>
      </c>
      <c r="E169" s="1"/>
      <c r="F169" s="203" t="s">
        <v>11</v>
      </c>
      <c r="G169" s="204">
        <v>50</v>
      </c>
      <c r="H169" s="86"/>
      <c r="I169" s="83" t="str">
        <f>IF(H169="","",ROUND(G169*H169,2))</f>
        <v/>
      </c>
    </row>
    <row r="170" spans="1:9" ht="12" customHeight="1">
      <c r="A170" s="21"/>
      <c r="B170" s="23"/>
      <c r="C170" s="37"/>
      <c r="D170" s="19"/>
      <c r="F170" s="29"/>
      <c r="G170" s="134"/>
      <c r="H170" s="86"/>
      <c r="I170" s="83"/>
    </row>
    <row r="171" spans="1:9" ht="12" customHeight="1">
      <c r="A171" s="206"/>
      <c r="B171" s="207"/>
      <c r="C171" s="208"/>
      <c r="D171" s="208"/>
      <c r="E171" s="208"/>
      <c r="F171" s="209"/>
      <c r="G171" s="139"/>
      <c r="H171" s="148"/>
      <c r="I171" s="125"/>
    </row>
    <row r="172" spans="1:9" ht="12" customHeight="1">
      <c r="A172" s="210"/>
      <c r="B172" s="211" t="s">
        <v>22</v>
      </c>
      <c r="C172" s="212"/>
      <c r="D172" s="212"/>
      <c r="E172" s="212"/>
      <c r="F172" s="213"/>
      <c r="G172" s="140"/>
      <c r="H172" s="149"/>
      <c r="I172" s="130" t="str">
        <f>IF(SUM(I119:I171)=0,"",SUM(I119:I171))</f>
        <v/>
      </c>
    </row>
    <row r="173" spans="1:9" ht="12" customHeight="1">
      <c r="A173" s="214"/>
      <c r="B173" s="215"/>
      <c r="C173" s="216"/>
      <c r="D173" s="216"/>
      <c r="E173" s="216"/>
      <c r="F173" s="217"/>
      <c r="G173" s="141"/>
      <c r="H173" s="150"/>
      <c r="I173" s="127"/>
    </row>
    <row r="174" spans="1:9" ht="12" customHeight="1">
      <c r="A174" s="206"/>
      <c r="B174" s="65"/>
      <c r="C174" s="43"/>
      <c r="D174" s="43"/>
      <c r="E174" s="208"/>
      <c r="F174" s="209"/>
      <c r="G174" s="139"/>
      <c r="H174" s="148"/>
      <c r="I174" s="128"/>
    </row>
    <row r="175" spans="1:9" ht="12" customHeight="1">
      <c r="A175" s="218"/>
      <c r="B175" s="47" t="s">
        <v>23</v>
      </c>
      <c r="C175" s="19"/>
      <c r="D175" s="19"/>
      <c r="E175" s="212"/>
      <c r="F175" s="213"/>
      <c r="G175" s="140"/>
      <c r="H175" s="149"/>
      <c r="I175" s="129" t="str">
        <f>+I172</f>
        <v/>
      </c>
    </row>
    <row r="176" spans="1:9" ht="12" customHeight="1">
      <c r="A176" s="219"/>
      <c r="B176" s="51"/>
      <c r="C176" s="52"/>
      <c r="D176" s="52"/>
      <c r="E176" s="216"/>
      <c r="F176" s="217"/>
      <c r="G176" s="141"/>
      <c r="H176" s="150"/>
      <c r="I176" s="220"/>
    </row>
    <row r="177" spans="1:9" ht="12" customHeight="1">
      <c r="A177" s="21"/>
      <c r="B177" s="23"/>
      <c r="C177" s="37"/>
      <c r="D177" s="19"/>
      <c r="F177" s="29"/>
      <c r="G177" s="134"/>
      <c r="H177" s="86"/>
      <c r="I177" s="83"/>
    </row>
    <row r="178" spans="1:9" ht="12" customHeight="1">
      <c r="A178" s="21"/>
      <c r="B178" s="14"/>
      <c r="C178" t="s">
        <v>19</v>
      </c>
      <c r="D178" s="1" t="s">
        <v>1004</v>
      </c>
      <c r="E178" s="1"/>
      <c r="F178" s="203" t="s">
        <v>11</v>
      </c>
      <c r="G178" s="204">
        <v>300</v>
      </c>
      <c r="H178" s="86"/>
      <c r="I178" s="83" t="str">
        <f>IF(H178="","",ROUND(G178*H178,2))</f>
        <v/>
      </c>
    </row>
    <row r="179" spans="1:9" ht="12" customHeight="1">
      <c r="A179" s="21"/>
      <c r="B179" s="14"/>
      <c r="D179" s="1"/>
      <c r="F179" s="203"/>
      <c r="G179" s="204"/>
      <c r="H179" s="82"/>
      <c r="I179" s="87"/>
    </row>
    <row r="180" spans="1:9" ht="12" customHeight="1">
      <c r="A180" s="21"/>
      <c r="B180" s="14"/>
      <c r="C180" t="s">
        <v>20</v>
      </c>
      <c r="D180" s="1" t="s">
        <v>1006</v>
      </c>
      <c r="E180" s="19"/>
      <c r="F180" s="203" t="s">
        <v>11</v>
      </c>
      <c r="G180" s="204">
        <v>100</v>
      </c>
      <c r="H180" s="144"/>
      <c r="I180" s="83" t="str">
        <f>IF(H180="","",ROUND(G180*H180,2))</f>
        <v/>
      </c>
    </row>
    <row r="181" spans="1:9" ht="12" customHeight="1">
      <c r="A181" s="26"/>
      <c r="B181" s="14"/>
      <c r="D181" s="1"/>
      <c r="F181" s="205"/>
      <c r="G181" s="204"/>
      <c r="H181" s="82"/>
      <c r="I181" s="87"/>
    </row>
    <row r="182" spans="1:9" ht="12" customHeight="1">
      <c r="A182" s="21"/>
      <c r="B182" s="14"/>
      <c r="C182" t="s">
        <v>21</v>
      </c>
      <c r="D182" s="1" t="s">
        <v>1005</v>
      </c>
      <c r="F182" s="203" t="s">
        <v>11</v>
      </c>
      <c r="G182" s="204">
        <v>60</v>
      </c>
      <c r="H182" s="144"/>
      <c r="I182" s="83" t="str">
        <f>IF(H182="","",ROUND(G182*H182,2))</f>
        <v/>
      </c>
    </row>
    <row r="183" spans="1:9" ht="12" customHeight="1">
      <c r="A183" s="21"/>
      <c r="B183" s="14"/>
      <c r="C183" s="1"/>
      <c r="D183" s="19"/>
      <c r="F183" s="29"/>
      <c r="G183" s="101"/>
      <c r="H183" s="82"/>
      <c r="I183" s="87"/>
    </row>
    <row r="184" spans="1:9" ht="12" customHeight="1">
      <c r="A184" s="21" t="s">
        <v>1007</v>
      </c>
      <c r="B184" s="199" t="s">
        <v>1417</v>
      </c>
      <c r="C184" s="1" t="s">
        <v>1008</v>
      </c>
      <c r="D184" s="19"/>
      <c r="F184" s="29"/>
      <c r="G184" s="99"/>
      <c r="H184" s="144"/>
      <c r="I184" s="88"/>
    </row>
    <row r="185" spans="1:9" ht="12" customHeight="1">
      <c r="A185" s="26"/>
      <c r="B185" s="15" t="s">
        <v>1421</v>
      </c>
      <c r="C185" s="1" t="s">
        <v>1009</v>
      </c>
      <c r="D185" s="19"/>
      <c r="F185" s="29"/>
      <c r="G185" s="101"/>
      <c r="H185" s="82"/>
      <c r="I185" s="87"/>
    </row>
    <row r="186" spans="1:9" ht="12" customHeight="1">
      <c r="A186" s="21"/>
      <c r="B186" s="15" t="s">
        <v>1422</v>
      </c>
      <c r="C186" s="1" t="s">
        <v>1010</v>
      </c>
      <c r="D186" s="19"/>
      <c r="F186" s="29"/>
      <c r="G186" s="99"/>
      <c r="H186" s="144"/>
      <c r="I186" s="88"/>
    </row>
    <row r="187" spans="1:9" ht="12" customHeight="1">
      <c r="A187" s="21"/>
      <c r="B187" s="15" t="s">
        <v>1423</v>
      </c>
      <c r="C187" s="1"/>
      <c r="D187" s="19"/>
      <c r="F187" s="29"/>
      <c r="G187" s="101"/>
      <c r="H187" s="82"/>
      <c r="I187" s="87"/>
    </row>
    <row r="188" spans="1:9" ht="12" customHeight="1">
      <c r="A188" s="21"/>
      <c r="B188" s="14"/>
      <c r="C188" t="s">
        <v>17</v>
      </c>
      <c r="D188" s="37" t="s">
        <v>1002</v>
      </c>
      <c r="E188" s="1"/>
      <c r="F188" s="203" t="s">
        <v>1034</v>
      </c>
      <c r="G188" s="204">
        <v>2</v>
      </c>
      <c r="H188" s="144"/>
      <c r="I188" s="83" t="str">
        <f>IF(H188="","",ROUND(G188*H188,2))</f>
        <v/>
      </c>
    </row>
    <row r="189" spans="1:9" ht="12" customHeight="1">
      <c r="A189" s="26"/>
      <c r="B189" s="23"/>
      <c r="D189" s="37"/>
      <c r="F189" s="203"/>
      <c r="G189" s="204"/>
      <c r="H189" s="82"/>
      <c r="I189" s="87"/>
    </row>
    <row r="190" spans="1:9" ht="12" customHeight="1">
      <c r="A190" s="21"/>
      <c r="B190" s="23"/>
      <c r="C190" t="s">
        <v>18</v>
      </c>
      <c r="D190" s="1" t="s">
        <v>1003</v>
      </c>
      <c r="F190" s="203" t="s">
        <v>1034</v>
      </c>
      <c r="G190" s="204">
        <v>4</v>
      </c>
      <c r="H190" s="82"/>
      <c r="I190" s="83" t="str">
        <f>IF(H190="","",ROUND(G190*H190,2))</f>
        <v/>
      </c>
    </row>
    <row r="191" spans="1:9" ht="12" customHeight="1">
      <c r="A191" s="21"/>
      <c r="B191" s="23"/>
      <c r="C191" s="37"/>
      <c r="D191" s="19"/>
      <c r="F191" s="203"/>
      <c r="G191" s="204"/>
      <c r="H191" s="86"/>
      <c r="I191" s="83"/>
    </row>
    <row r="192" spans="1:9" ht="12" customHeight="1">
      <c r="A192" s="26"/>
      <c r="B192" s="23"/>
      <c r="C192" t="s">
        <v>19</v>
      </c>
      <c r="D192" s="1" t="s">
        <v>1004</v>
      </c>
      <c r="F192" s="203" t="s">
        <v>1034</v>
      </c>
      <c r="G192" s="204">
        <v>24</v>
      </c>
      <c r="H192" s="82"/>
      <c r="I192" s="83" t="str">
        <f>IF(H192="","",ROUND(G192*H192,2))</f>
        <v/>
      </c>
    </row>
    <row r="193" spans="1:9" ht="12" customHeight="1">
      <c r="A193" s="21"/>
      <c r="B193" s="23"/>
      <c r="D193" s="1"/>
      <c r="F193" s="203"/>
      <c r="G193" s="204"/>
      <c r="H193" s="86"/>
      <c r="I193" s="83"/>
    </row>
    <row r="194" spans="1:9" ht="12" customHeight="1">
      <c r="A194" s="21"/>
      <c r="B194" s="23"/>
      <c r="C194" t="s">
        <v>20</v>
      </c>
      <c r="D194" s="1" t="s">
        <v>1006</v>
      </c>
      <c r="F194" s="203" t="s">
        <v>1034</v>
      </c>
      <c r="G194" s="204">
        <v>8</v>
      </c>
      <c r="H194" s="82"/>
      <c r="I194" s="83" t="str">
        <f>IF(H194="","",ROUND(G194*H194,2))</f>
        <v/>
      </c>
    </row>
    <row r="195" spans="1:9" ht="12" customHeight="1">
      <c r="A195" s="21"/>
      <c r="B195" s="23"/>
      <c r="D195" s="1"/>
      <c r="F195" s="203"/>
      <c r="G195" s="204"/>
      <c r="H195" s="86"/>
      <c r="I195" s="83"/>
    </row>
    <row r="196" spans="1:9" ht="12" customHeight="1">
      <c r="A196" s="21"/>
      <c r="B196" s="14"/>
      <c r="C196" t="s">
        <v>21</v>
      </c>
      <c r="D196" s="1" t="s">
        <v>1005</v>
      </c>
      <c r="E196" s="1"/>
      <c r="F196" s="203" t="s">
        <v>1034</v>
      </c>
      <c r="G196" s="204">
        <v>4</v>
      </c>
      <c r="H196" s="86"/>
      <c r="I196" s="83" t="str">
        <f>IF(H196="","",ROUND(G196*H196,2))</f>
        <v/>
      </c>
    </row>
    <row r="197" spans="1:9" ht="12" customHeight="1">
      <c r="A197" s="21"/>
      <c r="B197" s="14"/>
      <c r="C197" s="1"/>
      <c r="D197" s="1"/>
      <c r="E197" s="1"/>
      <c r="F197" s="15"/>
      <c r="G197" s="99"/>
      <c r="H197" s="86"/>
      <c r="I197" s="88"/>
    </row>
    <row r="198" spans="1:9" ht="12" customHeight="1">
      <c r="A198" s="21" t="s">
        <v>1013</v>
      </c>
      <c r="B198" s="199" t="s">
        <v>1417</v>
      </c>
      <c r="C198" s="1" t="s">
        <v>1014</v>
      </c>
      <c r="D198" s="1"/>
      <c r="E198" s="1"/>
      <c r="F198" s="15"/>
      <c r="G198" s="99"/>
      <c r="H198" s="86"/>
      <c r="I198" s="88"/>
    </row>
    <row r="199" spans="1:9" ht="12" customHeight="1">
      <c r="A199" s="21"/>
      <c r="B199" s="15" t="s">
        <v>1421</v>
      </c>
      <c r="C199" s="1"/>
      <c r="D199" s="1"/>
      <c r="E199" s="1"/>
      <c r="F199" s="15"/>
      <c r="G199" s="138"/>
      <c r="H199" s="86"/>
      <c r="I199" s="88"/>
    </row>
    <row r="200" spans="1:9" ht="12" customHeight="1">
      <c r="A200" s="21"/>
      <c r="B200" s="15" t="s">
        <v>1422</v>
      </c>
      <c r="C200" t="s">
        <v>29</v>
      </c>
      <c r="D200" s="1" t="s">
        <v>1015</v>
      </c>
      <c r="F200" s="29"/>
      <c r="G200" s="101"/>
      <c r="H200" s="82"/>
      <c r="I200" s="87"/>
    </row>
    <row r="201" spans="1:9" ht="12" customHeight="1">
      <c r="A201" s="21"/>
      <c r="B201" s="15" t="s">
        <v>1423</v>
      </c>
      <c r="D201" s="1" t="s">
        <v>1016</v>
      </c>
      <c r="F201" s="29"/>
      <c r="G201" s="101"/>
      <c r="H201" s="82"/>
      <c r="I201" s="87"/>
    </row>
    <row r="202" spans="1:9" ht="12" customHeight="1">
      <c r="A202" s="21"/>
      <c r="B202" s="14"/>
      <c r="D202" s="1" t="s">
        <v>1017</v>
      </c>
      <c r="F202" s="29"/>
      <c r="G202" s="101"/>
      <c r="H202" s="82"/>
      <c r="I202" s="87"/>
    </row>
    <row r="203" spans="1:9" ht="12" customHeight="1">
      <c r="A203" s="21"/>
      <c r="B203" s="14"/>
      <c r="D203" s="1"/>
      <c r="E203" s="19"/>
      <c r="F203" s="28"/>
      <c r="G203" s="138"/>
      <c r="H203" s="86"/>
      <c r="I203" s="88"/>
    </row>
    <row r="204" spans="1:9" ht="12" customHeight="1">
      <c r="A204" s="26"/>
      <c r="B204" s="14"/>
      <c r="D204" s="1" t="s">
        <v>50</v>
      </c>
      <c r="E204" s="1" t="s">
        <v>1018</v>
      </c>
      <c r="F204" s="203" t="s">
        <v>11</v>
      </c>
      <c r="G204" s="204">
        <v>20</v>
      </c>
      <c r="H204" s="86"/>
      <c r="I204" s="83" t="str">
        <f>IF(H204="","",ROUND(G204*H204,2))</f>
        <v/>
      </c>
    </row>
    <row r="205" spans="1:9" ht="12" customHeight="1">
      <c r="A205" s="21"/>
      <c r="B205" s="14"/>
      <c r="E205" s="1"/>
      <c r="F205" s="203"/>
      <c r="G205" s="204"/>
      <c r="H205" s="86"/>
      <c r="I205" s="88"/>
    </row>
    <row r="206" spans="1:9" ht="12" customHeight="1">
      <c r="A206" s="21"/>
      <c r="B206" s="14"/>
      <c r="D206" s="1" t="s">
        <v>51</v>
      </c>
      <c r="E206" s="1" t="s">
        <v>1019</v>
      </c>
      <c r="F206" s="203" t="s">
        <v>11</v>
      </c>
      <c r="G206" s="204">
        <v>500</v>
      </c>
      <c r="H206" s="86"/>
      <c r="I206" s="83" t="str">
        <f>IF(H206="","",ROUND(G206*H206,2))</f>
        <v/>
      </c>
    </row>
    <row r="207" spans="1:9" ht="12" customHeight="1">
      <c r="A207" s="21"/>
      <c r="B207" s="14"/>
      <c r="E207" s="1"/>
      <c r="F207" s="203"/>
      <c r="G207" s="204"/>
      <c r="H207" s="86"/>
      <c r="I207" s="88"/>
    </row>
    <row r="208" spans="1:9" ht="12" customHeight="1">
      <c r="A208" s="26"/>
      <c r="B208" s="14"/>
      <c r="D208" t="s">
        <v>80</v>
      </c>
      <c r="E208" s="1" t="s">
        <v>1020</v>
      </c>
      <c r="F208" s="203" t="s">
        <v>11</v>
      </c>
      <c r="G208" s="204">
        <v>300</v>
      </c>
      <c r="H208" s="86"/>
      <c r="I208" s="83" t="str">
        <f>IF(H208="","",ROUND(G208*H208,2))</f>
        <v/>
      </c>
    </row>
    <row r="209" spans="1:9" ht="12" customHeight="1">
      <c r="A209" s="21"/>
      <c r="B209" s="14"/>
      <c r="E209" s="1"/>
      <c r="F209" s="203"/>
      <c r="G209" s="204"/>
      <c r="H209" s="86"/>
      <c r="I209" s="88"/>
    </row>
    <row r="210" spans="1:9" ht="12" customHeight="1">
      <c r="A210" s="21"/>
      <c r="B210" s="14"/>
      <c r="D210" t="s">
        <v>258</v>
      </c>
      <c r="E210" s="1" t="s">
        <v>1021</v>
      </c>
      <c r="F210" s="203" t="s">
        <v>11</v>
      </c>
      <c r="G210" s="204">
        <v>100</v>
      </c>
      <c r="H210" s="86"/>
      <c r="I210" s="83" t="str">
        <f>IF(H210="","",ROUND(G210*H210,2))</f>
        <v/>
      </c>
    </row>
    <row r="211" spans="1:9" ht="12" customHeight="1">
      <c r="A211" s="21"/>
      <c r="B211" s="14"/>
      <c r="C211" s="1"/>
      <c r="D211" s="1"/>
      <c r="E211" s="1"/>
      <c r="F211" s="15"/>
      <c r="G211" s="138"/>
      <c r="H211" s="86"/>
      <c r="I211" s="88"/>
    </row>
    <row r="212" spans="1:9" ht="12" customHeight="1">
      <c r="A212" s="26"/>
      <c r="B212" s="23"/>
      <c r="C212" s="37" t="s">
        <v>30</v>
      </c>
      <c r="D212" s="19" t="s">
        <v>1022</v>
      </c>
      <c r="F212" s="29"/>
      <c r="G212" s="101"/>
      <c r="H212" s="82"/>
      <c r="I212" s="87"/>
    </row>
    <row r="213" spans="1:9" ht="12" customHeight="1">
      <c r="A213" s="26"/>
      <c r="B213" s="23"/>
      <c r="C213" s="37"/>
      <c r="D213" s="19" t="s">
        <v>1023</v>
      </c>
      <c r="F213" s="29"/>
      <c r="G213" s="101"/>
      <c r="H213" s="82"/>
      <c r="I213" s="87"/>
    </row>
    <row r="214" spans="1:9" ht="12" customHeight="1">
      <c r="A214" s="21"/>
      <c r="B214" s="23"/>
      <c r="C214" s="37"/>
      <c r="D214" s="19" t="s">
        <v>1024</v>
      </c>
      <c r="F214" s="29"/>
      <c r="G214" s="101"/>
      <c r="H214" s="82"/>
      <c r="I214" s="87"/>
    </row>
    <row r="215" spans="1:9" ht="12" customHeight="1">
      <c r="A215" s="21"/>
      <c r="B215" s="23"/>
      <c r="C215" s="37"/>
      <c r="D215" s="19"/>
      <c r="F215" s="29"/>
      <c r="G215" s="134"/>
      <c r="H215" s="82"/>
      <c r="I215" s="87"/>
    </row>
    <row r="216" spans="1:9" ht="12" customHeight="1">
      <c r="A216" s="26"/>
      <c r="B216" s="23"/>
      <c r="C216" s="37"/>
      <c r="D216" s="1" t="s">
        <v>50</v>
      </c>
      <c r="E216" s="1" t="s">
        <v>1018</v>
      </c>
      <c r="F216" s="203" t="s">
        <v>1034</v>
      </c>
      <c r="G216" s="204">
        <v>2</v>
      </c>
      <c r="H216" s="82"/>
      <c r="I216" s="83" t="str">
        <f>IF(H216="","",ROUND(G216*H216,2))</f>
        <v/>
      </c>
    </row>
    <row r="217" spans="1:9" ht="12" customHeight="1">
      <c r="A217" s="26"/>
      <c r="B217" s="23"/>
      <c r="C217" s="37"/>
      <c r="E217" s="1"/>
      <c r="F217" s="205"/>
      <c r="G217" s="204"/>
      <c r="H217" s="82"/>
      <c r="I217" s="87"/>
    </row>
    <row r="218" spans="1:9" ht="12" customHeight="1">
      <c r="A218" s="21"/>
      <c r="B218" s="23"/>
      <c r="C218" s="37"/>
      <c r="D218" s="1" t="s">
        <v>51</v>
      </c>
      <c r="E218" s="1" t="s">
        <v>1019</v>
      </c>
      <c r="F218" s="203" t="s">
        <v>1034</v>
      </c>
      <c r="G218" s="204">
        <v>4</v>
      </c>
      <c r="H218" s="82"/>
      <c r="I218" s="83" t="str">
        <f>IF(H218="","",ROUND(G218*H218,2))</f>
        <v/>
      </c>
    </row>
    <row r="219" spans="1:9" ht="12" customHeight="1">
      <c r="A219" s="221"/>
      <c r="B219" s="222"/>
      <c r="C219" s="212"/>
      <c r="E219" s="1"/>
      <c r="F219" s="205"/>
      <c r="G219" s="204"/>
      <c r="H219" s="144"/>
      <c r="I219" s="83"/>
    </row>
    <row r="220" spans="1:9" ht="12" customHeight="1">
      <c r="A220" s="21"/>
      <c r="B220" s="14"/>
      <c r="C220" s="1"/>
      <c r="D220" t="s">
        <v>80</v>
      </c>
      <c r="E220" s="1" t="s">
        <v>1020</v>
      </c>
      <c r="F220" s="203" t="s">
        <v>1034</v>
      </c>
      <c r="G220" s="204">
        <v>24</v>
      </c>
      <c r="H220" s="86"/>
      <c r="I220" s="83" t="str">
        <f>IF(H220="","",ROUND(G220*H220,2))</f>
        <v/>
      </c>
    </row>
    <row r="221" spans="1:9" ht="12" customHeight="1">
      <c r="A221" s="21"/>
      <c r="B221" s="14"/>
      <c r="C221" s="1"/>
      <c r="E221" s="1"/>
      <c r="F221" s="205"/>
      <c r="G221" s="204"/>
      <c r="H221" s="86"/>
      <c r="I221" s="88"/>
    </row>
    <row r="222" spans="1:9" ht="12" customHeight="1">
      <c r="A222" s="21"/>
      <c r="B222" s="14"/>
      <c r="C222" s="1"/>
      <c r="D222" t="s">
        <v>258</v>
      </c>
      <c r="E222" s="1" t="s">
        <v>1021</v>
      </c>
      <c r="F222" s="203" t="s">
        <v>1034</v>
      </c>
      <c r="G222" s="204">
        <v>12</v>
      </c>
      <c r="H222" s="86"/>
      <c r="I222" s="83" t="str">
        <f>IF(H222="","",ROUND(G222*H222,2))</f>
        <v/>
      </c>
    </row>
    <row r="223" spans="1:9" ht="12" customHeight="1">
      <c r="A223" s="21"/>
      <c r="B223" s="14"/>
      <c r="C223" s="1"/>
      <c r="D223" s="1"/>
      <c r="E223" s="1"/>
      <c r="F223" s="15"/>
      <c r="G223" s="138"/>
      <c r="H223" s="86"/>
      <c r="I223" s="88"/>
    </row>
    <row r="224" spans="1:9" ht="12" customHeight="1">
      <c r="A224" s="21"/>
      <c r="B224" s="14"/>
      <c r="C224" s="1"/>
      <c r="D224" s="19"/>
      <c r="F224" s="29"/>
      <c r="G224" s="101"/>
      <c r="H224" s="82"/>
      <c r="I224" s="87"/>
    </row>
    <row r="225" spans="1:9" ht="12" customHeight="1">
      <c r="A225" s="21"/>
      <c r="B225" s="14"/>
      <c r="C225" s="1"/>
      <c r="D225" s="19"/>
      <c r="E225" s="19"/>
      <c r="F225" s="28"/>
      <c r="G225" s="134"/>
      <c r="H225" s="82"/>
      <c r="I225" s="87"/>
    </row>
    <row r="226" spans="1:9" ht="12" customHeight="1">
      <c r="A226" s="21"/>
      <c r="B226" s="23"/>
      <c r="C226" s="37"/>
      <c r="D226" s="19"/>
      <c r="F226" s="29"/>
      <c r="G226" s="134"/>
      <c r="H226" s="86"/>
      <c r="I226" s="83"/>
    </row>
    <row r="227" spans="1:9" ht="12" customHeight="1">
      <c r="A227" s="206"/>
      <c r="B227" s="207"/>
      <c r="C227" s="208"/>
      <c r="D227" s="208"/>
      <c r="E227" s="208"/>
      <c r="F227" s="209"/>
      <c r="G227" s="139"/>
      <c r="H227" s="148"/>
      <c r="I227" s="125"/>
    </row>
    <row r="228" spans="1:9" ht="12" customHeight="1">
      <c r="A228" s="210"/>
      <c r="B228" s="211" t="s">
        <v>22</v>
      </c>
      <c r="C228" s="212"/>
      <c r="D228" s="212"/>
      <c r="E228" s="212"/>
      <c r="F228" s="213"/>
      <c r="G228" s="140"/>
      <c r="H228" s="149"/>
      <c r="I228" s="130" t="str">
        <f>IF(SUM(I174:I227)=0,"",SUM(I174:I227))</f>
        <v/>
      </c>
    </row>
    <row r="229" spans="1:9" ht="12" customHeight="1">
      <c r="A229" s="214"/>
      <c r="B229" s="215"/>
      <c r="C229" s="216"/>
      <c r="D229" s="216"/>
      <c r="E229" s="216"/>
      <c r="F229" s="217"/>
      <c r="G229" s="141"/>
      <c r="H229" s="150"/>
      <c r="I229" s="127"/>
    </row>
    <row r="230" spans="1:9" ht="12" customHeight="1">
      <c r="A230" s="206"/>
      <c r="B230" s="65"/>
      <c r="C230" s="43"/>
      <c r="D230" s="43"/>
      <c r="E230" s="208"/>
      <c r="F230" s="209"/>
      <c r="G230" s="139"/>
      <c r="H230" s="148"/>
      <c r="I230" s="128"/>
    </row>
    <row r="231" spans="1:9" ht="12" customHeight="1">
      <c r="A231" s="218"/>
      <c r="B231" s="47" t="s">
        <v>23</v>
      </c>
      <c r="C231" s="19"/>
      <c r="D231" s="19"/>
      <c r="E231" s="212"/>
      <c r="F231" s="213"/>
      <c r="G231" s="140"/>
      <c r="H231" s="149"/>
      <c r="I231" s="129" t="str">
        <f>+I228</f>
        <v/>
      </c>
    </row>
    <row r="232" spans="1:9" ht="12" customHeight="1">
      <c r="A232" s="219"/>
      <c r="B232" s="51"/>
      <c r="C232" s="52"/>
      <c r="D232" s="52"/>
      <c r="E232" s="216"/>
      <c r="F232" s="217"/>
      <c r="G232" s="141"/>
      <c r="H232" s="150"/>
      <c r="I232" s="220"/>
    </row>
    <row r="233" spans="1:9">
      <c r="A233" s="223"/>
      <c r="B233" s="210"/>
      <c r="C233" s="224"/>
      <c r="D233" s="224"/>
      <c r="E233" s="224"/>
      <c r="F233" s="225"/>
      <c r="G233" s="226"/>
      <c r="H233" s="144"/>
      <c r="I233" s="88"/>
    </row>
    <row r="234" spans="1:9" ht="12" customHeight="1">
      <c r="A234" s="21" t="s">
        <v>1025</v>
      </c>
      <c r="B234" s="199" t="s">
        <v>1417</v>
      </c>
      <c r="C234" s="1" t="s">
        <v>1026</v>
      </c>
      <c r="D234" s="1"/>
      <c r="E234" s="1"/>
      <c r="F234" s="15"/>
      <c r="G234" s="138"/>
      <c r="H234" s="86"/>
      <c r="I234" s="88"/>
    </row>
    <row r="235" spans="1:9" ht="12" customHeight="1">
      <c r="A235" s="21"/>
      <c r="B235" s="15" t="s">
        <v>1421</v>
      </c>
      <c r="C235" s="1"/>
      <c r="D235" s="1"/>
      <c r="E235" s="1"/>
      <c r="F235" s="15"/>
      <c r="G235" s="138"/>
      <c r="H235" s="86"/>
      <c r="I235" s="88"/>
    </row>
    <row r="236" spans="1:9" ht="12" customHeight="1">
      <c r="A236" s="21"/>
      <c r="B236" s="15" t="s">
        <v>1422</v>
      </c>
      <c r="C236" s="1" t="s">
        <v>29</v>
      </c>
      <c r="D236" s="1" t="s">
        <v>1027</v>
      </c>
      <c r="E236" s="1"/>
      <c r="F236" s="15"/>
      <c r="G236" s="138"/>
      <c r="H236" s="86"/>
      <c r="I236" s="88"/>
    </row>
    <row r="237" spans="1:9" ht="12" customHeight="1">
      <c r="A237" s="21"/>
      <c r="B237" s="15" t="s">
        <v>1423</v>
      </c>
      <c r="C237" s="1"/>
      <c r="D237" s="1" t="s">
        <v>1028</v>
      </c>
      <c r="E237" s="1"/>
      <c r="F237" s="15"/>
      <c r="G237" s="138"/>
      <c r="H237" s="86"/>
      <c r="I237" s="88"/>
    </row>
    <row r="238" spans="1:9" ht="12" customHeight="1">
      <c r="A238" s="21"/>
      <c r="B238" s="14"/>
      <c r="C238" s="1"/>
      <c r="D238" s="19" t="s">
        <v>1031</v>
      </c>
      <c r="F238" s="29"/>
      <c r="G238" s="101"/>
      <c r="H238" s="82"/>
      <c r="I238" s="87"/>
    </row>
    <row r="239" spans="1:9" ht="12" customHeight="1">
      <c r="A239" s="21"/>
      <c r="B239" s="14"/>
      <c r="C239" s="1"/>
      <c r="E239" s="19"/>
      <c r="F239" s="28"/>
      <c r="G239" s="134"/>
      <c r="H239" s="86"/>
      <c r="I239" s="88"/>
    </row>
    <row r="240" spans="1:9" ht="12" customHeight="1">
      <c r="A240" s="26"/>
      <c r="B240" s="14"/>
      <c r="C240" s="1"/>
      <c r="D240" s="19" t="s">
        <v>1029</v>
      </c>
      <c r="F240" s="29"/>
      <c r="G240" s="101"/>
      <c r="H240" s="82"/>
      <c r="I240" s="87"/>
    </row>
    <row r="241" spans="1:9" ht="12" customHeight="1">
      <c r="A241" s="21"/>
      <c r="B241" s="14"/>
      <c r="C241" s="1"/>
      <c r="D241" s="19" t="s">
        <v>1030</v>
      </c>
      <c r="F241" s="29"/>
      <c r="G241" s="134"/>
      <c r="H241" s="82"/>
      <c r="I241" s="87"/>
    </row>
    <row r="242" spans="1:9" ht="12" customHeight="1">
      <c r="A242" s="21"/>
      <c r="B242" s="14"/>
      <c r="C242" s="1"/>
      <c r="D242" s="19"/>
      <c r="F242" s="29"/>
      <c r="G242" s="101"/>
      <c r="H242" s="82"/>
      <c r="I242" s="87"/>
    </row>
    <row r="243" spans="1:9" ht="12" customHeight="1">
      <c r="A243" s="21"/>
      <c r="B243" s="14"/>
      <c r="C243" s="1"/>
      <c r="D243" s="19" t="s">
        <v>50</v>
      </c>
      <c r="E243" t="s">
        <v>1032</v>
      </c>
      <c r="F243" s="29" t="s">
        <v>11</v>
      </c>
      <c r="G243" s="204">
        <v>50</v>
      </c>
      <c r="H243" s="86"/>
      <c r="I243" s="83" t="str">
        <f>IF(H243="","",ROUND(G243*H243,2))</f>
        <v/>
      </c>
    </row>
    <row r="244" spans="1:9" ht="12" customHeight="1">
      <c r="A244" s="26"/>
      <c r="B244" s="14"/>
      <c r="C244" s="1"/>
      <c r="D244" s="19"/>
      <c r="F244" s="29"/>
      <c r="G244" s="204"/>
      <c r="H244" s="82"/>
      <c r="I244" s="87"/>
    </row>
    <row r="245" spans="1:9" ht="12" customHeight="1">
      <c r="A245" s="21"/>
      <c r="B245" s="14"/>
      <c r="C245" s="1"/>
      <c r="D245" s="19" t="s">
        <v>51</v>
      </c>
      <c r="E245" t="s">
        <v>1033</v>
      </c>
      <c r="F245" s="29" t="s">
        <v>11</v>
      </c>
      <c r="G245" s="204">
        <v>50</v>
      </c>
      <c r="H245" s="86"/>
      <c r="I245" s="83" t="str">
        <f>IF(H245="","",ROUND(G245*H245,2))</f>
        <v/>
      </c>
    </row>
    <row r="246" spans="1:9" ht="12" customHeight="1">
      <c r="A246" s="21"/>
      <c r="B246" s="14"/>
      <c r="C246" s="1"/>
      <c r="D246" s="19"/>
      <c r="F246" s="29"/>
      <c r="G246" s="204"/>
      <c r="H246" s="82"/>
      <c r="I246" s="87"/>
    </row>
    <row r="247" spans="1:9" ht="12" customHeight="1">
      <c r="A247" s="21" t="s">
        <v>1037</v>
      </c>
      <c r="B247" s="199" t="s">
        <v>1417</v>
      </c>
      <c r="C247" s="1" t="s">
        <v>1038</v>
      </c>
      <c r="D247" s="1"/>
      <c r="E247" s="1"/>
      <c r="F247" s="15"/>
      <c r="G247" s="204"/>
      <c r="H247" s="86"/>
      <c r="I247" s="88"/>
    </row>
    <row r="248" spans="1:9" ht="12" customHeight="1">
      <c r="A248" s="21"/>
      <c r="B248" s="15" t="s">
        <v>1421</v>
      </c>
      <c r="C248" s="1" t="s">
        <v>1039</v>
      </c>
      <c r="D248" s="1"/>
      <c r="E248" s="1"/>
      <c r="F248" s="15"/>
      <c r="G248" s="204"/>
      <c r="H248" s="86"/>
      <c r="I248" s="88"/>
    </row>
    <row r="249" spans="1:9" ht="12" customHeight="1">
      <c r="A249" s="21"/>
      <c r="B249" s="15" t="s">
        <v>1422</v>
      </c>
      <c r="C249" s="1"/>
      <c r="D249" s="1"/>
      <c r="E249" s="1"/>
      <c r="F249" s="15"/>
      <c r="G249" s="204"/>
      <c r="H249" s="86"/>
      <c r="I249" s="88"/>
    </row>
    <row r="250" spans="1:9" ht="12" customHeight="1">
      <c r="A250" s="21"/>
      <c r="B250" s="15" t="s">
        <v>1423</v>
      </c>
      <c r="C250" s="37" t="s">
        <v>1040</v>
      </c>
      <c r="D250" s="19"/>
      <c r="F250" s="29"/>
      <c r="G250" s="204"/>
      <c r="H250" s="86"/>
      <c r="I250" s="83"/>
    </row>
    <row r="251" spans="1:9" ht="12" customHeight="1">
      <c r="A251" s="21"/>
      <c r="B251" s="15"/>
      <c r="C251" s="37" t="s">
        <v>1041</v>
      </c>
      <c r="D251" s="19"/>
      <c r="F251" s="29"/>
      <c r="G251" s="204"/>
      <c r="H251" s="86"/>
      <c r="I251" s="83"/>
    </row>
    <row r="252" spans="1:9" ht="12" customHeight="1">
      <c r="A252" s="21"/>
      <c r="B252" s="15"/>
      <c r="C252" s="37" t="s">
        <v>1042</v>
      </c>
      <c r="D252" s="19"/>
      <c r="F252" s="29"/>
      <c r="G252" s="204"/>
      <c r="H252" s="86"/>
      <c r="I252" s="83"/>
    </row>
    <row r="253" spans="1:9" ht="12" customHeight="1">
      <c r="A253" s="21"/>
      <c r="B253" s="15"/>
      <c r="C253" s="37" t="s">
        <v>1043</v>
      </c>
      <c r="D253" s="19"/>
      <c r="F253" s="29"/>
      <c r="G253" s="204"/>
      <c r="H253" s="86"/>
      <c r="I253" s="83"/>
    </row>
    <row r="254" spans="1:9" ht="12" customHeight="1">
      <c r="A254" s="21"/>
      <c r="B254" s="15"/>
      <c r="C254" s="37"/>
      <c r="D254" s="19"/>
      <c r="F254" s="29"/>
      <c r="G254" s="204"/>
      <c r="H254" s="86"/>
      <c r="I254" s="83"/>
    </row>
    <row r="255" spans="1:9" ht="12" customHeight="1">
      <c r="A255" s="21"/>
      <c r="B255" s="15"/>
      <c r="C255" s="37" t="s">
        <v>444</v>
      </c>
      <c r="D255" s="19"/>
      <c r="F255" s="29"/>
      <c r="G255" s="204"/>
      <c r="H255" s="86"/>
      <c r="I255" s="83"/>
    </row>
    <row r="256" spans="1:9" ht="12" customHeight="1">
      <c r="A256" s="21"/>
      <c r="B256" s="15"/>
      <c r="C256" s="37" t="s">
        <v>1044</v>
      </c>
      <c r="D256" s="19"/>
      <c r="F256" s="29"/>
      <c r="G256" s="204"/>
      <c r="H256" s="86"/>
      <c r="I256" s="83"/>
    </row>
    <row r="257" spans="1:9" ht="12" customHeight="1">
      <c r="A257" s="21"/>
      <c r="B257" s="15"/>
      <c r="C257" s="37" t="s">
        <v>1045</v>
      </c>
      <c r="D257" s="19"/>
      <c r="F257" s="29"/>
      <c r="G257" s="204"/>
      <c r="H257" s="86"/>
      <c r="I257" s="83"/>
    </row>
    <row r="258" spans="1:9" ht="12" customHeight="1">
      <c r="A258" s="21"/>
      <c r="B258" s="15"/>
      <c r="C258" s="37" t="s">
        <v>1046</v>
      </c>
      <c r="D258" s="19"/>
      <c r="F258" s="29"/>
      <c r="G258" s="204"/>
      <c r="H258" s="86"/>
      <c r="I258" s="83"/>
    </row>
    <row r="259" spans="1:9" ht="12" customHeight="1">
      <c r="A259" s="21"/>
      <c r="B259" s="15"/>
      <c r="C259" s="37" t="s">
        <v>1047</v>
      </c>
      <c r="D259" s="19"/>
      <c r="F259" s="29"/>
      <c r="G259" s="204"/>
      <c r="H259" s="86"/>
      <c r="I259" s="83"/>
    </row>
    <row r="260" spans="1:9" ht="12" customHeight="1">
      <c r="A260" s="21"/>
      <c r="B260" s="15"/>
      <c r="C260" s="37"/>
      <c r="D260" s="19"/>
      <c r="F260" s="29"/>
      <c r="G260" s="204"/>
      <c r="H260" s="86"/>
      <c r="I260" s="83"/>
    </row>
    <row r="261" spans="1:9" ht="12" customHeight="1">
      <c r="A261" s="21"/>
      <c r="B261" s="23"/>
      <c r="C261" s="37" t="s">
        <v>1035</v>
      </c>
      <c r="D261" s="19"/>
      <c r="F261" s="29"/>
      <c r="G261" s="204"/>
      <c r="H261" s="86"/>
      <c r="I261" s="83"/>
    </row>
    <row r="262" spans="1:9" ht="12" customHeight="1">
      <c r="A262" s="21"/>
      <c r="B262" s="23"/>
      <c r="C262" s="37"/>
      <c r="D262" s="19"/>
      <c r="F262" s="29"/>
      <c r="G262" s="204"/>
      <c r="H262" s="86"/>
      <c r="I262" s="83"/>
    </row>
    <row r="263" spans="1:9" ht="12" customHeight="1">
      <c r="A263" s="21"/>
      <c r="B263" s="23"/>
      <c r="C263" s="37" t="s">
        <v>29</v>
      </c>
      <c r="D263" s="37" t="s">
        <v>1048</v>
      </c>
      <c r="F263" s="29"/>
      <c r="G263" s="204"/>
      <c r="H263" s="86"/>
      <c r="I263" s="83"/>
    </row>
    <row r="264" spans="1:9" ht="12" customHeight="1">
      <c r="A264" s="21"/>
      <c r="B264" s="23"/>
      <c r="C264" s="37"/>
      <c r="D264" s="37" t="s">
        <v>1049</v>
      </c>
      <c r="F264" s="29" t="s">
        <v>44</v>
      </c>
      <c r="G264" s="204">
        <v>85</v>
      </c>
      <c r="H264" s="86"/>
      <c r="I264" s="83" t="str">
        <f>IF(H264="","",ROUND(G264*H264,2))</f>
        <v/>
      </c>
    </row>
    <row r="265" spans="1:9" ht="12" customHeight="1">
      <c r="A265" s="21"/>
      <c r="B265" s="23"/>
      <c r="C265" s="37"/>
      <c r="D265" s="37"/>
      <c r="F265" s="29"/>
      <c r="G265" s="204"/>
      <c r="H265" s="86"/>
      <c r="I265" s="83"/>
    </row>
    <row r="266" spans="1:9" ht="12" customHeight="1">
      <c r="A266" s="21"/>
      <c r="B266" s="23"/>
      <c r="C266" s="37" t="s">
        <v>30</v>
      </c>
      <c r="D266" s="37" t="s">
        <v>1052</v>
      </c>
      <c r="F266" s="29"/>
      <c r="G266" s="204"/>
      <c r="H266" s="86"/>
      <c r="I266" s="83"/>
    </row>
    <row r="267" spans="1:9" ht="12" customHeight="1">
      <c r="A267" s="21"/>
      <c r="B267" s="23"/>
      <c r="C267" s="37"/>
      <c r="D267" s="37" t="s">
        <v>1050</v>
      </c>
      <c r="F267" s="29"/>
      <c r="G267" s="204"/>
      <c r="H267" s="86"/>
      <c r="I267" s="83"/>
    </row>
    <row r="268" spans="1:9" ht="12" customHeight="1">
      <c r="A268" s="21"/>
      <c r="B268" s="23"/>
      <c r="C268" s="37"/>
      <c r="D268" s="37" t="s">
        <v>1051</v>
      </c>
      <c r="F268" s="29" t="s">
        <v>44</v>
      </c>
      <c r="G268" s="204">
        <v>25</v>
      </c>
      <c r="H268" s="86"/>
      <c r="I268" s="83" t="str">
        <f>IF(H268="","",ROUND(G268*H268,2))</f>
        <v/>
      </c>
    </row>
    <row r="269" spans="1:9" ht="12" customHeight="1">
      <c r="A269" s="21"/>
      <c r="B269" s="23"/>
      <c r="C269" s="37"/>
      <c r="D269" s="37"/>
      <c r="F269" s="29"/>
      <c r="G269" s="204"/>
      <c r="H269" s="86"/>
      <c r="I269" s="83"/>
    </row>
    <row r="270" spans="1:9" ht="12" customHeight="1">
      <c r="A270" s="21"/>
      <c r="B270" s="23"/>
      <c r="C270" s="37" t="s">
        <v>31</v>
      </c>
      <c r="D270" s="37" t="s">
        <v>1053</v>
      </c>
      <c r="F270" s="29"/>
      <c r="G270" s="204"/>
      <c r="H270" s="86"/>
      <c r="I270" s="83"/>
    </row>
    <row r="271" spans="1:9" ht="12" customHeight="1">
      <c r="A271" s="21"/>
      <c r="B271" s="23"/>
      <c r="C271" s="37"/>
      <c r="D271" s="37" t="s">
        <v>1050</v>
      </c>
      <c r="F271" s="29"/>
      <c r="G271" s="204"/>
      <c r="H271" s="86"/>
      <c r="I271" s="83"/>
    </row>
    <row r="272" spans="1:9" ht="12" customHeight="1">
      <c r="A272" s="21"/>
      <c r="B272" s="23"/>
      <c r="C272" s="37"/>
      <c r="D272" s="37" t="s">
        <v>1051</v>
      </c>
      <c r="F272" s="29" t="s">
        <v>44</v>
      </c>
      <c r="G272" s="204">
        <v>25</v>
      </c>
      <c r="H272" s="86"/>
      <c r="I272" s="83" t="str">
        <f>IF(H272="","",ROUND(G272*H272,2))</f>
        <v/>
      </c>
    </row>
    <row r="273" spans="1:9" ht="12" customHeight="1">
      <c r="A273" s="21"/>
      <c r="B273" s="23"/>
      <c r="C273" s="37"/>
      <c r="D273" s="37"/>
      <c r="F273" s="29"/>
      <c r="G273" s="204"/>
      <c r="H273" s="86"/>
      <c r="I273" s="83"/>
    </row>
    <row r="274" spans="1:9" ht="12" customHeight="1">
      <c r="A274" s="21"/>
      <c r="B274" s="23"/>
      <c r="C274" s="37" t="s">
        <v>32</v>
      </c>
      <c r="D274" s="37" t="s">
        <v>1054</v>
      </c>
      <c r="F274" s="29"/>
      <c r="G274" s="204"/>
      <c r="H274" s="86"/>
      <c r="I274" s="83"/>
    </row>
    <row r="275" spans="1:9" ht="12" customHeight="1">
      <c r="A275" s="21"/>
      <c r="B275" s="23"/>
      <c r="C275" s="37"/>
      <c r="D275" s="37" t="s">
        <v>1055</v>
      </c>
      <c r="F275" s="29"/>
      <c r="G275" s="204"/>
      <c r="H275" s="86"/>
      <c r="I275" s="83"/>
    </row>
    <row r="276" spans="1:9" ht="12" customHeight="1">
      <c r="A276" s="21"/>
      <c r="B276" s="23"/>
      <c r="C276" s="37"/>
      <c r="D276" s="37" t="s">
        <v>1056</v>
      </c>
      <c r="F276" s="29"/>
      <c r="G276" s="204"/>
      <c r="H276" s="86"/>
      <c r="I276" s="83"/>
    </row>
    <row r="277" spans="1:9" ht="12" customHeight="1">
      <c r="A277" s="21"/>
      <c r="B277" s="23"/>
      <c r="C277" s="37"/>
      <c r="D277" s="37" t="s">
        <v>1057</v>
      </c>
      <c r="F277" s="29" t="s">
        <v>87</v>
      </c>
      <c r="G277" s="204">
        <v>35</v>
      </c>
      <c r="H277" s="86"/>
      <c r="I277" s="83" t="str">
        <f>IF(H277="","",ROUND(G277*H277,2))</f>
        <v/>
      </c>
    </row>
    <row r="278" spans="1:9" ht="12" customHeight="1">
      <c r="A278" s="21"/>
      <c r="B278" s="23"/>
      <c r="C278" s="37"/>
      <c r="D278" s="37"/>
      <c r="F278" s="29"/>
      <c r="G278" s="204"/>
      <c r="H278" s="86"/>
      <c r="I278" s="83"/>
    </row>
    <row r="279" spans="1:9" ht="12" customHeight="1">
      <c r="A279" s="21"/>
      <c r="B279" s="15"/>
      <c r="C279" s="1"/>
      <c r="D279" s="1"/>
      <c r="E279" s="1"/>
      <c r="F279" s="15"/>
      <c r="G279" s="204"/>
      <c r="H279" s="86"/>
      <c r="I279" s="83"/>
    </row>
    <row r="280" spans="1:9" ht="12" customHeight="1">
      <c r="A280" s="21"/>
      <c r="B280" s="15"/>
      <c r="C280" s="1"/>
      <c r="D280" s="1"/>
      <c r="E280" s="1"/>
      <c r="F280" s="15"/>
      <c r="G280" s="227"/>
      <c r="H280" s="86"/>
      <c r="I280" s="83"/>
    </row>
    <row r="281" spans="1:9" ht="12" customHeight="1">
      <c r="A281" s="21"/>
      <c r="B281" s="14"/>
      <c r="C281" s="1"/>
      <c r="D281" s="1"/>
      <c r="E281" s="1"/>
      <c r="F281" s="15"/>
      <c r="G281" s="138"/>
      <c r="H281" s="86"/>
      <c r="I281" s="83"/>
    </row>
    <row r="282" spans="1:9" ht="12" customHeight="1">
      <c r="A282" s="21"/>
      <c r="B282" s="14"/>
      <c r="C282" s="1"/>
      <c r="D282" s="19"/>
      <c r="E282" s="19"/>
      <c r="F282" s="28"/>
      <c r="G282" s="134"/>
      <c r="H282" s="86"/>
      <c r="I282" s="83"/>
    </row>
    <row r="283" spans="1:9" ht="12" customHeight="1">
      <c r="A283" s="206"/>
      <c r="B283" s="207"/>
      <c r="C283" s="208"/>
      <c r="D283" s="208"/>
      <c r="E283" s="208"/>
      <c r="F283" s="209"/>
      <c r="G283" s="139"/>
      <c r="H283" s="148"/>
      <c r="I283" s="125"/>
    </row>
    <row r="284" spans="1:9" ht="12" customHeight="1">
      <c r="A284" s="210"/>
      <c r="B284" s="211" t="s">
        <v>22</v>
      </c>
      <c r="C284" s="212"/>
      <c r="D284" s="212"/>
      <c r="E284" s="212"/>
      <c r="F284" s="213"/>
      <c r="G284" s="140"/>
      <c r="H284" s="149"/>
      <c r="I284" s="130" t="str">
        <f>IF(SUM(I230:I283)=0,"",SUM(I230:I283))</f>
        <v/>
      </c>
    </row>
    <row r="285" spans="1:9" ht="12" customHeight="1">
      <c r="A285" s="214"/>
      <c r="B285" s="215"/>
      <c r="C285" s="216"/>
      <c r="D285" s="216"/>
      <c r="E285" s="216"/>
      <c r="F285" s="217"/>
      <c r="G285" s="141"/>
      <c r="H285" s="150"/>
      <c r="I285" s="127"/>
    </row>
    <row r="286" spans="1:9" ht="12" customHeight="1">
      <c r="A286" s="206"/>
      <c r="B286" s="65"/>
      <c r="C286" s="43"/>
      <c r="D286" s="43"/>
      <c r="E286" s="208"/>
      <c r="F286" s="209"/>
      <c r="G286" s="139"/>
      <c r="H286" s="148"/>
      <c r="I286" s="128"/>
    </row>
    <row r="287" spans="1:9" ht="12" customHeight="1">
      <c r="A287" s="218"/>
      <c r="B287" s="47" t="s">
        <v>23</v>
      </c>
      <c r="C287" s="19"/>
      <c r="D287" s="19"/>
      <c r="E287" s="212"/>
      <c r="F287" s="213"/>
      <c r="G287" s="140"/>
      <c r="H287" s="149"/>
      <c r="I287" s="129" t="str">
        <f>+I284</f>
        <v/>
      </c>
    </row>
    <row r="288" spans="1:9" ht="12" customHeight="1">
      <c r="A288" s="219"/>
      <c r="B288" s="51"/>
      <c r="C288" s="52"/>
      <c r="D288" s="52"/>
      <c r="E288" s="216"/>
      <c r="F288" s="217"/>
      <c r="G288" s="141"/>
      <c r="H288" s="150"/>
      <c r="I288" s="220"/>
    </row>
    <row r="289" spans="1:9" ht="12" customHeight="1">
      <c r="A289" s="21"/>
      <c r="B289" s="14"/>
      <c r="C289" s="1"/>
      <c r="D289" s="19"/>
      <c r="F289" s="15"/>
      <c r="G289" s="99"/>
      <c r="H289" s="86"/>
      <c r="I289" s="88"/>
    </row>
    <row r="290" spans="1:9" ht="12" customHeight="1">
      <c r="A290" s="21"/>
      <c r="B290" s="23"/>
      <c r="C290" s="37" t="s">
        <v>33</v>
      </c>
      <c r="D290" s="37" t="s">
        <v>1058</v>
      </c>
      <c r="F290" s="29"/>
      <c r="G290" s="134"/>
      <c r="H290" s="86"/>
      <c r="I290" s="83"/>
    </row>
    <row r="291" spans="1:9" ht="12" customHeight="1">
      <c r="A291" s="21"/>
      <c r="B291" s="23"/>
      <c r="C291" s="37"/>
      <c r="D291" s="37" t="s">
        <v>1059</v>
      </c>
      <c r="F291" s="29"/>
      <c r="G291" s="134"/>
      <c r="H291" s="86"/>
      <c r="I291" s="83"/>
    </row>
    <row r="292" spans="1:9" ht="12" customHeight="1">
      <c r="A292" s="21"/>
      <c r="B292" s="23"/>
      <c r="C292" s="37"/>
      <c r="D292" s="37" t="s">
        <v>1060</v>
      </c>
      <c r="F292" s="29"/>
      <c r="G292" s="134"/>
      <c r="H292" s="86"/>
      <c r="I292" s="83"/>
    </row>
    <row r="293" spans="1:9" ht="12" customHeight="1">
      <c r="A293" s="21"/>
      <c r="B293" s="23"/>
      <c r="C293" s="37"/>
      <c r="D293" s="37" t="s">
        <v>1061</v>
      </c>
      <c r="F293" s="29"/>
      <c r="G293" s="134"/>
      <c r="H293" s="86"/>
      <c r="I293" s="83"/>
    </row>
    <row r="294" spans="1:9" ht="12" customHeight="1">
      <c r="A294" s="21"/>
      <c r="B294" s="23"/>
      <c r="C294" s="37"/>
      <c r="D294" s="37" t="s">
        <v>1062</v>
      </c>
      <c r="F294" s="29"/>
      <c r="G294" s="134"/>
      <c r="H294" s="86"/>
      <c r="I294" s="83"/>
    </row>
    <row r="295" spans="1:9" ht="12" customHeight="1">
      <c r="A295" s="21"/>
      <c r="B295" s="23"/>
      <c r="C295" s="37"/>
      <c r="D295" s="37" t="s">
        <v>1063</v>
      </c>
      <c r="F295" s="29" t="s">
        <v>44</v>
      </c>
      <c r="G295" s="204">
        <v>25</v>
      </c>
      <c r="H295" s="86"/>
      <c r="I295" s="83" t="str">
        <f>IF(H295="","",ROUND(G295*H295,2))</f>
        <v/>
      </c>
    </row>
    <row r="296" spans="1:9" ht="12" customHeight="1">
      <c r="A296" s="21"/>
      <c r="B296" s="23"/>
      <c r="C296" s="37"/>
      <c r="D296" s="37"/>
      <c r="F296" s="29"/>
      <c r="G296" s="204"/>
      <c r="H296" s="86"/>
      <c r="I296" s="83"/>
    </row>
    <row r="297" spans="1:9" ht="12" customHeight="1">
      <c r="A297" s="21"/>
      <c r="B297" s="15"/>
      <c r="C297" s="37" t="s">
        <v>34</v>
      </c>
      <c r="D297" s="1" t="s">
        <v>1064</v>
      </c>
      <c r="E297" s="1"/>
      <c r="F297" s="15"/>
      <c r="G297" s="204"/>
      <c r="H297" s="86"/>
      <c r="I297" s="83"/>
    </row>
    <row r="298" spans="1:9" ht="12" customHeight="1">
      <c r="A298" s="21"/>
      <c r="B298" s="15"/>
      <c r="C298" s="37"/>
      <c r="D298" s="1" t="s">
        <v>1065</v>
      </c>
      <c r="E298" s="1"/>
      <c r="F298" s="29" t="s">
        <v>44</v>
      </c>
      <c r="G298" s="204">
        <v>25</v>
      </c>
      <c r="H298" s="86"/>
      <c r="I298" s="83" t="str">
        <f>IF(H298="","",ROUND(G298*H298,2))</f>
        <v/>
      </c>
    </row>
    <row r="299" spans="1:9" ht="12" customHeight="1">
      <c r="A299" s="21"/>
      <c r="B299" s="15"/>
      <c r="C299" s="37"/>
      <c r="D299" s="1"/>
      <c r="E299" s="1"/>
      <c r="F299" s="15"/>
      <c r="G299" s="204"/>
      <c r="H299" s="86"/>
      <c r="I299" s="83"/>
    </row>
    <row r="300" spans="1:9" ht="12" customHeight="1">
      <c r="A300" s="21"/>
      <c r="B300" s="15"/>
      <c r="C300" s="37" t="s">
        <v>35</v>
      </c>
      <c r="D300" s="1" t="s">
        <v>1036</v>
      </c>
      <c r="E300" s="1"/>
      <c r="F300" s="15" t="s">
        <v>11</v>
      </c>
      <c r="G300" s="204">
        <v>300</v>
      </c>
      <c r="H300" s="86"/>
      <c r="I300" s="83" t="str">
        <f>IF(H300="","",ROUND(G300*H300,2))</f>
        <v/>
      </c>
    </row>
    <row r="301" spans="1:9" ht="12" customHeight="1">
      <c r="A301" s="21"/>
      <c r="B301" s="15"/>
      <c r="C301" s="1"/>
      <c r="D301" s="1"/>
      <c r="E301" s="1"/>
      <c r="F301" s="15"/>
      <c r="G301" s="227"/>
      <c r="H301" s="86"/>
      <c r="I301" s="83"/>
    </row>
    <row r="302" spans="1:9" ht="12" customHeight="1">
      <c r="A302" s="71">
        <v>4.3</v>
      </c>
      <c r="B302" s="23" t="s">
        <v>1066</v>
      </c>
      <c r="C302" s="32" t="s">
        <v>1068</v>
      </c>
      <c r="D302" s="19"/>
      <c r="F302" s="29"/>
      <c r="G302" s="101"/>
      <c r="H302" s="82"/>
      <c r="I302" s="87"/>
    </row>
    <row r="303" spans="1:9" ht="12" customHeight="1">
      <c r="A303" s="21"/>
      <c r="B303" s="23" t="s">
        <v>1067</v>
      </c>
      <c r="C303" s="32" t="s">
        <v>1069</v>
      </c>
      <c r="D303" s="19"/>
      <c r="F303" s="29"/>
      <c r="G303" s="134"/>
      <c r="H303" s="86"/>
      <c r="I303" s="83"/>
    </row>
    <row r="304" spans="1:9" ht="12" customHeight="1">
      <c r="A304" s="21"/>
      <c r="B304" s="14"/>
      <c r="C304" s="1"/>
      <c r="D304" s="19"/>
      <c r="F304" s="15"/>
      <c r="G304" s="101"/>
      <c r="H304" s="82"/>
      <c r="I304" s="87"/>
    </row>
    <row r="305" spans="1:9" ht="12" customHeight="1">
      <c r="A305" s="21"/>
      <c r="B305" s="14"/>
      <c r="C305" s="1" t="s">
        <v>1070</v>
      </c>
      <c r="D305" s="19"/>
      <c r="F305" s="15"/>
      <c r="G305" s="101"/>
      <c r="H305" s="86"/>
      <c r="I305" s="83"/>
    </row>
    <row r="306" spans="1:9" ht="12" customHeight="1">
      <c r="A306" s="21"/>
      <c r="B306" s="14"/>
      <c r="C306" s="1" t="s">
        <v>1071</v>
      </c>
      <c r="D306" s="19"/>
      <c r="F306" s="15"/>
      <c r="G306" s="101"/>
      <c r="H306" s="86"/>
      <c r="I306" s="83"/>
    </row>
    <row r="307" spans="1:9" ht="12" customHeight="1">
      <c r="A307" s="21"/>
      <c r="B307" s="14"/>
      <c r="C307" s="1" t="s">
        <v>1072</v>
      </c>
      <c r="D307" s="19"/>
      <c r="F307" s="15"/>
      <c r="G307" s="101"/>
      <c r="H307" s="86"/>
      <c r="I307" s="83"/>
    </row>
    <row r="308" spans="1:9" ht="12" customHeight="1">
      <c r="A308" s="21"/>
      <c r="B308" s="14"/>
      <c r="C308" s="1" t="s">
        <v>1073</v>
      </c>
      <c r="D308" s="19"/>
      <c r="F308" s="15"/>
      <c r="G308" s="101"/>
      <c r="H308" s="86"/>
      <c r="I308" s="83"/>
    </row>
    <row r="309" spans="1:9" ht="12" customHeight="1">
      <c r="A309" s="21"/>
      <c r="B309" s="14"/>
      <c r="C309" s="1"/>
      <c r="D309" s="19"/>
      <c r="F309" s="15"/>
      <c r="G309" s="101"/>
      <c r="H309" s="86"/>
      <c r="I309" s="83"/>
    </row>
    <row r="310" spans="1:9" ht="12" customHeight="1">
      <c r="A310" s="21" t="s">
        <v>249</v>
      </c>
      <c r="B310" s="199" t="s">
        <v>1417</v>
      </c>
      <c r="C310" s="1" t="s">
        <v>1074</v>
      </c>
      <c r="D310" s="1"/>
      <c r="E310" s="1"/>
      <c r="F310" s="15"/>
      <c r="G310" s="227"/>
      <c r="H310" s="86"/>
      <c r="I310" s="83"/>
    </row>
    <row r="311" spans="1:9" ht="12" customHeight="1">
      <c r="A311" s="21"/>
      <c r="B311" s="15" t="s">
        <v>1421</v>
      </c>
      <c r="C311" s="1" t="s">
        <v>1075</v>
      </c>
      <c r="D311" s="1"/>
      <c r="E311" s="1"/>
      <c r="F311" s="15"/>
      <c r="G311" s="138"/>
      <c r="H311" s="86"/>
      <c r="I311" s="83"/>
    </row>
    <row r="312" spans="1:9" ht="12" customHeight="1">
      <c r="A312" s="21"/>
      <c r="B312" s="15" t="s">
        <v>1424</v>
      </c>
      <c r="C312" s="1" t="s">
        <v>1076</v>
      </c>
      <c r="D312" s="19"/>
      <c r="F312" s="15"/>
      <c r="G312" s="101"/>
      <c r="H312" s="82"/>
      <c r="I312" s="87"/>
    </row>
    <row r="313" spans="1:9" ht="12" customHeight="1">
      <c r="A313" s="21"/>
      <c r="B313" s="15" t="s">
        <v>1425</v>
      </c>
      <c r="C313" s="1" t="s">
        <v>1077</v>
      </c>
      <c r="D313" s="19"/>
      <c r="E313" s="19"/>
      <c r="F313" s="28"/>
      <c r="G313" s="134"/>
      <c r="H313" s="86"/>
      <c r="I313" s="83"/>
    </row>
    <row r="314" spans="1:9" ht="12" customHeight="1">
      <c r="A314" s="21"/>
      <c r="B314" s="14"/>
      <c r="C314" s="1" t="s">
        <v>1078</v>
      </c>
      <c r="D314" s="19"/>
      <c r="F314" s="15"/>
      <c r="G314" s="101"/>
      <c r="H314" s="82"/>
      <c r="I314" s="87"/>
    </row>
    <row r="315" spans="1:9" ht="12" customHeight="1">
      <c r="A315" s="21"/>
      <c r="B315" s="14"/>
      <c r="C315" s="1" t="s">
        <v>1079</v>
      </c>
      <c r="D315" s="19"/>
      <c r="F315" s="29"/>
      <c r="G315" s="134"/>
      <c r="H315" s="86"/>
      <c r="I315" s="83"/>
    </row>
    <row r="316" spans="1:9" ht="12" customHeight="1">
      <c r="A316" s="21"/>
      <c r="B316" s="14"/>
      <c r="C316" s="1" t="s">
        <v>1080</v>
      </c>
      <c r="D316" s="19"/>
      <c r="F316" s="15"/>
      <c r="G316" s="101"/>
      <c r="H316" s="82"/>
      <c r="I316" s="87"/>
    </row>
    <row r="317" spans="1:9" ht="12" customHeight="1">
      <c r="A317" s="21"/>
      <c r="B317" s="14"/>
      <c r="C317" s="1" t="s">
        <v>1081</v>
      </c>
      <c r="D317" s="1"/>
      <c r="E317" s="1"/>
      <c r="F317" s="15"/>
      <c r="G317" s="138"/>
      <c r="H317" s="86"/>
      <c r="I317" s="83"/>
    </row>
    <row r="318" spans="1:9" ht="12" customHeight="1">
      <c r="A318" s="21"/>
      <c r="B318" s="14"/>
      <c r="C318" s="1" t="s">
        <v>1082</v>
      </c>
      <c r="D318" s="1"/>
      <c r="E318" s="1"/>
      <c r="F318" s="15"/>
      <c r="G318" s="138"/>
      <c r="H318" s="86"/>
      <c r="I318" s="83"/>
    </row>
    <row r="319" spans="1:9" ht="12" customHeight="1">
      <c r="A319" s="21"/>
      <c r="B319" s="14"/>
      <c r="C319" s="1" t="s">
        <v>1083</v>
      </c>
      <c r="D319" s="1"/>
      <c r="E319" s="1"/>
      <c r="F319" s="15"/>
      <c r="G319" s="227"/>
      <c r="H319" s="86"/>
      <c r="I319" s="83"/>
    </row>
    <row r="320" spans="1:9" ht="12" customHeight="1">
      <c r="A320" s="21"/>
      <c r="B320" s="15"/>
      <c r="C320" s="1" t="s">
        <v>1084</v>
      </c>
      <c r="D320" s="1"/>
      <c r="E320" s="1"/>
      <c r="F320" s="15"/>
      <c r="G320" s="99"/>
      <c r="H320" s="86"/>
      <c r="I320" s="83"/>
    </row>
    <row r="321" spans="1:9" ht="12" customHeight="1">
      <c r="A321" s="21"/>
      <c r="B321" s="15"/>
      <c r="C321" s="37" t="s">
        <v>1085</v>
      </c>
      <c r="D321" s="19"/>
      <c r="F321" s="29"/>
      <c r="G321" s="134"/>
      <c r="H321" s="86"/>
      <c r="I321" s="83"/>
    </row>
    <row r="322" spans="1:9" ht="12" customHeight="1">
      <c r="A322" s="21"/>
      <c r="B322" s="15"/>
      <c r="C322" s="37" t="s">
        <v>1086</v>
      </c>
      <c r="D322" s="19"/>
      <c r="F322" s="29"/>
      <c r="G322" s="134"/>
      <c r="H322" s="86"/>
      <c r="I322" s="83"/>
    </row>
    <row r="323" spans="1:9" ht="12" customHeight="1">
      <c r="A323" s="21"/>
      <c r="B323" s="23"/>
      <c r="C323" s="37" t="s">
        <v>1087</v>
      </c>
      <c r="D323" s="19"/>
      <c r="F323" s="29"/>
      <c r="G323" s="134"/>
      <c r="H323" s="86"/>
      <c r="I323" s="83"/>
    </row>
    <row r="324" spans="1:9" ht="12" customHeight="1">
      <c r="A324" s="21"/>
      <c r="B324" s="23"/>
      <c r="C324" s="37"/>
      <c r="D324" s="19"/>
      <c r="F324" s="29"/>
      <c r="G324" s="134"/>
      <c r="H324" s="86"/>
      <c r="I324" s="83"/>
    </row>
    <row r="325" spans="1:9" ht="12" customHeight="1">
      <c r="A325" s="21"/>
      <c r="B325" s="23"/>
      <c r="C325" s="32" t="s">
        <v>1088</v>
      </c>
      <c r="D325" s="1"/>
      <c r="F325" s="15"/>
      <c r="G325" s="134"/>
      <c r="H325" s="86"/>
      <c r="I325" s="83"/>
    </row>
    <row r="326" spans="1:9" ht="12" customHeight="1">
      <c r="A326" s="21"/>
      <c r="B326" s="30"/>
      <c r="C326" s="32" t="s">
        <v>1089</v>
      </c>
      <c r="D326" s="19"/>
      <c r="F326" s="29"/>
      <c r="G326" s="134"/>
      <c r="H326" s="86"/>
      <c r="I326" s="83"/>
    </row>
    <row r="327" spans="1:9">
      <c r="A327" s="26"/>
      <c r="B327" s="15"/>
      <c r="C327" s="1"/>
      <c r="D327" s="1"/>
      <c r="E327" s="1"/>
      <c r="F327" s="15"/>
      <c r="G327" s="99"/>
      <c r="H327" s="86"/>
      <c r="I327" s="83"/>
    </row>
    <row r="328" spans="1:9">
      <c r="A328" s="26"/>
      <c r="B328" s="15"/>
      <c r="C328" s="1" t="s">
        <v>29</v>
      </c>
      <c r="D328" s="1" t="s">
        <v>1090</v>
      </c>
      <c r="E328" s="1"/>
      <c r="F328" s="203" t="s">
        <v>12</v>
      </c>
      <c r="G328" s="204">
        <v>1</v>
      </c>
      <c r="H328" s="86"/>
      <c r="I328" s="83" t="str">
        <f>IF(H328="","",ROUND(G328*H328,2))</f>
        <v/>
      </c>
    </row>
    <row r="329" spans="1:9">
      <c r="A329" s="26"/>
      <c r="B329" s="15"/>
      <c r="C329" s="1"/>
      <c r="D329" s="1"/>
      <c r="E329" s="1"/>
      <c r="F329" s="15"/>
      <c r="G329" s="99"/>
      <c r="H329" s="86"/>
      <c r="I329" s="83"/>
    </row>
    <row r="330" spans="1:9">
      <c r="A330" s="26"/>
      <c r="B330" s="15"/>
      <c r="C330" s="1"/>
      <c r="D330" t="s">
        <v>50</v>
      </c>
      <c r="E330" s="1" t="s">
        <v>1095</v>
      </c>
      <c r="F330" s="15"/>
      <c r="G330" s="99"/>
      <c r="H330" s="86"/>
      <c r="I330" s="83"/>
    </row>
    <row r="331" spans="1:9">
      <c r="A331" s="26"/>
      <c r="B331" s="15"/>
      <c r="C331" s="1"/>
      <c r="E331" s="1" t="s">
        <v>1096</v>
      </c>
      <c r="F331" s="203" t="s">
        <v>12</v>
      </c>
      <c r="G331" s="204">
        <v>1</v>
      </c>
      <c r="H331" s="86"/>
      <c r="I331" s="83" t="str">
        <f>IF(H331="","",ROUND(G331*H331,2))</f>
        <v/>
      </c>
    </row>
    <row r="332" spans="1:9">
      <c r="A332" s="26"/>
      <c r="B332" s="15"/>
      <c r="C332" s="1"/>
      <c r="E332" s="1"/>
      <c r="F332" s="15"/>
      <c r="G332" s="99"/>
      <c r="H332" s="86"/>
      <c r="I332" s="83"/>
    </row>
    <row r="333" spans="1:9">
      <c r="A333" s="26"/>
      <c r="B333" s="15"/>
      <c r="C333" s="1"/>
      <c r="D333" t="s">
        <v>51</v>
      </c>
      <c r="E333" s="1" t="s">
        <v>1126</v>
      </c>
      <c r="F333" s="15"/>
      <c r="G333" s="99"/>
      <c r="H333" s="86"/>
      <c r="I333" s="83"/>
    </row>
    <row r="334" spans="1:9">
      <c r="A334" s="26"/>
      <c r="B334" s="15"/>
      <c r="C334" s="1"/>
      <c r="E334" s="1" t="s">
        <v>1127</v>
      </c>
      <c r="F334" s="15"/>
      <c r="G334" s="99"/>
      <c r="H334" s="86"/>
      <c r="I334" s="83"/>
    </row>
    <row r="335" spans="1:9">
      <c r="A335" s="26"/>
      <c r="B335" s="15"/>
      <c r="C335" s="1"/>
      <c r="E335" s="1" t="s">
        <v>1097</v>
      </c>
      <c r="F335" s="203" t="s">
        <v>12</v>
      </c>
      <c r="G335" s="204">
        <v>1</v>
      </c>
      <c r="H335" s="86"/>
      <c r="I335" s="83" t="str">
        <f>IF(H335="","",ROUND(G335*H335,2))</f>
        <v/>
      </c>
    </row>
    <row r="336" spans="1:9">
      <c r="A336" s="26"/>
      <c r="B336" s="15"/>
      <c r="C336" s="1"/>
      <c r="E336" s="1"/>
      <c r="F336" s="15"/>
      <c r="G336" s="99"/>
      <c r="H336" s="86"/>
      <c r="I336" s="83"/>
    </row>
    <row r="337" spans="1:9">
      <c r="A337" s="26"/>
      <c r="B337" s="15"/>
      <c r="C337" s="1"/>
      <c r="D337" s="1" t="s">
        <v>80</v>
      </c>
      <c r="E337" s="1" t="s">
        <v>1091</v>
      </c>
      <c r="F337" s="203" t="s">
        <v>12</v>
      </c>
      <c r="G337" s="204">
        <v>2</v>
      </c>
      <c r="H337" s="86"/>
      <c r="I337" s="83" t="str">
        <f>IF(H337="","",ROUND(G337*H337,2))</f>
        <v/>
      </c>
    </row>
    <row r="338" spans="1:9" ht="12" customHeight="1">
      <c r="A338" s="206"/>
      <c r="B338" s="207"/>
      <c r="C338" s="208"/>
      <c r="D338" s="208"/>
      <c r="E338" s="208"/>
      <c r="F338" s="209"/>
      <c r="G338" s="139"/>
      <c r="H338" s="148"/>
      <c r="I338" s="125"/>
    </row>
    <row r="339" spans="1:9" ht="12" customHeight="1">
      <c r="A339" s="210"/>
      <c r="B339" s="211" t="s">
        <v>22</v>
      </c>
      <c r="C339" s="212"/>
      <c r="D339" s="212"/>
      <c r="E339" s="212"/>
      <c r="F339" s="213"/>
      <c r="G339" s="140"/>
      <c r="H339" s="149"/>
      <c r="I339" s="130" t="str">
        <f>IF(SUM(I287:I338)=0,"",SUM(I287:I338))</f>
        <v/>
      </c>
    </row>
    <row r="340" spans="1:9" ht="12" customHeight="1">
      <c r="A340" s="214"/>
      <c r="B340" s="215"/>
      <c r="C340" s="216"/>
      <c r="D340" s="216"/>
      <c r="E340" s="216"/>
      <c r="F340" s="217"/>
      <c r="G340" s="141"/>
      <c r="H340" s="150"/>
      <c r="I340" s="127"/>
    </row>
    <row r="341" spans="1:9" ht="12" customHeight="1">
      <c r="A341" s="206"/>
      <c r="B341" s="65"/>
      <c r="C341" s="43"/>
      <c r="D341" s="43"/>
      <c r="E341" s="208"/>
      <c r="F341" s="209"/>
      <c r="G341" s="139"/>
      <c r="H341" s="148"/>
      <c r="I341" s="128"/>
    </row>
    <row r="342" spans="1:9" ht="12" customHeight="1">
      <c r="A342" s="218"/>
      <c r="B342" s="47" t="s">
        <v>23</v>
      </c>
      <c r="C342" s="19"/>
      <c r="D342" s="19"/>
      <c r="E342" s="212"/>
      <c r="F342" s="213"/>
      <c r="G342" s="140"/>
      <c r="H342" s="149"/>
      <c r="I342" s="129" t="str">
        <f>+I339</f>
        <v/>
      </c>
    </row>
    <row r="343" spans="1:9" ht="12" customHeight="1">
      <c r="A343" s="219"/>
      <c r="B343" s="51"/>
      <c r="C343" s="52"/>
      <c r="D343" s="52"/>
      <c r="E343" s="216"/>
      <c r="F343" s="217"/>
      <c r="G343" s="141"/>
      <c r="H343" s="150"/>
      <c r="I343" s="220"/>
    </row>
    <row r="344" spans="1:9">
      <c r="A344" s="26"/>
      <c r="B344" s="15"/>
      <c r="C344" s="1"/>
      <c r="D344" s="1"/>
      <c r="E344" s="1"/>
      <c r="F344" s="15"/>
      <c r="G344" s="99"/>
      <c r="H344" s="86"/>
      <c r="I344" s="83"/>
    </row>
    <row r="345" spans="1:9">
      <c r="A345" s="26"/>
      <c r="B345" s="15"/>
      <c r="C345" s="1"/>
      <c r="D345" s="1" t="s">
        <v>258</v>
      </c>
      <c r="E345" s="1" t="s">
        <v>1092</v>
      </c>
      <c r="F345" s="203" t="s">
        <v>12</v>
      </c>
      <c r="G345" s="204">
        <v>2</v>
      </c>
      <c r="H345" s="86"/>
      <c r="I345" s="83" t="str">
        <f>IF(H345="","",ROUND(G345*H345,2))</f>
        <v/>
      </c>
    </row>
    <row r="346" spans="1:9">
      <c r="A346" s="26"/>
      <c r="B346" s="15"/>
      <c r="C346" s="1"/>
      <c r="D346" s="1"/>
      <c r="E346" s="1"/>
      <c r="F346" s="15"/>
      <c r="G346" s="99"/>
      <c r="H346" s="86"/>
      <c r="I346" s="83"/>
    </row>
    <row r="347" spans="1:9" ht="12" customHeight="1">
      <c r="A347" s="21"/>
      <c r="B347" s="14"/>
      <c r="C347" s="1"/>
      <c r="D347" s="1" t="s">
        <v>259</v>
      </c>
      <c r="E347" s="19" t="s">
        <v>1093</v>
      </c>
      <c r="F347" s="203" t="s">
        <v>12</v>
      </c>
      <c r="G347" s="204">
        <v>1</v>
      </c>
      <c r="H347" s="82"/>
      <c r="I347" s="83" t="str">
        <f>IF(H347="","",ROUND(G347*H347,2))</f>
        <v/>
      </c>
    </row>
    <row r="348" spans="1:9" ht="12" customHeight="1">
      <c r="A348" s="21"/>
      <c r="B348" s="14"/>
      <c r="C348" s="1"/>
      <c r="D348" s="1"/>
      <c r="E348" s="19"/>
      <c r="F348" s="15"/>
      <c r="G348" s="101"/>
      <c r="H348" s="82"/>
      <c r="I348" s="87"/>
    </row>
    <row r="349" spans="1:9" ht="12" customHeight="1">
      <c r="A349" s="21"/>
      <c r="B349" s="14"/>
      <c r="C349" s="1"/>
      <c r="D349" s="1" t="s">
        <v>81</v>
      </c>
      <c r="E349" s="19" t="s">
        <v>1128</v>
      </c>
      <c r="F349" s="28"/>
      <c r="G349" s="134"/>
      <c r="H349" s="144"/>
      <c r="I349" s="88"/>
    </row>
    <row r="350" spans="1:9" ht="12" customHeight="1">
      <c r="A350" s="21"/>
      <c r="B350" s="14"/>
      <c r="C350" s="1"/>
      <c r="D350" s="1"/>
      <c r="E350" s="19" t="s">
        <v>1107</v>
      </c>
      <c r="F350" s="203" t="s">
        <v>12</v>
      </c>
      <c r="G350" s="204">
        <v>1</v>
      </c>
      <c r="H350" s="144"/>
      <c r="I350" s="83" t="str">
        <f>IF(H350="","",ROUND(G350*H350,2))</f>
        <v/>
      </c>
    </row>
    <row r="351" spans="1:9" ht="12" customHeight="1">
      <c r="A351" s="21"/>
      <c r="B351" s="14"/>
      <c r="C351" s="1"/>
      <c r="D351" s="1"/>
      <c r="E351" s="19"/>
      <c r="F351" s="28"/>
      <c r="G351" s="134"/>
      <c r="H351" s="144"/>
      <c r="I351" s="88"/>
    </row>
    <row r="352" spans="1:9" ht="12" customHeight="1">
      <c r="A352" s="21"/>
      <c r="B352" s="14"/>
      <c r="C352" s="1"/>
      <c r="D352" s="1" t="s">
        <v>260</v>
      </c>
      <c r="E352" s="19" t="s">
        <v>1094</v>
      </c>
      <c r="F352" s="203" t="s">
        <v>12</v>
      </c>
      <c r="G352" s="204">
        <v>1</v>
      </c>
      <c r="H352" s="82"/>
      <c r="I352" s="83" t="str">
        <f>IF(H352="","",ROUND(G352*H352,2))</f>
        <v/>
      </c>
    </row>
    <row r="353" spans="1:9" ht="12" customHeight="1">
      <c r="A353" s="21"/>
      <c r="B353" s="14"/>
      <c r="C353" s="1"/>
      <c r="D353" s="1"/>
      <c r="E353" s="19"/>
      <c r="F353" s="15"/>
      <c r="G353" s="101"/>
      <c r="H353" s="82"/>
      <c r="I353" s="87"/>
    </row>
    <row r="354" spans="1:9" ht="12" customHeight="1">
      <c r="A354" s="21"/>
      <c r="B354" s="14"/>
      <c r="C354" s="1"/>
      <c r="D354" s="1" t="s">
        <v>261</v>
      </c>
      <c r="E354" s="19" t="s">
        <v>1098</v>
      </c>
      <c r="F354" s="29"/>
      <c r="G354" s="134"/>
      <c r="H354" s="86"/>
      <c r="I354" s="83"/>
    </row>
    <row r="355" spans="1:9" ht="12" customHeight="1">
      <c r="A355" s="21"/>
      <c r="B355" s="14"/>
      <c r="C355" s="1"/>
      <c r="D355" s="1"/>
      <c r="E355" s="19" t="s">
        <v>1099</v>
      </c>
      <c r="F355" s="203" t="s">
        <v>12</v>
      </c>
      <c r="G355" s="204">
        <v>1</v>
      </c>
      <c r="H355" s="86"/>
      <c r="I355" s="83" t="str">
        <f>IF(H355="","",ROUND(G355*H355,2))</f>
        <v/>
      </c>
    </row>
    <row r="356" spans="1:9" ht="12" customHeight="1">
      <c r="A356" s="21"/>
      <c r="B356" s="14"/>
      <c r="C356" s="1"/>
      <c r="D356" s="1"/>
      <c r="E356" s="19"/>
      <c r="F356" s="29"/>
      <c r="G356" s="134"/>
      <c r="H356" s="86"/>
      <c r="I356" s="83"/>
    </row>
    <row r="357" spans="1:9" ht="12" customHeight="1">
      <c r="A357" s="21"/>
      <c r="B357" s="14"/>
      <c r="C357" s="1"/>
      <c r="D357" s="1" t="s">
        <v>262</v>
      </c>
      <c r="E357" s="19" t="s">
        <v>1100</v>
      </c>
      <c r="F357" s="15"/>
      <c r="G357" s="101"/>
      <c r="H357" s="82"/>
      <c r="I357" s="87"/>
    </row>
    <row r="358" spans="1:9" ht="12" customHeight="1">
      <c r="A358" s="21"/>
      <c r="B358" s="14"/>
      <c r="C358" s="1"/>
      <c r="D358" s="19"/>
      <c r="E358" t="s">
        <v>1101</v>
      </c>
      <c r="F358" s="203" t="s">
        <v>12</v>
      </c>
      <c r="G358" s="204">
        <v>3</v>
      </c>
      <c r="H358" s="144"/>
      <c r="I358" s="83" t="str">
        <f>IF(H358="","",ROUND(G358*H358,2))</f>
        <v/>
      </c>
    </row>
    <row r="359" spans="1:9" ht="12" customHeight="1">
      <c r="A359" s="21"/>
      <c r="B359" s="14"/>
      <c r="C359" s="1"/>
      <c r="D359" s="19"/>
      <c r="F359" s="15"/>
      <c r="G359" s="101"/>
      <c r="H359" s="82"/>
      <c r="I359" s="87"/>
    </row>
    <row r="360" spans="1:9" ht="12" customHeight="1">
      <c r="A360" s="21"/>
      <c r="B360" s="14"/>
      <c r="C360" s="1" t="s">
        <v>30</v>
      </c>
      <c r="D360" s="19" t="s">
        <v>1105</v>
      </c>
      <c r="F360" s="15"/>
      <c r="G360" s="134"/>
      <c r="H360" s="86"/>
      <c r="I360" s="83"/>
    </row>
    <row r="361" spans="1:9" ht="12" customHeight="1">
      <c r="A361" s="21"/>
      <c r="B361" s="14"/>
      <c r="C361" s="1"/>
      <c r="D361" s="19" t="s">
        <v>1106</v>
      </c>
      <c r="F361" s="203" t="s">
        <v>12</v>
      </c>
      <c r="G361" s="204">
        <v>1</v>
      </c>
      <c r="H361" s="82"/>
      <c r="I361" s="83" t="str">
        <f>IF(H361="","",ROUND(G361*H361,2))</f>
        <v/>
      </c>
    </row>
    <row r="362" spans="1:9" ht="12" customHeight="1">
      <c r="A362" s="21"/>
      <c r="B362" s="14"/>
      <c r="C362" s="1"/>
      <c r="D362" s="19"/>
      <c r="F362" s="15"/>
      <c r="G362" s="101"/>
      <c r="H362" s="82"/>
      <c r="I362" s="87"/>
    </row>
    <row r="363" spans="1:9" ht="12" customHeight="1">
      <c r="A363" s="21"/>
      <c r="B363" s="14"/>
      <c r="C363" s="1"/>
      <c r="D363" t="s">
        <v>50</v>
      </c>
      <c r="E363" s="19" t="s">
        <v>1102</v>
      </c>
      <c r="F363" s="203" t="s">
        <v>12</v>
      </c>
      <c r="G363" s="204">
        <v>1</v>
      </c>
      <c r="H363" s="144"/>
      <c r="I363" s="83" t="str">
        <f>IF(H363="","",ROUND(G363*H363,2))</f>
        <v/>
      </c>
    </row>
    <row r="364" spans="1:9" ht="12" customHeight="1">
      <c r="A364" s="21"/>
      <c r="B364" s="14"/>
      <c r="C364" s="1"/>
      <c r="E364" s="19"/>
      <c r="F364" s="29"/>
      <c r="G364" s="134"/>
      <c r="H364" s="144"/>
      <c r="I364" s="88"/>
    </row>
    <row r="365" spans="1:9" ht="12" customHeight="1">
      <c r="A365" s="21"/>
      <c r="B365" s="23"/>
      <c r="C365" s="37"/>
      <c r="D365" s="19" t="s">
        <v>51</v>
      </c>
      <c r="E365" s="19" t="s">
        <v>1103</v>
      </c>
      <c r="F365" s="203" t="s">
        <v>12</v>
      </c>
      <c r="G365" s="204">
        <v>2</v>
      </c>
      <c r="H365" s="82"/>
      <c r="I365" s="83" t="str">
        <f>IF(H365="","",ROUND(G365*H365,2))</f>
        <v/>
      </c>
    </row>
    <row r="366" spans="1:9" ht="12" customHeight="1">
      <c r="A366" s="21"/>
      <c r="B366" s="23"/>
      <c r="C366" s="37"/>
      <c r="E366" s="19"/>
      <c r="F366" s="29"/>
      <c r="G366" s="101"/>
      <c r="H366" s="82"/>
      <c r="I366" s="87"/>
    </row>
    <row r="367" spans="1:9" ht="12" customHeight="1">
      <c r="A367" s="21"/>
      <c r="B367" s="23"/>
      <c r="C367" s="37"/>
      <c r="D367" t="s">
        <v>80</v>
      </c>
      <c r="E367" s="19" t="s">
        <v>1129</v>
      </c>
      <c r="F367" s="29"/>
      <c r="G367" s="134"/>
      <c r="H367" s="86"/>
      <c r="I367" s="83"/>
    </row>
    <row r="368" spans="1:9" ht="12" customHeight="1">
      <c r="A368" s="21"/>
      <c r="B368" s="23"/>
      <c r="C368" s="37"/>
      <c r="E368" s="19" t="s">
        <v>1107</v>
      </c>
      <c r="F368" s="203" t="s">
        <v>12</v>
      </c>
      <c r="G368" s="204">
        <v>1</v>
      </c>
      <c r="H368" s="86"/>
      <c r="I368" s="83" t="str">
        <f>IF(H368="","",ROUND(G368*H368,2))</f>
        <v/>
      </c>
    </row>
    <row r="369" spans="1:9" ht="12" customHeight="1">
      <c r="A369" s="21"/>
      <c r="B369" s="23"/>
      <c r="C369" s="37"/>
      <c r="E369" s="19"/>
      <c r="F369" s="29"/>
      <c r="G369" s="134"/>
      <c r="H369" s="86"/>
      <c r="I369" s="83"/>
    </row>
    <row r="370" spans="1:9" ht="12" customHeight="1">
      <c r="A370" s="21"/>
      <c r="B370" s="23"/>
      <c r="C370" s="37"/>
      <c r="D370" t="s">
        <v>258</v>
      </c>
      <c r="E370" s="19" t="s">
        <v>1104</v>
      </c>
      <c r="F370" s="203" t="s">
        <v>12</v>
      </c>
      <c r="G370" s="204">
        <v>3</v>
      </c>
      <c r="H370" s="82"/>
      <c r="I370" s="83" t="str">
        <f>IF(H370="","",ROUND(G370*H370,2))</f>
        <v/>
      </c>
    </row>
    <row r="371" spans="1:9" ht="12" customHeight="1">
      <c r="A371" s="21"/>
      <c r="B371" s="23"/>
      <c r="C371" s="37"/>
      <c r="E371" s="19"/>
      <c r="F371" s="29"/>
      <c r="G371" s="101"/>
      <c r="H371" s="82"/>
      <c r="I371" s="87"/>
    </row>
    <row r="372" spans="1:9" ht="12" customHeight="1">
      <c r="A372" s="21"/>
      <c r="B372" s="23"/>
      <c r="C372" s="37"/>
      <c r="D372" t="s">
        <v>259</v>
      </c>
      <c r="E372" s="19" t="s">
        <v>1098</v>
      </c>
      <c r="F372" s="29"/>
      <c r="G372" s="134"/>
      <c r="H372" s="144"/>
      <c r="I372" s="88"/>
    </row>
    <row r="373" spans="1:9" ht="12" customHeight="1">
      <c r="A373" s="21"/>
      <c r="B373" s="23"/>
      <c r="C373" s="37"/>
      <c r="E373" s="19" t="s">
        <v>1099</v>
      </c>
      <c r="F373" s="203" t="s">
        <v>12</v>
      </c>
      <c r="G373" s="204">
        <v>1</v>
      </c>
      <c r="H373" s="144"/>
      <c r="I373" s="83" t="str">
        <f>IF(H373="","",ROUND(G373*H373,2))</f>
        <v/>
      </c>
    </row>
    <row r="374" spans="1:9" ht="12" customHeight="1">
      <c r="A374" s="21"/>
      <c r="B374" s="23"/>
      <c r="C374" s="37"/>
      <c r="E374" s="19"/>
      <c r="F374" s="29"/>
      <c r="G374" s="134"/>
      <c r="H374" s="144"/>
      <c r="I374" s="88"/>
    </row>
    <row r="375" spans="1:9" ht="12" customHeight="1">
      <c r="A375" s="21"/>
      <c r="B375" s="23"/>
      <c r="C375" s="37"/>
      <c r="D375" t="s">
        <v>81</v>
      </c>
      <c r="E375" s="19" t="s">
        <v>1100</v>
      </c>
      <c r="F375" s="29"/>
      <c r="G375" s="101"/>
      <c r="H375" s="82"/>
      <c r="I375" s="87"/>
    </row>
    <row r="376" spans="1:9" ht="12" customHeight="1">
      <c r="A376" s="21"/>
      <c r="B376" s="23"/>
      <c r="C376" s="37"/>
      <c r="D376" s="19"/>
      <c r="E376" t="s">
        <v>1101</v>
      </c>
      <c r="F376" s="203" t="s">
        <v>12</v>
      </c>
      <c r="G376" s="204">
        <v>1</v>
      </c>
      <c r="H376" s="82"/>
      <c r="I376" s="83" t="str">
        <f>IF(H376="","",ROUND(G376*H376,2))</f>
        <v/>
      </c>
    </row>
    <row r="377" spans="1:9" ht="12" customHeight="1">
      <c r="A377" s="21"/>
      <c r="B377" s="23"/>
      <c r="C377" s="37"/>
      <c r="D377" s="19"/>
      <c r="F377" s="29"/>
      <c r="G377" s="101"/>
      <c r="H377" s="82"/>
      <c r="I377" s="87"/>
    </row>
    <row r="378" spans="1:9" ht="12" customHeight="1">
      <c r="A378" s="21"/>
      <c r="B378" s="14"/>
      <c r="C378" s="1" t="s">
        <v>31</v>
      </c>
      <c r="D378" s="19" t="s">
        <v>1105</v>
      </c>
      <c r="F378" s="15"/>
      <c r="G378" s="134"/>
      <c r="H378" s="86"/>
      <c r="I378" s="83"/>
    </row>
    <row r="379" spans="1:9" ht="12" customHeight="1">
      <c r="A379" s="21"/>
      <c r="B379" s="14"/>
      <c r="C379" s="1"/>
      <c r="D379" s="19" t="s">
        <v>1108</v>
      </c>
      <c r="F379" s="203" t="s">
        <v>12</v>
      </c>
      <c r="G379" s="204">
        <v>1</v>
      </c>
      <c r="H379" s="82"/>
      <c r="I379" s="83" t="str">
        <f>IF(H379="","",ROUND(G379*H379,2))</f>
        <v/>
      </c>
    </row>
    <row r="380" spans="1:9" ht="12" customHeight="1">
      <c r="A380" s="21"/>
      <c r="B380" s="14"/>
      <c r="C380" s="1"/>
      <c r="D380" s="19"/>
      <c r="F380" s="15"/>
      <c r="G380" s="101"/>
      <c r="H380" s="82"/>
      <c r="I380" s="87"/>
    </row>
    <row r="381" spans="1:9" ht="12" customHeight="1">
      <c r="A381" s="21"/>
      <c r="B381" s="14"/>
      <c r="C381" s="1"/>
      <c r="D381" t="s">
        <v>50</v>
      </c>
      <c r="E381" s="19" t="s">
        <v>1102</v>
      </c>
      <c r="F381" s="203" t="s">
        <v>12</v>
      </c>
      <c r="G381" s="204">
        <v>1</v>
      </c>
      <c r="H381" s="144"/>
      <c r="I381" s="83" t="str">
        <f>IF(H381="","",ROUND(G381*H381,2))</f>
        <v/>
      </c>
    </row>
    <row r="382" spans="1:9" ht="12" customHeight="1">
      <c r="A382" s="21"/>
      <c r="B382" s="14"/>
      <c r="C382" s="1"/>
      <c r="E382" s="19"/>
      <c r="F382" s="29"/>
      <c r="G382" s="134"/>
      <c r="H382" s="144"/>
      <c r="I382" s="88"/>
    </row>
    <row r="383" spans="1:9" ht="12" customHeight="1">
      <c r="A383" s="21"/>
      <c r="B383" s="23"/>
      <c r="C383" s="37"/>
      <c r="D383" s="19" t="s">
        <v>51</v>
      </c>
      <c r="E383" s="19" t="s">
        <v>1103</v>
      </c>
      <c r="F383" s="203" t="s">
        <v>12</v>
      </c>
      <c r="G383" s="204">
        <v>2</v>
      </c>
      <c r="H383" s="82"/>
      <c r="I383" s="83" t="str">
        <f>IF(H383="","",ROUND(G383*H383,2))</f>
        <v/>
      </c>
    </row>
    <row r="384" spans="1:9" ht="12" customHeight="1">
      <c r="A384" s="21"/>
      <c r="B384" s="23"/>
      <c r="C384" s="37"/>
      <c r="E384" s="19"/>
      <c r="F384" s="29"/>
      <c r="G384" s="101"/>
      <c r="H384" s="82"/>
      <c r="I384" s="87"/>
    </row>
    <row r="385" spans="1:9" ht="12" customHeight="1">
      <c r="A385" s="21"/>
      <c r="B385" s="23"/>
      <c r="C385" s="37"/>
      <c r="D385" t="s">
        <v>80</v>
      </c>
      <c r="E385" s="19" t="s">
        <v>1129</v>
      </c>
      <c r="F385" s="29"/>
      <c r="G385" s="134"/>
      <c r="H385" s="86"/>
      <c r="I385" s="83"/>
    </row>
    <row r="386" spans="1:9" ht="12" customHeight="1">
      <c r="A386" s="21"/>
      <c r="B386" s="23"/>
      <c r="C386" s="37"/>
      <c r="E386" s="19" t="s">
        <v>1107</v>
      </c>
      <c r="F386" s="203" t="s">
        <v>12</v>
      </c>
      <c r="G386" s="204">
        <v>1</v>
      </c>
      <c r="H386" s="86"/>
      <c r="I386" s="83" t="str">
        <f>IF(H386="","",ROUND(G386*H386,2))</f>
        <v/>
      </c>
    </row>
    <row r="387" spans="1:9" ht="12" customHeight="1">
      <c r="A387" s="21"/>
      <c r="B387" s="23"/>
      <c r="C387" s="37"/>
      <c r="E387" s="19"/>
      <c r="F387" s="29"/>
      <c r="G387" s="134"/>
      <c r="H387" s="86"/>
      <c r="I387" s="83"/>
    </row>
    <row r="388" spans="1:9" ht="12" customHeight="1">
      <c r="A388" s="21"/>
      <c r="B388" s="23"/>
      <c r="C388" s="37"/>
      <c r="D388" t="s">
        <v>258</v>
      </c>
      <c r="E388" s="19" t="s">
        <v>1104</v>
      </c>
      <c r="F388" s="203" t="s">
        <v>12</v>
      </c>
      <c r="G388" s="204">
        <v>3</v>
      </c>
      <c r="H388" s="82"/>
      <c r="I388" s="83" t="str">
        <f>IF(H388="","",ROUND(G388*H388,2))</f>
        <v/>
      </c>
    </row>
    <row r="389" spans="1:9" ht="12" customHeight="1">
      <c r="A389" s="21"/>
      <c r="B389" s="23"/>
      <c r="C389" s="37"/>
      <c r="E389" s="19"/>
      <c r="F389" s="29"/>
      <c r="G389" s="101"/>
      <c r="H389" s="82"/>
      <c r="I389" s="87"/>
    </row>
    <row r="390" spans="1:9" ht="12" customHeight="1">
      <c r="A390" s="21"/>
      <c r="B390" s="23"/>
      <c r="C390" s="37"/>
      <c r="D390" t="s">
        <v>259</v>
      </c>
      <c r="E390" s="19" t="s">
        <v>1098</v>
      </c>
      <c r="F390" s="29"/>
      <c r="G390" s="134"/>
      <c r="H390" s="144"/>
      <c r="I390" s="88"/>
    </row>
    <row r="391" spans="1:9" ht="12" customHeight="1">
      <c r="A391" s="21"/>
      <c r="B391" s="23"/>
      <c r="C391" s="37"/>
      <c r="E391" s="19" t="s">
        <v>1099</v>
      </c>
      <c r="F391" s="203" t="s">
        <v>12</v>
      </c>
      <c r="G391" s="204">
        <v>1</v>
      </c>
      <c r="H391" s="144"/>
      <c r="I391" s="83" t="str">
        <f>IF(H391="","",ROUND(G391*H391,2))</f>
        <v/>
      </c>
    </row>
    <row r="392" spans="1:9" ht="12" customHeight="1">
      <c r="A392" s="21"/>
      <c r="B392" s="23"/>
      <c r="C392" s="37"/>
      <c r="E392" s="19"/>
      <c r="F392" s="29"/>
      <c r="G392" s="134"/>
      <c r="H392" s="144"/>
      <c r="I392" s="88"/>
    </row>
    <row r="393" spans="1:9" ht="12" customHeight="1">
      <c r="A393" s="21"/>
      <c r="B393" s="14"/>
      <c r="C393" s="1"/>
      <c r="D393" s="19"/>
      <c r="E393" s="19"/>
      <c r="F393" s="28"/>
      <c r="G393" s="134"/>
      <c r="H393" s="86"/>
      <c r="I393" s="83"/>
    </row>
    <row r="394" spans="1:9" ht="12" customHeight="1">
      <c r="A394" s="206"/>
      <c r="B394" s="207"/>
      <c r="C394" s="208"/>
      <c r="D394" s="208"/>
      <c r="E394" s="208"/>
      <c r="F394" s="209"/>
      <c r="G394" s="139"/>
      <c r="H394" s="148"/>
      <c r="I394" s="125"/>
    </row>
    <row r="395" spans="1:9" ht="12" customHeight="1">
      <c r="A395" s="210"/>
      <c r="B395" s="211" t="s">
        <v>22</v>
      </c>
      <c r="C395" s="212"/>
      <c r="D395" s="212"/>
      <c r="E395" s="212"/>
      <c r="F395" s="213"/>
      <c r="G395" s="140"/>
      <c r="H395" s="149"/>
      <c r="I395" s="130" t="str">
        <f>IF(SUM(I341:I394)=0,"",SUM(I341:I394))</f>
        <v/>
      </c>
    </row>
    <row r="396" spans="1:9" ht="12" customHeight="1">
      <c r="A396" s="214"/>
      <c r="B396" s="215"/>
      <c r="C396" s="216"/>
      <c r="D396" s="216"/>
      <c r="E396" s="216"/>
      <c r="F396" s="217"/>
      <c r="G396" s="141"/>
      <c r="H396" s="150"/>
      <c r="I396" s="127"/>
    </row>
    <row r="397" spans="1:9" ht="12" customHeight="1">
      <c r="A397" s="206"/>
      <c r="B397" s="65"/>
      <c r="C397" s="43"/>
      <c r="D397" s="43"/>
      <c r="E397" s="208"/>
      <c r="F397" s="209"/>
      <c r="G397" s="139"/>
      <c r="H397" s="148"/>
      <c r="I397" s="128"/>
    </row>
    <row r="398" spans="1:9" ht="12" customHeight="1">
      <c r="A398" s="218"/>
      <c r="B398" s="47" t="s">
        <v>23</v>
      </c>
      <c r="C398" s="19"/>
      <c r="D398" s="19"/>
      <c r="E398" s="212"/>
      <c r="F398" s="213"/>
      <c r="G398" s="140"/>
      <c r="H398" s="149"/>
      <c r="I398" s="129" t="str">
        <f>+I395</f>
        <v/>
      </c>
    </row>
    <row r="399" spans="1:9" ht="12" customHeight="1">
      <c r="A399" s="219"/>
      <c r="B399" s="51"/>
      <c r="C399" s="52"/>
      <c r="D399" s="52"/>
      <c r="E399" s="216"/>
      <c r="F399" s="217"/>
      <c r="G399" s="141"/>
      <c r="H399" s="150"/>
      <c r="I399" s="220"/>
    </row>
    <row r="400" spans="1:9" ht="12" customHeight="1">
      <c r="A400" s="21"/>
      <c r="B400" s="14"/>
      <c r="C400" s="1"/>
      <c r="D400" s="19"/>
      <c r="F400" s="15"/>
      <c r="G400" s="99"/>
      <c r="H400" s="86"/>
      <c r="I400" s="88"/>
    </row>
    <row r="401" spans="1:9" ht="12" customHeight="1">
      <c r="A401" s="21"/>
      <c r="B401" s="23"/>
      <c r="C401" s="37"/>
      <c r="D401" t="s">
        <v>81</v>
      </c>
      <c r="E401" s="19" t="s">
        <v>1100</v>
      </c>
      <c r="F401" s="29"/>
      <c r="G401" s="101"/>
      <c r="H401" s="82"/>
      <c r="I401" s="87"/>
    </row>
    <row r="402" spans="1:9" ht="12" customHeight="1">
      <c r="A402" s="21"/>
      <c r="B402" s="23"/>
      <c r="C402" s="37"/>
      <c r="D402" s="19"/>
      <c r="E402" t="s">
        <v>1101</v>
      </c>
      <c r="F402" s="203" t="s">
        <v>12</v>
      </c>
      <c r="G402" s="204">
        <v>1</v>
      </c>
      <c r="H402" s="82"/>
      <c r="I402" s="83" t="str">
        <f>IF(H402="","",ROUND(G402*H402,2))</f>
        <v/>
      </c>
    </row>
    <row r="403" spans="1:9" ht="12" customHeight="1">
      <c r="A403" s="21"/>
      <c r="B403" s="23"/>
      <c r="C403" s="37"/>
      <c r="D403" s="19"/>
      <c r="F403" s="29"/>
      <c r="G403" s="101"/>
      <c r="H403" s="82"/>
      <c r="I403" s="87"/>
    </row>
    <row r="404" spans="1:9" ht="12" customHeight="1">
      <c r="A404" s="21"/>
      <c r="B404" s="23"/>
      <c r="C404" s="37" t="s">
        <v>32</v>
      </c>
      <c r="D404" s="19" t="s">
        <v>1109</v>
      </c>
      <c r="F404" s="29"/>
      <c r="G404" s="101"/>
      <c r="H404" s="82"/>
      <c r="I404" s="87"/>
    </row>
    <row r="405" spans="1:9" ht="12" customHeight="1">
      <c r="A405" s="21"/>
      <c r="B405" s="23"/>
      <c r="C405" s="37"/>
      <c r="D405" s="19" t="s">
        <v>1110</v>
      </c>
      <c r="F405" s="29"/>
      <c r="G405" s="101"/>
      <c r="H405" s="82"/>
      <c r="I405" s="87"/>
    </row>
    <row r="406" spans="1:9" ht="12" customHeight="1">
      <c r="A406" s="21"/>
      <c r="B406" s="23"/>
      <c r="C406" s="37"/>
      <c r="D406" s="19" t="s">
        <v>1111</v>
      </c>
      <c r="F406" s="29"/>
      <c r="G406" s="134"/>
      <c r="H406" s="86"/>
      <c r="I406" s="83"/>
    </row>
    <row r="407" spans="1:9" ht="12" customHeight="1">
      <c r="A407" s="26"/>
      <c r="B407" s="23"/>
      <c r="C407" s="37"/>
      <c r="D407" s="19" t="s">
        <v>1112</v>
      </c>
      <c r="F407" s="203" t="s">
        <v>12</v>
      </c>
      <c r="G407" s="204">
        <v>1</v>
      </c>
      <c r="H407" s="86"/>
      <c r="I407" s="83" t="str">
        <f>IF(H407="","",ROUND(G407*H407,2))</f>
        <v/>
      </c>
    </row>
    <row r="408" spans="1:9">
      <c r="A408" s="26"/>
      <c r="B408" s="15"/>
      <c r="C408" s="1"/>
      <c r="D408" s="1"/>
      <c r="E408" s="1"/>
      <c r="F408" s="15"/>
      <c r="G408" s="99"/>
      <c r="H408" s="86"/>
      <c r="I408" s="83"/>
    </row>
    <row r="409" spans="1:9">
      <c r="A409" s="26"/>
      <c r="B409" s="15"/>
      <c r="C409" s="1"/>
      <c r="D409" s="1" t="s">
        <v>50</v>
      </c>
      <c r="E409" s="1" t="s">
        <v>1130</v>
      </c>
      <c r="F409" s="15"/>
      <c r="G409" s="99"/>
      <c r="H409" s="86"/>
      <c r="I409" s="83"/>
    </row>
    <row r="410" spans="1:9">
      <c r="A410" s="26"/>
      <c r="B410" s="15"/>
      <c r="C410" s="1"/>
      <c r="D410" s="1"/>
      <c r="E410" s="1" t="s">
        <v>1131</v>
      </c>
      <c r="F410" s="203" t="s">
        <v>12</v>
      </c>
      <c r="G410" s="204">
        <v>1</v>
      </c>
      <c r="H410" s="86"/>
      <c r="I410" s="83" t="str">
        <f>IF(H410="","",ROUND(G410*H410,2))</f>
        <v/>
      </c>
    </row>
    <row r="411" spans="1:9">
      <c r="A411" s="26"/>
      <c r="B411" s="15"/>
      <c r="C411" s="1"/>
      <c r="D411" s="1"/>
      <c r="E411" s="1"/>
      <c r="F411" s="15"/>
      <c r="G411" s="99"/>
      <c r="H411" s="86"/>
      <c r="I411" s="83"/>
    </row>
    <row r="412" spans="1:9">
      <c r="A412" s="26"/>
      <c r="B412" s="15"/>
      <c r="C412" s="1"/>
      <c r="D412" s="1" t="s">
        <v>51</v>
      </c>
      <c r="E412" s="1" t="s">
        <v>1119</v>
      </c>
      <c r="F412" s="15"/>
      <c r="G412" s="99"/>
      <c r="H412" s="86"/>
      <c r="I412" s="83"/>
    </row>
    <row r="413" spans="1:9">
      <c r="A413" s="26"/>
      <c r="B413" s="15"/>
      <c r="C413" s="1"/>
      <c r="D413" s="1"/>
      <c r="E413" s="1" t="s">
        <v>1120</v>
      </c>
      <c r="F413" s="15"/>
      <c r="G413" s="99"/>
      <c r="H413" s="86"/>
      <c r="I413" s="83"/>
    </row>
    <row r="414" spans="1:9">
      <c r="A414" s="26"/>
      <c r="B414" s="15"/>
      <c r="C414" s="1"/>
      <c r="D414" s="1"/>
      <c r="E414" s="1" t="s">
        <v>1121</v>
      </c>
      <c r="F414" s="15"/>
      <c r="G414" s="99"/>
      <c r="H414" s="86"/>
      <c r="I414" s="83"/>
    </row>
    <row r="415" spans="1:9">
      <c r="A415" s="26"/>
      <c r="B415" s="15"/>
      <c r="C415" s="1"/>
      <c r="D415" s="1"/>
      <c r="E415" s="1" t="s">
        <v>1132</v>
      </c>
      <c r="F415" s="15"/>
      <c r="G415" s="99"/>
      <c r="H415" s="86"/>
      <c r="I415" s="83"/>
    </row>
    <row r="416" spans="1:9">
      <c r="A416" s="26"/>
      <c r="B416" s="15"/>
      <c r="C416" s="1"/>
      <c r="D416" s="1"/>
      <c r="E416" s="1" t="s">
        <v>1133</v>
      </c>
      <c r="F416" s="15"/>
      <c r="G416" s="99"/>
      <c r="H416" s="86"/>
      <c r="I416" s="83"/>
    </row>
    <row r="417" spans="1:9">
      <c r="A417" s="26"/>
      <c r="B417" s="15"/>
      <c r="C417" s="1"/>
      <c r="D417" s="1"/>
      <c r="E417" s="1" t="s">
        <v>1134</v>
      </c>
      <c r="F417" s="15"/>
      <c r="G417" s="99"/>
      <c r="H417" s="86"/>
      <c r="I417" s="83"/>
    </row>
    <row r="418" spans="1:9">
      <c r="A418" s="26"/>
      <c r="B418" s="15"/>
      <c r="C418" s="1"/>
      <c r="D418" s="1"/>
      <c r="E418" s="1" t="s">
        <v>1135</v>
      </c>
      <c r="F418" s="15"/>
      <c r="G418" s="99"/>
      <c r="H418" s="86"/>
      <c r="I418" s="83"/>
    </row>
    <row r="419" spans="1:9">
      <c r="A419" s="26"/>
      <c r="B419" s="15"/>
      <c r="C419" s="1"/>
      <c r="D419" s="1"/>
      <c r="E419" s="1" t="s">
        <v>1136</v>
      </c>
      <c r="F419" s="203" t="s">
        <v>12</v>
      </c>
      <c r="G419" s="204">
        <v>2</v>
      </c>
      <c r="H419" s="86"/>
      <c r="I419" s="83" t="str">
        <f>IF(H419="","",ROUND(G419*H419,2))</f>
        <v/>
      </c>
    </row>
    <row r="420" spans="1:9">
      <c r="A420" s="26"/>
      <c r="B420" s="15"/>
      <c r="C420" s="1"/>
      <c r="D420" s="1"/>
      <c r="E420" s="1"/>
      <c r="F420" s="15"/>
      <c r="G420" s="99"/>
      <c r="H420" s="86"/>
      <c r="I420" s="83"/>
    </row>
    <row r="421" spans="1:9">
      <c r="A421" s="26"/>
      <c r="B421" s="15"/>
      <c r="C421" s="1"/>
      <c r="D421" s="1" t="s">
        <v>80</v>
      </c>
      <c r="E421" s="1" t="s">
        <v>1122</v>
      </c>
      <c r="F421" s="15"/>
      <c r="G421" s="99"/>
      <c r="H421" s="86"/>
      <c r="I421" s="83"/>
    </row>
    <row r="422" spans="1:9">
      <c r="A422" s="26"/>
      <c r="B422" s="15"/>
      <c r="C422" s="1"/>
      <c r="D422" s="1"/>
      <c r="E422" s="1" t="s">
        <v>1137</v>
      </c>
      <c r="F422" s="15"/>
      <c r="G422" s="99"/>
      <c r="H422" s="86"/>
      <c r="I422" s="83"/>
    </row>
    <row r="423" spans="1:9">
      <c r="A423" s="26"/>
      <c r="B423" s="15"/>
      <c r="C423" s="1"/>
      <c r="D423" s="1"/>
      <c r="E423" s="1" t="s">
        <v>1138</v>
      </c>
      <c r="F423" s="203" t="s">
        <v>12</v>
      </c>
      <c r="G423" s="204">
        <v>2</v>
      </c>
      <c r="H423" s="86"/>
      <c r="I423" s="83" t="str">
        <f>IF(H423="","",ROUND(G423*H423,2))</f>
        <v/>
      </c>
    </row>
    <row r="424" spans="1:9">
      <c r="A424" s="26"/>
      <c r="B424" s="15"/>
      <c r="C424" s="1"/>
      <c r="D424" s="1"/>
      <c r="E424" s="1"/>
      <c r="F424" s="15"/>
      <c r="G424" s="99"/>
      <c r="H424" s="86"/>
      <c r="I424" s="83"/>
    </row>
    <row r="425" spans="1:9" ht="12" customHeight="1">
      <c r="A425" s="21"/>
      <c r="B425" s="14"/>
      <c r="C425" s="1"/>
      <c r="D425" s="19" t="s">
        <v>258</v>
      </c>
      <c r="E425" t="s">
        <v>1113</v>
      </c>
      <c r="F425" s="203" t="s">
        <v>12</v>
      </c>
      <c r="G425" s="204">
        <v>1</v>
      </c>
      <c r="H425" s="86"/>
      <c r="I425" s="83" t="str">
        <f>IF(H425="","",ROUND(G425*H425,2))</f>
        <v/>
      </c>
    </row>
    <row r="426" spans="1:9" ht="12" customHeight="1">
      <c r="A426" s="21"/>
      <c r="B426" s="14"/>
      <c r="C426" s="1"/>
      <c r="D426" s="19"/>
      <c r="F426" s="203"/>
      <c r="G426" s="204"/>
      <c r="H426" s="86"/>
      <c r="I426" s="88"/>
    </row>
    <row r="427" spans="1:9">
      <c r="A427" s="223"/>
      <c r="B427" s="210"/>
      <c r="C427" s="224"/>
      <c r="D427" s="224" t="s">
        <v>259</v>
      </c>
      <c r="E427" s="1" t="s">
        <v>1114</v>
      </c>
      <c r="F427" s="203" t="s">
        <v>12</v>
      </c>
      <c r="G427" s="204">
        <v>1</v>
      </c>
      <c r="H427" s="144"/>
      <c r="I427" s="83" t="str">
        <f>IF(H427="","",ROUND(G427*H427,2))</f>
        <v/>
      </c>
    </row>
    <row r="428" spans="1:9">
      <c r="A428" s="223"/>
      <c r="B428" s="210"/>
      <c r="C428" s="224"/>
      <c r="D428" s="224"/>
      <c r="E428" s="1"/>
      <c r="F428" s="225"/>
      <c r="G428" s="226"/>
      <c r="H428" s="144"/>
      <c r="I428" s="88"/>
    </row>
    <row r="429" spans="1:9" ht="12" customHeight="1">
      <c r="A429" s="21"/>
      <c r="B429" s="14"/>
      <c r="C429" s="1"/>
      <c r="D429" s="19" t="s">
        <v>81</v>
      </c>
      <c r="E429" t="s">
        <v>1139</v>
      </c>
      <c r="F429" s="203" t="s">
        <v>12</v>
      </c>
      <c r="G429" s="204">
        <v>1</v>
      </c>
      <c r="H429" s="86"/>
      <c r="I429" s="83" t="str">
        <f>IF(H429="","",ROUND(G429*H429,2))</f>
        <v/>
      </c>
    </row>
    <row r="430" spans="1:9" ht="12" customHeight="1">
      <c r="A430" s="21"/>
      <c r="B430" s="14"/>
      <c r="C430" s="1"/>
      <c r="D430" s="19"/>
      <c r="F430" s="15"/>
      <c r="G430" s="101"/>
      <c r="H430" s="86"/>
      <c r="I430" s="88"/>
    </row>
    <row r="431" spans="1:9" ht="12" customHeight="1">
      <c r="A431" s="21"/>
      <c r="B431" s="14"/>
      <c r="C431" s="1"/>
      <c r="D431" s="19" t="s">
        <v>260</v>
      </c>
      <c r="E431" t="s">
        <v>1123</v>
      </c>
      <c r="F431" s="29"/>
      <c r="G431" s="138"/>
      <c r="H431" s="86"/>
      <c r="I431" s="88"/>
    </row>
    <row r="432" spans="1:9" ht="12" customHeight="1">
      <c r="A432" s="21"/>
      <c r="B432" s="14"/>
      <c r="C432" s="1"/>
      <c r="D432" s="19"/>
      <c r="E432" t="s">
        <v>1124</v>
      </c>
      <c r="F432" s="203" t="s">
        <v>12</v>
      </c>
      <c r="G432" s="204">
        <v>1</v>
      </c>
      <c r="H432" s="86"/>
      <c r="I432" s="83" t="str">
        <f>IF(H432="","",ROUND(G432*H432,2))</f>
        <v/>
      </c>
    </row>
    <row r="433" spans="1:9" ht="12" customHeight="1">
      <c r="A433" s="21"/>
      <c r="B433" s="14"/>
      <c r="C433" s="1"/>
      <c r="D433" s="19"/>
      <c r="F433" s="29"/>
      <c r="G433" s="138"/>
      <c r="H433" s="86"/>
      <c r="I433" s="88"/>
    </row>
    <row r="434" spans="1:9" ht="12" customHeight="1">
      <c r="A434" s="21"/>
      <c r="B434" s="14"/>
      <c r="C434" s="1"/>
      <c r="D434" s="19" t="s">
        <v>261</v>
      </c>
      <c r="E434" t="s">
        <v>1115</v>
      </c>
      <c r="F434" s="203" t="s">
        <v>12</v>
      </c>
      <c r="G434" s="204">
        <v>1</v>
      </c>
      <c r="H434" s="86"/>
      <c r="I434" s="83" t="str">
        <f>IF(H434="","",ROUND(G434*H434,2))</f>
        <v/>
      </c>
    </row>
    <row r="435" spans="1:9" ht="12" customHeight="1">
      <c r="A435" s="21"/>
      <c r="B435" s="14"/>
      <c r="C435" s="1"/>
      <c r="D435" s="19"/>
      <c r="F435" s="15"/>
      <c r="G435" s="101"/>
      <c r="H435" s="86"/>
      <c r="I435" s="88"/>
    </row>
    <row r="436" spans="1:9" ht="12" customHeight="1">
      <c r="A436" s="21"/>
      <c r="B436" s="14"/>
      <c r="C436" s="1"/>
      <c r="D436" s="19" t="s">
        <v>262</v>
      </c>
      <c r="E436" t="s">
        <v>1104</v>
      </c>
      <c r="F436" s="203" t="s">
        <v>12</v>
      </c>
      <c r="G436" s="204">
        <v>1</v>
      </c>
      <c r="H436" s="86"/>
      <c r="I436" s="83" t="str">
        <f>IF(H436="","",ROUND(G436*H436,2))</f>
        <v/>
      </c>
    </row>
    <row r="437" spans="1:9" ht="12" customHeight="1">
      <c r="A437" s="21"/>
      <c r="B437" s="14"/>
      <c r="C437" s="1"/>
      <c r="D437" s="19"/>
      <c r="F437" s="29"/>
      <c r="G437" s="138"/>
      <c r="H437" s="86"/>
      <c r="I437" s="88"/>
    </row>
    <row r="438" spans="1:9" ht="12" customHeight="1">
      <c r="A438" s="21"/>
      <c r="B438" s="14"/>
      <c r="C438" s="1"/>
      <c r="D438" s="19" t="s">
        <v>263</v>
      </c>
      <c r="E438" t="s">
        <v>1098</v>
      </c>
      <c r="F438" s="15"/>
      <c r="G438" s="101"/>
      <c r="H438" s="86"/>
      <c r="I438" s="87"/>
    </row>
    <row r="439" spans="1:9" ht="12" customHeight="1">
      <c r="A439" s="21"/>
      <c r="B439" s="14"/>
      <c r="C439" s="1"/>
      <c r="D439" s="19"/>
      <c r="E439" t="s">
        <v>1099</v>
      </c>
      <c r="F439" s="203" t="s">
        <v>12</v>
      </c>
      <c r="G439" s="204">
        <v>1</v>
      </c>
      <c r="H439" s="86"/>
      <c r="I439" s="83" t="str">
        <f>IF(H439="","",ROUND(G439*H439,2))</f>
        <v/>
      </c>
    </row>
    <row r="440" spans="1:9" ht="12" customHeight="1">
      <c r="A440" s="21"/>
      <c r="B440" s="14"/>
      <c r="C440" s="1"/>
      <c r="D440" s="19"/>
      <c r="F440" s="15"/>
      <c r="G440" s="101"/>
      <c r="H440" s="86"/>
      <c r="I440" s="87"/>
    </row>
    <row r="441" spans="1:9" ht="12" customHeight="1">
      <c r="A441" s="21"/>
      <c r="B441" s="14"/>
      <c r="C441" s="1"/>
      <c r="D441" s="19" t="s">
        <v>379</v>
      </c>
      <c r="E441" t="s">
        <v>1125</v>
      </c>
      <c r="F441" s="15"/>
      <c r="G441" s="101"/>
      <c r="H441" s="86"/>
      <c r="I441" s="87"/>
    </row>
    <row r="442" spans="1:9" ht="12" customHeight="1">
      <c r="A442" s="21"/>
      <c r="B442" s="14"/>
      <c r="C442" s="1"/>
      <c r="D442" s="19"/>
      <c r="E442" t="s">
        <v>1140</v>
      </c>
      <c r="F442" s="203" t="s">
        <v>12</v>
      </c>
      <c r="G442" s="204">
        <v>5</v>
      </c>
      <c r="H442" s="86"/>
      <c r="I442" s="83" t="str">
        <f>IF(H442="","",ROUND(G442*H442,2))</f>
        <v/>
      </c>
    </row>
    <row r="443" spans="1:9" ht="12" customHeight="1">
      <c r="A443" s="21"/>
      <c r="B443" s="14"/>
      <c r="C443" s="1"/>
      <c r="D443" s="19"/>
      <c r="F443" s="15"/>
      <c r="G443" s="101"/>
      <c r="H443" s="86"/>
      <c r="I443" s="87"/>
    </row>
    <row r="444" spans="1:9" ht="12" customHeight="1">
      <c r="A444" s="21"/>
      <c r="B444" s="14"/>
      <c r="C444" s="1"/>
      <c r="D444" s="19" t="s">
        <v>380</v>
      </c>
      <c r="E444" t="s">
        <v>1141</v>
      </c>
      <c r="F444" s="15"/>
      <c r="G444" s="101"/>
      <c r="H444" s="82"/>
      <c r="I444" s="87"/>
    </row>
    <row r="445" spans="1:9" ht="12" customHeight="1">
      <c r="A445" s="21"/>
      <c r="B445" s="14"/>
      <c r="C445" s="1"/>
      <c r="D445" s="19"/>
      <c r="E445" t="s">
        <v>1142</v>
      </c>
      <c r="F445" s="15"/>
      <c r="G445" s="101"/>
      <c r="H445" s="82"/>
      <c r="I445" s="87"/>
    </row>
    <row r="446" spans="1:9" ht="12" customHeight="1">
      <c r="A446" s="21"/>
      <c r="B446" s="14"/>
      <c r="C446" s="1"/>
      <c r="D446" s="19"/>
      <c r="E446" t="s">
        <v>1143</v>
      </c>
      <c r="F446" s="203" t="s">
        <v>12</v>
      </c>
      <c r="G446" s="204">
        <v>2</v>
      </c>
      <c r="H446" s="82"/>
      <c r="I446" s="83" t="str">
        <f>IF(H446="","",ROUND(G446*H446,2))</f>
        <v/>
      </c>
    </row>
    <row r="447" spans="1:9" ht="12" customHeight="1">
      <c r="A447" s="21"/>
      <c r="B447" s="14"/>
      <c r="C447" s="1"/>
      <c r="D447" s="19"/>
      <c r="F447" s="15"/>
      <c r="G447" s="101"/>
      <c r="H447" s="86"/>
      <c r="I447" s="87"/>
    </row>
    <row r="448" spans="1:9" ht="12" customHeight="1">
      <c r="A448" s="21"/>
      <c r="B448" s="14"/>
      <c r="C448" s="1"/>
      <c r="D448" s="19"/>
      <c r="E448" s="19"/>
      <c r="F448" s="28"/>
      <c r="G448" s="134"/>
      <c r="H448" s="86"/>
      <c r="I448" s="83"/>
    </row>
    <row r="449" spans="1:9" ht="12" customHeight="1">
      <c r="A449" s="206"/>
      <c r="B449" s="207"/>
      <c r="C449" s="208"/>
      <c r="D449" s="208"/>
      <c r="E449" s="208"/>
      <c r="F449" s="209"/>
      <c r="G449" s="139"/>
      <c r="H449" s="148"/>
      <c r="I449" s="125"/>
    </row>
    <row r="450" spans="1:9" ht="12" customHeight="1">
      <c r="A450" s="210"/>
      <c r="B450" s="211" t="s">
        <v>22</v>
      </c>
      <c r="C450" s="212"/>
      <c r="D450" s="212"/>
      <c r="E450" s="212"/>
      <c r="F450" s="213"/>
      <c r="G450" s="140"/>
      <c r="H450" s="149"/>
      <c r="I450" s="130" t="str">
        <f>IF(SUM(I398:I449)=0,"",SUM(I398:I449))</f>
        <v/>
      </c>
    </row>
    <row r="451" spans="1:9" ht="12" customHeight="1">
      <c r="A451" s="214"/>
      <c r="B451" s="215"/>
      <c r="C451" s="216"/>
      <c r="D451" s="216"/>
      <c r="E451" s="216"/>
      <c r="F451" s="217"/>
      <c r="G451" s="141"/>
      <c r="H451" s="150"/>
      <c r="I451" s="127"/>
    </row>
    <row r="452" spans="1:9" ht="12" customHeight="1">
      <c r="A452" s="206"/>
      <c r="B452" s="65"/>
      <c r="C452" s="43"/>
      <c r="D452" s="43"/>
      <c r="E452" s="208"/>
      <c r="F452" s="209"/>
      <c r="G452" s="139"/>
      <c r="H452" s="148"/>
      <c r="I452" s="128"/>
    </row>
    <row r="453" spans="1:9" ht="12" customHeight="1">
      <c r="A453" s="218"/>
      <c r="B453" s="47" t="s">
        <v>23</v>
      </c>
      <c r="C453" s="19"/>
      <c r="D453" s="19"/>
      <c r="E453" s="212"/>
      <c r="F453" s="213"/>
      <c r="G453" s="140"/>
      <c r="H453" s="149"/>
      <c r="I453" s="129" t="str">
        <f>+I450</f>
        <v/>
      </c>
    </row>
    <row r="454" spans="1:9" ht="12" customHeight="1">
      <c r="A454" s="219"/>
      <c r="B454" s="51"/>
      <c r="C454" s="52"/>
      <c r="D454" s="52"/>
      <c r="E454" s="216"/>
      <c r="F454" s="217"/>
      <c r="G454" s="141"/>
      <c r="H454" s="150"/>
      <c r="I454" s="220"/>
    </row>
    <row r="455" spans="1:9" ht="12" customHeight="1">
      <c r="A455" s="21"/>
      <c r="B455" s="14"/>
      <c r="C455" s="1"/>
      <c r="D455" s="19"/>
      <c r="F455" s="15"/>
      <c r="G455" s="99"/>
      <c r="H455" s="86"/>
      <c r="I455" s="88"/>
    </row>
    <row r="456" spans="1:9" ht="12" customHeight="1">
      <c r="A456" s="21"/>
      <c r="B456" s="14"/>
      <c r="C456" s="37"/>
      <c r="D456" s="19" t="s">
        <v>381</v>
      </c>
      <c r="E456" t="s">
        <v>1144</v>
      </c>
      <c r="F456" s="203" t="s">
        <v>12</v>
      </c>
      <c r="G456" s="204">
        <v>2</v>
      </c>
      <c r="H456" s="86"/>
      <c r="I456" s="83" t="str">
        <f>IF(H456="","",ROUND(G456*H456,2))</f>
        <v/>
      </c>
    </row>
    <row r="457" spans="1:9" ht="12" customHeight="1">
      <c r="A457" s="21"/>
      <c r="B457" s="14"/>
      <c r="C457" s="37"/>
      <c r="D457" s="19"/>
      <c r="F457" s="29"/>
      <c r="G457" s="134"/>
      <c r="H457" s="86"/>
      <c r="I457" s="83"/>
    </row>
    <row r="458" spans="1:9" ht="12" customHeight="1">
      <c r="A458" s="21"/>
      <c r="B458" s="23"/>
      <c r="C458" s="37"/>
      <c r="D458" s="19" t="s">
        <v>382</v>
      </c>
      <c r="E458" t="s">
        <v>1145</v>
      </c>
      <c r="F458" s="29"/>
      <c r="G458" s="101"/>
      <c r="H458" s="82"/>
      <c r="I458" s="87"/>
    </row>
    <row r="459" spans="1:9" ht="12" customHeight="1">
      <c r="A459" s="21"/>
      <c r="B459" s="23"/>
      <c r="C459" s="37"/>
      <c r="D459" s="19"/>
      <c r="E459" t="s">
        <v>1146</v>
      </c>
      <c r="F459" s="29"/>
      <c r="G459" s="101"/>
      <c r="H459" s="82"/>
      <c r="I459" s="87"/>
    </row>
    <row r="460" spans="1:9" ht="12" customHeight="1">
      <c r="A460" s="21"/>
      <c r="B460" s="23"/>
      <c r="C460" s="37"/>
      <c r="D460" s="19"/>
      <c r="E460" t="s">
        <v>1147</v>
      </c>
      <c r="F460" s="203" t="s">
        <v>12</v>
      </c>
      <c r="G460" s="204">
        <v>10</v>
      </c>
      <c r="H460" s="82"/>
      <c r="I460" s="83" t="str">
        <f>IF(H460="","",ROUND(G460*H460,2))</f>
        <v/>
      </c>
    </row>
    <row r="461" spans="1:9" ht="12" customHeight="1">
      <c r="A461" s="21"/>
      <c r="B461" s="23"/>
      <c r="C461" s="37"/>
      <c r="D461" s="19"/>
      <c r="F461" s="29"/>
      <c r="G461" s="101"/>
      <c r="H461" s="82"/>
      <c r="I461" s="87"/>
    </row>
    <row r="462" spans="1:9" ht="12" customHeight="1">
      <c r="A462" s="21"/>
      <c r="B462" s="23"/>
      <c r="C462" s="37"/>
      <c r="D462" s="19" t="s">
        <v>383</v>
      </c>
      <c r="E462" t="s">
        <v>1149</v>
      </c>
      <c r="F462" s="29"/>
      <c r="G462" s="138"/>
      <c r="H462" s="86"/>
      <c r="I462" s="88"/>
    </row>
    <row r="463" spans="1:9" ht="12" customHeight="1">
      <c r="A463" s="21"/>
      <c r="B463" s="23"/>
      <c r="C463" s="37"/>
      <c r="D463" s="19"/>
      <c r="E463" t="s">
        <v>1150</v>
      </c>
      <c r="F463" s="29"/>
      <c r="G463" s="138"/>
      <c r="H463" s="86"/>
      <c r="I463" s="88"/>
    </row>
    <row r="464" spans="1:9" ht="12" customHeight="1">
      <c r="A464" s="21"/>
      <c r="B464" s="23"/>
      <c r="C464" s="37"/>
      <c r="D464" s="19"/>
      <c r="E464" t="s">
        <v>1151</v>
      </c>
      <c r="F464" s="203" t="s">
        <v>12</v>
      </c>
      <c r="G464" s="204">
        <v>9</v>
      </c>
      <c r="H464" s="86"/>
      <c r="I464" s="83" t="str">
        <f>IF(H464="","",ROUND(G464*H464,2))</f>
        <v/>
      </c>
    </row>
    <row r="465" spans="1:9" ht="12" customHeight="1">
      <c r="A465" s="21"/>
      <c r="B465" s="23"/>
      <c r="C465" s="37"/>
      <c r="D465" s="19"/>
      <c r="F465" s="29"/>
      <c r="G465" s="138"/>
      <c r="H465" s="86"/>
      <c r="I465" s="88"/>
    </row>
    <row r="466" spans="1:9" ht="12" customHeight="1">
      <c r="A466" s="21"/>
      <c r="B466" s="23"/>
      <c r="C466" s="37"/>
      <c r="D466" s="19" t="s">
        <v>384</v>
      </c>
      <c r="E466" t="s">
        <v>1148</v>
      </c>
      <c r="F466" s="203" t="s">
        <v>12</v>
      </c>
      <c r="G466" s="204">
        <v>1</v>
      </c>
      <c r="H466" s="82"/>
      <c r="I466" s="83" t="str">
        <f>IF(H466="","",ROUND(G466*H466,2))</f>
        <v/>
      </c>
    </row>
    <row r="467" spans="1:9" ht="12" customHeight="1">
      <c r="A467" s="21"/>
      <c r="B467" s="23"/>
      <c r="C467" s="37"/>
      <c r="D467" s="19"/>
      <c r="F467" s="29"/>
      <c r="G467" s="101"/>
      <c r="H467" s="82"/>
      <c r="I467" s="87"/>
    </row>
    <row r="468" spans="1:9" ht="12" customHeight="1">
      <c r="A468" s="21"/>
      <c r="B468" s="23"/>
      <c r="C468" s="37"/>
      <c r="D468" s="19" t="s">
        <v>1116</v>
      </c>
      <c r="E468" t="s">
        <v>1152</v>
      </c>
      <c r="F468" s="29"/>
      <c r="G468" s="138"/>
      <c r="H468" s="86"/>
      <c r="I468" s="88"/>
    </row>
    <row r="469" spans="1:9" ht="12" customHeight="1">
      <c r="A469" s="21"/>
      <c r="B469" s="23"/>
      <c r="C469" s="37"/>
      <c r="D469" s="19"/>
      <c r="E469" t="s">
        <v>1153</v>
      </c>
      <c r="F469" s="203" t="s">
        <v>12</v>
      </c>
      <c r="G469" s="204">
        <v>2</v>
      </c>
      <c r="H469" s="86"/>
      <c r="I469" s="83" t="str">
        <f>IF(H469="","",ROUND(G469*H469,2))</f>
        <v/>
      </c>
    </row>
    <row r="470" spans="1:9" ht="12" customHeight="1">
      <c r="A470" s="21"/>
      <c r="B470" s="23"/>
      <c r="C470" s="37"/>
      <c r="D470" s="19"/>
      <c r="F470" s="29"/>
      <c r="G470" s="138"/>
      <c r="H470" s="86"/>
      <c r="I470" s="88"/>
    </row>
    <row r="471" spans="1:9" ht="12" customHeight="1">
      <c r="A471" s="21"/>
      <c r="B471" s="23"/>
      <c r="C471" s="37"/>
      <c r="D471" s="212" t="s">
        <v>385</v>
      </c>
      <c r="E471" t="s">
        <v>1154</v>
      </c>
      <c r="F471" s="29"/>
      <c r="G471" s="101"/>
      <c r="H471" s="82"/>
      <c r="I471" s="87"/>
    </row>
    <row r="472" spans="1:9" ht="12" customHeight="1">
      <c r="A472" s="21"/>
      <c r="B472" s="23"/>
      <c r="C472" s="37"/>
      <c r="D472" s="19"/>
      <c r="E472" t="s">
        <v>1155</v>
      </c>
      <c r="F472" s="203" t="s">
        <v>12</v>
      </c>
      <c r="G472" s="204">
        <v>1</v>
      </c>
      <c r="H472" s="82"/>
      <c r="I472" s="83" t="str">
        <f>IF(H472="","",ROUND(G472*H472,2))</f>
        <v/>
      </c>
    </row>
    <row r="473" spans="1:9" ht="12" customHeight="1">
      <c r="A473" s="21"/>
      <c r="B473" s="23"/>
      <c r="C473" s="37"/>
      <c r="D473" s="19"/>
      <c r="F473" s="29"/>
      <c r="G473" s="101"/>
      <c r="H473" s="82"/>
      <c r="I473" s="87"/>
    </row>
    <row r="474" spans="1:9">
      <c r="A474" s="223"/>
      <c r="B474" s="210"/>
      <c r="C474" s="224"/>
      <c r="D474" s="224" t="s">
        <v>386</v>
      </c>
      <c r="E474" s="228" t="s">
        <v>1175</v>
      </c>
      <c r="F474" s="203" t="s">
        <v>12</v>
      </c>
      <c r="G474" s="204">
        <v>1</v>
      </c>
      <c r="H474" s="144"/>
      <c r="I474" s="83" t="str">
        <f>IF(H474="","",ROUND(G474*H474,2))</f>
        <v/>
      </c>
    </row>
    <row r="475" spans="1:9">
      <c r="A475" s="223"/>
      <c r="B475" s="210"/>
      <c r="C475" s="224"/>
      <c r="D475" s="224"/>
      <c r="E475" s="224"/>
      <c r="F475" s="225"/>
      <c r="G475" s="229"/>
      <c r="H475" s="144"/>
      <c r="I475" s="88"/>
    </row>
    <row r="476" spans="1:9">
      <c r="A476" s="26"/>
      <c r="B476" s="15"/>
      <c r="C476" s="1"/>
      <c r="D476" s="1" t="s">
        <v>387</v>
      </c>
      <c r="E476" s="1" t="s">
        <v>1156</v>
      </c>
      <c r="F476" s="203" t="s">
        <v>12</v>
      </c>
      <c r="G476" s="204">
        <v>1</v>
      </c>
      <c r="H476" s="86"/>
      <c r="I476" s="83" t="str">
        <f>IF(H476="","",ROUND(G476*H476,2))</f>
        <v/>
      </c>
    </row>
    <row r="477" spans="1:9">
      <c r="A477" s="26"/>
      <c r="B477" s="15"/>
      <c r="C477" s="1"/>
      <c r="D477" s="1"/>
      <c r="E477" s="1"/>
      <c r="F477" s="15"/>
      <c r="G477" s="99"/>
      <c r="H477" s="86"/>
      <c r="I477" s="83"/>
    </row>
    <row r="478" spans="1:9">
      <c r="A478" s="26"/>
      <c r="B478" s="15"/>
      <c r="C478" s="1"/>
      <c r="D478" s="1" t="s">
        <v>388</v>
      </c>
      <c r="E478" s="1" t="s">
        <v>1157</v>
      </c>
      <c r="F478" s="29"/>
      <c r="G478" s="101"/>
      <c r="H478" s="82"/>
      <c r="I478" s="87"/>
    </row>
    <row r="479" spans="1:9">
      <c r="A479" s="26"/>
      <c r="B479" s="15"/>
      <c r="C479" s="1"/>
      <c r="D479" s="1"/>
      <c r="E479" s="1" t="s">
        <v>1158</v>
      </c>
      <c r="F479" s="29"/>
      <c r="G479" s="101"/>
      <c r="H479" s="82"/>
      <c r="I479" s="87"/>
    </row>
    <row r="480" spans="1:9">
      <c r="A480" s="26"/>
      <c r="B480" s="15"/>
      <c r="C480" s="1"/>
      <c r="D480" s="1"/>
      <c r="E480" s="1" t="s">
        <v>1159</v>
      </c>
      <c r="F480" s="203" t="s">
        <v>12</v>
      </c>
      <c r="G480" s="204">
        <v>1</v>
      </c>
      <c r="H480" s="82"/>
      <c r="I480" s="83" t="str">
        <f>IF(H480="","",ROUND(G480*H480,2))</f>
        <v/>
      </c>
    </row>
    <row r="481" spans="1:9">
      <c r="A481" s="26"/>
      <c r="B481" s="15"/>
      <c r="C481" s="1"/>
      <c r="D481" s="1"/>
      <c r="E481" s="1"/>
      <c r="F481" s="29"/>
      <c r="G481" s="101"/>
      <c r="H481" s="82"/>
      <c r="I481" s="87"/>
    </row>
    <row r="482" spans="1:9">
      <c r="A482" s="26"/>
      <c r="B482" s="15"/>
      <c r="C482" s="1"/>
      <c r="D482" s="224" t="s">
        <v>389</v>
      </c>
      <c r="E482" s="228" t="s">
        <v>1161</v>
      </c>
      <c r="F482" s="15"/>
      <c r="G482" s="99"/>
      <c r="H482" s="86"/>
      <c r="I482" s="83"/>
    </row>
    <row r="483" spans="1:9">
      <c r="A483" s="26"/>
      <c r="B483" s="15"/>
      <c r="C483" s="1"/>
      <c r="D483" s="1"/>
      <c r="E483" s="1" t="s">
        <v>1160</v>
      </c>
      <c r="F483" s="203" t="s">
        <v>12</v>
      </c>
      <c r="G483" s="204">
        <v>2</v>
      </c>
      <c r="H483" s="86"/>
      <c r="I483" s="83" t="str">
        <f>IF(H483="","",ROUND(G483*H483,2))</f>
        <v/>
      </c>
    </row>
    <row r="484" spans="1:9">
      <c r="A484" s="26"/>
      <c r="B484" s="15"/>
      <c r="C484" s="1"/>
      <c r="D484" s="1"/>
      <c r="E484" s="1"/>
      <c r="F484" s="15"/>
      <c r="G484" s="99"/>
      <c r="H484" s="86"/>
      <c r="I484" s="83"/>
    </row>
    <row r="485" spans="1:9">
      <c r="A485" s="26"/>
      <c r="B485" s="15"/>
      <c r="C485" s="1"/>
      <c r="D485" s="224" t="s">
        <v>1117</v>
      </c>
      <c r="E485" s="1" t="s">
        <v>1164</v>
      </c>
      <c r="F485" s="15"/>
      <c r="G485" s="101"/>
      <c r="H485" s="86"/>
      <c r="I485" s="83"/>
    </row>
    <row r="486" spans="1:9">
      <c r="A486" s="26"/>
      <c r="B486" s="15"/>
      <c r="C486" s="1"/>
      <c r="D486" s="1"/>
      <c r="E486" s="1" t="s">
        <v>1165</v>
      </c>
      <c r="F486" s="15"/>
      <c r="G486" s="101"/>
      <c r="H486" s="86"/>
      <c r="I486" s="83"/>
    </row>
    <row r="487" spans="1:9">
      <c r="A487" s="26"/>
      <c r="B487" s="15"/>
      <c r="C487" s="1"/>
      <c r="D487" s="1"/>
      <c r="E487" s="1" t="s">
        <v>1166</v>
      </c>
      <c r="F487" s="203" t="s">
        <v>12</v>
      </c>
      <c r="G487" s="204">
        <v>1</v>
      </c>
      <c r="H487" s="86"/>
      <c r="I487" s="83" t="str">
        <f>IF(H487="","",ROUND(G487*H487,2))</f>
        <v/>
      </c>
    </row>
    <row r="488" spans="1:9">
      <c r="A488" s="26"/>
      <c r="B488" s="15"/>
      <c r="C488" s="1"/>
      <c r="D488" s="1"/>
      <c r="E488" s="1"/>
      <c r="F488" s="15"/>
      <c r="G488" s="101"/>
      <c r="H488" s="86"/>
      <c r="I488" s="83"/>
    </row>
    <row r="489" spans="1:9">
      <c r="A489" s="26"/>
      <c r="B489" s="15"/>
      <c r="C489" s="1"/>
      <c r="D489" s="224" t="s">
        <v>1118</v>
      </c>
      <c r="E489" s="1" t="s">
        <v>1162</v>
      </c>
      <c r="F489" s="28"/>
      <c r="G489" s="99"/>
      <c r="H489" s="86"/>
      <c r="I489" s="83"/>
    </row>
    <row r="490" spans="1:9">
      <c r="A490" s="26"/>
      <c r="B490" s="15"/>
      <c r="C490" s="1"/>
      <c r="D490" s="1"/>
      <c r="E490" s="1" t="s">
        <v>1163</v>
      </c>
      <c r="F490" s="203" t="s">
        <v>12</v>
      </c>
      <c r="G490" s="204">
        <v>1</v>
      </c>
      <c r="H490" s="86"/>
      <c r="I490" s="83" t="str">
        <f>IF(H490="","",ROUND(G490*H490,2))</f>
        <v/>
      </c>
    </row>
    <row r="491" spans="1:9">
      <c r="A491" s="26"/>
      <c r="B491" s="15"/>
      <c r="C491" s="1"/>
      <c r="D491" s="1"/>
      <c r="E491" s="1"/>
      <c r="F491" s="15"/>
      <c r="G491" s="101"/>
      <c r="H491" s="82"/>
      <c r="I491" s="87"/>
    </row>
    <row r="492" spans="1:9" ht="12" customHeight="1">
      <c r="A492" s="21"/>
      <c r="B492" s="23"/>
      <c r="C492" s="37" t="s">
        <v>33</v>
      </c>
      <c r="D492" s="19" t="s">
        <v>1167</v>
      </c>
      <c r="F492" s="29"/>
      <c r="G492" s="101"/>
      <c r="H492" s="82"/>
      <c r="I492" s="87"/>
    </row>
    <row r="493" spans="1:9" ht="12" customHeight="1">
      <c r="A493" s="21"/>
      <c r="B493" s="23"/>
      <c r="C493" s="37"/>
      <c r="D493" s="19" t="s">
        <v>1110</v>
      </c>
      <c r="F493" s="29"/>
      <c r="G493" s="101"/>
      <c r="H493" s="82"/>
      <c r="I493" s="87"/>
    </row>
    <row r="494" spans="1:9" ht="12" customHeight="1">
      <c r="A494" s="21"/>
      <c r="B494" s="23"/>
      <c r="C494" s="37"/>
      <c r="D494" s="19" t="s">
        <v>1111</v>
      </c>
      <c r="F494" s="29"/>
      <c r="G494" s="134"/>
      <c r="H494" s="86"/>
      <c r="I494" s="83"/>
    </row>
    <row r="495" spans="1:9" ht="12" customHeight="1">
      <c r="A495" s="26"/>
      <c r="B495" s="23"/>
      <c r="C495" s="37"/>
      <c r="D495" s="19" t="s">
        <v>1112</v>
      </c>
      <c r="F495" s="203" t="s">
        <v>12</v>
      </c>
      <c r="G495" s="204">
        <v>1</v>
      </c>
      <c r="H495" s="86"/>
      <c r="I495" s="83" t="str">
        <f>IF(H495="","",ROUND(G495*H495,2))</f>
        <v/>
      </c>
    </row>
    <row r="496" spans="1:9">
      <c r="A496" s="26"/>
      <c r="B496" s="15"/>
      <c r="C496" s="1"/>
      <c r="D496" s="1"/>
      <c r="E496" s="1"/>
      <c r="F496" s="15"/>
      <c r="G496" s="99"/>
      <c r="H496" s="86"/>
      <c r="I496" s="83"/>
    </row>
    <row r="497" spans="1:9">
      <c r="A497" s="26"/>
      <c r="B497" s="15"/>
      <c r="C497" s="1"/>
      <c r="D497" s="1" t="s">
        <v>50</v>
      </c>
      <c r="E497" s="1" t="s">
        <v>1130</v>
      </c>
      <c r="F497" s="15"/>
      <c r="G497" s="99"/>
      <c r="H497" s="86"/>
      <c r="I497" s="83"/>
    </row>
    <row r="498" spans="1:9">
      <c r="A498" s="26"/>
      <c r="B498" s="15"/>
      <c r="C498" s="1"/>
      <c r="D498" s="1"/>
      <c r="E498" s="1" t="s">
        <v>1131</v>
      </c>
      <c r="F498" s="203" t="s">
        <v>12</v>
      </c>
      <c r="G498" s="204">
        <v>1</v>
      </c>
      <c r="H498" s="86"/>
      <c r="I498" s="83" t="str">
        <f>IF(H498="","",ROUND(G498*H498,2))</f>
        <v/>
      </c>
    </row>
    <row r="499" spans="1:9">
      <c r="A499" s="26"/>
      <c r="B499" s="15"/>
      <c r="C499" s="1"/>
      <c r="D499" s="1"/>
      <c r="E499" s="1"/>
      <c r="F499" s="15"/>
      <c r="G499" s="99"/>
      <c r="H499" s="86"/>
      <c r="I499" s="83"/>
    </row>
    <row r="500" spans="1:9">
      <c r="A500" s="26"/>
      <c r="B500" s="15"/>
      <c r="C500" s="1"/>
      <c r="D500" s="1"/>
      <c r="E500" s="1"/>
      <c r="F500" s="15"/>
      <c r="G500" s="99"/>
      <c r="H500" s="86"/>
      <c r="I500" s="83"/>
    </row>
    <row r="501" spans="1:9">
      <c r="A501" s="26"/>
      <c r="B501" s="15"/>
      <c r="C501" s="1"/>
      <c r="D501" s="1"/>
      <c r="E501" s="1"/>
      <c r="F501" s="15"/>
      <c r="G501" s="99"/>
      <c r="H501" s="86"/>
      <c r="I501" s="83"/>
    </row>
    <row r="502" spans="1:9" ht="12" customHeight="1">
      <c r="A502" s="21"/>
      <c r="B502" s="14"/>
      <c r="C502" s="1"/>
      <c r="D502" s="19"/>
      <c r="E502" s="19"/>
      <c r="F502" s="28"/>
      <c r="G502" s="134"/>
      <c r="H502" s="86"/>
      <c r="I502" s="83"/>
    </row>
    <row r="503" spans="1:9" ht="12" customHeight="1">
      <c r="A503" s="206"/>
      <c r="B503" s="207"/>
      <c r="C503" s="208"/>
      <c r="D503" s="208"/>
      <c r="E503" s="208"/>
      <c r="F503" s="209"/>
      <c r="G503" s="139"/>
      <c r="H503" s="148"/>
      <c r="I503" s="125"/>
    </row>
    <row r="504" spans="1:9" ht="12" customHeight="1">
      <c r="A504" s="210"/>
      <c r="B504" s="211" t="s">
        <v>22</v>
      </c>
      <c r="C504" s="212"/>
      <c r="D504" s="212"/>
      <c r="E504" s="212"/>
      <c r="F504" s="213"/>
      <c r="G504" s="140"/>
      <c r="H504" s="149"/>
      <c r="I504" s="130" t="str">
        <f>IF(SUM(I453:I503)=0,"",SUM(I453:I503))</f>
        <v/>
      </c>
    </row>
    <row r="505" spans="1:9" ht="12" customHeight="1">
      <c r="A505" s="214"/>
      <c r="B505" s="215"/>
      <c r="C505" s="216"/>
      <c r="D505" s="216"/>
      <c r="E505" s="216"/>
      <c r="F505" s="217"/>
      <c r="G505" s="141"/>
      <c r="H505" s="150"/>
      <c r="I505" s="127"/>
    </row>
    <row r="506" spans="1:9" ht="12" customHeight="1">
      <c r="A506" s="206"/>
      <c r="B506" s="65"/>
      <c r="C506" s="43"/>
      <c r="D506" s="43"/>
      <c r="E506" s="208"/>
      <c r="F506" s="209"/>
      <c r="G506" s="139"/>
      <c r="H506" s="148"/>
      <c r="I506" s="128"/>
    </row>
    <row r="507" spans="1:9" ht="12" customHeight="1">
      <c r="A507" s="218"/>
      <c r="B507" s="47" t="s">
        <v>23</v>
      </c>
      <c r="C507" s="19"/>
      <c r="D507" s="19"/>
      <c r="E507" s="212"/>
      <c r="F507" s="213"/>
      <c r="G507" s="140"/>
      <c r="H507" s="149"/>
      <c r="I507" s="129" t="str">
        <f>+I504</f>
        <v/>
      </c>
    </row>
    <row r="508" spans="1:9" ht="12" customHeight="1">
      <c r="A508" s="219"/>
      <c r="B508" s="51"/>
      <c r="C508" s="52"/>
      <c r="D508" s="52"/>
      <c r="E508" s="216"/>
      <c r="F508" s="217"/>
      <c r="G508" s="141"/>
      <c r="H508" s="150"/>
      <c r="I508" s="220"/>
    </row>
    <row r="509" spans="1:9" ht="12" customHeight="1">
      <c r="A509" s="21"/>
      <c r="B509" s="14"/>
      <c r="C509" s="1"/>
      <c r="D509" s="19"/>
      <c r="F509" s="15"/>
      <c r="G509" s="99"/>
      <c r="H509" s="86"/>
      <c r="I509" s="88"/>
    </row>
    <row r="510" spans="1:9">
      <c r="A510" s="26"/>
      <c r="B510" s="15"/>
      <c r="C510" s="1"/>
      <c r="D510" s="1" t="s">
        <v>51</v>
      </c>
      <c r="E510" s="1" t="s">
        <v>1168</v>
      </c>
      <c r="F510" s="15"/>
      <c r="G510" s="99"/>
      <c r="H510" s="86"/>
      <c r="I510" s="83"/>
    </row>
    <row r="511" spans="1:9">
      <c r="A511" s="26"/>
      <c r="B511" s="15"/>
      <c r="C511" s="1"/>
      <c r="D511" s="1"/>
      <c r="E511" s="1" t="s">
        <v>1120</v>
      </c>
      <c r="F511" s="15"/>
      <c r="G511" s="99"/>
      <c r="H511" s="86"/>
      <c r="I511" s="83"/>
    </row>
    <row r="512" spans="1:9">
      <c r="A512" s="26"/>
      <c r="B512" s="15"/>
      <c r="C512" s="1"/>
      <c r="D512" s="1"/>
      <c r="E512" s="1" t="s">
        <v>1121</v>
      </c>
      <c r="F512" s="15"/>
      <c r="G512" s="99"/>
      <c r="H512" s="86"/>
      <c r="I512" s="83"/>
    </row>
    <row r="513" spans="1:9">
      <c r="A513" s="26"/>
      <c r="B513" s="15"/>
      <c r="C513" s="1"/>
      <c r="D513" s="1"/>
      <c r="E513" s="1" t="s">
        <v>1132</v>
      </c>
      <c r="F513" s="15"/>
      <c r="G513" s="99"/>
      <c r="H513" s="86"/>
      <c r="I513" s="83"/>
    </row>
    <row r="514" spans="1:9">
      <c r="A514" s="26"/>
      <c r="B514" s="15"/>
      <c r="C514" s="1"/>
      <c r="D514" s="1"/>
      <c r="E514" s="1" t="s">
        <v>1133</v>
      </c>
      <c r="F514" s="15"/>
      <c r="G514" s="99"/>
      <c r="H514" s="86"/>
      <c r="I514" s="83"/>
    </row>
    <row r="515" spans="1:9">
      <c r="A515" s="26"/>
      <c r="B515" s="15"/>
      <c r="C515" s="1"/>
      <c r="D515" s="1"/>
      <c r="E515" s="1" t="s">
        <v>1134</v>
      </c>
      <c r="F515" s="15"/>
      <c r="G515" s="99"/>
      <c r="H515" s="86"/>
      <c r="I515" s="83"/>
    </row>
    <row r="516" spans="1:9">
      <c r="A516" s="26"/>
      <c r="B516" s="15"/>
      <c r="C516" s="1"/>
      <c r="D516" s="1"/>
      <c r="E516" s="1" t="s">
        <v>1135</v>
      </c>
      <c r="F516" s="15"/>
      <c r="G516" s="99"/>
      <c r="H516" s="86"/>
      <c r="I516" s="83"/>
    </row>
    <row r="517" spans="1:9">
      <c r="A517" s="26"/>
      <c r="B517" s="15"/>
      <c r="C517" s="1"/>
      <c r="D517" s="1"/>
      <c r="E517" s="1" t="s">
        <v>1136</v>
      </c>
      <c r="F517" s="203" t="s">
        <v>12</v>
      </c>
      <c r="G517" s="204">
        <v>3</v>
      </c>
      <c r="H517" s="86"/>
      <c r="I517" s="83" t="str">
        <f>IF(H517="","",ROUND(G517*H517,2))</f>
        <v/>
      </c>
    </row>
    <row r="518" spans="1:9">
      <c r="A518" s="26"/>
      <c r="B518" s="15"/>
      <c r="C518" s="1"/>
      <c r="D518" s="1"/>
      <c r="E518" s="1"/>
      <c r="F518" s="15"/>
      <c r="G518" s="99"/>
      <c r="H518" s="86"/>
      <c r="I518" s="83"/>
    </row>
    <row r="519" spans="1:9">
      <c r="A519" s="26"/>
      <c r="B519" s="15"/>
      <c r="C519" s="1"/>
      <c r="D519" s="1" t="s">
        <v>80</v>
      </c>
      <c r="E519" s="1" t="s">
        <v>1169</v>
      </c>
      <c r="F519" s="15"/>
      <c r="G519" s="99"/>
      <c r="H519" s="86"/>
      <c r="I519" s="83"/>
    </row>
    <row r="520" spans="1:9">
      <c r="A520" s="26"/>
      <c r="B520" s="15"/>
      <c r="C520" s="1"/>
      <c r="D520" s="1"/>
      <c r="E520" s="1" t="s">
        <v>1120</v>
      </c>
      <c r="F520" s="15"/>
      <c r="G520" s="99"/>
      <c r="H520" s="86"/>
      <c r="I520" s="83"/>
    </row>
    <row r="521" spans="1:9">
      <c r="A521" s="26"/>
      <c r="B521" s="15"/>
      <c r="C521" s="1"/>
      <c r="D521" s="1"/>
      <c r="E521" s="1" t="s">
        <v>1121</v>
      </c>
      <c r="F521" s="15"/>
      <c r="G521" s="99"/>
      <c r="H521" s="86"/>
      <c r="I521" s="83"/>
    </row>
    <row r="522" spans="1:9">
      <c r="A522" s="26"/>
      <c r="B522" s="15"/>
      <c r="C522" s="1"/>
      <c r="D522" s="1"/>
      <c r="E522" s="1" t="s">
        <v>1132</v>
      </c>
      <c r="F522" s="15"/>
      <c r="G522" s="99"/>
      <c r="H522" s="86"/>
      <c r="I522" s="83"/>
    </row>
    <row r="523" spans="1:9">
      <c r="A523" s="26"/>
      <c r="B523" s="15"/>
      <c r="C523" s="1"/>
      <c r="D523" s="1"/>
      <c r="E523" s="1" t="s">
        <v>1133</v>
      </c>
      <c r="F523" s="15"/>
      <c r="G523" s="99"/>
      <c r="H523" s="86"/>
      <c r="I523" s="83"/>
    </row>
    <row r="524" spans="1:9">
      <c r="A524" s="26"/>
      <c r="B524" s="15"/>
      <c r="C524" s="1"/>
      <c r="D524" s="1"/>
      <c r="E524" s="1" t="s">
        <v>1134</v>
      </c>
      <c r="F524" s="15"/>
      <c r="G524" s="99"/>
      <c r="H524" s="86"/>
      <c r="I524" s="83"/>
    </row>
    <row r="525" spans="1:9">
      <c r="A525" s="26"/>
      <c r="B525" s="15"/>
      <c r="C525" s="1"/>
      <c r="D525" s="1"/>
      <c r="E525" s="1" t="s">
        <v>1135</v>
      </c>
      <c r="F525" s="15"/>
      <c r="G525" s="99"/>
      <c r="H525" s="86"/>
      <c r="I525" s="83"/>
    </row>
    <row r="526" spans="1:9">
      <c r="A526" s="26"/>
      <c r="B526" s="15"/>
      <c r="C526" s="1"/>
      <c r="D526" s="1"/>
      <c r="E526" s="1" t="s">
        <v>1136</v>
      </c>
      <c r="F526" s="203" t="s">
        <v>12</v>
      </c>
      <c r="G526" s="204">
        <v>3</v>
      </c>
      <c r="H526" s="86"/>
      <c r="I526" s="83" t="str">
        <f>IF(H526="","",ROUND(G526*H526,2))</f>
        <v/>
      </c>
    </row>
    <row r="527" spans="1:9">
      <c r="A527" s="26"/>
      <c r="B527" s="15"/>
      <c r="C527" s="1"/>
      <c r="D527" s="1"/>
      <c r="E527" s="1"/>
      <c r="F527" s="15"/>
      <c r="G527" s="99"/>
      <c r="H527" s="86"/>
      <c r="I527" s="83"/>
    </row>
    <row r="528" spans="1:9">
      <c r="A528" s="26"/>
      <c r="B528" s="15"/>
      <c r="C528" s="1"/>
      <c r="D528" s="1" t="s">
        <v>258</v>
      </c>
      <c r="E528" s="1" t="s">
        <v>1170</v>
      </c>
      <c r="F528" s="15"/>
      <c r="G528" s="99"/>
      <c r="H528" s="86"/>
      <c r="I528" s="83"/>
    </row>
    <row r="529" spans="1:9">
      <c r="A529" s="26"/>
      <c r="B529" s="15"/>
      <c r="C529" s="1"/>
      <c r="D529" s="1"/>
      <c r="E529" s="1" t="s">
        <v>1120</v>
      </c>
      <c r="F529" s="15"/>
      <c r="G529" s="99"/>
      <c r="H529" s="86"/>
      <c r="I529" s="83"/>
    </row>
    <row r="530" spans="1:9">
      <c r="A530" s="26"/>
      <c r="B530" s="15"/>
      <c r="C530" s="1"/>
      <c r="D530" s="1"/>
      <c r="E530" s="1" t="s">
        <v>1121</v>
      </c>
      <c r="F530" s="15"/>
      <c r="G530" s="99"/>
      <c r="H530" s="86"/>
      <c r="I530" s="83"/>
    </row>
    <row r="531" spans="1:9">
      <c r="A531" s="26"/>
      <c r="B531" s="15"/>
      <c r="C531" s="1"/>
      <c r="D531" s="1"/>
      <c r="E531" s="1" t="s">
        <v>1132</v>
      </c>
      <c r="F531" s="15"/>
      <c r="G531" s="99"/>
      <c r="H531" s="86"/>
      <c r="I531" s="83"/>
    </row>
    <row r="532" spans="1:9">
      <c r="A532" s="26"/>
      <c r="B532" s="15"/>
      <c r="C532" s="1"/>
      <c r="D532" s="1"/>
      <c r="E532" s="1" t="s">
        <v>1133</v>
      </c>
      <c r="F532" s="15"/>
      <c r="G532" s="99"/>
      <c r="H532" s="86"/>
      <c r="I532" s="83"/>
    </row>
    <row r="533" spans="1:9">
      <c r="A533" s="26"/>
      <c r="B533" s="15"/>
      <c r="C533" s="1"/>
      <c r="D533" s="1"/>
      <c r="E533" s="1" t="s">
        <v>1134</v>
      </c>
      <c r="F533" s="15"/>
      <c r="G533" s="99"/>
      <c r="H533" s="86"/>
      <c r="I533" s="83"/>
    </row>
    <row r="534" spans="1:9">
      <c r="A534" s="26"/>
      <c r="B534" s="15"/>
      <c r="C534" s="1"/>
      <c r="D534" s="1"/>
      <c r="E534" s="1" t="s">
        <v>1135</v>
      </c>
      <c r="F534" s="15"/>
      <c r="G534" s="99"/>
      <c r="H534" s="86"/>
      <c r="I534" s="83"/>
    </row>
    <row r="535" spans="1:9">
      <c r="A535" s="26"/>
      <c r="B535" s="15"/>
      <c r="C535" s="1"/>
      <c r="D535" s="1"/>
      <c r="E535" s="1" t="s">
        <v>1136</v>
      </c>
      <c r="F535" s="203" t="s">
        <v>12</v>
      </c>
      <c r="G535" s="204">
        <v>3</v>
      </c>
      <c r="H535" s="86"/>
      <c r="I535" s="83" t="str">
        <f>IF(H535="","",ROUND(G535*H535,2))</f>
        <v/>
      </c>
    </row>
    <row r="536" spans="1:9">
      <c r="A536" s="26"/>
      <c r="B536" s="15"/>
      <c r="C536" s="1"/>
      <c r="D536" s="1"/>
      <c r="E536" s="1"/>
      <c r="F536" s="15"/>
      <c r="G536" s="99"/>
      <c r="H536" s="86"/>
      <c r="I536" s="83"/>
    </row>
    <row r="537" spans="1:9">
      <c r="A537" s="26"/>
      <c r="B537" s="15"/>
      <c r="C537" s="1"/>
      <c r="D537" s="1" t="s">
        <v>259</v>
      </c>
      <c r="E537" s="1" t="s">
        <v>1171</v>
      </c>
      <c r="F537" s="15"/>
      <c r="G537" s="99"/>
      <c r="H537" s="86"/>
      <c r="I537" s="83"/>
    </row>
    <row r="538" spans="1:9">
      <c r="A538" s="26"/>
      <c r="B538" s="15"/>
      <c r="C538" s="1"/>
      <c r="D538" s="1"/>
      <c r="E538" s="1" t="s">
        <v>1172</v>
      </c>
      <c r="F538" s="203" t="s">
        <v>12</v>
      </c>
      <c r="G538" s="204">
        <v>3</v>
      </c>
      <c r="H538" s="86"/>
      <c r="I538" s="83" t="str">
        <f>IF(H538="","",ROUND(G538*H538,2))</f>
        <v/>
      </c>
    </row>
    <row r="539" spans="1:9">
      <c r="A539" s="26"/>
      <c r="B539" s="15"/>
      <c r="C539" s="1"/>
      <c r="D539" s="1"/>
      <c r="E539" s="1"/>
      <c r="F539" s="15"/>
      <c r="G539" s="99"/>
      <c r="H539" s="86"/>
      <c r="I539" s="83"/>
    </row>
    <row r="540" spans="1:9">
      <c r="A540" s="26"/>
      <c r="B540" s="15"/>
      <c r="C540" s="1"/>
      <c r="D540" s="1" t="s">
        <v>81</v>
      </c>
      <c r="E540" s="1" t="s">
        <v>1173</v>
      </c>
      <c r="F540" s="15"/>
      <c r="G540" s="99"/>
      <c r="H540" s="86"/>
      <c r="I540" s="83"/>
    </row>
    <row r="541" spans="1:9">
      <c r="A541" s="26"/>
      <c r="B541" s="15"/>
      <c r="C541" s="1"/>
      <c r="D541" s="1"/>
      <c r="E541" s="1" t="s">
        <v>1172</v>
      </c>
      <c r="F541" s="203" t="s">
        <v>12</v>
      </c>
      <c r="G541" s="204">
        <v>1</v>
      </c>
      <c r="H541" s="86"/>
      <c r="I541" s="83" t="str">
        <f>IF(H541="","",ROUND(G541*H541,2))</f>
        <v/>
      </c>
    </row>
    <row r="542" spans="1:9">
      <c r="A542" s="26"/>
      <c r="B542" s="15"/>
      <c r="C542" s="1"/>
      <c r="D542" s="1"/>
      <c r="E542" s="1"/>
      <c r="F542" s="15"/>
      <c r="G542" s="99"/>
      <c r="H542" s="86"/>
      <c r="I542" s="83"/>
    </row>
    <row r="543" spans="1:9">
      <c r="A543" s="26"/>
      <c r="B543" s="15"/>
      <c r="C543" s="1"/>
      <c r="D543" s="1" t="s">
        <v>260</v>
      </c>
      <c r="E543" s="1" t="s">
        <v>1174</v>
      </c>
      <c r="F543" s="15"/>
      <c r="G543" s="99"/>
      <c r="H543" s="86"/>
      <c r="I543" s="83"/>
    </row>
    <row r="544" spans="1:9">
      <c r="A544" s="26"/>
      <c r="B544" s="15"/>
      <c r="C544" s="1"/>
      <c r="D544" s="1"/>
      <c r="E544" s="1" t="s">
        <v>1172</v>
      </c>
      <c r="F544" s="203" t="s">
        <v>12</v>
      </c>
      <c r="G544" s="204">
        <v>2</v>
      </c>
      <c r="H544" s="86"/>
      <c r="I544" s="83" t="str">
        <f>IF(H544="","",ROUND(G544*H544,2))</f>
        <v/>
      </c>
    </row>
    <row r="545" spans="1:9">
      <c r="A545" s="26"/>
      <c r="B545" s="15"/>
      <c r="C545" s="1"/>
      <c r="D545" s="1"/>
      <c r="E545" s="1"/>
      <c r="F545" s="15"/>
      <c r="G545" s="99"/>
      <c r="H545" s="86"/>
      <c r="I545" s="83"/>
    </row>
    <row r="546" spans="1:9" ht="12" customHeight="1">
      <c r="A546" s="21"/>
      <c r="B546" s="14"/>
      <c r="C546" s="1"/>
      <c r="D546" s="19" t="s">
        <v>260</v>
      </c>
      <c r="E546" t="s">
        <v>1113</v>
      </c>
      <c r="F546" s="203" t="s">
        <v>12</v>
      </c>
      <c r="G546" s="204">
        <v>1</v>
      </c>
      <c r="H546" s="86"/>
      <c r="I546" s="83" t="str">
        <f>IF(H546="","",ROUND(G546*H546,2))</f>
        <v/>
      </c>
    </row>
    <row r="547" spans="1:9" ht="12" customHeight="1">
      <c r="A547" s="21"/>
      <c r="B547" s="14"/>
      <c r="C547" s="1"/>
      <c r="D547" s="19"/>
      <c r="F547" s="203"/>
      <c r="G547" s="204"/>
      <c r="H547" s="86"/>
      <c r="I547" s="88"/>
    </row>
    <row r="548" spans="1:9">
      <c r="A548" s="223"/>
      <c r="B548" s="210"/>
      <c r="C548" s="224"/>
      <c r="D548" s="224" t="s">
        <v>261</v>
      </c>
      <c r="E548" s="1" t="s">
        <v>1114</v>
      </c>
      <c r="F548" s="203" t="s">
        <v>12</v>
      </c>
      <c r="G548" s="204">
        <v>1</v>
      </c>
      <c r="H548" s="144"/>
      <c r="I548" s="83" t="str">
        <f>IF(H548="","",ROUND(G548*H548,2))</f>
        <v/>
      </c>
    </row>
    <row r="549" spans="1:9">
      <c r="A549" s="223"/>
      <c r="B549" s="210"/>
      <c r="C549" s="224"/>
      <c r="D549" s="224"/>
      <c r="E549" s="1"/>
      <c r="F549" s="225"/>
      <c r="G549" s="226"/>
      <c r="H549" s="144"/>
      <c r="I549" s="88"/>
    </row>
    <row r="550" spans="1:9" ht="12" customHeight="1">
      <c r="A550" s="21"/>
      <c r="B550" s="14"/>
      <c r="C550" s="1"/>
      <c r="D550" s="19" t="s">
        <v>262</v>
      </c>
      <c r="E550" t="s">
        <v>1139</v>
      </c>
      <c r="F550" s="203" t="s">
        <v>12</v>
      </c>
      <c r="G550" s="204">
        <v>1</v>
      </c>
      <c r="H550" s="86"/>
      <c r="I550" s="83" t="str">
        <f>IF(H550="","",ROUND(G550*H550,2))</f>
        <v/>
      </c>
    </row>
    <row r="551" spans="1:9" ht="12" customHeight="1">
      <c r="A551" s="21"/>
      <c r="B551" s="14"/>
      <c r="C551" s="1"/>
      <c r="D551" s="19"/>
      <c r="F551" s="15"/>
      <c r="G551" s="101"/>
      <c r="H551" s="86"/>
      <c r="I551" s="88"/>
    </row>
    <row r="552" spans="1:9" ht="12" customHeight="1">
      <c r="A552" s="21"/>
      <c r="B552" s="14"/>
      <c r="C552" s="1"/>
      <c r="D552" s="19" t="s">
        <v>263</v>
      </c>
      <c r="E552" t="s">
        <v>1123</v>
      </c>
      <c r="F552" s="29"/>
      <c r="G552" s="138"/>
      <c r="H552" s="86"/>
      <c r="I552" s="88"/>
    </row>
    <row r="553" spans="1:9" ht="12" customHeight="1">
      <c r="A553" s="21"/>
      <c r="B553" s="14"/>
      <c r="C553" s="1"/>
      <c r="D553" s="19"/>
      <c r="E553" t="s">
        <v>1124</v>
      </c>
      <c r="F553" s="203" t="s">
        <v>12</v>
      </c>
      <c r="G553" s="204">
        <v>1</v>
      </c>
      <c r="H553" s="86"/>
      <c r="I553" s="83" t="str">
        <f>IF(H553="","",ROUND(G553*H553,2))</f>
        <v/>
      </c>
    </row>
    <row r="554" spans="1:9" ht="12" customHeight="1">
      <c r="A554" s="21"/>
      <c r="B554" s="14"/>
      <c r="C554" s="1"/>
      <c r="D554" s="19"/>
      <c r="F554" s="29"/>
      <c r="G554" s="138"/>
      <c r="H554" s="86"/>
      <c r="I554" s="88"/>
    </row>
    <row r="555" spans="1:9" ht="12" customHeight="1">
      <c r="A555" s="21"/>
      <c r="B555" s="14"/>
      <c r="C555" s="1"/>
      <c r="D555" s="19"/>
      <c r="E555" s="19"/>
      <c r="F555" s="28"/>
      <c r="G555" s="134"/>
      <c r="H555" s="86"/>
      <c r="I555" s="83"/>
    </row>
    <row r="556" spans="1:9" ht="12" customHeight="1">
      <c r="A556" s="206"/>
      <c r="B556" s="207"/>
      <c r="C556" s="208"/>
      <c r="D556" s="208"/>
      <c r="E556" s="208"/>
      <c r="F556" s="209"/>
      <c r="G556" s="139"/>
      <c r="H556" s="148"/>
      <c r="I556" s="125"/>
    </row>
    <row r="557" spans="1:9" ht="12" customHeight="1">
      <c r="A557" s="210"/>
      <c r="B557" s="211" t="s">
        <v>22</v>
      </c>
      <c r="C557" s="212"/>
      <c r="D557" s="212"/>
      <c r="E557" s="212"/>
      <c r="F557" s="213"/>
      <c r="G557" s="140"/>
      <c r="H557" s="149"/>
      <c r="I557" s="130" t="str">
        <f>IF(SUM(I506:I556)=0,"",SUM(I506:I556))</f>
        <v/>
      </c>
    </row>
    <row r="558" spans="1:9" ht="12" customHeight="1">
      <c r="A558" s="214"/>
      <c r="B558" s="215"/>
      <c r="C558" s="216"/>
      <c r="D558" s="216"/>
      <c r="E558" s="216"/>
      <c r="F558" s="217"/>
      <c r="G558" s="141"/>
      <c r="H558" s="150"/>
      <c r="I558" s="127"/>
    </row>
    <row r="559" spans="1:9" ht="12" customHeight="1">
      <c r="A559" s="206"/>
      <c r="B559" s="65"/>
      <c r="C559" s="43"/>
      <c r="D559" s="43"/>
      <c r="E559" s="208"/>
      <c r="F559" s="209"/>
      <c r="G559" s="139"/>
      <c r="H559" s="148"/>
      <c r="I559" s="128"/>
    </row>
    <row r="560" spans="1:9" ht="12" customHeight="1">
      <c r="A560" s="218"/>
      <c r="B560" s="47" t="s">
        <v>23</v>
      </c>
      <c r="C560" s="19"/>
      <c r="D560" s="19"/>
      <c r="E560" s="212"/>
      <c r="F560" s="213"/>
      <c r="G560" s="140"/>
      <c r="H560" s="149"/>
      <c r="I560" s="129" t="str">
        <f>+I557</f>
        <v/>
      </c>
    </row>
    <row r="561" spans="1:9" ht="12" customHeight="1">
      <c r="A561" s="219"/>
      <c r="B561" s="51"/>
      <c r="C561" s="52"/>
      <c r="D561" s="52"/>
      <c r="E561" s="216"/>
      <c r="F561" s="217"/>
      <c r="G561" s="141"/>
      <c r="H561" s="150"/>
      <c r="I561" s="220"/>
    </row>
    <row r="562" spans="1:9" ht="12" customHeight="1">
      <c r="A562" s="21"/>
      <c r="B562" s="14"/>
      <c r="C562" s="1"/>
      <c r="D562" s="19"/>
      <c r="F562" s="15"/>
      <c r="G562" s="99"/>
      <c r="H562" s="86"/>
      <c r="I562" s="88"/>
    </row>
    <row r="563" spans="1:9" ht="12" customHeight="1">
      <c r="A563" s="21"/>
      <c r="B563" s="14"/>
      <c r="C563" s="1"/>
      <c r="D563" s="19" t="s">
        <v>379</v>
      </c>
      <c r="E563" t="s">
        <v>1115</v>
      </c>
      <c r="F563" s="203" t="s">
        <v>12</v>
      </c>
      <c r="G563" s="204">
        <v>1</v>
      </c>
      <c r="H563" s="86"/>
      <c r="I563" s="83" t="str">
        <f>IF(H563="","",ROUND(G563*H563,2))</f>
        <v/>
      </c>
    </row>
    <row r="564" spans="1:9" ht="12" customHeight="1">
      <c r="A564" s="21"/>
      <c r="B564" s="14"/>
      <c r="C564" s="1"/>
      <c r="D564" s="19"/>
      <c r="F564" s="15"/>
      <c r="G564" s="101"/>
      <c r="H564" s="86"/>
      <c r="I564" s="88"/>
    </row>
    <row r="565" spans="1:9" ht="12" customHeight="1">
      <c r="A565" s="21"/>
      <c r="B565" s="14"/>
      <c r="C565" s="1"/>
      <c r="D565" s="19" t="s">
        <v>380</v>
      </c>
      <c r="E565" t="s">
        <v>1104</v>
      </c>
      <c r="F565" s="203" t="s">
        <v>12</v>
      </c>
      <c r="G565" s="204">
        <v>1</v>
      </c>
      <c r="H565" s="86"/>
      <c r="I565" s="83" t="str">
        <f>IF(H565="","",ROUND(G565*H565,2))</f>
        <v/>
      </c>
    </row>
    <row r="566" spans="1:9" ht="12" customHeight="1">
      <c r="A566" s="21"/>
      <c r="B566" s="14"/>
      <c r="C566" s="1"/>
      <c r="D566" s="19"/>
      <c r="F566" s="29"/>
      <c r="G566" s="138"/>
      <c r="H566" s="86"/>
      <c r="I566" s="88"/>
    </row>
    <row r="567" spans="1:9" ht="12" customHeight="1">
      <c r="A567" s="21"/>
      <c r="B567" s="14"/>
      <c r="C567" s="1"/>
      <c r="D567" s="19" t="s">
        <v>381</v>
      </c>
      <c r="E567" t="s">
        <v>1098</v>
      </c>
      <c r="F567" s="15"/>
      <c r="G567" s="101"/>
      <c r="H567" s="86"/>
      <c r="I567" s="87"/>
    </row>
    <row r="568" spans="1:9" ht="12" customHeight="1">
      <c r="A568" s="21"/>
      <c r="B568" s="14"/>
      <c r="C568" s="1"/>
      <c r="D568" s="19"/>
      <c r="E568" t="s">
        <v>1099</v>
      </c>
      <c r="F568" s="203" t="s">
        <v>12</v>
      </c>
      <c r="G568" s="204">
        <v>1</v>
      </c>
      <c r="H568" s="86"/>
      <c r="I568" s="83" t="str">
        <f>IF(H568="","",ROUND(G568*H568,2))</f>
        <v/>
      </c>
    </row>
    <row r="569" spans="1:9" ht="12" customHeight="1">
      <c r="A569" s="21"/>
      <c r="B569" s="14"/>
      <c r="C569" s="1"/>
      <c r="D569" s="19"/>
      <c r="F569" s="15"/>
      <c r="G569" s="101"/>
      <c r="H569" s="86"/>
      <c r="I569" s="87"/>
    </row>
    <row r="570" spans="1:9" ht="12" customHeight="1">
      <c r="A570" s="21"/>
      <c r="B570" s="14"/>
      <c r="C570" s="1"/>
      <c r="D570" s="19" t="s">
        <v>382</v>
      </c>
      <c r="E570" t="s">
        <v>1125</v>
      </c>
      <c r="F570" s="15"/>
      <c r="G570" s="101"/>
      <c r="H570" s="86"/>
      <c r="I570" s="87"/>
    </row>
    <row r="571" spans="1:9" ht="12" customHeight="1">
      <c r="A571" s="21"/>
      <c r="B571" s="14"/>
      <c r="C571" s="1"/>
      <c r="D571" s="19"/>
      <c r="E571" t="s">
        <v>1140</v>
      </c>
      <c r="F571" s="203" t="s">
        <v>12</v>
      </c>
      <c r="G571" s="204">
        <v>9</v>
      </c>
      <c r="H571" s="86"/>
      <c r="I571" s="83" t="str">
        <f>IF(H571="","",ROUND(G571*H571,2))</f>
        <v/>
      </c>
    </row>
    <row r="572" spans="1:9" ht="12" customHeight="1">
      <c r="A572" s="21"/>
      <c r="B572" s="14"/>
      <c r="C572" s="1"/>
      <c r="D572" s="19"/>
      <c r="F572" s="15"/>
      <c r="G572" s="101"/>
      <c r="H572" s="86"/>
      <c r="I572" s="87"/>
    </row>
    <row r="573" spans="1:9" ht="12" customHeight="1">
      <c r="A573" s="21"/>
      <c r="B573" s="14"/>
      <c r="C573" s="1"/>
      <c r="D573" s="19" t="s">
        <v>383</v>
      </c>
      <c r="E573" t="s">
        <v>1141</v>
      </c>
      <c r="F573" s="15"/>
      <c r="G573" s="101"/>
      <c r="H573" s="82"/>
      <c r="I573" s="87"/>
    </row>
    <row r="574" spans="1:9" ht="12" customHeight="1">
      <c r="A574" s="21"/>
      <c r="B574" s="14"/>
      <c r="C574" s="1"/>
      <c r="D574" s="19"/>
      <c r="E574" t="s">
        <v>1142</v>
      </c>
      <c r="F574" s="15"/>
      <c r="G574" s="101"/>
      <c r="H574" s="82"/>
      <c r="I574" s="87"/>
    </row>
    <row r="575" spans="1:9" ht="12" customHeight="1">
      <c r="A575" s="21"/>
      <c r="B575" s="14"/>
      <c r="C575" s="1"/>
      <c r="D575" s="19"/>
      <c r="E575" t="s">
        <v>1143</v>
      </c>
      <c r="F575" s="203" t="s">
        <v>12</v>
      </c>
      <c r="G575" s="204">
        <v>6</v>
      </c>
      <c r="H575" s="82"/>
      <c r="I575" s="83" t="str">
        <f>IF(H575="","",ROUND(G575*H575,2))</f>
        <v/>
      </c>
    </row>
    <row r="576" spans="1:9">
      <c r="A576" s="26"/>
      <c r="B576" s="15"/>
      <c r="C576" s="1"/>
      <c r="D576" s="1"/>
      <c r="E576" s="1"/>
      <c r="F576" s="15"/>
      <c r="G576" s="229"/>
      <c r="H576" s="86"/>
      <c r="I576" s="83"/>
    </row>
    <row r="577" spans="1:9" ht="12" customHeight="1">
      <c r="A577" s="21"/>
      <c r="B577" s="14"/>
      <c r="C577" s="37"/>
      <c r="D577" s="19" t="s">
        <v>384</v>
      </c>
      <c r="E577" t="s">
        <v>1144</v>
      </c>
      <c r="F577" s="203" t="s">
        <v>12</v>
      </c>
      <c r="G577" s="204">
        <v>6</v>
      </c>
      <c r="H577" s="86"/>
      <c r="I577" s="83" t="str">
        <f>IF(H577="","",ROUND(G577*H577,2))</f>
        <v/>
      </c>
    </row>
    <row r="578" spans="1:9" ht="12" customHeight="1">
      <c r="A578" s="21"/>
      <c r="B578" s="14"/>
      <c r="C578" s="37"/>
      <c r="D578" s="19"/>
      <c r="F578" s="29"/>
      <c r="G578" s="134"/>
      <c r="H578" s="86"/>
      <c r="I578" s="83"/>
    </row>
    <row r="579" spans="1:9" ht="12" customHeight="1">
      <c r="A579" s="21"/>
      <c r="B579" s="23"/>
      <c r="C579" s="37"/>
      <c r="D579" s="19" t="s">
        <v>1116</v>
      </c>
      <c r="E579" t="s">
        <v>1145</v>
      </c>
      <c r="F579" s="29"/>
      <c r="G579" s="101"/>
      <c r="H579" s="82"/>
      <c r="I579" s="87"/>
    </row>
    <row r="580" spans="1:9" ht="12" customHeight="1">
      <c r="A580" s="21"/>
      <c r="B580" s="23"/>
      <c r="C580" s="37"/>
      <c r="D580" s="19"/>
      <c r="E580" t="s">
        <v>1146</v>
      </c>
      <c r="F580" s="29"/>
      <c r="G580" s="101"/>
      <c r="H580" s="82"/>
      <c r="I580" s="87"/>
    </row>
    <row r="581" spans="1:9" ht="12" customHeight="1">
      <c r="A581" s="21"/>
      <c r="B581" s="23"/>
      <c r="C581" s="37"/>
      <c r="D581" s="19"/>
      <c r="E581" t="s">
        <v>1147</v>
      </c>
      <c r="F581" s="203" t="s">
        <v>12</v>
      </c>
      <c r="G581" s="204">
        <v>10</v>
      </c>
      <c r="H581" s="82"/>
      <c r="I581" s="83" t="str">
        <f>IF(H581="","",ROUND(G581*H581,2))</f>
        <v/>
      </c>
    </row>
    <row r="582" spans="1:9" ht="12" customHeight="1">
      <c r="A582" s="21"/>
      <c r="B582" s="23"/>
      <c r="C582" s="37"/>
      <c r="D582" s="19"/>
      <c r="F582" s="29"/>
      <c r="G582" s="101"/>
      <c r="H582" s="82"/>
      <c r="I582" s="87"/>
    </row>
    <row r="583" spans="1:9" ht="12" customHeight="1">
      <c r="A583" s="21"/>
      <c r="B583" s="23"/>
      <c r="C583" s="37"/>
      <c r="D583" s="212" t="s">
        <v>385</v>
      </c>
      <c r="E583" t="s">
        <v>1149</v>
      </c>
      <c r="F583" s="29"/>
      <c r="G583" s="138"/>
      <c r="H583" s="86"/>
      <c r="I583" s="88"/>
    </row>
    <row r="584" spans="1:9" ht="12" customHeight="1">
      <c r="A584" s="21"/>
      <c r="B584" s="23"/>
      <c r="C584" s="37"/>
      <c r="D584" s="19"/>
      <c r="E584" t="s">
        <v>1150</v>
      </c>
      <c r="F584" s="29"/>
      <c r="G584" s="138"/>
      <c r="H584" s="86"/>
      <c r="I584" s="88"/>
    </row>
    <row r="585" spans="1:9" ht="12" customHeight="1">
      <c r="A585" s="21"/>
      <c r="B585" s="23"/>
      <c r="C585" s="37"/>
      <c r="D585" s="19"/>
      <c r="E585" t="s">
        <v>1151</v>
      </c>
      <c r="F585" s="203" t="s">
        <v>12</v>
      </c>
      <c r="G585" s="204">
        <v>15</v>
      </c>
      <c r="H585" s="86"/>
      <c r="I585" s="83" t="str">
        <f>IF(H585="","",ROUND(G585*H585,2))</f>
        <v/>
      </c>
    </row>
    <row r="586" spans="1:9" ht="12" customHeight="1">
      <c r="A586" s="21"/>
      <c r="B586" s="23"/>
      <c r="C586" s="37"/>
      <c r="D586" s="19"/>
      <c r="F586" s="29"/>
      <c r="G586" s="138"/>
      <c r="H586" s="86"/>
      <c r="I586" s="88"/>
    </row>
    <row r="587" spans="1:9" ht="12" customHeight="1">
      <c r="A587" s="21"/>
      <c r="B587" s="23"/>
      <c r="C587" s="37"/>
      <c r="D587" s="19" t="s">
        <v>386</v>
      </c>
      <c r="E587" t="s">
        <v>1148</v>
      </c>
      <c r="F587" s="203" t="s">
        <v>12</v>
      </c>
      <c r="G587" s="204">
        <v>1</v>
      </c>
      <c r="H587" s="82"/>
      <c r="I587" s="83" t="str">
        <f>IF(H587="","",ROUND(G587*H587,2))</f>
        <v/>
      </c>
    </row>
    <row r="588" spans="1:9" ht="12" customHeight="1">
      <c r="A588" s="21"/>
      <c r="B588" s="23"/>
      <c r="C588" s="37"/>
      <c r="D588" s="19"/>
      <c r="F588" s="29"/>
      <c r="G588" s="101"/>
      <c r="H588" s="82"/>
      <c r="I588" s="87"/>
    </row>
    <row r="589" spans="1:9" ht="12" customHeight="1">
      <c r="A589" s="21"/>
      <c r="B589" s="23"/>
      <c r="C589" s="37"/>
      <c r="D589" s="19" t="s">
        <v>387</v>
      </c>
      <c r="E589" t="s">
        <v>1152</v>
      </c>
      <c r="F589" s="29"/>
      <c r="G589" s="138"/>
      <c r="H589" s="86"/>
      <c r="I589" s="88"/>
    </row>
    <row r="590" spans="1:9" ht="12" customHeight="1">
      <c r="A590" s="21"/>
      <c r="B590" s="23"/>
      <c r="C590" s="37"/>
      <c r="D590" s="19"/>
      <c r="E590" t="s">
        <v>1153</v>
      </c>
      <c r="F590" s="203" t="s">
        <v>12</v>
      </c>
      <c r="G590" s="204">
        <v>6</v>
      </c>
      <c r="H590" s="86"/>
      <c r="I590" s="83" t="str">
        <f>IF(H590="","",ROUND(G590*H590,2))</f>
        <v/>
      </c>
    </row>
    <row r="591" spans="1:9" ht="12" customHeight="1">
      <c r="A591" s="21"/>
      <c r="B591" s="23"/>
      <c r="C591" s="37"/>
      <c r="D591" s="19"/>
      <c r="F591" s="29"/>
      <c r="G591" s="138"/>
      <c r="H591" s="86"/>
      <c r="I591" s="88"/>
    </row>
    <row r="592" spans="1:9" ht="12" customHeight="1">
      <c r="A592" s="21"/>
      <c r="B592" s="23"/>
      <c r="C592" s="37"/>
      <c r="D592" s="19" t="s">
        <v>388</v>
      </c>
      <c r="E592" t="s">
        <v>1154</v>
      </c>
      <c r="F592" s="29"/>
      <c r="G592" s="101"/>
      <c r="H592" s="82"/>
      <c r="I592" s="87"/>
    </row>
    <row r="593" spans="1:9" ht="12" customHeight="1">
      <c r="A593" s="21"/>
      <c r="B593" s="23"/>
      <c r="C593" s="37"/>
      <c r="D593" s="19"/>
      <c r="E593" t="s">
        <v>1155</v>
      </c>
      <c r="F593" s="203" t="s">
        <v>12</v>
      </c>
      <c r="G593" s="204">
        <v>1</v>
      </c>
      <c r="H593" s="82"/>
      <c r="I593" s="83" t="str">
        <f>IF(H593="","",ROUND(G593*H593,2))</f>
        <v/>
      </c>
    </row>
    <row r="594" spans="1:9" ht="12" customHeight="1">
      <c r="A594" s="21"/>
      <c r="B594" s="23"/>
      <c r="C594" s="37"/>
      <c r="D594" s="19"/>
      <c r="F594" s="29"/>
      <c r="G594" s="101"/>
      <c r="H594" s="82"/>
      <c r="I594" s="87"/>
    </row>
    <row r="595" spans="1:9">
      <c r="A595" s="223"/>
      <c r="B595" s="210"/>
      <c r="C595" s="224"/>
      <c r="D595" s="224" t="s">
        <v>389</v>
      </c>
      <c r="E595" s="228" t="s">
        <v>1175</v>
      </c>
      <c r="F595" s="203" t="s">
        <v>12</v>
      </c>
      <c r="G595" s="204">
        <v>1</v>
      </c>
      <c r="H595" s="144"/>
      <c r="I595" s="83" t="str">
        <f>IF(H595="","",ROUND(G595*H595,2))</f>
        <v/>
      </c>
    </row>
    <row r="596" spans="1:9">
      <c r="A596" s="223"/>
      <c r="B596" s="210"/>
      <c r="C596" s="224"/>
      <c r="D596" s="224"/>
      <c r="E596" s="224"/>
      <c r="F596" s="225"/>
      <c r="G596" s="229"/>
      <c r="H596" s="144"/>
      <c r="I596" s="88"/>
    </row>
    <row r="597" spans="1:9">
      <c r="A597" s="26"/>
      <c r="B597" s="15"/>
      <c r="C597" s="1"/>
      <c r="D597" s="224" t="s">
        <v>1117</v>
      </c>
      <c r="E597" s="1" t="s">
        <v>1156</v>
      </c>
      <c r="F597" s="203" t="s">
        <v>12</v>
      </c>
      <c r="G597" s="204">
        <v>1</v>
      </c>
      <c r="H597" s="86"/>
      <c r="I597" s="83" t="str">
        <f>IF(H597="","",ROUND(G597*H597,2))</f>
        <v/>
      </c>
    </row>
    <row r="598" spans="1:9">
      <c r="A598" s="26"/>
      <c r="B598" s="15"/>
      <c r="C598" s="1"/>
      <c r="D598" s="1"/>
      <c r="E598" s="1"/>
      <c r="F598" s="15"/>
      <c r="G598" s="99"/>
      <c r="H598" s="86"/>
      <c r="I598" s="83"/>
    </row>
    <row r="599" spans="1:9">
      <c r="A599" s="26"/>
      <c r="B599" s="15"/>
      <c r="C599" s="1"/>
      <c r="D599" s="224" t="s">
        <v>1118</v>
      </c>
      <c r="E599" s="1" t="s">
        <v>1157</v>
      </c>
      <c r="F599" s="29"/>
      <c r="G599" s="101"/>
      <c r="H599" s="82"/>
      <c r="I599" s="87"/>
    </row>
    <row r="600" spans="1:9">
      <c r="A600" s="26"/>
      <c r="B600" s="15"/>
      <c r="C600" s="1"/>
      <c r="D600" s="1"/>
      <c r="E600" s="1" t="s">
        <v>1158</v>
      </c>
      <c r="F600" s="29"/>
      <c r="G600" s="101"/>
      <c r="H600" s="82"/>
      <c r="I600" s="87"/>
    </row>
    <row r="601" spans="1:9">
      <c r="A601" s="26"/>
      <c r="B601" s="15"/>
      <c r="C601" s="1"/>
      <c r="D601" s="1"/>
      <c r="E601" s="1" t="s">
        <v>1159</v>
      </c>
      <c r="F601" s="203" t="s">
        <v>12</v>
      </c>
      <c r="G601" s="204">
        <v>1</v>
      </c>
      <c r="H601" s="82"/>
      <c r="I601" s="83" t="str">
        <f>IF(H601="","",ROUND(G601*H601,2))</f>
        <v/>
      </c>
    </row>
    <row r="602" spans="1:9">
      <c r="A602" s="26"/>
      <c r="B602" s="15"/>
      <c r="C602" s="1"/>
      <c r="D602" s="1"/>
      <c r="E602" s="1"/>
      <c r="F602" s="29"/>
      <c r="G602" s="101"/>
      <c r="H602" s="82"/>
      <c r="I602" s="87"/>
    </row>
    <row r="603" spans="1:9">
      <c r="A603" s="26"/>
      <c r="B603" s="15"/>
      <c r="C603" s="1"/>
      <c r="D603" s="224" t="s">
        <v>1176</v>
      </c>
      <c r="E603" s="228" t="s">
        <v>1161</v>
      </c>
      <c r="F603" s="15"/>
      <c r="G603" s="99"/>
      <c r="H603" s="86"/>
      <c r="I603" s="83"/>
    </row>
    <row r="604" spans="1:9">
      <c r="A604" s="26"/>
      <c r="B604" s="15"/>
      <c r="C604" s="1"/>
      <c r="D604" s="1"/>
      <c r="E604" s="1" t="s">
        <v>1160</v>
      </c>
      <c r="F604" s="203" t="s">
        <v>12</v>
      </c>
      <c r="G604" s="204">
        <v>6</v>
      </c>
      <c r="H604" s="86"/>
      <c r="I604" s="83" t="str">
        <f>IF(H604="","",ROUND(G604*H604,2))</f>
        <v/>
      </c>
    </row>
    <row r="605" spans="1:9">
      <c r="A605" s="26"/>
      <c r="B605" s="15"/>
      <c r="C605" s="1"/>
      <c r="D605" s="1"/>
      <c r="E605" s="1"/>
      <c r="F605" s="15"/>
      <c r="G605" s="99"/>
      <c r="H605" s="86"/>
      <c r="I605" s="83"/>
    </row>
    <row r="606" spans="1:9">
      <c r="A606" s="26"/>
      <c r="B606" s="15"/>
      <c r="C606" s="1"/>
      <c r="D606" s="224" t="s">
        <v>1177</v>
      </c>
      <c r="E606" s="1" t="s">
        <v>1164</v>
      </c>
      <c r="F606" s="15"/>
      <c r="G606" s="101"/>
      <c r="H606" s="86"/>
      <c r="I606" s="83"/>
    </row>
    <row r="607" spans="1:9">
      <c r="A607" s="26"/>
      <c r="B607" s="15"/>
      <c r="C607" s="1"/>
      <c r="D607" s="1"/>
      <c r="E607" s="1" t="s">
        <v>1165</v>
      </c>
      <c r="F607" s="15"/>
      <c r="G607" s="101"/>
      <c r="H607" s="86"/>
      <c r="I607" s="83"/>
    </row>
    <row r="608" spans="1:9">
      <c r="A608" s="26"/>
      <c r="B608" s="15"/>
      <c r="C608" s="1"/>
      <c r="D608" s="1"/>
      <c r="E608" s="1" t="s">
        <v>1166</v>
      </c>
      <c r="F608" s="203" t="s">
        <v>12</v>
      </c>
      <c r="G608" s="204">
        <v>1</v>
      </c>
      <c r="H608" s="86"/>
      <c r="I608" s="83" t="str">
        <f>IF(H608="","",ROUND(G608*H608,2))</f>
        <v/>
      </c>
    </row>
    <row r="609" spans="1:9">
      <c r="A609" s="26"/>
      <c r="B609" s="15"/>
      <c r="C609" s="1"/>
      <c r="D609" s="1"/>
      <c r="E609" s="1"/>
      <c r="F609" s="15"/>
      <c r="G609" s="101"/>
      <c r="H609" s="86"/>
      <c r="I609" s="83"/>
    </row>
    <row r="610" spans="1:9" ht="12" customHeight="1">
      <c r="A610" s="21"/>
      <c r="B610" s="14"/>
      <c r="C610" s="1"/>
      <c r="D610" s="19"/>
      <c r="E610" s="19"/>
      <c r="F610" s="28"/>
      <c r="G610" s="134"/>
      <c r="H610" s="86"/>
      <c r="I610" s="83"/>
    </row>
    <row r="611" spans="1:9" ht="12" customHeight="1">
      <c r="A611" s="206"/>
      <c r="B611" s="207"/>
      <c r="C611" s="208"/>
      <c r="D611" s="208"/>
      <c r="E611" s="208"/>
      <c r="F611" s="209"/>
      <c r="G611" s="139"/>
      <c r="H611" s="148"/>
      <c r="I611" s="125"/>
    </row>
    <row r="612" spans="1:9" ht="12" customHeight="1">
      <c r="A612" s="210"/>
      <c r="B612" s="211" t="s">
        <v>22</v>
      </c>
      <c r="C612" s="212"/>
      <c r="D612" s="212"/>
      <c r="E612" s="212"/>
      <c r="F612" s="213"/>
      <c r="G612" s="140"/>
      <c r="H612" s="149"/>
      <c r="I612" s="130" t="str">
        <f>IF(SUM(I560:I611)=0,"",SUM(I560:I611))</f>
        <v/>
      </c>
    </row>
    <row r="613" spans="1:9" ht="12" customHeight="1">
      <c r="A613" s="214"/>
      <c r="B613" s="215"/>
      <c r="C613" s="216"/>
      <c r="D613" s="216"/>
      <c r="E613" s="216"/>
      <c r="F613" s="217"/>
      <c r="G613" s="141"/>
      <c r="H613" s="150"/>
      <c r="I613" s="127"/>
    </row>
    <row r="614" spans="1:9" ht="12" customHeight="1">
      <c r="A614" s="206"/>
      <c r="B614" s="65"/>
      <c r="C614" s="43"/>
      <c r="D614" s="43"/>
      <c r="E614" s="208"/>
      <c r="F614" s="209"/>
      <c r="G614" s="139"/>
      <c r="H614" s="148"/>
      <c r="I614" s="128"/>
    </row>
    <row r="615" spans="1:9" ht="12" customHeight="1">
      <c r="A615" s="218"/>
      <c r="B615" s="47" t="s">
        <v>23</v>
      </c>
      <c r="C615" s="19"/>
      <c r="D615" s="19"/>
      <c r="E615" s="212"/>
      <c r="F615" s="213"/>
      <c r="G615" s="140"/>
      <c r="H615" s="149"/>
      <c r="I615" s="129" t="str">
        <f>+I612</f>
        <v/>
      </c>
    </row>
    <row r="616" spans="1:9" ht="12" customHeight="1">
      <c r="A616" s="219"/>
      <c r="B616" s="51"/>
      <c r="C616" s="52"/>
      <c r="D616" s="52"/>
      <c r="E616" s="216"/>
      <c r="F616" s="217"/>
      <c r="G616" s="141"/>
      <c r="H616" s="150"/>
      <c r="I616" s="220"/>
    </row>
    <row r="617" spans="1:9" ht="12" customHeight="1">
      <c r="A617" s="21"/>
      <c r="B617" s="14"/>
      <c r="C617" s="1"/>
      <c r="D617" s="19"/>
      <c r="F617" s="15"/>
      <c r="G617" s="99"/>
      <c r="H617" s="86"/>
      <c r="I617" s="88"/>
    </row>
    <row r="618" spans="1:9">
      <c r="A618" s="26"/>
      <c r="B618" s="15"/>
      <c r="C618" s="1"/>
      <c r="D618" s="224" t="s">
        <v>1178</v>
      </c>
      <c r="E618" s="1" t="s">
        <v>1162</v>
      </c>
      <c r="F618" s="28"/>
      <c r="G618" s="99"/>
      <c r="H618" s="86"/>
      <c r="I618" s="83"/>
    </row>
    <row r="619" spans="1:9">
      <c r="A619" s="26"/>
      <c r="B619" s="15"/>
      <c r="C619" s="1"/>
      <c r="D619" s="1"/>
      <c r="E619" s="1" t="s">
        <v>1163</v>
      </c>
      <c r="F619" s="203" t="s">
        <v>12</v>
      </c>
      <c r="G619" s="204">
        <v>1</v>
      </c>
      <c r="H619" s="86"/>
      <c r="I619" s="83" t="str">
        <f>IF(H619="","",ROUND(G619*H619,2))</f>
        <v/>
      </c>
    </row>
    <row r="620" spans="1:9">
      <c r="A620" s="26"/>
      <c r="B620" s="15"/>
      <c r="C620" s="1"/>
      <c r="D620" s="1"/>
      <c r="E620" s="1"/>
      <c r="F620" s="15"/>
      <c r="G620" s="101"/>
      <c r="H620" s="82"/>
      <c r="I620" s="87"/>
    </row>
    <row r="621" spans="1:9" ht="12" customHeight="1">
      <c r="A621" s="26"/>
      <c r="B621" s="14"/>
      <c r="C621" s="1" t="s">
        <v>34</v>
      </c>
      <c r="D621" s="19" t="s">
        <v>569</v>
      </c>
      <c r="F621" s="15"/>
      <c r="G621" s="99"/>
      <c r="H621" s="86"/>
      <c r="I621" s="88"/>
    </row>
    <row r="622" spans="1:9" ht="12" customHeight="1">
      <c r="A622" s="21"/>
      <c r="B622" s="14"/>
      <c r="C622" s="1"/>
      <c r="D622" s="19"/>
      <c r="F622" s="15"/>
      <c r="G622" s="99"/>
      <c r="H622" s="86"/>
      <c r="I622" s="88"/>
    </row>
    <row r="623" spans="1:9" ht="12" customHeight="1">
      <c r="A623" s="21"/>
      <c r="B623" s="14"/>
      <c r="C623" s="1"/>
      <c r="D623" s="19" t="s">
        <v>50</v>
      </c>
      <c r="E623" t="s">
        <v>1179</v>
      </c>
      <c r="F623" s="199" t="s">
        <v>12</v>
      </c>
      <c r="G623" s="204">
        <v>5</v>
      </c>
      <c r="H623" s="86"/>
      <c r="I623" s="83" t="str">
        <f>IF(H623="","",ROUND(G623*H623,2))</f>
        <v/>
      </c>
    </row>
    <row r="624" spans="1:9" ht="12" customHeight="1">
      <c r="A624" s="21"/>
      <c r="B624" s="14"/>
      <c r="C624" s="1"/>
      <c r="D624" s="19"/>
      <c r="F624" s="15"/>
      <c r="G624" s="99"/>
      <c r="H624" s="86"/>
      <c r="I624" s="88"/>
    </row>
    <row r="625" spans="1:9" ht="12" customHeight="1">
      <c r="A625" s="71">
        <v>4.4000000000000004</v>
      </c>
      <c r="B625" s="23" t="s">
        <v>1180</v>
      </c>
      <c r="C625" s="32" t="s">
        <v>1182</v>
      </c>
      <c r="D625" s="19"/>
      <c r="F625" s="29"/>
      <c r="G625" s="101"/>
      <c r="H625" s="82"/>
      <c r="I625" s="87"/>
    </row>
    <row r="626" spans="1:9" ht="12" customHeight="1">
      <c r="A626" s="21"/>
      <c r="B626" s="23" t="s">
        <v>1181</v>
      </c>
      <c r="C626" s="32"/>
      <c r="D626" s="19"/>
      <c r="F626" s="29"/>
      <c r="G626" s="134"/>
      <c r="H626" s="86"/>
      <c r="I626" s="83"/>
    </row>
    <row r="627" spans="1:9" ht="12" customHeight="1">
      <c r="A627" s="21" t="s">
        <v>250</v>
      </c>
      <c r="B627" s="199" t="s">
        <v>1417</v>
      </c>
      <c r="C627" s="1" t="s">
        <v>1183</v>
      </c>
      <c r="D627" s="19"/>
      <c r="F627" s="15"/>
      <c r="G627" s="101"/>
      <c r="H627" s="86"/>
      <c r="I627" s="83"/>
    </row>
    <row r="628" spans="1:9" ht="12" customHeight="1">
      <c r="A628" s="21"/>
      <c r="B628" s="15" t="s">
        <v>1421</v>
      </c>
      <c r="C628" s="1" t="s">
        <v>1184</v>
      </c>
      <c r="D628" s="19"/>
      <c r="F628" s="15"/>
      <c r="G628" s="101"/>
      <c r="H628" s="86"/>
      <c r="I628" s="83"/>
    </row>
    <row r="629" spans="1:9" ht="12" customHeight="1">
      <c r="A629" s="21"/>
      <c r="B629" s="15" t="s">
        <v>1422</v>
      </c>
      <c r="C629" s="1" t="s">
        <v>1185</v>
      </c>
      <c r="D629" s="19"/>
      <c r="F629" s="15"/>
      <c r="G629" s="101"/>
      <c r="H629" s="86"/>
      <c r="I629" s="83"/>
    </row>
    <row r="630" spans="1:9" ht="12" customHeight="1">
      <c r="A630" s="21"/>
      <c r="B630" s="15" t="s">
        <v>1426</v>
      </c>
      <c r="C630" s="1"/>
      <c r="D630" s="19"/>
      <c r="F630" s="15"/>
      <c r="G630" s="101"/>
      <c r="H630" s="86"/>
      <c r="I630" s="83"/>
    </row>
    <row r="631" spans="1:9" ht="12" customHeight="1">
      <c r="A631" s="21"/>
      <c r="B631" s="14"/>
      <c r="C631" s="1" t="s">
        <v>29</v>
      </c>
      <c r="D631" s="19" t="s">
        <v>1186</v>
      </c>
      <c r="F631" s="15"/>
      <c r="G631" s="101"/>
      <c r="H631" s="86"/>
      <c r="I631" s="83"/>
    </row>
    <row r="632" spans="1:9" ht="12" customHeight="1">
      <c r="A632" s="21"/>
      <c r="B632" s="14"/>
      <c r="C632" s="1"/>
      <c r="D632" s="19" t="s">
        <v>1187</v>
      </c>
      <c r="F632" s="230" t="s">
        <v>12</v>
      </c>
      <c r="G632" s="231">
        <v>8</v>
      </c>
      <c r="H632" s="86"/>
      <c r="I632" s="83" t="str">
        <f>IF(H632="","",ROUND(G632*H632,2))</f>
        <v/>
      </c>
    </row>
    <row r="633" spans="1:9" ht="12" customHeight="1">
      <c r="A633" s="21"/>
      <c r="B633" s="14"/>
      <c r="C633" s="1"/>
      <c r="D633" s="19"/>
      <c r="F633" s="15"/>
      <c r="G633" s="99"/>
      <c r="H633" s="86"/>
      <c r="I633" s="88"/>
    </row>
    <row r="634" spans="1:9" ht="12" customHeight="1">
      <c r="A634" s="21"/>
      <c r="B634" s="14"/>
      <c r="C634" s="1" t="s">
        <v>30</v>
      </c>
      <c r="D634" s="19" t="s">
        <v>1188</v>
      </c>
      <c r="F634" s="15"/>
      <c r="G634" s="101"/>
      <c r="H634" s="82"/>
      <c r="I634" s="87"/>
    </row>
    <row r="635" spans="1:9" ht="12" customHeight="1">
      <c r="A635" s="21"/>
      <c r="B635" s="14"/>
      <c r="C635" s="1"/>
      <c r="D635" s="19" t="s">
        <v>1189</v>
      </c>
      <c r="F635" s="230" t="s">
        <v>12</v>
      </c>
      <c r="G635" s="231">
        <v>17</v>
      </c>
      <c r="H635" s="82"/>
      <c r="I635" s="83" t="str">
        <f>IF(H635="","",ROUND(G635*H635,2))</f>
        <v/>
      </c>
    </row>
    <row r="636" spans="1:9" ht="12" customHeight="1">
      <c r="A636" s="21"/>
      <c r="B636" s="14"/>
      <c r="C636" s="1"/>
      <c r="D636" s="19"/>
      <c r="E636" s="19"/>
      <c r="F636" s="28"/>
      <c r="G636" s="138"/>
      <c r="H636" s="86"/>
      <c r="I636" s="88"/>
    </row>
    <row r="637" spans="1:9" ht="12" customHeight="1">
      <c r="A637" s="21"/>
      <c r="B637" s="14"/>
      <c r="C637" s="1" t="s">
        <v>31</v>
      </c>
      <c r="D637" s="19" t="s">
        <v>1190</v>
      </c>
      <c r="F637" s="15"/>
      <c r="G637" s="101"/>
      <c r="H637" s="82"/>
      <c r="I637" s="87"/>
    </row>
    <row r="638" spans="1:9" ht="12" customHeight="1">
      <c r="A638" s="21"/>
      <c r="B638" s="14"/>
      <c r="C638" s="1"/>
      <c r="D638" s="19" t="s">
        <v>1191</v>
      </c>
      <c r="F638" s="230" t="s">
        <v>12</v>
      </c>
      <c r="G638" s="231">
        <v>12</v>
      </c>
      <c r="H638" s="82"/>
      <c r="I638" s="83" t="str">
        <f>IF(H638="","",ROUND(G638*H638,2))</f>
        <v/>
      </c>
    </row>
    <row r="639" spans="1:9" ht="12" customHeight="1">
      <c r="A639" s="21"/>
      <c r="B639" s="14"/>
      <c r="C639" s="1"/>
      <c r="D639" s="19"/>
      <c r="F639" s="29"/>
      <c r="G639" s="138"/>
      <c r="H639" s="86"/>
      <c r="I639" s="88"/>
    </row>
    <row r="640" spans="1:9" ht="12" customHeight="1">
      <c r="A640" s="21"/>
      <c r="B640" s="14"/>
      <c r="C640" s="1" t="s">
        <v>32</v>
      </c>
      <c r="D640" s="19" t="s">
        <v>1192</v>
      </c>
      <c r="F640" s="15"/>
      <c r="G640" s="101"/>
      <c r="H640" s="82"/>
      <c r="I640" s="87"/>
    </row>
    <row r="641" spans="1:9" ht="12" customHeight="1">
      <c r="A641" s="21"/>
      <c r="B641" s="14"/>
      <c r="C641" s="1"/>
      <c r="D641" s="19" t="s">
        <v>1193</v>
      </c>
      <c r="F641" s="29"/>
      <c r="G641" s="99"/>
      <c r="H641" s="86"/>
      <c r="I641" s="88"/>
    </row>
    <row r="642" spans="1:9" ht="12" customHeight="1">
      <c r="A642" s="21"/>
      <c r="B642" s="15"/>
      <c r="C642" s="1"/>
      <c r="D642" s="19" t="s">
        <v>1194</v>
      </c>
      <c r="F642" s="15"/>
      <c r="G642" s="99"/>
      <c r="H642" s="86"/>
      <c r="I642" s="88"/>
    </row>
    <row r="643" spans="1:9" ht="12" customHeight="1">
      <c r="A643" s="21"/>
      <c r="B643" s="14"/>
      <c r="C643" s="1"/>
      <c r="D643" s="19" t="s">
        <v>1195</v>
      </c>
      <c r="F643" s="15"/>
      <c r="G643" s="101"/>
      <c r="H643" s="82"/>
      <c r="I643" s="87"/>
    </row>
    <row r="644" spans="1:9" ht="12" customHeight="1">
      <c r="A644" s="21"/>
      <c r="B644" s="14"/>
      <c r="C644" s="1"/>
      <c r="D644" s="19" t="s">
        <v>1196</v>
      </c>
      <c r="F644" s="230" t="s">
        <v>12</v>
      </c>
      <c r="G644" s="231">
        <v>12</v>
      </c>
      <c r="H644" s="86"/>
      <c r="I644" s="83" t="str">
        <f>IF(H644="","",ROUND(G644*H644,2))</f>
        <v/>
      </c>
    </row>
    <row r="645" spans="1:9" ht="12" customHeight="1">
      <c r="A645" s="21"/>
      <c r="B645" s="14"/>
      <c r="C645" s="1"/>
      <c r="D645" s="19"/>
      <c r="F645" s="15"/>
      <c r="G645" s="99"/>
      <c r="H645" s="86"/>
      <c r="I645" s="88"/>
    </row>
    <row r="646" spans="1:9" ht="12" customHeight="1">
      <c r="A646" s="71">
        <v>4.5</v>
      </c>
      <c r="B646" s="23" t="s">
        <v>1197</v>
      </c>
      <c r="C646" s="32" t="s">
        <v>1199</v>
      </c>
      <c r="D646" s="19"/>
      <c r="F646" s="15"/>
      <c r="G646" s="99"/>
      <c r="H646" s="86"/>
      <c r="I646" s="88"/>
    </row>
    <row r="647" spans="1:9" ht="12" customHeight="1">
      <c r="A647" s="21"/>
      <c r="B647" s="23" t="s">
        <v>1198</v>
      </c>
      <c r="C647" s="32"/>
      <c r="D647" s="19"/>
      <c r="F647" s="15"/>
      <c r="G647" s="99"/>
      <c r="H647" s="86"/>
      <c r="I647" s="88"/>
    </row>
    <row r="648" spans="1:9" ht="12" customHeight="1">
      <c r="A648" s="21" t="s">
        <v>251</v>
      </c>
      <c r="B648" s="199" t="s">
        <v>1417</v>
      </c>
      <c r="C648" s="1" t="s">
        <v>1200</v>
      </c>
      <c r="D648" s="19"/>
      <c r="F648" s="15"/>
      <c r="G648" s="99"/>
      <c r="H648" s="86"/>
      <c r="I648" s="88"/>
    </row>
    <row r="649" spans="1:9" ht="12" customHeight="1">
      <c r="A649" s="21"/>
      <c r="B649" s="15" t="s">
        <v>1421</v>
      </c>
      <c r="C649" s="1" t="s">
        <v>1201</v>
      </c>
      <c r="D649" s="19"/>
      <c r="F649" s="15"/>
      <c r="G649" s="99"/>
      <c r="H649" s="86"/>
      <c r="I649" s="88"/>
    </row>
    <row r="650" spans="1:9" ht="12" customHeight="1">
      <c r="A650" s="21"/>
      <c r="B650" s="15" t="s">
        <v>1422</v>
      </c>
      <c r="C650" s="1" t="s">
        <v>1202</v>
      </c>
      <c r="D650" s="19"/>
      <c r="F650" s="15"/>
      <c r="G650" s="99"/>
      <c r="H650" s="86"/>
      <c r="I650" s="88"/>
    </row>
    <row r="651" spans="1:9" ht="12" customHeight="1">
      <c r="A651" s="21"/>
      <c r="B651" s="15" t="s">
        <v>1427</v>
      </c>
      <c r="C651" s="1"/>
      <c r="D651" s="19"/>
      <c r="F651" s="15"/>
      <c r="G651" s="99"/>
      <c r="H651" s="86"/>
      <c r="I651" s="88"/>
    </row>
    <row r="652" spans="1:9" ht="12" customHeight="1">
      <c r="A652" s="21"/>
      <c r="B652" s="14"/>
      <c r="C652" s="1" t="s">
        <v>1203</v>
      </c>
      <c r="D652" s="19"/>
      <c r="F652" s="15"/>
      <c r="G652" s="99"/>
      <c r="H652" s="86"/>
      <c r="I652" s="88"/>
    </row>
    <row r="653" spans="1:9" ht="12" customHeight="1">
      <c r="A653" s="21"/>
      <c r="B653" s="14"/>
      <c r="C653" s="1" t="s">
        <v>1204</v>
      </c>
      <c r="D653" s="19"/>
      <c r="F653" s="15"/>
      <c r="G653" s="99"/>
      <c r="H653" s="86"/>
      <c r="I653" s="88"/>
    </row>
    <row r="654" spans="1:9" ht="12" customHeight="1">
      <c r="A654" s="21"/>
      <c r="B654" s="14"/>
      <c r="C654" s="1"/>
      <c r="D654" s="19"/>
      <c r="F654" s="15"/>
      <c r="G654" s="99"/>
      <c r="H654" s="86"/>
      <c r="I654" s="88"/>
    </row>
    <row r="655" spans="1:9" ht="12" customHeight="1">
      <c r="A655" s="21"/>
      <c r="B655" s="14"/>
      <c r="C655" s="1" t="s">
        <v>29</v>
      </c>
      <c r="D655" s="19" t="s">
        <v>1208</v>
      </c>
      <c r="F655" s="15"/>
      <c r="G655" s="99"/>
      <c r="H655" s="86"/>
      <c r="I655" s="88"/>
    </row>
    <row r="656" spans="1:9" ht="12" customHeight="1">
      <c r="A656" s="21"/>
      <c r="B656" s="14"/>
      <c r="C656" s="1"/>
      <c r="D656" s="19"/>
      <c r="F656" s="15"/>
      <c r="G656" s="99"/>
      <c r="H656" s="86"/>
      <c r="I656" s="88"/>
    </row>
    <row r="657" spans="1:9" ht="12" customHeight="1">
      <c r="A657" s="21"/>
      <c r="B657" s="14"/>
      <c r="C657" s="1"/>
      <c r="D657" s="19" t="s">
        <v>1205</v>
      </c>
      <c r="F657" s="15"/>
      <c r="G657" s="99"/>
      <c r="H657" s="86"/>
      <c r="I657" s="88"/>
    </row>
    <row r="658" spans="1:9" ht="12" customHeight="1">
      <c r="A658" s="21"/>
      <c r="B658" s="14"/>
      <c r="C658" s="1"/>
      <c r="D658" s="19" t="s">
        <v>1207</v>
      </c>
      <c r="F658" s="15"/>
      <c r="G658" s="99"/>
      <c r="H658" s="86"/>
      <c r="I658" s="88"/>
    </row>
    <row r="659" spans="1:9" ht="12" customHeight="1">
      <c r="A659" s="21"/>
      <c r="B659" s="14"/>
      <c r="C659" s="1"/>
      <c r="D659" s="19" t="s">
        <v>1206</v>
      </c>
      <c r="F659" s="15"/>
      <c r="G659" s="99"/>
      <c r="H659" s="86"/>
      <c r="I659" s="88"/>
    </row>
    <row r="660" spans="1:9" ht="12" customHeight="1">
      <c r="A660" s="21"/>
      <c r="B660" s="14"/>
      <c r="C660" s="1"/>
      <c r="D660" s="19"/>
      <c r="F660" s="15"/>
      <c r="G660" s="99"/>
      <c r="H660" s="86"/>
      <c r="I660" s="88"/>
    </row>
    <row r="661" spans="1:9" ht="12" customHeight="1">
      <c r="A661" s="21"/>
      <c r="B661" s="14"/>
      <c r="C661" s="1"/>
      <c r="D661" s="19" t="s">
        <v>50</v>
      </c>
      <c r="E661" t="s">
        <v>1209</v>
      </c>
      <c r="F661" s="199" t="s">
        <v>12</v>
      </c>
      <c r="G661" s="204">
        <v>5</v>
      </c>
      <c r="H661" s="86"/>
      <c r="I661" s="83" t="str">
        <f>IF(H661="","",ROUND(G661*H661,2))</f>
        <v/>
      </c>
    </row>
    <row r="662" spans="1:9" ht="12" customHeight="1">
      <c r="A662" s="21"/>
      <c r="B662" s="14"/>
      <c r="C662" s="1"/>
      <c r="D662" s="19"/>
      <c r="F662" s="15"/>
      <c r="G662" s="99"/>
      <c r="H662" s="86"/>
      <c r="I662" s="88"/>
    </row>
    <row r="663" spans="1:9" ht="12" customHeight="1">
      <c r="A663" s="21"/>
      <c r="B663" s="14"/>
      <c r="C663" s="1"/>
      <c r="D663" s="19" t="s">
        <v>51</v>
      </c>
      <c r="E663" t="s">
        <v>1210</v>
      </c>
      <c r="F663" s="15"/>
      <c r="G663" s="99"/>
      <c r="H663" s="86"/>
      <c r="I663" s="88"/>
    </row>
    <row r="664" spans="1:9" ht="12" customHeight="1">
      <c r="A664" s="21"/>
      <c r="B664" s="14"/>
      <c r="C664" s="1"/>
      <c r="D664" s="19"/>
      <c r="E664" t="s">
        <v>1211</v>
      </c>
      <c r="F664" s="199" t="s">
        <v>12</v>
      </c>
      <c r="G664" s="204">
        <v>5</v>
      </c>
      <c r="H664" s="86"/>
      <c r="I664" s="83" t="str">
        <f>IF(H664="","",ROUND(G664*H664,2))</f>
        <v/>
      </c>
    </row>
    <row r="665" spans="1:9" ht="12" customHeight="1">
      <c r="A665" s="21"/>
      <c r="B665" s="14"/>
      <c r="C665" s="1"/>
      <c r="D665" s="19"/>
      <c r="F665" s="15"/>
      <c r="G665" s="99"/>
      <c r="H665" s="86"/>
      <c r="I665" s="88"/>
    </row>
    <row r="666" spans="1:9" ht="12" customHeight="1">
      <c r="A666" s="21"/>
      <c r="B666" s="14"/>
      <c r="C666" s="1"/>
      <c r="D666" s="19"/>
      <c r="E666" s="19"/>
      <c r="F666" s="28"/>
      <c r="G666" s="134"/>
      <c r="H666" s="86"/>
      <c r="I666" s="83"/>
    </row>
    <row r="667" spans="1:9" ht="12" customHeight="1">
      <c r="A667" s="206"/>
      <c r="B667" s="207"/>
      <c r="C667" s="208"/>
      <c r="D667" s="208"/>
      <c r="E667" s="208"/>
      <c r="F667" s="209"/>
      <c r="G667" s="139"/>
      <c r="H667" s="148"/>
      <c r="I667" s="125"/>
    </row>
    <row r="668" spans="1:9" ht="12" customHeight="1">
      <c r="A668" s="210"/>
      <c r="B668" s="211" t="s">
        <v>22</v>
      </c>
      <c r="C668" s="212"/>
      <c r="D668" s="212"/>
      <c r="E668" s="212"/>
      <c r="F668" s="213"/>
      <c r="G668" s="140"/>
      <c r="H668" s="149"/>
      <c r="I668" s="130" t="str">
        <f>IF(SUM(I614:I667)=0,"",SUM(I614:I667))</f>
        <v/>
      </c>
    </row>
    <row r="669" spans="1:9" ht="12" customHeight="1">
      <c r="A669" s="214"/>
      <c r="B669" s="215"/>
      <c r="C669" s="216"/>
      <c r="D669" s="216"/>
      <c r="E669" s="216"/>
      <c r="F669" s="217"/>
      <c r="G669" s="141"/>
      <c r="H669" s="150"/>
      <c r="I669" s="127"/>
    </row>
    <row r="670" spans="1:9" ht="12" customHeight="1">
      <c r="A670" s="206"/>
      <c r="B670" s="65"/>
      <c r="C670" s="43"/>
      <c r="D670" s="43"/>
      <c r="E670" s="208"/>
      <c r="F670" s="209"/>
      <c r="G670" s="139"/>
      <c r="H670" s="148"/>
      <c r="I670" s="128"/>
    </row>
    <row r="671" spans="1:9" ht="12" customHeight="1">
      <c r="A671" s="218"/>
      <c r="B671" s="47" t="s">
        <v>23</v>
      </c>
      <c r="C671" s="19"/>
      <c r="D671" s="19"/>
      <c r="E671" s="212"/>
      <c r="F671" s="213"/>
      <c r="G671" s="140"/>
      <c r="H671" s="149"/>
      <c r="I671" s="129" t="str">
        <f>+I668</f>
        <v/>
      </c>
    </row>
    <row r="672" spans="1:9" ht="12" customHeight="1">
      <c r="A672" s="219"/>
      <c r="B672" s="51"/>
      <c r="C672" s="52"/>
      <c r="D672" s="52"/>
      <c r="E672" s="216"/>
      <c r="F672" s="217"/>
      <c r="G672" s="141"/>
      <c r="H672" s="150"/>
      <c r="I672" s="220"/>
    </row>
    <row r="673" spans="1:9" ht="12" customHeight="1">
      <c r="A673" s="21"/>
      <c r="B673" s="14"/>
      <c r="C673" s="1"/>
      <c r="D673" s="19"/>
      <c r="F673" s="15"/>
      <c r="G673" s="99"/>
      <c r="H673" s="86"/>
      <c r="I673" s="88"/>
    </row>
    <row r="674" spans="1:9" ht="12" customHeight="1">
      <c r="A674" s="21"/>
      <c r="B674" s="14"/>
      <c r="C674" s="1" t="s">
        <v>30</v>
      </c>
      <c r="D674" s="19" t="s">
        <v>1212</v>
      </c>
      <c r="F674" s="15"/>
      <c r="G674" s="99"/>
      <c r="H674" s="86"/>
      <c r="I674" s="88"/>
    </row>
    <row r="675" spans="1:9" ht="12" customHeight="1">
      <c r="A675" s="21"/>
      <c r="B675" s="14"/>
      <c r="C675" s="1"/>
      <c r="D675" s="19"/>
      <c r="F675" s="15"/>
      <c r="G675" s="99"/>
      <c r="H675" s="86"/>
      <c r="I675" s="88"/>
    </row>
    <row r="676" spans="1:9" ht="12" customHeight="1">
      <c r="A676" s="21"/>
      <c r="B676" s="14"/>
      <c r="C676" s="1"/>
      <c r="D676" s="19" t="s">
        <v>1213</v>
      </c>
      <c r="F676" s="15"/>
      <c r="G676" s="99"/>
      <c r="H676" s="86"/>
      <c r="I676" s="88"/>
    </row>
    <row r="677" spans="1:9" ht="12" customHeight="1">
      <c r="A677" s="21"/>
      <c r="B677" s="14"/>
      <c r="C677" s="1"/>
      <c r="D677" s="19" t="s">
        <v>1214</v>
      </c>
      <c r="F677" s="15"/>
      <c r="G677" s="99"/>
      <c r="H677" s="86"/>
      <c r="I677" s="88"/>
    </row>
    <row r="678" spans="1:9" ht="12" customHeight="1">
      <c r="A678" s="21"/>
      <c r="B678" s="14"/>
      <c r="C678" s="1"/>
      <c r="D678" s="19" t="s">
        <v>1215</v>
      </c>
      <c r="F678" s="15"/>
      <c r="G678" s="99"/>
      <c r="H678" s="86"/>
      <c r="I678" s="88"/>
    </row>
    <row r="679" spans="1:9" ht="12" customHeight="1">
      <c r="A679" s="21"/>
      <c r="B679" s="14"/>
      <c r="C679" s="1"/>
      <c r="D679" s="19"/>
      <c r="F679" s="15"/>
      <c r="G679" s="99"/>
      <c r="H679" s="86"/>
      <c r="I679" s="88"/>
    </row>
    <row r="680" spans="1:9" ht="12" customHeight="1">
      <c r="A680" s="21"/>
      <c r="B680" s="14"/>
      <c r="C680" s="1"/>
      <c r="D680" s="19" t="s">
        <v>50</v>
      </c>
      <c r="E680" s="232" t="s">
        <v>1216</v>
      </c>
      <c r="F680" s="15"/>
      <c r="G680" s="99"/>
      <c r="H680" s="86"/>
      <c r="I680" s="88"/>
    </row>
    <row r="681" spans="1:9" ht="12" customHeight="1">
      <c r="A681" s="21"/>
      <c r="B681" s="14"/>
      <c r="C681" s="1"/>
      <c r="D681" s="19"/>
      <c r="E681" s="232" t="s">
        <v>1217</v>
      </c>
      <c r="F681" s="15"/>
      <c r="G681" s="99"/>
      <c r="H681" s="86"/>
      <c r="I681" s="88"/>
    </row>
    <row r="682" spans="1:9" ht="12" customHeight="1">
      <c r="A682" s="21"/>
      <c r="B682" s="14"/>
      <c r="C682" s="1"/>
      <c r="D682" s="19"/>
      <c r="E682" s="232" t="s">
        <v>1218</v>
      </c>
      <c r="F682" s="15"/>
      <c r="G682" s="99"/>
      <c r="H682" s="86"/>
      <c r="I682" s="88"/>
    </row>
    <row r="683" spans="1:9" ht="12" customHeight="1">
      <c r="A683" s="21"/>
      <c r="B683" s="14"/>
      <c r="C683" s="1"/>
      <c r="D683" s="19"/>
      <c r="E683" t="s">
        <v>1219</v>
      </c>
      <c r="F683" s="15"/>
      <c r="G683" s="99"/>
      <c r="H683" s="86"/>
      <c r="I683" s="88"/>
    </row>
    <row r="684" spans="1:9" ht="12" customHeight="1">
      <c r="A684" s="21"/>
      <c r="B684" s="14"/>
      <c r="C684" s="1"/>
      <c r="E684" t="s">
        <v>1220</v>
      </c>
      <c r="F684" s="15"/>
      <c r="G684" s="99"/>
      <c r="H684" s="86"/>
      <c r="I684" s="88"/>
    </row>
    <row r="685" spans="1:9" ht="12" customHeight="1">
      <c r="A685" s="21"/>
      <c r="B685" s="14"/>
      <c r="C685" s="1"/>
      <c r="D685" s="19"/>
      <c r="E685" t="s">
        <v>1221</v>
      </c>
      <c r="F685" s="230" t="s">
        <v>12</v>
      </c>
      <c r="G685" s="230">
        <v>9</v>
      </c>
      <c r="H685" s="86"/>
      <c r="I685" s="83" t="str">
        <f>IF(H685="","",ROUND(G685*H685,2))</f>
        <v/>
      </c>
    </row>
    <row r="686" spans="1:9" ht="12" customHeight="1">
      <c r="A686" s="21"/>
      <c r="B686" s="14"/>
      <c r="C686" s="1"/>
      <c r="D686" s="19"/>
      <c r="F686" s="15"/>
      <c r="G686" s="99"/>
      <c r="H686" s="86"/>
      <c r="I686" s="88"/>
    </row>
    <row r="687" spans="1:9" ht="12" customHeight="1">
      <c r="A687" s="21"/>
      <c r="B687" s="14"/>
      <c r="C687" s="1"/>
      <c r="D687" s="19" t="s">
        <v>51</v>
      </c>
      <c r="E687" t="s">
        <v>1222</v>
      </c>
      <c r="F687" s="15"/>
      <c r="G687" s="99"/>
      <c r="H687" s="86"/>
      <c r="I687" s="88"/>
    </row>
    <row r="688" spans="1:9" ht="12" customHeight="1">
      <c r="A688" s="21"/>
      <c r="B688" s="14"/>
      <c r="C688" s="1"/>
      <c r="D688" s="19"/>
      <c r="E688" t="s">
        <v>1223</v>
      </c>
      <c r="F688" s="15"/>
      <c r="G688" s="99"/>
      <c r="H688" s="86"/>
      <c r="I688" s="88"/>
    </row>
    <row r="689" spans="1:9" ht="12" customHeight="1">
      <c r="A689" s="21"/>
      <c r="B689" s="14"/>
      <c r="C689" s="1"/>
      <c r="D689" s="19"/>
      <c r="E689" t="s">
        <v>1224</v>
      </c>
      <c r="F689" s="15"/>
      <c r="G689" s="99"/>
      <c r="H689" s="86"/>
      <c r="I689" s="88"/>
    </row>
    <row r="690" spans="1:9" ht="12" customHeight="1">
      <c r="A690" s="21"/>
      <c r="B690" s="14"/>
      <c r="C690" s="1"/>
      <c r="D690" s="19"/>
      <c r="E690" t="s">
        <v>1225</v>
      </c>
      <c r="F690" s="15"/>
      <c r="G690" s="99"/>
      <c r="H690" s="86"/>
      <c r="I690" s="88"/>
    </row>
    <row r="691" spans="1:9" ht="12" customHeight="1">
      <c r="A691" s="21"/>
      <c r="B691" s="14"/>
      <c r="C691" s="1"/>
      <c r="D691" s="19"/>
      <c r="E691" t="s">
        <v>1226</v>
      </c>
      <c r="F691" s="203" t="s">
        <v>12</v>
      </c>
      <c r="G691" s="204">
        <v>1</v>
      </c>
      <c r="H691" s="86"/>
      <c r="I691" s="83" t="str">
        <f>IF(H691="","",ROUND(G691*H691,2))</f>
        <v/>
      </c>
    </row>
    <row r="692" spans="1:9" ht="12" customHeight="1">
      <c r="A692" s="21"/>
      <c r="B692" s="14"/>
      <c r="C692" s="1"/>
      <c r="D692" s="19"/>
      <c r="F692" s="15"/>
      <c r="G692" s="99"/>
      <c r="H692" s="86"/>
      <c r="I692" s="88"/>
    </row>
    <row r="693" spans="1:9" ht="12" customHeight="1">
      <c r="A693" s="21"/>
      <c r="B693" s="14"/>
      <c r="C693" s="1" t="s">
        <v>31</v>
      </c>
      <c r="D693" s="19" t="s">
        <v>1227</v>
      </c>
      <c r="F693" s="15"/>
      <c r="G693" s="99"/>
      <c r="H693" s="86"/>
      <c r="I693" s="88"/>
    </row>
    <row r="694" spans="1:9" ht="12" customHeight="1">
      <c r="A694" s="21"/>
      <c r="B694" s="14"/>
      <c r="C694" s="1"/>
      <c r="D694" s="19"/>
      <c r="F694" s="15"/>
      <c r="G694" s="99"/>
      <c r="H694" s="86"/>
      <c r="I694" s="88"/>
    </row>
    <row r="695" spans="1:9" ht="12" customHeight="1">
      <c r="A695" s="21"/>
      <c r="B695" s="14"/>
      <c r="C695" s="1"/>
      <c r="D695" s="19" t="s">
        <v>1228</v>
      </c>
      <c r="F695" s="15"/>
      <c r="G695" s="99"/>
      <c r="H695" s="86"/>
      <c r="I695" s="88"/>
    </row>
    <row r="696" spans="1:9" ht="12" customHeight="1">
      <c r="A696" s="21"/>
      <c r="B696" s="14"/>
      <c r="C696" s="1"/>
      <c r="D696" s="19" t="s">
        <v>1229</v>
      </c>
      <c r="F696" s="15"/>
      <c r="G696" s="99"/>
      <c r="H696" s="86"/>
      <c r="I696" s="88"/>
    </row>
    <row r="697" spans="1:9" ht="12" customHeight="1">
      <c r="A697" s="21"/>
      <c r="B697" s="14"/>
      <c r="C697" s="1"/>
      <c r="D697" s="19" t="s">
        <v>1230</v>
      </c>
      <c r="F697" s="15"/>
      <c r="G697" s="99"/>
      <c r="H697" s="86"/>
      <c r="I697" s="88"/>
    </row>
    <row r="698" spans="1:9" ht="12" customHeight="1">
      <c r="A698" s="21"/>
      <c r="B698" s="14"/>
      <c r="C698" s="1"/>
      <c r="D698" s="19"/>
      <c r="F698" s="15"/>
      <c r="G698" s="99"/>
      <c r="H698" s="86"/>
      <c r="I698" s="88"/>
    </row>
    <row r="699" spans="1:9" ht="12" customHeight="1">
      <c r="A699" s="21"/>
      <c r="B699" s="14"/>
      <c r="C699" s="1"/>
      <c r="D699" s="19" t="s">
        <v>50</v>
      </c>
      <c r="E699" t="s">
        <v>1231</v>
      </c>
      <c r="F699" s="15"/>
      <c r="G699" s="99"/>
      <c r="H699" s="86"/>
      <c r="I699" s="88"/>
    </row>
    <row r="700" spans="1:9" ht="12" customHeight="1">
      <c r="A700" s="21"/>
      <c r="B700" s="14"/>
      <c r="C700" s="1"/>
      <c r="D700" s="19"/>
      <c r="E700" t="s">
        <v>1232</v>
      </c>
      <c r="F700" s="203" t="s">
        <v>12</v>
      </c>
      <c r="G700" s="204">
        <v>10</v>
      </c>
      <c r="H700" s="86"/>
      <c r="I700" s="83" t="str">
        <f>IF(H700="","",ROUND(G700*H700,2))</f>
        <v/>
      </c>
    </row>
    <row r="701" spans="1:9" ht="12" customHeight="1">
      <c r="A701" s="21"/>
      <c r="B701" s="14"/>
      <c r="C701" s="1"/>
      <c r="D701" s="19"/>
      <c r="F701" s="15"/>
      <c r="G701" s="99"/>
      <c r="H701" s="86"/>
      <c r="I701" s="88"/>
    </row>
    <row r="702" spans="1:9" ht="12" customHeight="1">
      <c r="A702" s="21"/>
      <c r="B702" s="14"/>
      <c r="C702" s="1" t="s">
        <v>32</v>
      </c>
      <c r="D702" s="19" t="s">
        <v>1233</v>
      </c>
      <c r="F702" s="15"/>
      <c r="G702" s="99"/>
      <c r="H702" s="86"/>
      <c r="I702" s="88"/>
    </row>
    <row r="703" spans="1:9" ht="12" customHeight="1">
      <c r="A703" s="21"/>
      <c r="B703" s="14"/>
      <c r="C703" s="1"/>
      <c r="D703" s="19"/>
      <c r="F703" s="15"/>
      <c r="G703" s="99"/>
      <c r="H703" s="86"/>
      <c r="I703" s="88"/>
    </row>
    <row r="704" spans="1:9" ht="12" customHeight="1">
      <c r="A704" s="21"/>
      <c r="B704" s="14"/>
      <c r="C704" s="1"/>
      <c r="D704" s="19" t="s">
        <v>1234</v>
      </c>
      <c r="F704" s="15"/>
      <c r="G704" s="99"/>
      <c r="H704" s="86"/>
      <c r="I704" s="88"/>
    </row>
    <row r="705" spans="1:9" ht="12" customHeight="1">
      <c r="A705" s="21"/>
      <c r="B705" s="14"/>
      <c r="C705" s="1"/>
      <c r="D705" s="19" t="s">
        <v>1235</v>
      </c>
      <c r="F705" s="15"/>
      <c r="G705" s="99"/>
      <c r="H705" s="86"/>
      <c r="I705" s="88"/>
    </row>
    <row r="706" spans="1:9" ht="12" customHeight="1">
      <c r="A706" s="21"/>
      <c r="B706" s="14"/>
      <c r="C706" s="1"/>
      <c r="D706" s="19" t="s">
        <v>1236</v>
      </c>
      <c r="F706" s="15"/>
      <c r="G706" s="99"/>
      <c r="H706" s="86"/>
      <c r="I706" s="88"/>
    </row>
    <row r="707" spans="1:9" ht="12" customHeight="1">
      <c r="A707" s="21"/>
      <c r="B707" s="14"/>
      <c r="C707" s="1"/>
      <c r="D707" s="19" t="s">
        <v>1237</v>
      </c>
      <c r="F707" s="15"/>
      <c r="G707" s="99"/>
      <c r="H707" s="86"/>
      <c r="I707" s="88"/>
    </row>
    <row r="708" spans="1:9" ht="12" customHeight="1">
      <c r="A708" s="21"/>
      <c r="B708" s="14"/>
      <c r="C708" s="1"/>
      <c r="D708" s="19"/>
      <c r="F708" s="15"/>
      <c r="G708" s="99"/>
      <c r="H708" s="86"/>
      <c r="I708" s="88"/>
    </row>
    <row r="709" spans="1:9" ht="12" customHeight="1">
      <c r="A709" s="21"/>
      <c r="B709" s="14"/>
      <c r="C709" s="1"/>
      <c r="D709" s="19" t="s">
        <v>50</v>
      </c>
      <c r="E709" t="s">
        <v>1238</v>
      </c>
      <c r="F709" s="15"/>
      <c r="G709" s="99"/>
      <c r="H709" s="86"/>
      <c r="I709" s="88"/>
    </row>
    <row r="710" spans="1:9" ht="12" customHeight="1">
      <c r="A710" s="21"/>
      <c r="B710" s="14"/>
      <c r="C710" s="1"/>
      <c r="D710" s="19"/>
      <c r="E710" t="s">
        <v>1239</v>
      </c>
      <c r="F710" s="230" t="s">
        <v>11</v>
      </c>
      <c r="G710" s="233">
        <v>50</v>
      </c>
      <c r="H710" s="86"/>
      <c r="I710" s="83" t="str">
        <f>IF(H710="","",ROUND(G710*H710,2))</f>
        <v/>
      </c>
    </row>
    <row r="711" spans="1:9" ht="12" customHeight="1">
      <c r="A711" s="21"/>
      <c r="B711" s="14"/>
      <c r="C711" s="1"/>
      <c r="D711" s="19"/>
      <c r="F711" s="15"/>
      <c r="G711" s="99"/>
      <c r="H711" s="86"/>
      <c r="I711" s="88"/>
    </row>
    <row r="712" spans="1:9" ht="12" customHeight="1">
      <c r="A712" s="21"/>
      <c r="B712" s="14"/>
      <c r="C712" s="1"/>
      <c r="D712" s="19" t="s">
        <v>51</v>
      </c>
      <c r="E712" t="s">
        <v>1240</v>
      </c>
      <c r="F712" s="199" t="s">
        <v>12</v>
      </c>
      <c r="G712" s="204">
        <v>5</v>
      </c>
      <c r="H712" s="86"/>
      <c r="I712" s="83" t="str">
        <f>IF(H712="","",ROUND(G712*H712,2))</f>
        <v/>
      </c>
    </row>
    <row r="713" spans="1:9" ht="12" customHeight="1">
      <c r="A713" s="21"/>
      <c r="B713" s="14"/>
      <c r="C713" s="1"/>
      <c r="D713" s="19"/>
      <c r="F713" s="199"/>
      <c r="G713" s="204"/>
      <c r="H713" s="86"/>
      <c r="I713" s="88"/>
    </row>
    <row r="714" spans="1:9" ht="12" customHeight="1">
      <c r="A714" s="21"/>
      <c r="B714" s="14"/>
      <c r="C714" s="1"/>
      <c r="D714" s="19" t="s">
        <v>80</v>
      </c>
      <c r="E714" t="s">
        <v>1241</v>
      </c>
      <c r="F714" s="199" t="s">
        <v>12</v>
      </c>
      <c r="G714" s="204">
        <v>5</v>
      </c>
      <c r="H714" s="86"/>
      <c r="I714" s="83" t="str">
        <f>IF(H714="","",ROUND(G714*H714,2))</f>
        <v/>
      </c>
    </row>
    <row r="715" spans="1:9" ht="12" customHeight="1">
      <c r="A715" s="21"/>
      <c r="B715" s="14"/>
      <c r="C715" s="1"/>
      <c r="D715" s="19"/>
      <c r="F715" s="199"/>
      <c r="G715" s="204"/>
      <c r="H715" s="86"/>
      <c r="I715" s="88"/>
    </row>
    <row r="716" spans="1:9" ht="12" customHeight="1">
      <c r="A716" s="21"/>
      <c r="B716" s="14"/>
      <c r="C716" s="1"/>
      <c r="D716" s="19" t="s">
        <v>258</v>
      </c>
      <c r="E716" t="s">
        <v>1242</v>
      </c>
      <c r="F716" s="199" t="s">
        <v>12</v>
      </c>
      <c r="G716" s="204">
        <v>5</v>
      </c>
      <c r="H716" s="86"/>
      <c r="I716" s="83" t="str">
        <f>IF(H716="","",ROUND(G716*H716,2))</f>
        <v/>
      </c>
    </row>
    <row r="717" spans="1:9" ht="12" customHeight="1">
      <c r="A717" s="21"/>
      <c r="B717" s="14"/>
      <c r="C717" s="1"/>
      <c r="D717" s="19"/>
      <c r="F717" s="199"/>
      <c r="G717" s="204"/>
      <c r="H717" s="86"/>
      <c r="I717" s="88"/>
    </row>
    <row r="718" spans="1:9" ht="12" customHeight="1">
      <c r="A718" s="21"/>
      <c r="B718" s="14"/>
      <c r="C718" s="1"/>
      <c r="D718" s="19" t="s">
        <v>259</v>
      </c>
      <c r="E718" t="s">
        <v>1243</v>
      </c>
      <c r="F718" s="199" t="s">
        <v>12</v>
      </c>
      <c r="G718" s="204">
        <v>5</v>
      </c>
      <c r="H718" s="86"/>
      <c r="I718" s="83" t="str">
        <f>IF(H718="","",ROUND(G718*H718,2))</f>
        <v/>
      </c>
    </row>
    <row r="719" spans="1:9" ht="12" customHeight="1">
      <c r="A719" s="21"/>
      <c r="B719" s="14"/>
      <c r="C719" s="1"/>
      <c r="D719" s="19"/>
      <c r="F719" s="199"/>
      <c r="G719" s="204"/>
      <c r="H719" s="86"/>
      <c r="I719" s="88"/>
    </row>
    <row r="720" spans="1:9" ht="12" customHeight="1">
      <c r="A720" s="21"/>
      <c r="B720" s="14"/>
      <c r="C720" s="1"/>
      <c r="D720" s="19" t="s">
        <v>81</v>
      </c>
      <c r="E720" t="s">
        <v>1244</v>
      </c>
      <c r="F720" s="199"/>
      <c r="G720" s="204"/>
      <c r="H720" s="86"/>
      <c r="I720" s="88"/>
    </row>
    <row r="721" spans="1:9" ht="12" customHeight="1">
      <c r="A721" s="21"/>
      <c r="B721" s="14"/>
      <c r="C721" s="1"/>
      <c r="D721" s="19"/>
      <c r="E721" t="s">
        <v>1245</v>
      </c>
      <c r="F721" s="199" t="s">
        <v>12</v>
      </c>
      <c r="G721" s="204">
        <v>50</v>
      </c>
      <c r="H721" s="86"/>
      <c r="I721" s="83" t="str">
        <f>IF(H721="","",ROUND(G721*H721,2))</f>
        <v/>
      </c>
    </row>
    <row r="722" spans="1:9" ht="12" customHeight="1">
      <c r="A722" s="21"/>
      <c r="B722" s="14"/>
      <c r="C722" s="1"/>
      <c r="D722" s="19"/>
      <c r="E722" s="19"/>
      <c r="F722" s="28"/>
      <c r="G722" s="134"/>
      <c r="H722" s="86"/>
      <c r="I722" s="83"/>
    </row>
    <row r="723" spans="1:9" ht="12" customHeight="1">
      <c r="A723" s="206"/>
      <c r="B723" s="207"/>
      <c r="C723" s="208"/>
      <c r="D723" s="208"/>
      <c r="E723" s="208"/>
      <c r="F723" s="209"/>
      <c r="G723" s="139"/>
      <c r="H723" s="148"/>
      <c r="I723" s="125"/>
    </row>
    <row r="724" spans="1:9" ht="12" customHeight="1">
      <c r="A724" s="210"/>
      <c r="B724" s="211" t="s">
        <v>22</v>
      </c>
      <c r="C724" s="212"/>
      <c r="D724" s="212"/>
      <c r="E724" s="212"/>
      <c r="F724" s="213"/>
      <c r="G724" s="140"/>
      <c r="H724" s="149"/>
      <c r="I724" s="130" t="str">
        <f>IF(SUM(I670:I723)=0,"",SUM(I670:I723))</f>
        <v/>
      </c>
    </row>
    <row r="725" spans="1:9" ht="12" customHeight="1">
      <c r="A725" s="214"/>
      <c r="B725" s="215"/>
      <c r="C725" s="216"/>
      <c r="D725" s="216"/>
      <c r="E725" s="216"/>
      <c r="F725" s="217"/>
      <c r="G725" s="141"/>
      <c r="H725" s="150"/>
      <c r="I725" s="127"/>
    </row>
    <row r="726" spans="1:9" ht="12" customHeight="1">
      <c r="A726" s="206"/>
      <c r="B726" s="65"/>
      <c r="C726" s="43"/>
      <c r="D726" s="43"/>
      <c r="E726" s="208"/>
      <c r="F726" s="209"/>
      <c r="G726" s="139"/>
      <c r="H726" s="148"/>
      <c r="I726" s="128"/>
    </row>
    <row r="727" spans="1:9" ht="12" customHeight="1">
      <c r="A727" s="218"/>
      <c r="B727" s="47" t="s">
        <v>23</v>
      </c>
      <c r="C727" s="19"/>
      <c r="D727" s="19"/>
      <c r="E727" s="212"/>
      <c r="F727" s="213"/>
      <c r="G727" s="140"/>
      <c r="H727" s="149"/>
      <c r="I727" s="129" t="str">
        <f>+I724</f>
        <v/>
      </c>
    </row>
    <row r="728" spans="1:9" ht="12" customHeight="1">
      <c r="A728" s="219"/>
      <c r="B728" s="51"/>
      <c r="C728" s="52"/>
      <c r="D728" s="52"/>
      <c r="E728" s="216"/>
      <c r="F728" s="217"/>
      <c r="G728" s="141"/>
      <c r="H728" s="150"/>
      <c r="I728" s="220"/>
    </row>
    <row r="729" spans="1:9" ht="12" customHeight="1">
      <c r="A729" s="21"/>
      <c r="B729" s="14"/>
      <c r="C729" s="1"/>
      <c r="D729" s="19"/>
      <c r="F729" s="15"/>
      <c r="G729" s="99"/>
      <c r="H729" s="86"/>
      <c r="I729" s="88"/>
    </row>
    <row r="730" spans="1:9" ht="12" customHeight="1">
      <c r="A730" s="21"/>
      <c r="B730" s="14"/>
      <c r="C730" s="1" t="s">
        <v>33</v>
      </c>
      <c r="D730" s="19" t="s">
        <v>1246</v>
      </c>
      <c r="F730" s="15"/>
      <c r="G730" s="99"/>
      <c r="H730" s="86"/>
      <c r="I730" s="88"/>
    </row>
    <row r="731" spans="1:9" ht="12" customHeight="1">
      <c r="A731" s="21"/>
      <c r="B731" s="14"/>
      <c r="C731" s="1"/>
      <c r="D731" s="19"/>
      <c r="F731" s="15"/>
      <c r="G731" s="99"/>
      <c r="H731" s="86"/>
      <c r="I731" s="88"/>
    </row>
    <row r="732" spans="1:9" ht="12" customHeight="1">
      <c r="A732" s="21"/>
      <c r="B732" s="14"/>
      <c r="C732" s="1"/>
      <c r="D732" s="19" t="s">
        <v>1247</v>
      </c>
      <c r="F732" s="15"/>
      <c r="G732" s="99"/>
      <c r="H732" s="86"/>
      <c r="I732" s="88"/>
    </row>
    <row r="733" spans="1:9" ht="12" customHeight="1">
      <c r="A733" s="21"/>
      <c r="B733" s="14"/>
      <c r="C733" s="1"/>
      <c r="D733" s="19" t="s">
        <v>1248</v>
      </c>
      <c r="F733" s="15"/>
      <c r="G733" s="99"/>
      <c r="H733" s="86"/>
      <c r="I733" s="88"/>
    </row>
    <row r="734" spans="1:9" ht="12" customHeight="1">
      <c r="A734" s="21"/>
      <c r="B734" s="14"/>
      <c r="C734" s="1"/>
      <c r="D734" s="19" t="s">
        <v>1249</v>
      </c>
      <c r="F734" s="15"/>
      <c r="G734" s="99"/>
      <c r="H734" s="86"/>
      <c r="I734" s="88"/>
    </row>
    <row r="735" spans="1:9" ht="12" customHeight="1">
      <c r="A735" s="21"/>
      <c r="B735" s="14"/>
      <c r="C735" s="1"/>
      <c r="D735" s="19" t="s">
        <v>1250</v>
      </c>
      <c r="F735" s="15"/>
      <c r="G735" s="99"/>
      <c r="H735" s="86"/>
      <c r="I735" s="88"/>
    </row>
    <row r="736" spans="1:9" ht="12" customHeight="1">
      <c r="A736" s="21"/>
      <c r="B736" s="14"/>
      <c r="C736" s="1"/>
      <c r="D736" s="19" t="s">
        <v>1251</v>
      </c>
      <c r="F736" s="15"/>
      <c r="G736" s="99"/>
      <c r="H736" s="86"/>
      <c r="I736" s="88"/>
    </row>
    <row r="737" spans="1:9" ht="12" customHeight="1">
      <c r="A737" s="21"/>
      <c r="B737" s="14"/>
      <c r="C737" s="1"/>
      <c r="D737" s="19"/>
      <c r="F737" s="15"/>
      <c r="G737" s="99"/>
      <c r="H737" s="86"/>
      <c r="I737" s="88"/>
    </row>
    <row r="738" spans="1:9" ht="12" customHeight="1">
      <c r="A738" s="21"/>
      <c r="B738" s="14"/>
      <c r="C738" s="1"/>
      <c r="D738" s="19" t="s">
        <v>50</v>
      </c>
      <c r="E738" t="s">
        <v>1252</v>
      </c>
      <c r="F738" s="230" t="s">
        <v>11</v>
      </c>
      <c r="G738" s="233">
        <v>100</v>
      </c>
      <c r="H738" s="86"/>
      <c r="I738" s="83" t="str">
        <f>IF(H738="","",ROUND(G738*H738,2))</f>
        <v/>
      </c>
    </row>
    <row r="739" spans="1:9" ht="12" customHeight="1">
      <c r="A739" s="21"/>
      <c r="B739" s="14"/>
      <c r="C739" s="1"/>
      <c r="D739" s="19"/>
      <c r="F739" s="15"/>
      <c r="G739" s="99"/>
      <c r="H739" s="86"/>
      <c r="I739" s="88"/>
    </row>
    <row r="740" spans="1:9" ht="12" customHeight="1">
      <c r="A740" s="21"/>
      <c r="B740" s="14"/>
      <c r="C740" s="1"/>
      <c r="D740" s="19" t="s">
        <v>51</v>
      </c>
      <c r="E740" t="s">
        <v>1253</v>
      </c>
      <c r="F740" s="230" t="s">
        <v>11</v>
      </c>
      <c r="G740" s="233">
        <v>100</v>
      </c>
      <c r="H740" s="86"/>
      <c r="I740" s="83" t="str">
        <f>IF(H740="","",ROUND(G740*H740,2))</f>
        <v/>
      </c>
    </row>
    <row r="741" spans="1:9" ht="12" customHeight="1">
      <c r="A741" s="21"/>
      <c r="B741" s="14"/>
      <c r="C741" s="1"/>
      <c r="D741" s="19"/>
      <c r="F741" s="15"/>
      <c r="G741" s="99"/>
      <c r="H741" s="86"/>
      <c r="I741" s="88"/>
    </row>
    <row r="742" spans="1:9" ht="12" customHeight="1">
      <c r="A742" s="21"/>
      <c r="B742" s="14"/>
      <c r="C742" s="1" t="s">
        <v>34</v>
      </c>
      <c r="D742" s="19" t="s">
        <v>1254</v>
      </c>
      <c r="F742" s="15"/>
      <c r="G742" s="99"/>
      <c r="H742" s="86"/>
      <c r="I742" s="88"/>
    </row>
    <row r="743" spans="1:9" ht="12" customHeight="1">
      <c r="A743" s="21"/>
      <c r="B743" s="14"/>
      <c r="C743" s="1"/>
      <c r="D743" s="19"/>
      <c r="F743" s="15"/>
      <c r="G743" s="99"/>
      <c r="H743" s="86"/>
      <c r="I743" s="88"/>
    </row>
    <row r="744" spans="1:9" ht="12" customHeight="1">
      <c r="A744" s="21"/>
      <c r="B744" s="14"/>
      <c r="C744" s="1"/>
      <c r="D744" s="19" t="s">
        <v>1255</v>
      </c>
      <c r="F744" s="15"/>
      <c r="G744" s="99"/>
      <c r="H744" s="86"/>
      <c r="I744" s="88"/>
    </row>
    <row r="745" spans="1:9" ht="12" customHeight="1">
      <c r="A745" s="21"/>
      <c r="B745" s="14"/>
      <c r="C745" s="1"/>
      <c r="D745" s="19" t="s">
        <v>1256</v>
      </c>
      <c r="F745" s="15"/>
      <c r="G745" s="99"/>
      <c r="H745" s="86"/>
      <c r="I745" s="88"/>
    </row>
    <row r="746" spans="1:9" ht="12" customHeight="1">
      <c r="A746" s="21"/>
      <c r="B746" s="14"/>
      <c r="C746" s="1"/>
      <c r="D746" s="19" t="s">
        <v>1257</v>
      </c>
      <c r="F746" s="15"/>
      <c r="G746" s="99"/>
      <c r="H746" s="86"/>
      <c r="I746" s="88"/>
    </row>
    <row r="747" spans="1:9" ht="12" customHeight="1">
      <c r="A747" s="21"/>
      <c r="B747" s="14"/>
      <c r="C747" s="1"/>
      <c r="D747" s="19"/>
      <c r="F747" s="15"/>
      <c r="G747" s="99"/>
      <c r="H747" s="86"/>
      <c r="I747" s="88"/>
    </row>
    <row r="748" spans="1:9" ht="12" customHeight="1">
      <c r="A748" s="21"/>
      <c r="B748" s="14"/>
      <c r="C748" s="1"/>
      <c r="D748" s="19" t="s">
        <v>50</v>
      </c>
      <c r="E748" t="s">
        <v>1261</v>
      </c>
      <c r="F748" s="15"/>
      <c r="G748" s="99"/>
      <c r="H748" s="86"/>
      <c r="I748" s="88"/>
    </row>
    <row r="749" spans="1:9" ht="12" customHeight="1">
      <c r="A749" s="21"/>
      <c r="B749" s="14"/>
      <c r="C749" s="1"/>
      <c r="D749" s="19"/>
      <c r="E749" t="s">
        <v>1262</v>
      </c>
      <c r="F749" s="199" t="s">
        <v>12</v>
      </c>
      <c r="G749" s="204">
        <v>25</v>
      </c>
      <c r="H749" s="86"/>
      <c r="I749" s="83" t="str">
        <f>IF(H749="","",ROUND(G749*H749,2))</f>
        <v/>
      </c>
    </row>
    <row r="750" spans="1:9" ht="12" customHeight="1">
      <c r="A750" s="21"/>
      <c r="B750" s="14"/>
      <c r="C750" s="1"/>
      <c r="D750" s="19"/>
      <c r="F750" s="15"/>
      <c r="G750" s="99"/>
      <c r="H750" s="86"/>
      <c r="I750" s="88"/>
    </row>
    <row r="751" spans="1:9" ht="12" customHeight="1">
      <c r="A751" s="21"/>
      <c r="B751" s="14"/>
      <c r="C751" s="1"/>
      <c r="D751" s="19" t="s">
        <v>51</v>
      </c>
      <c r="E751" t="s">
        <v>1258</v>
      </c>
      <c r="F751" s="199" t="s">
        <v>12</v>
      </c>
      <c r="G751" s="204">
        <v>5</v>
      </c>
      <c r="H751" s="86"/>
      <c r="I751" s="83" t="str">
        <f>IF(H751="","",ROUND(G751*H751,2))</f>
        <v/>
      </c>
    </row>
    <row r="752" spans="1:9" ht="12" customHeight="1">
      <c r="A752" s="21"/>
      <c r="B752" s="14"/>
      <c r="C752" s="1"/>
      <c r="D752" s="19"/>
      <c r="F752" s="15"/>
      <c r="G752" s="99"/>
      <c r="H752" s="86"/>
      <c r="I752" s="88"/>
    </row>
    <row r="753" spans="1:9" ht="12" customHeight="1">
      <c r="A753" s="21"/>
      <c r="B753" s="14"/>
      <c r="C753" s="1"/>
      <c r="D753" s="19" t="s">
        <v>80</v>
      </c>
      <c r="E753" t="s">
        <v>1259</v>
      </c>
      <c r="F753" s="199" t="s">
        <v>12</v>
      </c>
      <c r="G753" s="204">
        <v>8</v>
      </c>
      <c r="H753" s="86"/>
      <c r="I753" s="83" t="str">
        <f>IF(H753="","",ROUND(G753*H753,2))</f>
        <v/>
      </c>
    </row>
    <row r="754" spans="1:9" ht="12" customHeight="1">
      <c r="A754" s="21"/>
      <c r="B754" s="14"/>
      <c r="C754" s="1"/>
      <c r="D754" s="19"/>
      <c r="F754" s="15"/>
      <c r="G754" s="99"/>
      <c r="H754" s="86"/>
      <c r="I754" s="88"/>
    </row>
    <row r="755" spans="1:9" ht="12" customHeight="1">
      <c r="A755" s="21"/>
      <c r="B755" s="14"/>
      <c r="C755" s="1"/>
      <c r="D755" s="19" t="s">
        <v>258</v>
      </c>
      <c r="E755" t="s">
        <v>1260</v>
      </c>
      <c r="F755" s="199" t="s">
        <v>12</v>
      </c>
      <c r="G755" s="204">
        <v>8</v>
      </c>
      <c r="H755" s="86"/>
      <c r="I755" s="83" t="str">
        <f>IF(H755="","",ROUND(G755*H755,2))</f>
        <v/>
      </c>
    </row>
    <row r="756" spans="1:9" ht="12" customHeight="1">
      <c r="A756" s="21"/>
      <c r="B756" s="14"/>
      <c r="C756" s="1"/>
      <c r="D756" s="19"/>
      <c r="F756" s="15"/>
      <c r="G756" s="99"/>
      <c r="H756" s="86"/>
      <c r="I756" s="88"/>
    </row>
    <row r="757" spans="1:9" ht="12" customHeight="1">
      <c r="A757" s="21"/>
      <c r="B757" s="14"/>
      <c r="C757" s="1" t="s">
        <v>35</v>
      </c>
      <c r="D757" s="19" t="s">
        <v>1263</v>
      </c>
      <c r="F757" s="15"/>
      <c r="G757" s="99"/>
      <c r="H757" s="86"/>
      <c r="I757" s="88"/>
    </row>
    <row r="758" spans="1:9" ht="12" customHeight="1">
      <c r="A758" s="21"/>
      <c r="B758" s="14"/>
      <c r="C758" s="1"/>
      <c r="D758" s="19"/>
      <c r="F758" s="15"/>
      <c r="G758" s="99"/>
      <c r="H758" s="86"/>
      <c r="I758" s="88"/>
    </row>
    <row r="759" spans="1:9" ht="12" customHeight="1">
      <c r="A759" s="21"/>
      <c r="B759" s="14"/>
      <c r="C759" s="1"/>
      <c r="D759" s="19" t="s">
        <v>1264</v>
      </c>
      <c r="F759" s="15"/>
      <c r="G759" s="99"/>
      <c r="H759" s="86"/>
      <c r="I759" s="88"/>
    </row>
    <row r="760" spans="1:9" ht="12" customHeight="1">
      <c r="A760" s="21"/>
      <c r="B760" s="14"/>
      <c r="C760" s="1"/>
      <c r="D760" s="19" t="s">
        <v>1265</v>
      </c>
      <c r="F760" s="15"/>
      <c r="G760" s="99"/>
      <c r="H760" s="86"/>
      <c r="I760" s="88"/>
    </row>
    <row r="761" spans="1:9" ht="12" customHeight="1">
      <c r="A761" s="21"/>
      <c r="B761" s="14"/>
      <c r="C761" s="1"/>
      <c r="D761" s="19" t="s">
        <v>1266</v>
      </c>
      <c r="F761" s="15"/>
      <c r="G761" s="99"/>
      <c r="H761" s="86"/>
      <c r="I761" s="88"/>
    </row>
    <row r="762" spans="1:9" ht="12" customHeight="1">
      <c r="A762" s="21"/>
      <c r="B762" s="14"/>
      <c r="C762" s="1"/>
      <c r="D762" s="19"/>
      <c r="F762" s="15"/>
      <c r="G762" s="99"/>
      <c r="H762" s="86"/>
      <c r="I762" s="88"/>
    </row>
    <row r="763" spans="1:9" ht="12" customHeight="1">
      <c r="A763" s="21"/>
      <c r="B763" s="14"/>
      <c r="C763" s="1"/>
      <c r="D763" s="19" t="s">
        <v>50</v>
      </c>
      <c r="E763" t="s">
        <v>1267</v>
      </c>
      <c r="F763" s="230" t="s">
        <v>11</v>
      </c>
      <c r="G763" s="234">
        <v>200</v>
      </c>
      <c r="H763" s="86"/>
      <c r="I763" s="83" t="str">
        <f>IF(H763="","",ROUND(G763*H763,2))</f>
        <v/>
      </c>
    </row>
    <row r="764" spans="1:9" ht="12" customHeight="1">
      <c r="A764" s="21"/>
      <c r="B764" s="14"/>
      <c r="C764" s="1"/>
      <c r="D764" s="19"/>
      <c r="F764" s="230"/>
      <c r="G764" s="234"/>
      <c r="H764" s="86"/>
      <c r="I764" s="88"/>
    </row>
    <row r="765" spans="1:9" ht="12" customHeight="1">
      <c r="A765" s="21"/>
      <c r="B765" s="14"/>
      <c r="C765" s="1"/>
      <c r="D765" s="19" t="s">
        <v>51</v>
      </c>
      <c r="E765" t="s">
        <v>1268</v>
      </c>
      <c r="F765" s="230" t="s">
        <v>11</v>
      </c>
      <c r="G765" s="234">
        <v>200</v>
      </c>
      <c r="H765" s="86"/>
      <c r="I765" s="83" t="str">
        <f>IF(H765="","",ROUND(G765*H765,2))</f>
        <v/>
      </c>
    </row>
    <row r="766" spans="1:9" ht="12" customHeight="1">
      <c r="A766" s="21"/>
      <c r="B766" s="14"/>
      <c r="C766" s="1"/>
      <c r="D766" s="19"/>
      <c r="F766" s="15"/>
      <c r="G766" s="99"/>
      <c r="H766" s="86"/>
      <c r="I766" s="88"/>
    </row>
    <row r="767" spans="1:9" ht="12" customHeight="1">
      <c r="A767" s="21"/>
      <c r="B767" s="14"/>
      <c r="C767" s="1" t="s">
        <v>201</v>
      </c>
      <c r="D767" s="19" t="s">
        <v>1269</v>
      </c>
      <c r="F767" s="15"/>
      <c r="G767" s="99"/>
      <c r="H767" s="86"/>
      <c r="I767" s="88"/>
    </row>
    <row r="768" spans="1:9" ht="12" customHeight="1">
      <c r="A768" s="21"/>
      <c r="B768" s="14"/>
      <c r="C768" s="1"/>
      <c r="D768" s="19"/>
      <c r="F768" s="15"/>
      <c r="G768" s="99"/>
      <c r="H768" s="86"/>
      <c r="I768" s="88"/>
    </row>
    <row r="769" spans="1:9" ht="12" customHeight="1">
      <c r="A769" s="21"/>
      <c r="B769" s="14"/>
      <c r="C769" s="1"/>
      <c r="D769" s="19" t="s">
        <v>1270</v>
      </c>
      <c r="F769" s="15"/>
      <c r="G769" s="99"/>
      <c r="H769" s="86"/>
      <c r="I769" s="88"/>
    </row>
    <row r="770" spans="1:9" ht="12" customHeight="1">
      <c r="A770" s="21"/>
      <c r="B770" s="14"/>
      <c r="C770" s="1"/>
      <c r="D770" s="19" t="s">
        <v>1271</v>
      </c>
      <c r="F770" s="15"/>
      <c r="G770" s="99"/>
      <c r="H770" s="86"/>
      <c r="I770" s="88"/>
    </row>
    <row r="771" spans="1:9" ht="12" customHeight="1">
      <c r="A771" s="21"/>
      <c r="B771" s="14"/>
      <c r="C771" s="1"/>
      <c r="D771" s="19"/>
      <c r="F771" s="15"/>
      <c r="G771" s="99"/>
      <c r="H771" s="86"/>
      <c r="I771" s="88"/>
    </row>
    <row r="772" spans="1:9" ht="12" customHeight="1">
      <c r="A772" s="21"/>
      <c r="B772" s="14"/>
      <c r="C772" s="1"/>
      <c r="D772" s="19" t="s">
        <v>50</v>
      </c>
      <c r="E772" t="s">
        <v>1272</v>
      </c>
      <c r="F772" s="15" t="s">
        <v>11</v>
      </c>
      <c r="G772" s="99">
        <v>100</v>
      </c>
      <c r="H772" s="86"/>
      <c r="I772" s="83" t="str">
        <f>IF(H772="","",ROUND(G772*H772,2))</f>
        <v/>
      </c>
    </row>
    <row r="773" spans="1:9" ht="12" customHeight="1">
      <c r="A773" s="21"/>
      <c r="B773" s="14"/>
      <c r="C773" s="1"/>
      <c r="D773" s="19"/>
      <c r="F773" s="15"/>
      <c r="G773" s="99"/>
      <c r="H773" s="86"/>
      <c r="I773" s="88"/>
    </row>
    <row r="774" spans="1:9" ht="12" customHeight="1">
      <c r="A774" s="21"/>
      <c r="B774" s="14"/>
      <c r="C774" s="1"/>
      <c r="D774" s="19" t="s">
        <v>51</v>
      </c>
      <c r="E774" t="s">
        <v>1273</v>
      </c>
      <c r="F774" s="15" t="s">
        <v>11</v>
      </c>
      <c r="G774" s="99">
        <v>100</v>
      </c>
      <c r="H774" s="86"/>
      <c r="I774" s="83" t="str">
        <f>IF(H774="","",ROUND(G774*H774,2))</f>
        <v/>
      </c>
    </row>
    <row r="775" spans="1:9" ht="12" customHeight="1">
      <c r="A775" s="21"/>
      <c r="B775" s="14"/>
      <c r="C775" s="1"/>
      <c r="D775" s="19"/>
      <c r="F775" s="15"/>
      <c r="G775" s="99"/>
      <c r="H775" s="86"/>
      <c r="I775" s="88"/>
    </row>
    <row r="776" spans="1:9" ht="12" customHeight="1">
      <c r="A776" s="21"/>
      <c r="B776" s="14"/>
      <c r="C776" s="1"/>
      <c r="D776" s="19"/>
      <c r="F776" s="15"/>
      <c r="G776" s="99"/>
      <c r="H776" s="86"/>
      <c r="I776" s="88"/>
    </row>
    <row r="777" spans="1:9" ht="12" customHeight="1">
      <c r="A777" s="21"/>
      <c r="B777" s="14"/>
      <c r="C777" s="1"/>
      <c r="D777" s="19"/>
      <c r="F777" s="15"/>
      <c r="G777" s="99"/>
      <c r="H777" s="86"/>
      <c r="I777" s="88"/>
    </row>
    <row r="778" spans="1:9" ht="12" customHeight="1">
      <c r="A778" s="21"/>
      <c r="B778" s="14"/>
      <c r="C778" s="1"/>
      <c r="D778" s="19"/>
      <c r="E778" s="19"/>
      <c r="F778" s="28"/>
      <c r="G778" s="134"/>
      <c r="H778" s="86"/>
      <c r="I778" s="83"/>
    </row>
    <row r="779" spans="1:9" ht="12" customHeight="1">
      <c r="A779" s="206"/>
      <c r="B779" s="207"/>
      <c r="C779" s="208"/>
      <c r="D779" s="208"/>
      <c r="E779" s="208"/>
      <c r="F779" s="209"/>
      <c r="G779" s="139"/>
      <c r="H779" s="148"/>
      <c r="I779" s="125"/>
    </row>
    <row r="780" spans="1:9" ht="12" customHeight="1">
      <c r="A780" s="210"/>
      <c r="B780" s="211" t="s">
        <v>22</v>
      </c>
      <c r="C780" s="212"/>
      <c r="D780" s="212"/>
      <c r="E780" s="212"/>
      <c r="F780" s="213"/>
      <c r="G780" s="140"/>
      <c r="H780" s="149"/>
      <c r="I780" s="130" t="str">
        <f>IF(SUM(I726:I779)=0,"",SUM(I726:I779))</f>
        <v/>
      </c>
    </row>
    <row r="781" spans="1:9" ht="12" customHeight="1">
      <c r="A781" s="214"/>
      <c r="B781" s="215"/>
      <c r="C781" s="216"/>
      <c r="D781" s="216"/>
      <c r="E781" s="216"/>
      <c r="F781" s="217"/>
      <c r="G781" s="141"/>
      <c r="H781" s="150"/>
      <c r="I781" s="127"/>
    </row>
    <row r="782" spans="1:9" ht="12" customHeight="1">
      <c r="A782" s="206"/>
      <c r="B782" s="65"/>
      <c r="C782" s="43"/>
      <c r="D782" s="43"/>
      <c r="E782" s="208"/>
      <c r="F782" s="209"/>
      <c r="G782" s="139"/>
      <c r="H782" s="148"/>
      <c r="I782" s="128"/>
    </row>
    <row r="783" spans="1:9" ht="12" customHeight="1">
      <c r="A783" s="218"/>
      <c r="B783" s="47" t="s">
        <v>23</v>
      </c>
      <c r="C783" s="19"/>
      <c r="D783" s="19"/>
      <c r="E783" s="212"/>
      <c r="F783" s="213"/>
      <c r="G783" s="140"/>
      <c r="H783" s="149"/>
      <c r="I783" s="129" t="str">
        <f>+I780</f>
        <v/>
      </c>
    </row>
    <row r="784" spans="1:9" ht="12" customHeight="1">
      <c r="A784" s="219"/>
      <c r="B784" s="51"/>
      <c r="C784" s="52"/>
      <c r="D784" s="52"/>
      <c r="E784" s="216"/>
      <c r="F784" s="217"/>
      <c r="G784" s="141"/>
      <c r="H784" s="150"/>
      <c r="I784" s="220"/>
    </row>
    <row r="785" spans="1:9" ht="12" customHeight="1">
      <c r="A785" s="21"/>
      <c r="B785" s="14"/>
      <c r="C785" s="1"/>
      <c r="D785" s="19"/>
      <c r="F785" s="15"/>
      <c r="G785" s="99"/>
      <c r="H785" s="86"/>
      <c r="I785" s="88"/>
    </row>
    <row r="786" spans="1:9" ht="12" customHeight="1">
      <c r="A786" s="21"/>
      <c r="B786" s="14"/>
      <c r="C786" s="1" t="s">
        <v>50</v>
      </c>
      <c r="D786" s="19" t="s">
        <v>1304</v>
      </c>
      <c r="F786" s="15"/>
      <c r="G786" s="99"/>
      <c r="H786" s="86"/>
      <c r="I786" s="88"/>
    </row>
    <row r="787" spans="1:9" ht="12" customHeight="1">
      <c r="A787" s="21"/>
      <c r="B787" s="14"/>
      <c r="C787" s="1"/>
      <c r="D787" s="19"/>
      <c r="F787" s="15"/>
      <c r="G787" s="99"/>
      <c r="H787" s="86"/>
      <c r="I787" s="88"/>
    </row>
    <row r="788" spans="1:9" ht="12" customHeight="1">
      <c r="A788" s="21"/>
      <c r="B788" s="14"/>
      <c r="C788" s="1"/>
      <c r="D788" s="19" t="s">
        <v>1305</v>
      </c>
      <c r="F788" s="15"/>
      <c r="G788" s="99"/>
      <c r="H788" s="86"/>
      <c r="I788" s="88"/>
    </row>
    <row r="789" spans="1:9" ht="12" customHeight="1">
      <c r="A789" s="21"/>
      <c r="B789" s="14"/>
      <c r="C789" s="1"/>
      <c r="D789" s="19" t="s">
        <v>1306</v>
      </c>
      <c r="F789" s="15"/>
      <c r="G789" s="99"/>
      <c r="H789" s="86"/>
      <c r="I789" s="88"/>
    </row>
    <row r="790" spans="1:9" ht="12" customHeight="1">
      <c r="A790" s="21"/>
      <c r="B790" s="14"/>
      <c r="C790" s="1"/>
      <c r="D790" s="19"/>
      <c r="F790" s="15"/>
      <c r="G790" s="99"/>
      <c r="H790" s="86"/>
      <c r="I790" s="88"/>
    </row>
    <row r="791" spans="1:9" ht="12" customHeight="1">
      <c r="A791" s="21"/>
      <c r="B791" s="14"/>
      <c r="C791" s="1"/>
      <c r="D791" s="19" t="s">
        <v>50</v>
      </c>
      <c r="E791" t="s">
        <v>1307</v>
      </c>
      <c r="F791" s="15"/>
      <c r="G791" s="99"/>
      <c r="H791" s="86"/>
      <c r="I791" s="88"/>
    </row>
    <row r="792" spans="1:9" ht="12" customHeight="1">
      <c r="A792" s="21"/>
      <c r="B792" s="14"/>
      <c r="C792" s="1"/>
      <c r="D792" s="19"/>
      <c r="E792" t="s">
        <v>1308</v>
      </c>
      <c r="F792" s="15"/>
      <c r="G792" s="99"/>
      <c r="H792" s="86"/>
      <c r="I792" s="88"/>
    </row>
    <row r="793" spans="1:9" ht="12" customHeight="1">
      <c r="A793" s="21"/>
      <c r="B793" s="14"/>
      <c r="C793" s="1"/>
      <c r="D793" s="19"/>
      <c r="E793" t="s">
        <v>1309</v>
      </c>
      <c r="F793" s="15"/>
      <c r="G793" s="99"/>
      <c r="H793" s="86"/>
      <c r="I793" s="88"/>
    </row>
    <row r="794" spans="1:9" ht="12" customHeight="1">
      <c r="A794" s="21"/>
      <c r="B794" s="14"/>
      <c r="C794" s="1"/>
      <c r="D794" s="19"/>
      <c r="E794" t="s">
        <v>1310</v>
      </c>
      <c r="F794" s="199" t="s">
        <v>12</v>
      </c>
      <c r="G794" s="204">
        <v>2</v>
      </c>
      <c r="H794" s="86"/>
      <c r="I794" s="83" t="str">
        <f>IF(H794="","",ROUND(G794*H794,2))</f>
        <v/>
      </c>
    </row>
    <row r="795" spans="1:9" ht="12" customHeight="1">
      <c r="A795" s="21"/>
      <c r="B795" s="14"/>
      <c r="C795" s="1"/>
      <c r="D795" s="19"/>
      <c r="F795" s="15"/>
      <c r="G795" s="99"/>
      <c r="H795" s="86"/>
      <c r="I795" s="88"/>
    </row>
    <row r="796" spans="1:9" ht="12" customHeight="1">
      <c r="A796" s="21"/>
      <c r="B796" s="14"/>
      <c r="C796" s="1"/>
      <c r="D796" s="19" t="s">
        <v>51</v>
      </c>
      <c r="E796" t="s">
        <v>1311</v>
      </c>
      <c r="F796" s="15"/>
      <c r="G796" s="99"/>
      <c r="H796" s="86"/>
      <c r="I796" s="88"/>
    </row>
    <row r="797" spans="1:9" ht="12" customHeight="1">
      <c r="A797" s="21"/>
      <c r="B797" s="14"/>
      <c r="C797" s="1"/>
      <c r="D797" s="19"/>
      <c r="E797" t="s">
        <v>1312</v>
      </c>
      <c r="F797" s="15"/>
      <c r="G797" s="99"/>
      <c r="H797" s="86"/>
      <c r="I797" s="88"/>
    </row>
    <row r="798" spans="1:9" ht="12" customHeight="1">
      <c r="A798" s="21"/>
      <c r="B798" s="14"/>
      <c r="C798" s="1"/>
      <c r="D798" s="19"/>
      <c r="E798" t="s">
        <v>1313</v>
      </c>
      <c r="F798" s="15"/>
      <c r="G798" s="99"/>
      <c r="H798" s="86"/>
      <c r="I798" s="88"/>
    </row>
    <row r="799" spans="1:9" ht="12" customHeight="1">
      <c r="A799" s="21"/>
      <c r="B799" s="14"/>
      <c r="C799" s="1"/>
      <c r="D799" s="19"/>
      <c r="E799" t="s">
        <v>1314</v>
      </c>
      <c r="F799" s="199" t="s">
        <v>12</v>
      </c>
      <c r="G799" s="204">
        <v>8</v>
      </c>
      <c r="H799" s="86"/>
      <c r="I799" s="83" t="str">
        <f>IF(H799="","",ROUND(G799*H799,2))</f>
        <v/>
      </c>
    </row>
    <row r="800" spans="1:9" ht="12" customHeight="1">
      <c r="A800" s="21"/>
      <c r="B800" s="14"/>
      <c r="C800" s="1"/>
      <c r="D800" s="19"/>
      <c r="F800" s="15"/>
      <c r="G800" s="99"/>
      <c r="H800" s="86"/>
      <c r="I800" s="88"/>
    </row>
    <row r="801" spans="1:9" ht="12" customHeight="1">
      <c r="A801" s="21"/>
      <c r="B801" s="14"/>
      <c r="C801" s="1" t="s">
        <v>202</v>
      </c>
      <c r="D801" s="19" t="s">
        <v>1315</v>
      </c>
      <c r="F801" s="15"/>
      <c r="G801" s="99"/>
      <c r="H801" s="86"/>
      <c r="I801" s="88"/>
    </row>
    <row r="802" spans="1:9" ht="12" customHeight="1">
      <c r="A802" s="21"/>
      <c r="B802" s="14"/>
      <c r="C802" s="1"/>
      <c r="D802" s="19"/>
      <c r="F802" s="15"/>
      <c r="G802" s="99"/>
      <c r="H802" s="86"/>
      <c r="I802" s="88"/>
    </row>
    <row r="803" spans="1:9" ht="12" customHeight="1">
      <c r="A803" s="21"/>
      <c r="B803" s="14"/>
      <c r="C803" s="1"/>
      <c r="D803" s="19" t="s">
        <v>50</v>
      </c>
      <c r="E803" t="s">
        <v>1316</v>
      </c>
      <c r="F803" s="199" t="s">
        <v>12</v>
      </c>
      <c r="G803" s="204">
        <v>1</v>
      </c>
      <c r="H803" s="86"/>
      <c r="I803" s="83" t="str">
        <f>IF(H803="","",ROUND(G803*H803,2))</f>
        <v/>
      </c>
    </row>
    <row r="804" spans="1:9" ht="12" customHeight="1">
      <c r="A804" s="21"/>
      <c r="B804" s="14"/>
      <c r="C804" s="1"/>
      <c r="D804" s="19"/>
      <c r="F804" s="15"/>
      <c r="G804" s="99"/>
      <c r="H804" s="86"/>
      <c r="I804" s="88"/>
    </row>
    <row r="805" spans="1:9" ht="12" customHeight="1">
      <c r="A805" s="21"/>
      <c r="B805" s="14"/>
      <c r="C805" s="1"/>
      <c r="D805" s="19" t="s">
        <v>51</v>
      </c>
      <c r="E805" t="s">
        <v>1317</v>
      </c>
      <c r="F805" s="15"/>
      <c r="G805" s="99"/>
      <c r="H805" s="86"/>
      <c r="I805" s="88"/>
    </row>
    <row r="806" spans="1:9" ht="12" customHeight="1">
      <c r="A806" s="21"/>
      <c r="B806" s="14"/>
      <c r="C806" s="1"/>
      <c r="D806" s="19"/>
      <c r="E806" t="s">
        <v>1318</v>
      </c>
      <c r="F806" s="15"/>
      <c r="G806" s="99"/>
      <c r="H806" s="86"/>
      <c r="I806" s="88"/>
    </row>
    <row r="807" spans="1:9" ht="12" customHeight="1">
      <c r="A807" s="21"/>
      <c r="B807" s="14"/>
      <c r="C807" s="1"/>
      <c r="D807" s="19"/>
      <c r="E807" t="s">
        <v>1509</v>
      </c>
      <c r="F807" s="15"/>
      <c r="G807" s="99"/>
      <c r="H807" s="86"/>
      <c r="I807" s="88"/>
    </row>
    <row r="808" spans="1:9" ht="12" customHeight="1">
      <c r="A808" s="21"/>
      <c r="B808" s="14"/>
      <c r="C808" s="1"/>
      <c r="D808" s="19"/>
      <c r="E808" t="s">
        <v>1508</v>
      </c>
      <c r="F808" s="199" t="s">
        <v>12</v>
      </c>
      <c r="G808" s="204">
        <v>1</v>
      </c>
      <c r="H808" s="86"/>
      <c r="I808" s="83" t="str">
        <f>IF(H808="","",ROUND(G808*H808,2))</f>
        <v/>
      </c>
    </row>
    <row r="809" spans="1:9" ht="12" customHeight="1">
      <c r="A809" s="21"/>
      <c r="B809" s="14"/>
      <c r="C809" s="1"/>
      <c r="D809" s="19"/>
      <c r="F809" s="15"/>
      <c r="G809" s="99"/>
      <c r="H809" s="86"/>
      <c r="I809" s="88"/>
    </row>
    <row r="810" spans="1:9" ht="12" customHeight="1">
      <c r="A810" s="21"/>
      <c r="B810" s="14"/>
      <c r="C810" s="1"/>
      <c r="D810" s="19" t="s">
        <v>80</v>
      </c>
      <c r="E810" t="s">
        <v>1319</v>
      </c>
      <c r="F810" s="15"/>
      <c r="G810" s="99"/>
      <c r="H810" s="86"/>
      <c r="I810" s="88"/>
    </row>
    <row r="811" spans="1:9" ht="12" customHeight="1">
      <c r="A811" s="21"/>
      <c r="B811" s="14"/>
      <c r="C811" s="1"/>
      <c r="D811" s="19"/>
      <c r="E811" t="s">
        <v>1320</v>
      </c>
      <c r="F811" s="15"/>
      <c r="G811" s="99"/>
      <c r="H811" s="86"/>
      <c r="I811" s="88"/>
    </row>
    <row r="812" spans="1:9" ht="12" customHeight="1">
      <c r="A812" s="21"/>
      <c r="B812" s="14"/>
      <c r="C812" s="1"/>
      <c r="D812" s="19"/>
      <c r="E812" t="s">
        <v>1321</v>
      </c>
      <c r="F812" s="15"/>
      <c r="G812" s="99"/>
      <c r="H812" s="86"/>
      <c r="I812" s="88"/>
    </row>
    <row r="813" spans="1:9" ht="12" customHeight="1">
      <c r="A813" s="21"/>
      <c r="B813" s="14"/>
      <c r="C813" s="1"/>
      <c r="D813" s="19"/>
      <c r="E813" t="s">
        <v>1322</v>
      </c>
      <c r="F813" s="15"/>
      <c r="G813" s="99"/>
      <c r="H813" s="86"/>
      <c r="I813" s="88"/>
    </row>
    <row r="814" spans="1:9" ht="12" customHeight="1">
      <c r="A814" s="21"/>
      <c r="B814" s="14"/>
      <c r="C814" s="1"/>
      <c r="D814" s="19"/>
      <c r="E814" t="s">
        <v>1323</v>
      </c>
      <c r="F814" s="15"/>
      <c r="G814" s="99"/>
      <c r="H814" s="86"/>
      <c r="I814" s="88"/>
    </row>
    <row r="815" spans="1:9" ht="12" customHeight="1">
      <c r="A815" s="21"/>
      <c r="B815" s="14"/>
      <c r="C815" s="1"/>
      <c r="D815" s="19"/>
      <c r="E815" t="s">
        <v>1324</v>
      </c>
      <c r="F815" s="199" t="s">
        <v>12</v>
      </c>
      <c r="G815" s="204">
        <v>1</v>
      </c>
      <c r="H815" s="86"/>
      <c r="I815" s="83" t="str">
        <f>IF(H815="","",ROUND(G815*H815,2))</f>
        <v/>
      </c>
    </row>
    <row r="816" spans="1:9" ht="12" customHeight="1">
      <c r="A816" s="21"/>
      <c r="B816" s="14"/>
      <c r="C816" s="1"/>
      <c r="D816" s="19"/>
      <c r="F816" s="15"/>
      <c r="G816" s="99"/>
      <c r="H816" s="86"/>
      <c r="I816" s="88"/>
    </row>
    <row r="817" spans="1:9" ht="12" customHeight="1">
      <c r="A817" s="21"/>
      <c r="B817" s="14"/>
      <c r="C817" s="1" t="s">
        <v>203</v>
      </c>
      <c r="D817" s="19" t="s">
        <v>1325</v>
      </c>
      <c r="F817" s="15"/>
      <c r="G817" s="99"/>
      <c r="H817" s="86"/>
      <c r="I817" s="88"/>
    </row>
    <row r="818" spans="1:9" ht="12" customHeight="1">
      <c r="A818" s="21"/>
      <c r="B818" s="14"/>
      <c r="C818" s="1"/>
      <c r="D818" s="19"/>
      <c r="F818" s="15"/>
      <c r="G818" s="99"/>
      <c r="H818" s="86"/>
      <c r="I818" s="88"/>
    </row>
    <row r="819" spans="1:9" ht="12" customHeight="1">
      <c r="A819" s="21"/>
      <c r="B819" s="14"/>
      <c r="C819" s="1"/>
      <c r="D819" s="19" t="s">
        <v>50</v>
      </c>
      <c r="E819" t="s">
        <v>1326</v>
      </c>
      <c r="F819" s="15"/>
      <c r="G819" s="99"/>
      <c r="H819" s="86"/>
      <c r="I819" s="88"/>
    </row>
    <row r="820" spans="1:9" ht="12" customHeight="1">
      <c r="A820" s="21"/>
      <c r="B820" s="14"/>
      <c r="C820" s="1"/>
      <c r="D820" s="19"/>
      <c r="E820" t="s">
        <v>1327</v>
      </c>
      <c r="F820" s="15"/>
      <c r="G820" s="99"/>
      <c r="H820" s="86"/>
      <c r="I820" s="88"/>
    </row>
    <row r="821" spans="1:9" ht="12" customHeight="1">
      <c r="A821" s="21"/>
      <c r="B821" s="14"/>
      <c r="C821" s="1"/>
      <c r="D821" s="19"/>
      <c r="E821" t="s">
        <v>1328</v>
      </c>
      <c r="F821" s="15"/>
      <c r="G821" s="99"/>
      <c r="H821" s="86"/>
      <c r="I821" s="88"/>
    </row>
    <row r="822" spans="1:9" ht="12" customHeight="1">
      <c r="A822" s="21"/>
      <c r="B822" s="14"/>
      <c r="C822" s="1"/>
      <c r="D822" s="19"/>
      <c r="E822" t="s">
        <v>1329</v>
      </c>
      <c r="F822" s="15"/>
      <c r="G822" s="99"/>
      <c r="H822" s="86"/>
      <c r="I822" s="88"/>
    </row>
    <row r="823" spans="1:9" ht="12" customHeight="1">
      <c r="A823" s="21"/>
      <c r="B823" s="14"/>
      <c r="C823" s="1"/>
      <c r="D823" s="19"/>
      <c r="E823" t="s">
        <v>1330</v>
      </c>
      <c r="F823" s="15"/>
      <c r="G823" s="99"/>
      <c r="H823" s="86"/>
      <c r="I823" s="88"/>
    </row>
    <row r="824" spans="1:9" ht="12" customHeight="1">
      <c r="A824" s="21"/>
      <c r="B824" s="14"/>
      <c r="C824" s="1"/>
      <c r="D824" s="19"/>
      <c r="E824" t="s">
        <v>1331</v>
      </c>
      <c r="F824" s="15"/>
      <c r="G824" s="99"/>
      <c r="H824" s="86"/>
      <c r="I824" s="88"/>
    </row>
    <row r="825" spans="1:9" ht="12" customHeight="1">
      <c r="A825" s="21"/>
      <c r="B825" s="14"/>
      <c r="C825" s="1"/>
      <c r="D825" s="19"/>
      <c r="E825" t="s">
        <v>1332</v>
      </c>
      <c r="F825" s="199" t="s">
        <v>12</v>
      </c>
      <c r="G825" s="204">
        <v>1</v>
      </c>
      <c r="H825" s="86"/>
      <c r="I825" s="83" t="str">
        <f>IF(H825="","",ROUND(G825*H825,2))</f>
        <v/>
      </c>
    </row>
    <row r="826" spans="1:9" ht="12" customHeight="1">
      <c r="A826" s="21"/>
      <c r="B826" s="14"/>
      <c r="C826" s="1"/>
      <c r="D826" s="19"/>
      <c r="F826" s="15"/>
      <c r="G826" s="99"/>
      <c r="H826" s="86"/>
      <c r="I826" s="88"/>
    </row>
    <row r="827" spans="1:9" ht="12" customHeight="1">
      <c r="A827" s="21"/>
      <c r="B827" s="14"/>
      <c r="C827" s="1"/>
      <c r="D827" s="19" t="s">
        <v>51</v>
      </c>
      <c r="E827" t="s">
        <v>1333</v>
      </c>
      <c r="F827" s="15"/>
      <c r="G827" s="99"/>
      <c r="H827" s="86"/>
      <c r="I827" s="88"/>
    </row>
    <row r="828" spans="1:9" ht="12" customHeight="1">
      <c r="A828" s="21"/>
      <c r="B828" s="14"/>
      <c r="C828" s="1"/>
      <c r="D828" s="19"/>
      <c r="E828" t="s">
        <v>1334</v>
      </c>
      <c r="F828" s="199" t="s">
        <v>12</v>
      </c>
      <c r="G828" s="204">
        <v>1</v>
      </c>
      <c r="H828" s="86"/>
      <c r="I828" s="83" t="str">
        <f>IF(H828="","",ROUND(G828*H828,2))</f>
        <v/>
      </c>
    </row>
    <row r="829" spans="1:9" ht="12" customHeight="1">
      <c r="A829" s="21"/>
      <c r="B829" s="14"/>
      <c r="C829" s="1"/>
      <c r="D829" s="19"/>
      <c r="F829" s="15"/>
      <c r="G829" s="99"/>
      <c r="H829" s="86"/>
      <c r="I829" s="88"/>
    </row>
    <row r="830" spans="1:9" ht="12" customHeight="1">
      <c r="A830" s="21"/>
      <c r="B830" s="14"/>
      <c r="C830" s="1"/>
      <c r="D830" s="19"/>
      <c r="F830" s="15"/>
      <c r="G830" s="99"/>
      <c r="H830" s="86"/>
      <c r="I830" s="88"/>
    </row>
    <row r="831" spans="1:9" ht="12" customHeight="1">
      <c r="A831" s="21"/>
      <c r="B831" s="14"/>
      <c r="C831" s="1"/>
      <c r="D831" s="19"/>
      <c r="F831" s="15"/>
      <c r="G831" s="99"/>
      <c r="H831" s="86"/>
      <c r="I831" s="88"/>
    </row>
    <row r="832" spans="1:9" ht="12" customHeight="1">
      <c r="A832" s="21"/>
      <c r="B832" s="14"/>
      <c r="C832" s="1"/>
      <c r="D832" s="19"/>
      <c r="F832" s="15"/>
      <c r="G832" s="99"/>
      <c r="H832" s="86"/>
      <c r="I832" s="88"/>
    </row>
    <row r="833" spans="1:9" ht="12" customHeight="1">
      <c r="A833" s="21"/>
      <c r="B833" s="14"/>
      <c r="C833" s="1"/>
      <c r="D833" s="19"/>
      <c r="F833" s="15"/>
      <c r="G833" s="99"/>
      <c r="H833" s="86"/>
      <c r="I833" s="88"/>
    </row>
    <row r="834" spans="1:9" ht="12" customHeight="1">
      <c r="A834" s="21"/>
      <c r="B834" s="14"/>
      <c r="C834" s="1"/>
      <c r="D834" s="19"/>
      <c r="E834" s="19"/>
      <c r="F834" s="28"/>
      <c r="G834" s="134"/>
      <c r="H834" s="86"/>
      <c r="I834" s="83"/>
    </row>
    <row r="835" spans="1:9" ht="12" customHeight="1">
      <c r="A835" s="206"/>
      <c r="B835" s="207"/>
      <c r="C835" s="208"/>
      <c r="D835" s="208"/>
      <c r="E835" s="208"/>
      <c r="F835" s="209"/>
      <c r="G835" s="139"/>
      <c r="H835" s="148"/>
      <c r="I835" s="125"/>
    </row>
    <row r="836" spans="1:9" ht="12" customHeight="1">
      <c r="A836" s="210"/>
      <c r="B836" s="211" t="s">
        <v>22</v>
      </c>
      <c r="C836" s="212"/>
      <c r="D836" s="212"/>
      <c r="E836" s="212"/>
      <c r="F836" s="213"/>
      <c r="G836" s="140"/>
      <c r="H836" s="149"/>
      <c r="I836" s="130" t="str">
        <f>IF(SUM(I782:I835)=0,"",SUM(I782:I835))</f>
        <v/>
      </c>
    </row>
    <row r="837" spans="1:9" ht="12" customHeight="1">
      <c r="A837" s="214"/>
      <c r="B837" s="215"/>
      <c r="C837" s="216"/>
      <c r="D837" s="216"/>
      <c r="E837" s="216"/>
      <c r="F837" s="217"/>
      <c r="G837" s="141"/>
      <c r="H837" s="150"/>
      <c r="I837" s="127"/>
    </row>
    <row r="838" spans="1:9" ht="12" customHeight="1">
      <c r="A838" s="206"/>
      <c r="B838" s="65"/>
      <c r="C838" s="43"/>
      <c r="D838" s="43"/>
      <c r="E838" s="208"/>
      <c r="F838" s="209"/>
      <c r="G838" s="139"/>
      <c r="H838" s="148"/>
      <c r="I838" s="128"/>
    </row>
    <row r="839" spans="1:9" ht="12" customHeight="1">
      <c r="A839" s="218"/>
      <c r="B839" s="47" t="s">
        <v>23</v>
      </c>
      <c r="C839" s="19"/>
      <c r="D839" s="19"/>
      <c r="E839" s="212"/>
      <c r="F839" s="213"/>
      <c r="G839" s="140"/>
      <c r="H839" s="149"/>
      <c r="I839" s="129" t="str">
        <f>+I836</f>
        <v/>
      </c>
    </row>
    <row r="840" spans="1:9" ht="12" customHeight="1">
      <c r="A840" s="219"/>
      <c r="B840" s="51"/>
      <c r="C840" s="52"/>
      <c r="D840" s="52"/>
      <c r="E840" s="216"/>
      <c r="F840" s="217"/>
      <c r="G840" s="141"/>
      <c r="H840" s="150"/>
      <c r="I840" s="220"/>
    </row>
    <row r="841" spans="1:9" ht="12" customHeight="1">
      <c r="A841" s="21"/>
      <c r="B841" s="14"/>
      <c r="C841" s="1"/>
      <c r="D841" s="19"/>
      <c r="F841" s="15"/>
      <c r="G841" s="99"/>
      <c r="H841" s="86"/>
      <c r="I841" s="88"/>
    </row>
    <row r="842" spans="1:9" ht="12" customHeight="1">
      <c r="A842" s="71">
        <v>4.5999999999999996</v>
      </c>
      <c r="B842" s="23" t="s">
        <v>1274</v>
      </c>
      <c r="C842" s="32" t="s">
        <v>1276</v>
      </c>
      <c r="D842" s="19"/>
      <c r="F842" s="15"/>
      <c r="G842" s="99"/>
      <c r="H842" s="86"/>
      <c r="I842" s="88"/>
    </row>
    <row r="843" spans="1:9" ht="12" customHeight="1">
      <c r="A843" s="21"/>
      <c r="B843" s="23" t="s">
        <v>1275</v>
      </c>
      <c r="C843" s="32"/>
      <c r="D843" s="19"/>
      <c r="F843" s="15"/>
      <c r="G843" s="99"/>
      <c r="H843" s="86"/>
      <c r="I843" s="88"/>
    </row>
    <row r="844" spans="1:9" ht="12" customHeight="1">
      <c r="A844" s="21" t="s">
        <v>253</v>
      </c>
      <c r="B844" s="199" t="s">
        <v>1417</v>
      </c>
      <c r="C844" s="1" t="s">
        <v>1277</v>
      </c>
      <c r="D844" s="19"/>
      <c r="F844" s="15"/>
      <c r="G844" s="99"/>
      <c r="H844" s="86"/>
      <c r="I844" s="88"/>
    </row>
    <row r="845" spans="1:9" ht="12" customHeight="1">
      <c r="A845" s="21"/>
      <c r="B845" s="15" t="s">
        <v>1421</v>
      </c>
      <c r="C845" s="1" t="s">
        <v>1278</v>
      </c>
      <c r="D845" s="19"/>
      <c r="F845" s="15"/>
      <c r="G845" s="99"/>
      <c r="H845" s="86"/>
      <c r="I845" s="88"/>
    </row>
    <row r="846" spans="1:9" ht="12" customHeight="1">
      <c r="A846" s="21"/>
      <c r="B846" s="15" t="s">
        <v>1422</v>
      </c>
      <c r="C846" s="1" t="s">
        <v>1279</v>
      </c>
      <c r="D846" s="19"/>
      <c r="F846" s="15"/>
      <c r="G846" s="99"/>
      <c r="H846" s="86"/>
      <c r="I846" s="88"/>
    </row>
    <row r="847" spans="1:9" ht="12" customHeight="1">
      <c r="A847" s="21"/>
      <c r="B847" s="15" t="s">
        <v>1427</v>
      </c>
      <c r="C847" s="1"/>
      <c r="D847" s="19"/>
      <c r="F847" s="15"/>
      <c r="G847" s="99"/>
      <c r="H847" s="86"/>
      <c r="I847" s="88"/>
    </row>
    <row r="848" spans="1:9" ht="12" customHeight="1">
      <c r="A848" s="21"/>
      <c r="B848" s="14"/>
      <c r="C848" s="1" t="s">
        <v>29</v>
      </c>
      <c r="D848" s="19" t="s">
        <v>1282</v>
      </c>
      <c r="F848" s="15"/>
      <c r="G848" s="99"/>
      <c r="H848" s="86"/>
      <c r="I848" s="88"/>
    </row>
    <row r="849" spans="1:9" ht="12" customHeight="1">
      <c r="A849" s="21"/>
      <c r="B849" s="14"/>
      <c r="C849" s="1"/>
      <c r="D849" s="19"/>
      <c r="F849" s="15"/>
      <c r="G849" s="99"/>
      <c r="H849" s="86"/>
      <c r="I849" s="88"/>
    </row>
    <row r="850" spans="1:9" ht="12" customHeight="1">
      <c r="A850" s="21"/>
      <c r="B850" s="14"/>
      <c r="C850" s="1"/>
      <c r="D850" s="19" t="s">
        <v>50</v>
      </c>
      <c r="E850" t="s">
        <v>1280</v>
      </c>
      <c r="F850" s="15"/>
      <c r="G850" s="99"/>
      <c r="H850" s="86"/>
      <c r="I850" s="88"/>
    </row>
    <row r="851" spans="1:9" ht="12" customHeight="1">
      <c r="A851" s="21"/>
      <c r="B851" s="14"/>
      <c r="C851" s="1"/>
      <c r="D851" s="19"/>
      <c r="E851" t="s">
        <v>1281</v>
      </c>
      <c r="F851" s="199" t="s">
        <v>12</v>
      </c>
      <c r="G851" s="204">
        <v>2</v>
      </c>
      <c r="H851" s="86"/>
      <c r="I851" s="83" t="str">
        <f>IF(H851="","",ROUND(G851*H851,2))</f>
        <v/>
      </c>
    </row>
    <row r="852" spans="1:9" ht="12" customHeight="1">
      <c r="A852" s="21"/>
      <c r="B852" s="14"/>
      <c r="C852" s="1"/>
      <c r="D852" s="19"/>
      <c r="F852" s="15"/>
      <c r="G852" s="99"/>
      <c r="H852" s="86"/>
      <c r="I852" s="88"/>
    </row>
    <row r="853" spans="1:9" ht="12" customHeight="1">
      <c r="A853" s="21"/>
      <c r="B853" s="14"/>
      <c r="C853" s="1" t="s">
        <v>30</v>
      </c>
      <c r="D853" s="19" t="s">
        <v>1283</v>
      </c>
      <c r="F853" s="15"/>
      <c r="G853" s="99"/>
      <c r="H853" s="86"/>
      <c r="I853" s="88"/>
    </row>
    <row r="854" spans="1:9" ht="12" customHeight="1">
      <c r="A854" s="21"/>
      <c r="B854" s="14"/>
      <c r="C854" s="1"/>
      <c r="D854" s="19"/>
      <c r="F854" s="15"/>
      <c r="G854" s="99"/>
      <c r="H854" s="86"/>
      <c r="I854" s="88"/>
    </row>
    <row r="855" spans="1:9" ht="12" customHeight="1">
      <c r="A855" s="21"/>
      <c r="B855" s="14"/>
      <c r="C855" s="1"/>
      <c r="D855" s="19" t="s">
        <v>50</v>
      </c>
      <c r="E855" t="s">
        <v>1284</v>
      </c>
      <c r="F855" s="15"/>
      <c r="G855" s="99"/>
      <c r="H855" s="86"/>
      <c r="I855" s="88"/>
    </row>
    <row r="856" spans="1:9" ht="12" customHeight="1">
      <c r="A856" s="21"/>
      <c r="B856" s="14"/>
      <c r="C856" s="1"/>
      <c r="D856" s="19"/>
      <c r="E856" t="s">
        <v>1285</v>
      </c>
      <c r="F856" s="15"/>
      <c r="G856" s="99"/>
      <c r="H856" s="86"/>
      <c r="I856" s="88"/>
    </row>
    <row r="857" spans="1:9" ht="12" customHeight="1">
      <c r="A857" s="21"/>
      <c r="B857" s="14"/>
      <c r="C857" s="1"/>
      <c r="D857" s="19"/>
      <c r="E857" t="s">
        <v>1286</v>
      </c>
      <c r="F857" s="199" t="s">
        <v>12</v>
      </c>
      <c r="G857" s="204">
        <v>2</v>
      </c>
      <c r="H857" s="86"/>
      <c r="I857" s="83" t="str">
        <f>IF(H857="","",ROUND(G857*H857,2))</f>
        <v/>
      </c>
    </row>
    <row r="858" spans="1:9" ht="12" customHeight="1">
      <c r="A858" s="21"/>
      <c r="B858" s="14"/>
      <c r="C858" s="1"/>
      <c r="D858" s="19"/>
      <c r="F858" s="15"/>
      <c r="G858" s="99"/>
      <c r="H858" s="86"/>
      <c r="I858" s="88"/>
    </row>
    <row r="859" spans="1:9" ht="12" customHeight="1">
      <c r="A859" s="21"/>
      <c r="B859" s="14"/>
      <c r="C859" s="1" t="s">
        <v>31</v>
      </c>
      <c r="D859" s="19" t="s">
        <v>1507</v>
      </c>
      <c r="F859" s="15"/>
      <c r="G859" s="99"/>
      <c r="H859" s="86"/>
      <c r="I859" s="88"/>
    </row>
    <row r="860" spans="1:9" ht="12" customHeight="1">
      <c r="A860" s="21"/>
      <c r="B860" s="14"/>
      <c r="C860" s="1"/>
      <c r="D860" s="19"/>
      <c r="F860" s="15"/>
      <c r="G860" s="99"/>
      <c r="H860" s="86"/>
      <c r="I860" s="88"/>
    </row>
    <row r="861" spans="1:9" ht="12" customHeight="1">
      <c r="A861" s="21"/>
      <c r="B861" s="14"/>
      <c r="C861" s="1"/>
      <c r="D861" s="19" t="s">
        <v>50</v>
      </c>
      <c r="E861" t="s">
        <v>1287</v>
      </c>
      <c r="F861" s="15"/>
      <c r="G861" s="99"/>
      <c r="H861" s="86"/>
      <c r="I861" s="88"/>
    </row>
    <row r="862" spans="1:9" ht="12" customHeight="1">
      <c r="A862" s="21"/>
      <c r="B862" s="14"/>
      <c r="C862" s="1"/>
      <c r="D862" s="19"/>
      <c r="E862" t="s">
        <v>1288</v>
      </c>
      <c r="F862" s="15"/>
      <c r="G862" s="99"/>
      <c r="H862" s="86"/>
      <c r="I862" s="88"/>
    </row>
    <row r="863" spans="1:9" ht="12" customHeight="1">
      <c r="A863" s="21"/>
      <c r="B863" s="14"/>
      <c r="C863" s="1"/>
      <c r="D863" s="19"/>
      <c r="E863" t="s">
        <v>1289</v>
      </c>
      <c r="F863" s="15"/>
      <c r="G863" s="99"/>
      <c r="H863" s="86"/>
      <c r="I863" s="88"/>
    </row>
    <row r="864" spans="1:9" ht="12" customHeight="1">
      <c r="A864" s="21"/>
      <c r="B864" s="14"/>
      <c r="C864" s="1"/>
      <c r="D864" s="19"/>
      <c r="E864" t="s">
        <v>1290</v>
      </c>
      <c r="F864" s="15"/>
      <c r="G864" s="99"/>
      <c r="H864" s="86"/>
      <c r="I864" s="88"/>
    </row>
    <row r="865" spans="1:9" ht="12" customHeight="1">
      <c r="A865" s="21"/>
      <c r="B865" s="14"/>
      <c r="C865" s="1"/>
      <c r="D865" s="19"/>
      <c r="E865" t="s">
        <v>1291</v>
      </c>
      <c r="F865" s="15"/>
      <c r="G865" s="99"/>
      <c r="H865" s="86"/>
      <c r="I865" s="88"/>
    </row>
    <row r="866" spans="1:9" ht="12" customHeight="1">
      <c r="A866" s="21"/>
      <c r="B866" s="14"/>
      <c r="C866" s="1"/>
      <c r="D866" s="19"/>
      <c r="E866" t="s">
        <v>1292</v>
      </c>
      <c r="F866" s="199" t="s">
        <v>12</v>
      </c>
      <c r="G866" s="204">
        <v>2</v>
      </c>
      <c r="H866" s="86"/>
      <c r="I866" s="83" t="str">
        <f>IF(H866="","",ROUND(G866*H866,2))</f>
        <v/>
      </c>
    </row>
    <row r="867" spans="1:9" ht="12" customHeight="1">
      <c r="A867" s="21"/>
      <c r="B867" s="14"/>
      <c r="C867" s="1"/>
      <c r="D867" s="19"/>
      <c r="F867" s="15"/>
      <c r="G867" s="99"/>
      <c r="H867" s="86"/>
      <c r="I867" s="88"/>
    </row>
    <row r="868" spans="1:9" ht="12" customHeight="1">
      <c r="A868" s="21"/>
      <c r="B868" s="14"/>
      <c r="C868" s="1" t="s">
        <v>32</v>
      </c>
      <c r="D868" s="19" t="s">
        <v>1293</v>
      </c>
      <c r="F868" s="15"/>
      <c r="G868" s="99"/>
      <c r="H868" s="86"/>
      <c r="I868" s="88"/>
    </row>
    <row r="869" spans="1:9" ht="12" customHeight="1">
      <c r="A869" s="21"/>
      <c r="B869" s="14"/>
      <c r="C869" s="1"/>
      <c r="D869" s="19"/>
      <c r="F869" s="15"/>
      <c r="G869" s="99"/>
      <c r="H869" s="86"/>
      <c r="I869" s="88"/>
    </row>
    <row r="870" spans="1:9" ht="12" customHeight="1">
      <c r="A870" s="21"/>
      <c r="B870" s="14"/>
      <c r="C870" s="1"/>
      <c r="D870" s="19" t="s">
        <v>50</v>
      </c>
      <c r="E870" t="s">
        <v>1294</v>
      </c>
      <c r="F870" s="15"/>
      <c r="G870" s="99"/>
      <c r="H870" s="86"/>
      <c r="I870" s="88"/>
    </row>
    <row r="871" spans="1:9" ht="12" customHeight="1">
      <c r="A871" s="21"/>
      <c r="B871" s="14"/>
      <c r="C871" s="1"/>
      <c r="D871" s="19"/>
      <c r="E871" t="s">
        <v>1295</v>
      </c>
      <c r="F871" s="15"/>
      <c r="G871" s="99"/>
      <c r="H871" s="86"/>
      <c r="I871" s="88"/>
    </row>
    <row r="872" spans="1:9" ht="12" customHeight="1">
      <c r="A872" s="21"/>
      <c r="B872" s="14"/>
      <c r="C872" s="1"/>
      <c r="D872" s="19"/>
      <c r="E872" t="s">
        <v>1296</v>
      </c>
      <c r="F872" s="199" t="s">
        <v>12</v>
      </c>
      <c r="G872" s="204">
        <v>1</v>
      </c>
      <c r="H872" s="86"/>
      <c r="I872" s="83" t="str">
        <f>IF(H872="","",ROUND(G872*H872,2))</f>
        <v/>
      </c>
    </row>
    <row r="873" spans="1:9" ht="12" customHeight="1">
      <c r="A873" s="21"/>
      <c r="B873" s="14"/>
      <c r="C873" s="1"/>
      <c r="D873" s="19"/>
      <c r="F873" s="15"/>
      <c r="G873" s="99"/>
      <c r="H873" s="86"/>
      <c r="I873" s="88"/>
    </row>
    <row r="874" spans="1:9" ht="12" customHeight="1">
      <c r="A874" s="21"/>
      <c r="B874" s="14"/>
      <c r="C874" s="1" t="s">
        <v>33</v>
      </c>
      <c r="D874" s="19" t="s">
        <v>1297</v>
      </c>
      <c r="F874" s="15"/>
      <c r="G874" s="99"/>
      <c r="H874" s="86"/>
      <c r="I874" s="88"/>
    </row>
    <row r="875" spans="1:9" ht="12" customHeight="1">
      <c r="A875" s="21"/>
      <c r="B875" s="14"/>
      <c r="C875" s="1"/>
      <c r="D875" s="19"/>
      <c r="F875" s="15"/>
      <c r="G875" s="99"/>
      <c r="H875" s="86"/>
      <c r="I875" s="88"/>
    </row>
    <row r="876" spans="1:9" ht="12" customHeight="1">
      <c r="A876" s="21"/>
      <c r="B876" s="14"/>
      <c r="C876" s="1"/>
      <c r="D876" s="19" t="s">
        <v>50</v>
      </c>
      <c r="E876" t="s">
        <v>1298</v>
      </c>
      <c r="F876" s="15"/>
      <c r="G876" s="99"/>
      <c r="H876" s="86"/>
      <c r="I876" s="88"/>
    </row>
    <row r="877" spans="1:9" ht="12" customHeight="1">
      <c r="A877" s="21"/>
      <c r="B877" s="14"/>
      <c r="C877" s="1"/>
      <c r="D877" s="19"/>
      <c r="E877" t="s">
        <v>1299</v>
      </c>
      <c r="F877" s="15"/>
      <c r="G877" s="99"/>
      <c r="H877" s="86"/>
      <c r="I877" s="88"/>
    </row>
    <row r="878" spans="1:9" ht="12" customHeight="1">
      <c r="A878" s="21"/>
      <c r="B878" s="14"/>
      <c r="C878" s="1"/>
      <c r="D878" s="19"/>
      <c r="E878" t="s">
        <v>1300</v>
      </c>
      <c r="F878" s="29" t="s">
        <v>60</v>
      </c>
      <c r="G878" s="82" t="s">
        <v>60</v>
      </c>
      <c r="H878" s="86" t="s">
        <v>28</v>
      </c>
      <c r="I878" s="88"/>
    </row>
    <row r="879" spans="1:9" ht="12" customHeight="1">
      <c r="A879" s="21"/>
      <c r="B879" s="14"/>
      <c r="C879" s="1"/>
      <c r="D879" s="19"/>
      <c r="F879" s="15"/>
      <c r="G879" s="99"/>
      <c r="H879" s="86"/>
      <c r="I879" s="88"/>
    </row>
    <row r="880" spans="1:9" ht="12" customHeight="1">
      <c r="A880" s="21"/>
      <c r="B880" s="14"/>
      <c r="C880" s="1"/>
      <c r="D880" s="19" t="s">
        <v>51</v>
      </c>
      <c r="E880" t="s">
        <v>1301</v>
      </c>
      <c r="F880" s="15"/>
      <c r="G880" s="99"/>
      <c r="H880" s="86"/>
      <c r="I880" s="88"/>
    </row>
    <row r="881" spans="1:9" ht="12" customHeight="1">
      <c r="A881" s="21"/>
      <c r="B881" s="14"/>
      <c r="C881" s="1"/>
      <c r="D881" s="19"/>
      <c r="E881" t="s">
        <v>1302</v>
      </c>
      <c r="F881" s="15"/>
      <c r="G881" s="99"/>
      <c r="H881" s="86"/>
      <c r="I881" s="88"/>
    </row>
    <row r="882" spans="1:9" ht="12" customHeight="1">
      <c r="A882" s="21"/>
      <c r="B882" s="14"/>
      <c r="C882" s="1"/>
      <c r="D882" s="19"/>
      <c r="E882" t="s">
        <v>1303</v>
      </c>
      <c r="F882" s="29" t="s">
        <v>60</v>
      </c>
      <c r="G882" s="82" t="s">
        <v>60</v>
      </c>
      <c r="H882" s="86" t="s">
        <v>28</v>
      </c>
      <c r="I882" s="88"/>
    </row>
    <row r="883" spans="1:9" ht="12" customHeight="1">
      <c r="A883" s="21"/>
      <c r="B883" s="14"/>
      <c r="C883" s="1"/>
      <c r="D883" s="19"/>
      <c r="F883" s="15"/>
      <c r="G883" s="99"/>
      <c r="H883" s="86"/>
      <c r="I883" s="88"/>
    </row>
    <row r="884" spans="1:9" ht="12" customHeight="1">
      <c r="A884" s="21"/>
      <c r="B884" s="14"/>
      <c r="C884" s="1"/>
      <c r="D884" s="19"/>
      <c r="F884" s="15"/>
      <c r="G884" s="99"/>
      <c r="H884" s="86"/>
      <c r="I884" s="88"/>
    </row>
    <row r="885" spans="1:9" ht="12" customHeight="1">
      <c r="A885" s="21"/>
      <c r="B885" s="14"/>
      <c r="C885" s="1"/>
      <c r="D885" s="19"/>
      <c r="F885" s="15"/>
      <c r="G885" s="99"/>
      <c r="H885" s="86"/>
      <c r="I885" s="88"/>
    </row>
    <row r="886" spans="1:9" ht="12" customHeight="1">
      <c r="A886" s="21"/>
      <c r="B886" s="14"/>
      <c r="C886" s="1"/>
      <c r="D886" s="19"/>
      <c r="F886" s="15"/>
      <c r="G886" s="99"/>
      <c r="H886" s="86"/>
      <c r="I886" s="88"/>
    </row>
    <row r="887" spans="1:9" ht="12" customHeight="1">
      <c r="A887" s="21"/>
      <c r="B887" s="14"/>
      <c r="C887" s="1"/>
      <c r="D887" s="19"/>
      <c r="F887" s="15"/>
      <c r="G887" s="99"/>
      <c r="H887" s="86"/>
      <c r="I887" s="88"/>
    </row>
    <row r="888" spans="1:9" ht="12" customHeight="1">
      <c r="A888" s="21"/>
      <c r="B888" s="14"/>
      <c r="C888" s="1"/>
      <c r="D888" s="19"/>
      <c r="F888" s="15"/>
      <c r="G888" s="99"/>
      <c r="H888" s="86"/>
      <c r="I888" s="88"/>
    </row>
    <row r="889" spans="1:9" ht="12" customHeight="1">
      <c r="A889" s="21"/>
      <c r="B889" s="14"/>
      <c r="C889" s="1"/>
      <c r="D889" s="19"/>
      <c r="F889" s="15"/>
      <c r="G889" s="99"/>
      <c r="H889" s="86"/>
      <c r="I889" s="88"/>
    </row>
    <row r="890" spans="1:9" ht="12" customHeight="1">
      <c r="A890" s="21"/>
      <c r="B890" s="14"/>
      <c r="C890" s="1"/>
      <c r="D890" s="19"/>
      <c r="E890" s="19"/>
      <c r="F890" s="28"/>
      <c r="G890" s="134"/>
      <c r="H890" s="86"/>
      <c r="I890" s="83"/>
    </row>
    <row r="891" spans="1:9" ht="12" customHeight="1">
      <c r="A891" s="206"/>
      <c r="B891" s="207"/>
      <c r="C891" s="208"/>
      <c r="D891" s="208"/>
      <c r="E891" s="208"/>
      <c r="F891" s="209"/>
      <c r="G891" s="139"/>
      <c r="H891" s="148"/>
      <c r="I891" s="125"/>
    </row>
    <row r="892" spans="1:9" ht="12" customHeight="1">
      <c r="A892" s="210"/>
      <c r="B892" s="211" t="s">
        <v>22</v>
      </c>
      <c r="C892" s="212"/>
      <c r="D892" s="212"/>
      <c r="E892" s="212"/>
      <c r="F892" s="213"/>
      <c r="G892" s="140"/>
      <c r="H892" s="149"/>
      <c r="I892" s="130" t="str">
        <f>IF(SUM(I838:I891)=0,"",SUM(I838:I891))</f>
        <v/>
      </c>
    </row>
    <row r="893" spans="1:9" ht="12" customHeight="1">
      <c r="A893" s="214"/>
      <c r="B893" s="215"/>
      <c r="C893" s="216"/>
      <c r="D893" s="216"/>
      <c r="E893" s="216"/>
      <c r="F893" s="217"/>
      <c r="G893" s="141"/>
      <c r="H893" s="150"/>
      <c r="I893" s="127"/>
    </row>
    <row r="894" spans="1:9" ht="12" customHeight="1">
      <c r="A894" s="206"/>
      <c r="B894" s="65"/>
      <c r="C894" s="43"/>
      <c r="D894" s="43"/>
      <c r="E894" s="208"/>
      <c r="F894" s="209"/>
      <c r="G894" s="139"/>
      <c r="H894" s="148"/>
      <c r="I894" s="128"/>
    </row>
    <row r="895" spans="1:9" ht="12" customHeight="1">
      <c r="A895" s="218"/>
      <c r="B895" s="47" t="s">
        <v>23</v>
      </c>
      <c r="C895" s="19"/>
      <c r="D895" s="19"/>
      <c r="E895" s="212"/>
      <c r="F895" s="213"/>
      <c r="G895" s="140"/>
      <c r="H895" s="149"/>
      <c r="I895" s="129" t="str">
        <f>+I892</f>
        <v/>
      </c>
    </row>
    <row r="896" spans="1:9" ht="12" customHeight="1">
      <c r="A896" s="219"/>
      <c r="B896" s="51"/>
      <c r="C896" s="52"/>
      <c r="D896" s="52"/>
      <c r="E896" s="216"/>
      <c r="F896" s="217"/>
      <c r="G896" s="141"/>
      <c r="H896" s="150"/>
      <c r="I896" s="220"/>
    </row>
    <row r="897" spans="1:9" ht="12" customHeight="1">
      <c r="A897" s="21"/>
      <c r="B897" s="14"/>
      <c r="C897" s="1"/>
      <c r="D897" s="19"/>
      <c r="F897" s="15"/>
      <c r="G897" s="99"/>
      <c r="H897" s="86"/>
      <c r="I897" s="88"/>
    </row>
    <row r="898" spans="1:9" ht="12" customHeight="1">
      <c r="A898" s="84">
        <v>4.7</v>
      </c>
      <c r="B898" s="23"/>
      <c r="C898" s="76" t="s">
        <v>1523</v>
      </c>
      <c r="D898" s="19"/>
      <c r="E898" s="19"/>
      <c r="F898" s="15"/>
      <c r="G898" s="99"/>
      <c r="H898" s="86"/>
      <c r="I898" s="88"/>
    </row>
    <row r="899" spans="1:9" ht="12" customHeight="1">
      <c r="A899" s="20"/>
      <c r="B899" s="30"/>
      <c r="C899" s="75"/>
      <c r="D899" s="19"/>
      <c r="E899" s="19"/>
      <c r="F899" s="15"/>
      <c r="G899" s="99"/>
      <c r="H899" s="86"/>
      <c r="I899" s="88"/>
    </row>
    <row r="900" spans="1:9" ht="12" customHeight="1">
      <c r="A900" s="20"/>
      <c r="B900" s="30"/>
      <c r="C900" s="235" t="s">
        <v>1519</v>
      </c>
      <c r="D900" s="19"/>
      <c r="E900" s="19"/>
      <c r="F900" s="15"/>
      <c r="G900" s="99"/>
      <c r="H900" s="86"/>
      <c r="I900" s="88"/>
    </row>
    <row r="901" spans="1:9" ht="12" customHeight="1">
      <c r="A901" s="20"/>
      <c r="B901" s="30"/>
      <c r="C901" s="235" t="s">
        <v>1520</v>
      </c>
      <c r="D901" s="19"/>
      <c r="E901" s="19"/>
      <c r="F901" s="15"/>
      <c r="G901" s="99"/>
      <c r="H901" s="86"/>
      <c r="I901" s="88"/>
    </row>
    <row r="902" spans="1:9" ht="12" customHeight="1">
      <c r="A902" s="20"/>
      <c r="B902" s="30"/>
      <c r="C902" s="235" t="s">
        <v>1521</v>
      </c>
      <c r="D902" s="19"/>
      <c r="E902" s="19"/>
      <c r="F902" s="15"/>
      <c r="G902" s="99"/>
      <c r="H902" s="86"/>
      <c r="I902" s="88"/>
    </row>
    <row r="903" spans="1:9" ht="12" customHeight="1">
      <c r="A903" s="20"/>
      <c r="B903" s="30"/>
      <c r="C903" s="235" t="s">
        <v>1522</v>
      </c>
      <c r="D903" s="19"/>
      <c r="E903" s="19"/>
      <c r="F903" s="15"/>
      <c r="G903" s="99"/>
      <c r="H903" s="86"/>
      <c r="I903" s="88"/>
    </row>
    <row r="904" spans="1:9" ht="12" customHeight="1">
      <c r="A904" s="20"/>
      <c r="B904" s="30"/>
      <c r="C904" s="235"/>
      <c r="D904" s="19"/>
      <c r="E904" s="19"/>
      <c r="F904" s="15"/>
      <c r="G904" s="99"/>
      <c r="H904" s="86"/>
      <c r="I904" s="88"/>
    </row>
    <row r="905" spans="1:9" ht="12" customHeight="1">
      <c r="A905" s="20" t="s">
        <v>1546</v>
      </c>
      <c r="B905" s="30"/>
      <c r="C905" s="75" t="s">
        <v>1524</v>
      </c>
      <c r="D905" s="19"/>
      <c r="E905" s="19"/>
      <c r="F905" s="20"/>
      <c r="G905" s="101"/>
      <c r="H905" s="194"/>
      <c r="I905" s="88"/>
    </row>
    <row r="906" spans="1:9" ht="12" customHeight="1">
      <c r="A906" s="20"/>
      <c r="B906" s="30"/>
      <c r="C906" s="75" t="s">
        <v>1525</v>
      </c>
      <c r="D906" s="19"/>
      <c r="E906" s="19"/>
      <c r="F906" s="20"/>
      <c r="G906" s="101"/>
      <c r="H906" s="194"/>
      <c r="I906" s="88"/>
    </row>
    <row r="907" spans="1:9" ht="12" customHeight="1">
      <c r="A907" s="20"/>
      <c r="B907" s="30"/>
      <c r="C907" s="75" t="s">
        <v>1526</v>
      </c>
      <c r="D907" s="19"/>
      <c r="E907" s="19"/>
      <c r="F907" s="20"/>
      <c r="G907" s="101"/>
      <c r="H907" s="194"/>
      <c r="I907" s="88"/>
    </row>
    <row r="908" spans="1:9" ht="12" customHeight="1">
      <c r="A908" s="20"/>
      <c r="B908" s="30"/>
      <c r="C908" s="75" t="s">
        <v>1527</v>
      </c>
      <c r="D908" s="19"/>
      <c r="E908" s="19"/>
      <c r="F908" s="20"/>
      <c r="G908" s="101"/>
      <c r="H908" s="194"/>
      <c r="I908" s="88"/>
    </row>
    <row r="909" spans="1:9" ht="12" customHeight="1">
      <c r="A909" s="20"/>
      <c r="B909" s="30"/>
      <c r="C909" s="75" t="s">
        <v>1528</v>
      </c>
      <c r="D909" s="19"/>
      <c r="E909" s="19"/>
      <c r="F909" s="20"/>
      <c r="G909" s="101"/>
      <c r="H909" s="194"/>
      <c r="I909" s="88"/>
    </row>
    <row r="910" spans="1:9" ht="12" customHeight="1">
      <c r="A910" s="20"/>
      <c r="B910" s="30"/>
      <c r="C910" s="75" t="s">
        <v>1529</v>
      </c>
      <c r="D910" s="19"/>
      <c r="E910" s="19"/>
      <c r="F910" s="20"/>
      <c r="G910" s="101"/>
      <c r="H910" s="194"/>
      <c r="I910" s="88"/>
    </row>
    <row r="911" spans="1:9" ht="12" customHeight="1">
      <c r="A911" s="20"/>
      <c r="B911" s="30"/>
      <c r="C911" s="75" t="s">
        <v>1530</v>
      </c>
      <c r="D911" s="19"/>
      <c r="E911" s="19"/>
      <c r="F911" s="20"/>
      <c r="G911" s="101"/>
      <c r="H911" s="194"/>
      <c r="I911" s="88"/>
    </row>
    <row r="912" spans="1:9" ht="12" customHeight="1">
      <c r="A912" s="20"/>
      <c r="B912" s="30"/>
      <c r="C912" s="75" t="s">
        <v>1531</v>
      </c>
      <c r="D912" s="19"/>
      <c r="E912" s="19"/>
      <c r="F912" s="20"/>
      <c r="G912" s="101"/>
      <c r="H912" s="194"/>
      <c r="I912" s="88"/>
    </row>
    <row r="913" spans="1:9" ht="12" customHeight="1">
      <c r="A913" s="20"/>
      <c r="B913" s="30"/>
      <c r="C913" s="75" t="s">
        <v>1532</v>
      </c>
      <c r="D913" s="19"/>
      <c r="E913" s="19"/>
      <c r="F913" s="20"/>
      <c r="G913" s="101"/>
      <c r="H913" s="194"/>
      <c r="I913" s="88"/>
    </row>
    <row r="914" spans="1:9" ht="12" customHeight="1">
      <c r="A914" s="20"/>
      <c r="B914" s="30"/>
      <c r="C914" s="75" t="s">
        <v>1080</v>
      </c>
      <c r="D914" s="19"/>
      <c r="E914" s="19"/>
      <c r="F914" s="20"/>
      <c r="G914" s="101"/>
      <c r="H914" s="194"/>
      <c r="I914" s="88"/>
    </row>
    <row r="915" spans="1:9" ht="12" customHeight="1">
      <c r="A915" s="20"/>
      <c r="B915" s="30"/>
      <c r="C915" s="75" t="s">
        <v>1533</v>
      </c>
      <c r="D915" s="19"/>
      <c r="E915" s="19"/>
      <c r="F915" s="20"/>
      <c r="G915" s="101"/>
      <c r="H915" s="194"/>
      <c r="I915" s="88"/>
    </row>
    <row r="916" spans="1:9" ht="12" customHeight="1">
      <c r="A916" s="20"/>
      <c r="B916" s="30"/>
      <c r="C916" s="75" t="s">
        <v>1082</v>
      </c>
      <c r="D916" s="19"/>
      <c r="E916" s="19"/>
      <c r="F916" s="20"/>
      <c r="G916" s="101"/>
      <c r="H916" s="194"/>
      <c r="I916" s="88"/>
    </row>
    <row r="917" spans="1:9" ht="12" customHeight="1">
      <c r="A917" s="20"/>
      <c r="B917" s="30"/>
      <c r="C917" s="75" t="s">
        <v>1534</v>
      </c>
      <c r="D917" s="19"/>
      <c r="E917" s="19"/>
      <c r="F917" s="20"/>
      <c r="G917" s="101"/>
      <c r="H917" s="194"/>
      <c r="I917" s="88"/>
    </row>
    <row r="918" spans="1:9" ht="12" customHeight="1">
      <c r="A918" s="20"/>
      <c r="B918" s="30"/>
      <c r="C918" s="75" t="s">
        <v>1535</v>
      </c>
      <c r="D918" s="19"/>
      <c r="E918" s="19"/>
      <c r="F918" s="20"/>
      <c r="G918" s="101"/>
      <c r="H918" s="194"/>
      <c r="I918" s="88"/>
    </row>
    <row r="919" spans="1:9" ht="12" customHeight="1">
      <c r="A919" s="20"/>
      <c r="B919" s="30"/>
      <c r="C919" s="75" t="s">
        <v>1300</v>
      </c>
      <c r="D919" s="19"/>
      <c r="E919" s="19"/>
      <c r="F919" s="85" t="s">
        <v>60</v>
      </c>
      <c r="G919" s="101" t="s">
        <v>60</v>
      </c>
      <c r="H919" s="236" t="s">
        <v>28</v>
      </c>
      <c r="I919" s="88"/>
    </row>
    <row r="920" spans="1:9" ht="12" customHeight="1">
      <c r="A920" s="20"/>
      <c r="B920" s="30"/>
      <c r="C920" s="75"/>
      <c r="D920" s="19"/>
      <c r="E920" s="19"/>
      <c r="F920" s="20"/>
      <c r="G920" s="101"/>
      <c r="H920" s="194"/>
      <c r="I920" s="88"/>
    </row>
    <row r="921" spans="1:9" ht="12" customHeight="1">
      <c r="A921" s="20" t="s">
        <v>1547</v>
      </c>
      <c r="B921" s="30"/>
      <c r="C921" s="75" t="s">
        <v>1536</v>
      </c>
      <c r="D921" s="19"/>
      <c r="E921" s="19"/>
      <c r="F921" s="85"/>
      <c r="G921" s="101"/>
      <c r="H921" s="236"/>
      <c r="I921" s="88"/>
    </row>
    <row r="922" spans="1:9" ht="12" customHeight="1">
      <c r="A922" s="20"/>
      <c r="B922" s="30"/>
      <c r="C922" s="75" t="s">
        <v>1552</v>
      </c>
      <c r="D922" s="19"/>
      <c r="E922" s="19"/>
      <c r="F922" s="85" t="s">
        <v>60</v>
      </c>
      <c r="G922" s="101" t="s">
        <v>60</v>
      </c>
      <c r="H922" s="236" t="s">
        <v>28</v>
      </c>
      <c r="I922" s="88"/>
    </row>
    <row r="923" spans="1:9" ht="12" customHeight="1">
      <c r="A923" s="20"/>
      <c r="B923" s="30"/>
      <c r="C923" s="75"/>
      <c r="D923" s="19"/>
      <c r="E923" s="19"/>
      <c r="F923" s="20"/>
      <c r="G923" s="101"/>
      <c r="H923" s="194"/>
      <c r="I923" s="88"/>
    </row>
    <row r="924" spans="1:9" ht="12" customHeight="1">
      <c r="A924" s="20" t="s">
        <v>1548</v>
      </c>
      <c r="B924" s="30"/>
      <c r="C924" s="75" t="s">
        <v>1537</v>
      </c>
      <c r="D924" s="19"/>
      <c r="E924" s="19"/>
      <c r="F924" s="20"/>
      <c r="G924" s="101"/>
      <c r="H924" s="194"/>
      <c r="I924" s="88"/>
    </row>
    <row r="925" spans="1:9" ht="12" customHeight="1">
      <c r="A925" s="20"/>
      <c r="B925" s="30"/>
      <c r="C925" s="75" t="s">
        <v>1549</v>
      </c>
      <c r="D925" s="19"/>
      <c r="E925" s="19"/>
      <c r="F925" s="20"/>
      <c r="G925" s="101"/>
      <c r="H925" s="194"/>
      <c r="I925" s="88"/>
    </row>
    <row r="926" spans="1:9" ht="12" customHeight="1">
      <c r="A926" s="20"/>
      <c r="B926" s="30"/>
      <c r="C926" s="75" t="s">
        <v>1551</v>
      </c>
      <c r="D926" s="19"/>
      <c r="E926" s="19"/>
      <c r="F926" s="20"/>
      <c r="G926" s="101"/>
      <c r="H926" s="194"/>
      <c r="I926" s="88"/>
    </row>
    <row r="927" spans="1:9" ht="12" customHeight="1">
      <c r="A927" s="20"/>
      <c r="B927" s="30"/>
      <c r="C927" s="75" t="s">
        <v>1550</v>
      </c>
      <c r="D927" s="19"/>
      <c r="E927" s="19"/>
      <c r="F927" s="20"/>
      <c r="G927" s="101"/>
      <c r="H927" s="194"/>
      <c r="I927" s="88"/>
    </row>
    <row r="928" spans="1:9" ht="12" customHeight="1">
      <c r="A928" s="20"/>
      <c r="B928" s="30"/>
      <c r="C928" s="75" t="s">
        <v>1538</v>
      </c>
      <c r="D928" s="19"/>
      <c r="E928" s="19"/>
      <c r="F928" s="20"/>
      <c r="G928" s="101"/>
      <c r="H928" s="194"/>
      <c r="I928" s="88"/>
    </row>
    <row r="929" spans="1:9" ht="12" customHeight="1">
      <c r="A929" s="20"/>
      <c r="B929" s="30"/>
      <c r="C929" s="75" t="s">
        <v>1539</v>
      </c>
      <c r="D929" s="19"/>
      <c r="E929" s="19"/>
      <c r="F929" s="20"/>
      <c r="G929" s="101"/>
      <c r="H929" s="194"/>
      <c r="I929" s="88"/>
    </row>
    <row r="930" spans="1:9" ht="12" customHeight="1">
      <c r="A930" s="20"/>
      <c r="B930" s="30"/>
      <c r="C930" s="75" t="s">
        <v>1540</v>
      </c>
      <c r="D930" s="19"/>
      <c r="E930" s="19"/>
      <c r="F930" s="20"/>
      <c r="G930" s="101"/>
      <c r="H930" s="194"/>
      <c r="I930" s="88"/>
    </row>
    <row r="931" spans="1:9" ht="12" customHeight="1">
      <c r="A931" s="20"/>
      <c r="B931" s="30"/>
      <c r="C931" s="75" t="s">
        <v>1541</v>
      </c>
      <c r="D931" s="19"/>
      <c r="E931" s="19"/>
      <c r="F931" s="20"/>
      <c r="G931" s="101"/>
      <c r="H931" s="194"/>
      <c r="I931" s="88"/>
    </row>
    <row r="932" spans="1:9" ht="12" customHeight="1">
      <c r="A932" s="20"/>
      <c r="B932" s="30"/>
      <c r="C932" s="75" t="s">
        <v>1542</v>
      </c>
      <c r="D932" s="19"/>
      <c r="E932" s="19"/>
      <c r="F932" s="20"/>
      <c r="G932" s="101"/>
      <c r="H932" s="194"/>
      <c r="I932" s="88"/>
    </row>
    <row r="933" spans="1:9" ht="12" customHeight="1">
      <c r="A933" s="20"/>
      <c r="B933" s="30"/>
      <c r="C933" s="75" t="s">
        <v>1543</v>
      </c>
      <c r="D933" s="19"/>
      <c r="E933" s="19"/>
      <c r="F933" s="20"/>
      <c r="G933" s="101"/>
      <c r="H933" s="194"/>
      <c r="I933" s="88"/>
    </row>
    <row r="934" spans="1:9" ht="12" customHeight="1">
      <c r="A934" s="20"/>
      <c r="B934" s="30"/>
      <c r="C934" s="75" t="s">
        <v>1544</v>
      </c>
      <c r="D934" s="19"/>
      <c r="E934" s="19"/>
      <c r="F934" s="20"/>
      <c r="G934" s="101"/>
      <c r="H934" s="194"/>
      <c r="I934" s="88"/>
    </row>
    <row r="935" spans="1:9" ht="12" customHeight="1">
      <c r="A935" s="20"/>
      <c r="B935" s="30"/>
      <c r="C935" s="75" t="s">
        <v>1545</v>
      </c>
      <c r="D935" s="19"/>
      <c r="E935" s="19"/>
      <c r="F935" s="153" t="s">
        <v>11</v>
      </c>
      <c r="G935" s="154">
        <v>240</v>
      </c>
      <c r="H935" s="194"/>
      <c r="I935" s="83" t="str">
        <f>IF(H935="","",ROUND(G935*H935,2))</f>
        <v/>
      </c>
    </row>
    <row r="936" spans="1:9" ht="12" customHeight="1">
      <c r="A936" s="21"/>
      <c r="B936" s="14"/>
      <c r="C936" s="1"/>
      <c r="D936" s="19"/>
      <c r="F936" s="15"/>
      <c r="G936" s="99"/>
      <c r="H936" s="86"/>
      <c r="I936" s="88"/>
    </row>
    <row r="937" spans="1:9" ht="12" customHeight="1">
      <c r="A937" s="20" t="s">
        <v>1558</v>
      </c>
      <c r="B937" s="30"/>
      <c r="C937" s="75" t="s">
        <v>1537</v>
      </c>
      <c r="D937" s="19"/>
      <c r="E937" s="19"/>
      <c r="F937" s="20"/>
      <c r="G937" s="101"/>
      <c r="H937" s="194"/>
      <c r="I937" s="88"/>
    </row>
    <row r="938" spans="1:9" ht="12" customHeight="1">
      <c r="A938" s="20"/>
      <c r="B938" s="30"/>
      <c r="C938" s="75" t="s">
        <v>1559</v>
      </c>
      <c r="D938" s="19"/>
      <c r="E938" s="19"/>
      <c r="F938" s="20"/>
      <c r="G938" s="101"/>
      <c r="H938" s="194"/>
      <c r="I938" s="88"/>
    </row>
    <row r="939" spans="1:9" ht="12" customHeight="1">
      <c r="A939" s="20"/>
      <c r="B939" s="30"/>
      <c r="C939" s="75" t="s">
        <v>1560</v>
      </c>
      <c r="D939" s="19"/>
      <c r="E939" s="19"/>
      <c r="F939" s="20"/>
      <c r="G939" s="101"/>
      <c r="H939" s="194"/>
      <c r="I939" s="88"/>
    </row>
    <row r="940" spans="1:9" ht="12" customHeight="1">
      <c r="A940" s="20"/>
      <c r="B940" s="30"/>
      <c r="C940" s="75" t="s">
        <v>1553</v>
      </c>
      <c r="D940" s="19"/>
      <c r="E940" s="19"/>
      <c r="F940" s="20"/>
      <c r="G940" s="101"/>
      <c r="H940" s="194"/>
      <c r="I940" s="88"/>
    </row>
    <row r="941" spans="1:9" ht="12" customHeight="1">
      <c r="A941" s="20"/>
      <c r="B941" s="30"/>
      <c r="C941" s="75" t="s">
        <v>1554</v>
      </c>
      <c r="D941" s="19"/>
      <c r="E941" s="19"/>
      <c r="F941" s="20" t="s">
        <v>12</v>
      </c>
      <c r="G941" s="101">
        <v>2</v>
      </c>
      <c r="H941" s="236"/>
      <c r="I941" s="83" t="str">
        <f>IF(H941="","",ROUND(G941*H941,2))</f>
        <v/>
      </c>
    </row>
    <row r="942" spans="1:9" ht="12" customHeight="1">
      <c r="A942" s="21"/>
      <c r="B942" s="14"/>
      <c r="C942" s="1"/>
      <c r="D942" s="19"/>
      <c r="F942" s="15"/>
      <c r="G942" s="99"/>
      <c r="H942" s="86"/>
      <c r="I942" s="88"/>
    </row>
    <row r="943" spans="1:9" ht="12" customHeight="1">
      <c r="A943" s="21"/>
      <c r="B943" s="14"/>
      <c r="C943" s="1"/>
      <c r="D943" s="19"/>
      <c r="F943" s="15"/>
      <c r="G943" s="99"/>
      <c r="H943" s="86"/>
      <c r="I943" s="88"/>
    </row>
    <row r="944" spans="1:9" ht="12" customHeight="1">
      <c r="A944" s="21"/>
      <c r="B944" s="14"/>
      <c r="C944" s="1"/>
      <c r="D944" s="19"/>
      <c r="F944" s="15"/>
      <c r="G944" s="99"/>
      <c r="H944" s="86"/>
      <c r="I944" s="88"/>
    </row>
    <row r="945" spans="1:9" ht="12" customHeight="1">
      <c r="A945" s="21"/>
      <c r="B945" s="14"/>
      <c r="C945" s="1"/>
      <c r="D945" s="19"/>
      <c r="F945" s="15"/>
      <c r="G945" s="99"/>
      <c r="H945" s="86"/>
      <c r="I945" s="88"/>
    </row>
    <row r="946" spans="1:9" ht="12" customHeight="1">
      <c r="A946" s="21"/>
      <c r="B946" s="14"/>
      <c r="C946" s="1"/>
      <c r="D946" s="19"/>
      <c r="E946" s="19"/>
      <c r="F946" s="28"/>
      <c r="G946" s="134"/>
      <c r="H946" s="86"/>
      <c r="I946" s="83"/>
    </row>
    <row r="947" spans="1:9" ht="12" customHeight="1">
      <c r="A947" s="206"/>
      <c r="B947" s="207"/>
      <c r="C947" s="208"/>
      <c r="D947" s="208"/>
      <c r="E947" s="208"/>
      <c r="F947" s="209"/>
      <c r="G947" s="139"/>
      <c r="H947" s="148"/>
      <c r="I947" s="125"/>
    </row>
    <row r="948" spans="1:9" ht="12" customHeight="1">
      <c r="A948" s="210"/>
      <c r="B948" s="211" t="s">
        <v>22</v>
      </c>
      <c r="C948" s="212"/>
      <c r="D948" s="212"/>
      <c r="E948" s="212"/>
      <c r="F948" s="213"/>
      <c r="G948" s="140"/>
      <c r="H948" s="149"/>
      <c r="I948" s="130" t="str">
        <f>IF(SUM(I894:I947)=0,"",SUM(I894:I947))</f>
        <v/>
      </c>
    </row>
    <row r="949" spans="1:9" ht="12" customHeight="1">
      <c r="A949" s="214"/>
      <c r="B949" s="215"/>
      <c r="C949" s="216"/>
      <c r="D949" s="216"/>
      <c r="E949" s="216"/>
      <c r="F949" s="217"/>
      <c r="G949" s="141"/>
      <c r="H949" s="150"/>
      <c r="I949" s="127"/>
    </row>
    <row r="950" spans="1:9" ht="12" customHeight="1">
      <c r="A950" s="206"/>
      <c r="B950" s="65"/>
      <c r="C950" s="43"/>
      <c r="D950" s="43"/>
      <c r="E950" s="208"/>
      <c r="F950" s="209"/>
      <c r="G950" s="139"/>
      <c r="H950" s="148"/>
      <c r="I950" s="128"/>
    </row>
    <row r="951" spans="1:9" ht="12" customHeight="1">
      <c r="A951" s="218"/>
      <c r="B951" s="47" t="s">
        <v>23</v>
      </c>
      <c r="C951" s="19"/>
      <c r="D951" s="19"/>
      <c r="E951" s="212"/>
      <c r="F951" s="213"/>
      <c r="G951" s="140"/>
      <c r="H951" s="149"/>
      <c r="I951" s="129" t="str">
        <f>+I948</f>
        <v/>
      </c>
    </row>
    <row r="952" spans="1:9" ht="12" customHeight="1">
      <c r="A952" s="219"/>
      <c r="B952" s="51"/>
      <c r="C952" s="52"/>
      <c r="D952" s="52"/>
      <c r="E952" s="216"/>
      <c r="F952" s="217"/>
      <c r="G952" s="141"/>
      <c r="H952" s="150"/>
      <c r="I952" s="220"/>
    </row>
    <row r="953" spans="1:9" ht="12" customHeight="1">
      <c r="A953" s="21"/>
      <c r="B953" s="14"/>
      <c r="C953" s="1"/>
      <c r="D953" s="19"/>
      <c r="F953" s="15"/>
      <c r="G953" s="99"/>
      <c r="H953" s="86"/>
      <c r="I953" s="88"/>
    </row>
    <row r="954" spans="1:9" ht="12" customHeight="1">
      <c r="A954" s="20" t="s">
        <v>1563</v>
      </c>
      <c r="B954" s="30"/>
      <c r="C954" s="75" t="s">
        <v>1537</v>
      </c>
      <c r="D954" s="19"/>
      <c r="E954" s="19"/>
      <c r="F954" s="20"/>
      <c r="G954" s="101"/>
      <c r="H954" s="194"/>
      <c r="I954" s="88"/>
    </row>
    <row r="955" spans="1:9" ht="12" customHeight="1">
      <c r="A955" s="20"/>
      <c r="B955" s="30"/>
      <c r="C955" s="75" t="s">
        <v>1555</v>
      </c>
      <c r="D955" s="19"/>
      <c r="E955" s="19"/>
      <c r="F955" s="20"/>
      <c r="G955" s="101"/>
      <c r="H955" s="194"/>
      <c r="I955" s="88"/>
    </row>
    <row r="956" spans="1:9" ht="12" customHeight="1">
      <c r="A956" s="20"/>
      <c r="B956" s="30"/>
      <c r="C956" s="75" t="s">
        <v>1556</v>
      </c>
      <c r="D956" s="19"/>
      <c r="E956" s="19"/>
      <c r="F956" s="20"/>
      <c r="G956" s="101"/>
      <c r="H956" s="194"/>
      <c r="I956" s="88"/>
    </row>
    <row r="957" spans="1:9" ht="12" customHeight="1">
      <c r="A957" s="20"/>
      <c r="B957" s="30"/>
      <c r="C957" s="75" t="s">
        <v>1557</v>
      </c>
      <c r="D957" s="19"/>
      <c r="E957" s="19"/>
      <c r="F957" s="85" t="s">
        <v>60</v>
      </c>
      <c r="G957" s="101" t="s">
        <v>60</v>
      </c>
      <c r="H957" s="236" t="s">
        <v>28</v>
      </c>
      <c r="I957" s="88"/>
    </row>
    <row r="958" spans="1:9" ht="12" customHeight="1">
      <c r="A958" s="20"/>
      <c r="B958" s="30"/>
      <c r="C958" s="75"/>
      <c r="D958" s="19"/>
      <c r="E958" s="19"/>
      <c r="F958" s="20"/>
      <c r="G958" s="101"/>
      <c r="H958" s="194"/>
      <c r="I958" s="88"/>
    </row>
    <row r="959" spans="1:9" ht="12" customHeight="1">
      <c r="A959" s="20" t="s">
        <v>1564</v>
      </c>
      <c r="B959" s="30"/>
      <c r="C959" s="75" t="s">
        <v>1537</v>
      </c>
      <c r="D959" s="19"/>
      <c r="E959" s="19"/>
      <c r="F959" s="20"/>
      <c r="G959" s="101"/>
      <c r="H959" s="194"/>
      <c r="I959" s="88"/>
    </row>
    <row r="960" spans="1:9" ht="12" customHeight="1">
      <c r="A960" s="20"/>
      <c r="B960" s="30"/>
      <c r="C960" s="75" t="s">
        <v>1561</v>
      </c>
      <c r="D960" s="19"/>
      <c r="E960" s="19"/>
      <c r="F960" s="20"/>
      <c r="G960" s="101"/>
      <c r="H960" s="194"/>
      <c r="I960" s="88"/>
    </row>
    <row r="961" spans="1:9" ht="12" customHeight="1">
      <c r="A961" s="20"/>
      <c r="B961" s="30"/>
      <c r="C961" s="75" t="s">
        <v>1562</v>
      </c>
      <c r="D961" s="19"/>
      <c r="E961" s="19"/>
      <c r="F961" s="20" t="s">
        <v>12</v>
      </c>
      <c r="G961" s="101">
        <v>1</v>
      </c>
      <c r="H961" s="236"/>
      <c r="I961" s="88"/>
    </row>
    <row r="962" spans="1:9" ht="12" customHeight="1">
      <c r="A962" s="21"/>
      <c r="B962" s="14"/>
      <c r="C962" s="1"/>
      <c r="D962" s="19"/>
      <c r="F962" s="15"/>
      <c r="G962" s="99"/>
      <c r="H962" s="86"/>
      <c r="I962" s="88"/>
    </row>
    <row r="963" spans="1:9" ht="12" customHeight="1">
      <c r="A963" s="71">
        <v>4.8</v>
      </c>
      <c r="B963" s="23"/>
      <c r="C963" s="32" t="s">
        <v>1565</v>
      </c>
      <c r="D963" s="19"/>
      <c r="F963" s="15"/>
      <c r="G963" s="99"/>
      <c r="H963" s="86"/>
      <c r="I963" s="88"/>
    </row>
    <row r="964" spans="1:9" ht="12" customHeight="1">
      <c r="A964" s="21"/>
      <c r="B964" s="14"/>
      <c r="C964" s="1"/>
      <c r="D964" s="19"/>
      <c r="F964" s="15"/>
      <c r="G964" s="99"/>
      <c r="H964" s="86"/>
      <c r="I964" s="88"/>
    </row>
    <row r="965" spans="1:9" ht="12" customHeight="1">
      <c r="A965" s="21" t="s">
        <v>1566</v>
      </c>
      <c r="B965" s="14"/>
      <c r="C965" s="1" t="s">
        <v>1567</v>
      </c>
      <c r="D965" s="19"/>
      <c r="F965" s="15"/>
      <c r="G965" s="99"/>
      <c r="H965" s="86"/>
      <c r="I965" s="88"/>
    </row>
    <row r="966" spans="1:9" ht="12" customHeight="1">
      <c r="A966" s="21"/>
      <c r="B966" s="14"/>
      <c r="C966" s="1" t="s">
        <v>1568</v>
      </c>
      <c r="D966" s="19"/>
      <c r="F966" s="15"/>
      <c r="G966" s="99"/>
      <c r="H966" s="86"/>
      <c r="I966" s="88"/>
    </row>
    <row r="967" spans="1:9" ht="12" customHeight="1">
      <c r="A967" s="21"/>
      <c r="B967" s="14"/>
      <c r="C967" s="1" t="s">
        <v>1569</v>
      </c>
      <c r="D967" s="19"/>
      <c r="F967" s="15"/>
      <c r="G967" s="99"/>
      <c r="H967" s="86"/>
      <c r="I967" s="88"/>
    </row>
    <row r="968" spans="1:9" ht="12" customHeight="1">
      <c r="A968" s="21"/>
      <c r="B968" s="14"/>
      <c r="C968" s="1"/>
      <c r="D968" s="19"/>
      <c r="F968" s="15"/>
      <c r="G968" s="99"/>
      <c r="H968" s="86"/>
      <c r="I968" s="88"/>
    </row>
    <row r="969" spans="1:9" ht="12" customHeight="1">
      <c r="A969" s="21"/>
      <c r="B969" s="14"/>
      <c r="C969" s="1" t="s">
        <v>29</v>
      </c>
      <c r="D969" s="19" t="s">
        <v>1570</v>
      </c>
      <c r="F969" s="15"/>
      <c r="G969" s="99"/>
      <c r="H969" s="86"/>
      <c r="I969" s="88"/>
    </row>
    <row r="970" spans="1:9" ht="12" customHeight="1">
      <c r="A970" s="21"/>
      <c r="B970" s="14"/>
      <c r="C970" s="1"/>
      <c r="D970" s="19" t="s">
        <v>1571</v>
      </c>
      <c r="F970" s="15"/>
      <c r="G970" s="99"/>
      <c r="H970" s="86"/>
      <c r="I970" s="88"/>
    </row>
    <row r="971" spans="1:9" ht="12" customHeight="1">
      <c r="A971" s="21"/>
      <c r="B971" s="14"/>
      <c r="C971" s="1"/>
      <c r="D971" s="19" t="s">
        <v>1572</v>
      </c>
      <c r="F971" s="15"/>
      <c r="G971" s="99"/>
      <c r="H971" s="86"/>
      <c r="I971" s="88"/>
    </row>
    <row r="972" spans="1:9" ht="12" customHeight="1">
      <c r="A972" s="21"/>
      <c r="B972" s="14"/>
      <c r="C972" s="1"/>
      <c r="D972" s="19" t="s">
        <v>1573</v>
      </c>
      <c r="F972" s="15"/>
      <c r="G972" s="99"/>
      <c r="H972" s="86"/>
      <c r="I972" s="88"/>
    </row>
    <row r="973" spans="1:9" ht="12" customHeight="1">
      <c r="A973" s="21"/>
      <c r="B973" s="14"/>
      <c r="C973" s="1"/>
      <c r="D973" s="19" t="s">
        <v>1574</v>
      </c>
      <c r="F973" s="15"/>
      <c r="G973" s="99"/>
      <c r="H973" s="86"/>
      <c r="I973" s="88"/>
    </row>
    <row r="974" spans="1:9" ht="12" customHeight="1">
      <c r="A974" s="21"/>
      <c r="B974" s="14"/>
      <c r="C974" s="1"/>
      <c r="D974" s="19" t="s">
        <v>1575</v>
      </c>
      <c r="F974" s="29"/>
      <c r="G974" s="82"/>
      <c r="H974" s="86"/>
      <c r="I974" s="88"/>
    </row>
    <row r="975" spans="1:9" ht="12" customHeight="1">
      <c r="A975" s="21"/>
      <c r="B975" s="14"/>
      <c r="C975" s="1"/>
      <c r="D975" s="19" t="s">
        <v>1576</v>
      </c>
      <c r="F975" s="15"/>
      <c r="G975" s="99"/>
      <c r="H975" s="86"/>
      <c r="I975" s="88"/>
    </row>
    <row r="976" spans="1:9" ht="12" customHeight="1">
      <c r="A976" s="21"/>
      <c r="B976" s="14"/>
      <c r="C976" s="1"/>
      <c r="D976" s="19" t="s">
        <v>1577</v>
      </c>
      <c r="F976" s="29"/>
      <c r="G976" s="82"/>
      <c r="H976" s="86"/>
      <c r="I976" s="88"/>
    </row>
    <row r="977" spans="1:9" ht="12" customHeight="1">
      <c r="A977" s="21"/>
      <c r="B977" s="14"/>
      <c r="C977" s="1"/>
      <c r="D977" s="19" t="s">
        <v>1578</v>
      </c>
      <c r="F977" s="29" t="s">
        <v>60</v>
      </c>
      <c r="G977" s="82" t="s">
        <v>60</v>
      </c>
      <c r="H977" s="86" t="s">
        <v>28</v>
      </c>
      <c r="I977" s="88"/>
    </row>
    <row r="978" spans="1:9" ht="12" customHeight="1">
      <c r="A978" s="21"/>
      <c r="B978" s="14"/>
      <c r="C978" s="1"/>
      <c r="D978" s="19"/>
      <c r="F978" s="15"/>
      <c r="G978" s="99"/>
      <c r="H978" s="86"/>
      <c r="I978" s="88"/>
    </row>
    <row r="979" spans="1:9" ht="12" customHeight="1">
      <c r="A979" s="71">
        <v>4.9000000000000004</v>
      </c>
      <c r="B979" s="23"/>
      <c r="C979" s="32" t="s">
        <v>1579</v>
      </c>
      <c r="D979" s="19"/>
      <c r="F979" s="29"/>
      <c r="G979" s="82"/>
      <c r="H979" s="86"/>
      <c r="I979" s="88"/>
    </row>
    <row r="980" spans="1:9" ht="12" customHeight="1">
      <c r="A980" s="21"/>
      <c r="B980" s="14"/>
      <c r="C980" s="1"/>
      <c r="D980" s="19"/>
      <c r="F980" s="15"/>
      <c r="G980" s="99"/>
      <c r="H980" s="86"/>
      <c r="I980" s="88"/>
    </row>
    <row r="981" spans="1:9" ht="12" customHeight="1">
      <c r="A981" s="21" t="s">
        <v>1580</v>
      </c>
      <c r="B981" s="14"/>
      <c r="C981" s="1" t="s">
        <v>1567</v>
      </c>
      <c r="D981" s="19"/>
      <c r="F981" s="15"/>
      <c r="G981" s="99"/>
      <c r="H981" s="86"/>
      <c r="I981" s="88"/>
    </row>
    <row r="982" spans="1:9" ht="12" customHeight="1">
      <c r="A982" s="21"/>
      <c r="B982" s="14"/>
      <c r="C982" s="1" t="s">
        <v>1581</v>
      </c>
      <c r="D982" s="19"/>
      <c r="F982" s="15"/>
      <c r="G982" s="99"/>
      <c r="H982" s="86"/>
      <c r="I982" s="88"/>
    </row>
    <row r="983" spans="1:9" ht="12" customHeight="1">
      <c r="A983" s="21"/>
      <c r="B983" s="14"/>
      <c r="C983" s="1" t="s">
        <v>1582</v>
      </c>
      <c r="D983" s="19"/>
      <c r="F983" s="29"/>
      <c r="G983" s="82"/>
      <c r="H983" s="86"/>
      <c r="I983" s="88"/>
    </row>
    <row r="984" spans="1:9" ht="12" customHeight="1">
      <c r="A984" s="21"/>
      <c r="B984" s="14"/>
      <c r="C984" s="1"/>
      <c r="D984" s="19"/>
      <c r="F984" s="15"/>
      <c r="G984" s="99"/>
      <c r="H984" s="86"/>
      <c r="I984" s="88"/>
    </row>
    <row r="985" spans="1:9" ht="12" customHeight="1">
      <c r="A985" s="21"/>
      <c r="B985" s="14"/>
      <c r="C985" s="1" t="s">
        <v>29</v>
      </c>
      <c r="D985" s="19" t="s">
        <v>1583</v>
      </c>
      <c r="F985" s="15"/>
      <c r="G985" s="99"/>
      <c r="H985" s="86"/>
      <c r="I985" s="88"/>
    </row>
    <row r="986" spans="1:9" ht="12" customHeight="1">
      <c r="A986" s="21"/>
      <c r="B986" s="14"/>
      <c r="C986" s="1"/>
      <c r="D986" s="19" t="s">
        <v>1584</v>
      </c>
      <c r="F986" s="15"/>
      <c r="G986" s="99"/>
      <c r="H986" s="86"/>
      <c r="I986" s="88"/>
    </row>
    <row r="987" spans="1:9" ht="12" customHeight="1">
      <c r="A987" s="21"/>
      <c r="B987" s="14"/>
      <c r="C987" s="1"/>
      <c r="D987" s="19" t="s">
        <v>1585</v>
      </c>
      <c r="F987" s="15"/>
      <c r="G987" s="99"/>
      <c r="H987" s="86"/>
      <c r="I987" s="88"/>
    </row>
    <row r="988" spans="1:9" ht="12" customHeight="1">
      <c r="A988" s="21"/>
      <c r="B988" s="14"/>
      <c r="C988" s="1"/>
      <c r="D988" s="19" t="s">
        <v>1586</v>
      </c>
      <c r="F988" s="15"/>
      <c r="G988" s="99"/>
      <c r="H988" s="86"/>
      <c r="I988" s="88"/>
    </row>
    <row r="989" spans="1:9" ht="12" customHeight="1">
      <c r="A989" s="21"/>
      <c r="B989" s="14"/>
      <c r="C989" s="1"/>
      <c r="D989" s="19" t="s">
        <v>1587</v>
      </c>
      <c r="F989" s="15"/>
      <c r="G989" s="99"/>
      <c r="H989" s="86"/>
      <c r="I989" s="88"/>
    </row>
    <row r="990" spans="1:9" ht="12" customHeight="1">
      <c r="A990" s="21"/>
      <c r="B990" s="14"/>
      <c r="C990" s="1"/>
      <c r="D990" s="19" t="s">
        <v>1588</v>
      </c>
      <c r="F990" s="15"/>
      <c r="G990" s="99"/>
      <c r="H990" s="86"/>
      <c r="I990" s="88"/>
    </row>
    <row r="991" spans="1:9" ht="12" customHeight="1">
      <c r="A991" s="21"/>
      <c r="B991" s="14"/>
      <c r="C991" s="1"/>
      <c r="D991" s="19" t="s">
        <v>1589</v>
      </c>
      <c r="F991" s="15"/>
      <c r="G991" s="99"/>
      <c r="H991" s="86"/>
      <c r="I991" s="88"/>
    </row>
    <row r="992" spans="1:9" ht="12" customHeight="1">
      <c r="A992" s="21"/>
      <c r="B992" s="14"/>
      <c r="C992" s="1"/>
      <c r="D992" s="19" t="s">
        <v>1590</v>
      </c>
      <c r="F992" s="15"/>
      <c r="G992" s="99"/>
      <c r="H992" s="86"/>
      <c r="I992" s="88"/>
    </row>
    <row r="993" spans="1:9" ht="12" customHeight="1">
      <c r="A993" s="21"/>
      <c r="B993" s="14"/>
      <c r="C993" s="1"/>
      <c r="D993" s="19" t="s">
        <v>1591</v>
      </c>
      <c r="F993" s="29" t="s">
        <v>60</v>
      </c>
      <c r="G993" s="82" t="s">
        <v>60</v>
      </c>
      <c r="H993" s="86" t="s">
        <v>28</v>
      </c>
      <c r="I993" s="88"/>
    </row>
    <row r="994" spans="1:9" ht="12" customHeight="1">
      <c r="A994" s="21"/>
      <c r="B994" s="14"/>
      <c r="C994" s="1"/>
      <c r="D994" s="19"/>
      <c r="F994" s="29"/>
      <c r="G994" s="82"/>
      <c r="H994" s="86"/>
      <c r="I994" s="88"/>
    </row>
    <row r="995" spans="1:9" ht="12" customHeight="1">
      <c r="A995" s="21"/>
      <c r="B995" s="14"/>
      <c r="C995" s="1" t="s">
        <v>30</v>
      </c>
      <c r="D995" s="19" t="s">
        <v>1592</v>
      </c>
      <c r="F995" s="15"/>
      <c r="G995" s="99"/>
      <c r="H995" s="86"/>
      <c r="I995" s="88"/>
    </row>
    <row r="996" spans="1:9" ht="12" customHeight="1">
      <c r="A996" s="21"/>
      <c r="B996" s="14"/>
      <c r="C996" s="1"/>
      <c r="D996" s="19" t="s">
        <v>1593</v>
      </c>
      <c r="F996" s="29" t="s">
        <v>60</v>
      </c>
      <c r="G996" s="82" t="s">
        <v>60</v>
      </c>
      <c r="H996" s="86" t="s">
        <v>28</v>
      </c>
      <c r="I996" s="88"/>
    </row>
    <row r="997" spans="1:9" ht="12" customHeight="1">
      <c r="A997" s="21"/>
      <c r="B997" s="14"/>
      <c r="C997" s="1"/>
      <c r="D997" s="19"/>
      <c r="F997" s="15"/>
      <c r="G997" s="99"/>
      <c r="H997" s="86"/>
      <c r="I997" s="88"/>
    </row>
    <row r="998" spans="1:9" ht="12" customHeight="1">
      <c r="A998" s="21"/>
      <c r="B998" s="14"/>
      <c r="C998" s="1"/>
      <c r="D998" s="19"/>
      <c r="F998" s="15"/>
      <c r="G998" s="99"/>
      <c r="H998" s="86"/>
      <c r="I998" s="88"/>
    </row>
    <row r="999" spans="1:9" ht="12" customHeight="1">
      <c r="A999" s="21"/>
      <c r="B999" s="14"/>
      <c r="C999" s="1"/>
      <c r="D999" s="19"/>
      <c r="F999" s="15"/>
      <c r="G999" s="99"/>
      <c r="H999" s="86"/>
      <c r="I999" s="88"/>
    </row>
    <row r="1000" spans="1:9" ht="12" customHeight="1">
      <c r="A1000" s="21"/>
      <c r="B1000" s="14"/>
      <c r="C1000" s="1"/>
      <c r="D1000" s="19"/>
      <c r="F1000" s="15"/>
      <c r="G1000" s="99"/>
      <c r="H1000" s="86"/>
      <c r="I1000" s="88"/>
    </row>
    <row r="1001" spans="1:9" ht="12" customHeight="1">
      <c r="A1001" s="21"/>
      <c r="B1001" s="14"/>
      <c r="C1001" s="1"/>
      <c r="D1001" s="19"/>
      <c r="F1001" s="15"/>
      <c r="G1001" s="99"/>
      <c r="H1001" s="86"/>
      <c r="I1001" s="88"/>
    </row>
    <row r="1002" spans="1:9" ht="12" customHeight="1">
      <c r="A1002" s="21"/>
      <c r="B1002" s="14"/>
      <c r="C1002" s="1"/>
      <c r="D1002" s="19"/>
      <c r="E1002" s="19"/>
      <c r="F1002" s="28"/>
      <c r="G1002" s="134"/>
      <c r="H1002" s="86"/>
      <c r="I1002" s="83"/>
    </row>
    <row r="1003" spans="1:9" ht="12" customHeight="1">
      <c r="A1003" s="206"/>
      <c r="B1003" s="207"/>
      <c r="C1003" s="208"/>
      <c r="D1003" s="208"/>
      <c r="E1003" s="208"/>
      <c r="F1003" s="209"/>
      <c r="G1003" s="139"/>
      <c r="H1003" s="148"/>
      <c r="I1003" s="125"/>
    </row>
    <row r="1004" spans="1:9" ht="12" customHeight="1">
      <c r="A1004" s="210"/>
      <c r="B1004" s="211" t="s">
        <v>22</v>
      </c>
      <c r="C1004" s="212"/>
      <c r="D1004" s="212"/>
      <c r="E1004" s="212"/>
      <c r="F1004" s="213"/>
      <c r="G1004" s="140"/>
      <c r="H1004" s="149"/>
      <c r="I1004" s="130" t="str">
        <f>IF(SUM(I950:I1003)=0,"",SUM(I950:I1003))</f>
        <v/>
      </c>
    </row>
    <row r="1005" spans="1:9" ht="12" customHeight="1">
      <c r="A1005" s="214"/>
      <c r="B1005" s="215"/>
      <c r="C1005" s="216"/>
      <c r="D1005" s="216"/>
      <c r="E1005" s="216"/>
      <c r="F1005" s="217"/>
      <c r="G1005" s="141"/>
      <c r="H1005" s="150"/>
      <c r="I1005" s="127"/>
    </row>
    <row r="1006" spans="1:9" ht="12" customHeight="1">
      <c r="A1006" s="206"/>
      <c r="B1006" s="65"/>
      <c r="C1006" s="43"/>
      <c r="D1006" s="43"/>
      <c r="E1006" s="208"/>
      <c r="F1006" s="209"/>
      <c r="G1006" s="139"/>
      <c r="H1006" s="148"/>
      <c r="I1006" s="128"/>
    </row>
    <row r="1007" spans="1:9" ht="12" customHeight="1">
      <c r="A1007" s="218"/>
      <c r="B1007" s="47" t="s">
        <v>23</v>
      </c>
      <c r="C1007" s="19"/>
      <c r="D1007" s="19"/>
      <c r="E1007" s="212"/>
      <c r="F1007" s="213"/>
      <c r="G1007" s="140"/>
      <c r="H1007" s="149"/>
      <c r="I1007" s="129" t="str">
        <f>+I1004</f>
        <v/>
      </c>
    </row>
    <row r="1008" spans="1:9" ht="12" customHeight="1">
      <c r="A1008" s="219"/>
      <c r="B1008" s="51"/>
      <c r="C1008" s="52"/>
      <c r="D1008" s="52"/>
      <c r="E1008" s="216"/>
      <c r="F1008" s="217"/>
      <c r="G1008" s="141"/>
      <c r="H1008" s="150"/>
      <c r="I1008" s="220"/>
    </row>
    <row r="1009" spans="1:9" ht="12" customHeight="1">
      <c r="A1009" s="21"/>
      <c r="B1009" s="14"/>
      <c r="C1009" s="1"/>
      <c r="D1009" s="19"/>
      <c r="F1009" s="15"/>
      <c r="G1009" s="99"/>
      <c r="H1009" s="86"/>
      <c r="I1009" s="88"/>
    </row>
    <row r="1010" spans="1:9" ht="12" customHeight="1">
      <c r="A1010" s="237">
        <v>4.0999999999999996</v>
      </c>
      <c r="B1010" s="23"/>
      <c r="C1010" s="32" t="s">
        <v>562</v>
      </c>
      <c r="D1010" s="19"/>
      <c r="F1010" s="15"/>
      <c r="G1010" s="99"/>
      <c r="H1010" s="86"/>
      <c r="I1010" s="88"/>
    </row>
    <row r="1011" spans="1:9" ht="12" customHeight="1">
      <c r="A1011" s="21"/>
      <c r="B1011" s="14"/>
      <c r="C1011" s="1"/>
      <c r="D1011" s="19"/>
      <c r="F1011" s="15"/>
      <c r="G1011" s="99"/>
      <c r="H1011" s="86"/>
      <c r="I1011" s="88"/>
    </row>
    <row r="1012" spans="1:9" ht="12" customHeight="1">
      <c r="A1012" s="21" t="s">
        <v>1594</v>
      </c>
      <c r="B1012" s="14"/>
      <c r="C1012" s="1" t="s">
        <v>1595</v>
      </c>
      <c r="D1012" s="19"/>
      <c r="F1012" s="15"/>
      <c r="G1012" s="99"/>
      <c r="H1012" s="86"/>
      <c r="I1012" s="88"/>
    </row>
    <row r="1013" spans="1:9" ht="12" customHeight="1">
      <c r="A1013" s="21"/>
      <c r="B1013" s="14"/>
      <c r="C1013" s="1" t="s">
        <v>1596</v>
      </c>
      <c r="D1013" s="19"/>
      <c r="F1013" s="199"/>
      <c r="G1013" s="204"/>
      <c r="H1013" s="86"/>
      <c r="I1013" s="88"/>
    </row>
    <row r="1014" spans="1:9" ht="12" customHeight="1">
      <c r="A1014" s="21"/>
      <c r="B1014" s="14"/>
      <c r="C1014" s="1" t="s">
        <v>1597</v>
      </c>
      <c r="D1014" s="19"/>
      <c r="F1014" s="29" t="s">
        <v>60</v>
      </c>
      <c r="G1014" s="82" t="s">
        <v>60</v>
      </c>
      <c r="H1014" s="86" t="s">
        <v>28</v>
      </c>
      <c r="I1014" s="88"/>
    </row>
    <row r="1015" spans="1:9" ht="12" customHeight="1">
      <c r="A1015" s="21"/>
      <c r="B1015" s="14"/>
      <c r="C1015" s="19"/>
      <c r="F1015" s="15"/>
      <c r="G1015" s="99"/>
      <c r="H1015" s="86"/>
      <c r="I1015" s="88"/>
    </row>
    <row r="1016" spans="1:9" ht="12" customHeight="1">
      <c r="A1016" s="21" t="s">
        <v>1598</v>
      </c>
      <c r="B1016" s="14"/>
      <c r="C1016" s="19" t="s">
        <v>1599</v>
      </c>
      <c r="F1016" s="15"/>
      <c r="G1016" s="99"/>
      <c r="H1016" s="86"/>
      <c r="I1016" s="88"/>
    </row>
    <row r="1017" spans="1:9" ht="12" customHeight="1">
      <c r="A1017" s="21"/>
      <c r="B1017" s="14"/>
      <c r="C1017" s="19" t="s">
        <v>1600</v>
      </c>
      <c r="F1017" s="29" t="s">
        <v>60</v>
      </c>
      <c r="G1017" s="82" t="s">
        <v>60</v>
      </c>
      <c r="H1017" s="86" t="s">
        <v>28</v>
      </c>
      <c r="I1017" s="88"/>
    </row>
    <row r="1018" spans="1:9" ht="12" customHeight="1">
      <c r="A1018" s="21"/>
      <c r="B1018" s="14"/>
      <c r="C1018" s="1"/>
      <c r="D1018" s="19"/>
      <c r="F1018" s="15"/>
      <c r="G1018" s="99"/>
      <c r="H1018" s="86"/>
      <c r="I1018" s="88"/>
    </row>
    <row r="1019" spans="1:9" ht="12" customHeight="1">
      <c r="A1019" s="21" t="s">
        <v>1601</v>
      </c>
      <c r="B1019" s="14"/>
      <c r="C1019" s="1" t="s">
        <v>1602</v>
      </c>
      <c r="D1019" s="19"/>
      <c r="F1019" s="15"/>
      <c r="G1019" s="99"/>
      <c r="H1019" s="86"/>
      <c r="I1019" s="88"/>
    </row>
    <row r="1020" spans="1:9" ht="12" customHeight="1">
      <c r="A1020" s="21"/>
      <c r="B1020" s="14"/>
      <c r="C1020" s="1" t="s">
        <v>1603</v>
      </c>
      <c r="D1020" s="19"/>
      <c r="F1020" s="15"/>
      <c r="G1020" s="99"/>
      <c r="H1020" s="86"/>
      <c r="I1020" s="88"/>
    </row>
    <row r="1021" spans="1:9" ht="12" customHeight="1">
      <c r="A1021" s="21"/>
      <c r="B1021" s="14"/>
      <c r="C1021" s="1" t="s">
        <v>1604</v>
      </c>
      <c r="D1021" s="19"/>
      <c r="F1021" s="15"/>
      <c r="G1021" s="99"/>
      <c r="H1021" s="86"/>
      <c r="I1021" s="88"/>
    </row>
    <row r="1022" spans="1:9" ht="12" customHeight="1">
      <c r="A1022" s="21"/>
      <c r="B1022" s="14"/>
      <c r="C1022" s="1" t="s">
        <v>136</v>
      </c>
      <c r="D1022" s="19"/>
      <c r="F1022" s="29" t="s">
        <v>60</v>
      </c>
      <c r="G1022" s="82" t="s">
        <v>60</v>
      </c>
      <c r="H1022" s="86" t="s">
        <v>28</v>
      </c>
      <c r="I1022" s="88"/>
    </row>
    <row r="1023" spans="1:9" ht="12" customHeight="1">
      <c r="A1023" s="21"/>
      <c r="B1023" s="14"/>
      <c r="C1023" s="1"/>
      <c r="D1023" s="19"/>
      <c r="F1023" s="15"/>
      <c r="G1023" s="99"/>
      <c r="H1023" s="86"/>
      <c r="I1023" s="88"/>
    </row>
    <row r="1024" spans="1:9" ht="12" customHeight="1">
      <c r="A1024" s="21"/>
      <c r="B1024" s="14"/>
      <c r="C1024" s="1"/>
      <c r="D1024" s="19"/>
      <c r="F1024" s="15"/>
      <c r="G1024" s="99"/>
      <c r="H1024" s="86"/>
      <c r="I1024" s="88"/>
    </row>
    <row r="1025" spans="1:9" ht="12" customHeight="1">
      <c r="A1025" s="21"/>
      <c r="B1025" s="14"/>
      <c r="C1025" s="1"/>
      <c r="D1025" s="19"/>
      <c r="F1025" s="15"/>
      <c r="G1025" s="99"/>
      <c r="H1025" s="86"/>
      <c r="I1025" s="88"/>
    </row>
    <row r="1026" spans="1:9" ht="12" customHeight="1">
      <c r="A1026" s="21"/>
      <c r="B1026" s="14"/>
      <c r="C1026" s="1"/>
      <c r="D1026" s="19"/>
      <c r="F1026" s="15"/>
      <c r="G1026" s="99"/>
      <c r="H1026" s="86"/>
      <c r="I1026" s="88"/>
    </row>
    <row r="1027" spans="1:9" ht="12" customHeight="1">
      <c r="A1027" s="21"/>
      <c r="B1027" s="14"/>
      <c r="C1027" s="1"/>
      <c r="D1027" s="19"/>
      <c r="F1027" s="15"/>
      <c r="G1027" s="99"/>
      <c r="H1027" s="86"/>
      <c r="I1027" s="88"/>
    </row>
    <row r="1028" spans="1:9" ht="12" customHeight="1">
      <c r="A1028" s="21"/>
      <c r="B1028" s="14"/>
      <c r="C1028" s="1"/>
      <c r="D1028" s="19"/>
      <c r="F1028" s="15"/>
      <c r="G1028" s="99"/>
      <c r="H1028" s="86"/>
      <c r="I1028" s="88"/>
    </row>
    <row r="1029" spans="1:9" ht="12" customHeight="1">
      <c r="A1029" s="21"/>
      <c r="B1029" s="14"/>
      <c r="C1029" s="1"/>
      <c r="D1029" s="19"/>
      <c r="F1029" s="15"/>
      <c r="G1029" s="99"/>
      <c r="H1029" s="86"/>
      <c r="I1029" s="88"/>
    </row>
    <row r="1030" spans="1:9" ht="12" customHeight="1">
      <c r="A1030" s="21"/>
      <c r="B1030" s="14"/>
      <c r="C1030" s="1"/>
      <c r="D1030" s="19"/>
      <c r="F1030" s="15"/>
      <c r="G1030" s="99"/>
      <c r="H1030" s="86"/>
      <c r="I1030" s="88"/>
    </row>
    <row r="1031" spans="1:9" ht="12" customHeight="1">
      <c r="A1031" s="21"/>
      <c r="B1031" s="14"/>
      <c r="C1031" s="1"/>
      <c r="D1031" s="19"/>
      <c r="F1031" s="15"/>
      <c r="G1031" s="99"/>
      <c r="H1031" s="86"/>
      <c r="I1031" s="88"/>
    </row>
    <row r="1032" spans="1:9" ht="12" customHeight="1">
      <c r="A1032" s="21"/>
      <c r="B1032" s="14"/>
      <c r="C1032" s="1"/>
      <c r="D1032" s="19"/>
      <c r="F1032" s="15"/>
      <c r="G1032" s="99"/>
      <c r="H1032" s="86"/>
      <c r="I1032" s="88"/>
    </row>
    <row r="1033" spans="1:9" ht="12" customHeight="1">
      <c r="A1033" s="21"/>
      <c r="B1033" s="14"/>
      <c r="C1033" s="1"/>
      <c r="D1033" s="19"/>
      <c r="F1033" s="15"/>
      <c r="G1033" s="99"/>
      <c r="H1033" s="86"/>
      <c r="I1033" s="88"/>
    </row>
    <row r="1034" spans="1:9" ht="12" customHeight="1">
      <c r="A1034" s="21"/>
      <c r="B1034" s="14"/>
      <c r="C1034" s="1"/>
      <c r="D1034" s="19"/>
      <c r="F1034" s="15"/>
      <c r="G1034" s="99"/>
      <c r="H1034" s="86"/>
      <c r="I1034" s="88"/>
    </row>
    <row r="1035" spans="1:9" ht="12" customHeight="1">
      <c r="A1035" s="21"/>
      <c r="B1035" s="14"/>
      <c r="C1035" s="1"/>
      <c r="D1035" s="19"/>
      <c r="F1035" s="15"/>
      <c r="G1035" s="99"/>
      <c r="H1035" s="86"/>
      <c r="I1035" s="88"/>
    </row>
    <row r="1036" spans="1:9" ht="12" customHeight="1">
      <c r="A1036" s="21"/>
      <c r="B1036" s="14"/>
      <c r="C1036" s="1"/>
      <c r="D1036" s="19"/>
      <c r="F1036" s="15"/>
      <c r="G1036" s="99"/>
      <c r="H1036" s="86"/>
      <c r="I1036" s="88"/>
    </row>
    <row r="1037" spans="1:9" ht="12" customHeight="1">
      <c r="A1037" s="21"/>
      <c r="B1037" s="14"/>
      <c r="C1037" s="1"/>
      <c r="D1037" s="19"/>
      <c r="F1037" s="15"/>
      <c r="G1037" s="99"/>
      <c r="H1037" s="86"/>
      <c r="I1037" s="88"/>
    </row>
    <row r="1038" spans="1:9" ht="12" customHeight="1">
      <c r="A1038" s="21"/>
      <c r="B1038" s="14"/>
      <c r="C1038" s="1"/>
      <c r="D1038" s="19"/>
      <c r="F1038" s="15"/>
      <c r="G1038" s="99"/>
      <c r="H1038" s="86"/>
      <c r="I1038" s="88"/>
    </row>
    <row r="1039" spans="1:9" ht="12" customHeight="1">
      <c r="A1039" s="21"/>
      <c r="B1039" s="14"/>
      <c r="C1039" s="1"/>
      <c r="D1039" s="19"/>
      <c r="F1039" s="15"/>
      <c r="G1039" s="99"/>
      <c r="H1039" s="86"/>
      <c r="I1039" s="88"/>
    </row>
    <row r="1040" spans="1:9" ht="12" customHeight="1">
      <c r="A1040" s="21"/>
      <c r="B1040" s="14"/>
      <c r="C1040" s="1"/>
      <c r="D1040" s="19"/>
      <c r="F1040" s="15"/>
      <c r="G1040" s="99"/>
      <c r="H1040" s="86"/>
      <c r="I1040" s="88"/>
    </row>
    <row r="1041" spans="1:9" ht="12" customHeight="1">
      <c r="A1041" s="21"/>
      <c r="B1041" s="14"/>
      <c r="C1041" s="1"/>
      <c r="D1041" s="19"/>
      <c r="F1041" s="15"/>
      <c r="G1041" s="99"/>
      <c r="H1041" s="86"/>
      <c r="I1041" s="88"/>
    </row>
    <row r="1042" spans="1:9" ht="12" customHeight="1">
      <c r="A1042" s="21"/>
      <c r="B1042" s="14"/>
      <c r="C1042" s="1"/>
      <c r="D1042" s="19"/>
      <c r="F1042" s="15"/>
      <c r="G1042" s="99"/>
      <c r="H1042" s="86"/>
      <c r="I1042" s="88"/>
    </row>
    <row r="1043" spans="1:9" ht="12" customHeight="1">
      <c r="A1043" s="21"/>
      <c r="B1043" s="14"/>
      <c r="C1043" s="1"/>
      <c r="D1043" s="19"/>
      <c r="F1043" s="15"/>
      <c r="G1043" s="99"/>
      <c r="H1043" s="86"/>
      <c r="I1043" s="88"/>
    </row>
    <row r="1044" spans="1:9" ht="12" customHeight="1">
      <c r="A1044" s="21"/>
      <c r="B1044" s="14"/>
      <c r="C1044" s="1"/>
      <c r="D1044" s="19"/>
      <c r="F1044" s="15"/>
      <c r="G1044" s="99"/>
      <c r="H1044" s="86"/>
      <c r="I1044" s="88"/>
    </row>
    <row r="1045" spans="1:9" ht="12" customHeight="1">
      <c r="A1045" s="21"/>
      <c r="B1045" s="14"/>
      <c r="C1045" s="1"/>
      <c r="D1045" s="19"/>
      <c r="F1045" s="15"/>
      <c r="G1045" s="99"/>
      <c r="H1045" s="86"/>
      <c r="I1045" s="88"/>
    </row>
    <row r="1046" spans="1:9" ht="12" customHeight="1">
      <c r="A1046" s="21"/>
      <c r="B1046" s="14"/>
      <c r="C1046" s="1"/>
      <c r="D1046" s="19"/>
      <c r="F1046" s="15"/>
      <c r="G1046" s="99"/>
      <c r="H1046" s="86"/>
      <c r="I1046" s="88"/>
    </row>
    <row r="1047" spans="1:9" ht="12" customHeight="1">
      <c r="A1047" s="21"/>
      <c r="B1047" s="14"/>
      <c r="C1047" s="1"/>
      <c r="D1047" s="19"/>
      <c r="F1047" s="15"/>
      <c r="G1047" s="99"/>
      <c r="H1047" s="86"/>
      <c r="I1047" s="88"/>
    </row>
    <row r="1048" spans="1:9" ht="12" customHeight="1">
      <c r="A1048" s="21"/>
      <c r="B1048" s="14"/>
      <c r="C1048" s="1"/>
      <c r="D1048" s="19"/>
      <c r="F1048" s="15"/>
      <c r="G1048" s="99"/>
      <c r="H1048" s="86"/>
      <c r="I1048" s="88"/>
    </row>
    <row r="1049" spans="1:9" ht="12" customHeight="1">
      <c r="A1049" s="21"/>
      <c r="B1049" s="14"/>
      <c r="C1049" s="1"/>
      <c r="D1049" s="19"/>
      <c r="F1049" s="15"/>
      <c r="G1049" s="99"/>
      <c r="H1049" s="86"/>
      <c r="I1049" s="88"/>
    </row>
    <row r="1050" spans="1:9" ht="12" customHeight="1">
      <c r="A1050" s="21"/>
      <c r="B1050" s="14"/>
      <c r="C1050" s="1"/>
      <c r="D1050" s="19"/>
      <c r="F1050" s="15"/>
      <c r="G1050" s="99"/>
      <c r="H1050" s="86"/>
      <c r="I1050" s="88"/>
    </row>
    <row r="1051" spans="1:9" ht="12" customHeight="1">
      <c r="A1051" s="21"/>
      <c r="B1051" s="14"/>
      <c r="C1051" s="1"/>
      <c r="D1051" s="19"/>
      <c r="F1051" s="15"/>
      <c r="G1051" s="99"/>
      <c r="H1051" s="86"/>
      <c r="I1051" s="88"/>
    </row>
    <row r="1052" spans="1:9" ht="12" customHeight="1">
      <c r="A1052" s="21"/>
      <c r="B1052" s="14"/>
      <c r="C1052" s="1"/>
      <c r="D1052" s="19"/>
      <c r="F1052" s="15"/>
      <c r="G1052" s="99"/>
      <c r="H1052" s="86"/>
      <c r="I1052" s="88"/>
    </row>
    <row r="1053" spans="1:9" ht="12" customHeight="1">
      <c r="A1053" s="21"/>
      <c r="B1053" s="14"/>
      <c r="C1053" s="1"/>
      <c r="D1053" s="19"/>
      <c r="F1053" s="15"/>
      <c r="G1053" s="99"/>
      <c r="H1053" s="86"/>
      <c r="I1053" s="88"/>
    </row>
    <row r="1054" spans="1:9" ht="12" customHeight="1">
      <c r="A1054" s="21"/>
      <c r="B1054" s="14"/>
      <c r="C1054" s="1"/>
      <c r="D1054" s="19"/>
      <c r="F1054" s="15"/>
      <c r="G1054" s="99"/>
      <c r="H1054" s="86"/>
      <c r="I1054" s="88"/>
    </row>
    <row r="1055" spans="1:9" ht="12" customHeight="1">
      <c r="A1055" s="21"/>
      <c r="B1055" s="14"/>
      <c r="C1055" s="1"/>
      <c r="D1055" s="19"/>
      <c r="F1055" s="15"/>
      <c r="G1055" s="99"/>
      <c r="H1055" s="86"/>
      <c r="I1055" s="88"/>
    </row>
    <row r="1056" spans="1:9" ht="12" customHeight="1">
      <c r="A1056" s="21"/>
      <c r="B1056" s="14"/>
      <c r="C1056" s="1"/>
      <c r="D1056" s="19"/>
      <c r="F1056" s="15"/>
      <c r="G1056" s="99"/>
      <c r="H1056" s="86"/>
      <c r="I1056" s="88"/>
    </row>
    <row r="1057" spans="1:9">
      <c r="A1057" s="26"/>
      <c r="B1057" s="15"/>
      <c r="C1057" s="1"/>
      <c r="D1057" s="1"/>
      <c r="E1057" s="1"/>
      <c r="F1057" s="15"/>
      <c r="G1057" s="99"/>
      <c r="H1057" s="86"/>
      <c r="I1057" s="83"/>
    </row>
    <row r="1058" spans="1:9">
      <c r="A1058" s="60"/>
      <c r="B1058" s="68"/>
      <c r="C1058" s="31"/>
      <c r="D1058" s="43"/>
      <c r="E1058" s="43"/>
      <c r="F1058" s="44"/>
      <c r="G1058" s="135"/>
      <c r="H1058" s="145"/>
      <c r="I1058" s="125"/>
    </row>
    <row r="1059" spans="1:9" ht="13">
      <c r="A1059" s="61"/>
      <c r="B1059" s="61" t="s">
        <v>264</v>
      </c>
      <c r="C1059" s="1"/>
      <c r="D1059" s="19"/>
      <c r="E1059" s="19"/>
      <c r="F1059" s="38"/>
      <c r="G1059" s="136"/>
      <c r="H1059" s="146"/>
      <c r="I1059" s="126" t="str">
        <f>IF(SUM(I1006:I1057)=0,"",SUM(I1006:I1057))</f>
        <v/>
      </c>
    </row>
    <row r="1060" spans="1:9">
      <c r="A1060" s="62"/>
      <c r="B1060" s="69"/>
      <c r="C1060" s="63"/>
      <c r="D1060" s="52"/>
      <c r="E1060" s="52"/>
      <c r="F1060" s="53"/>
      <c r="G1060" s="137"/>
      <c r="H1060" s="147"/>
      <c r="I1060" s="131"/>
    </row>
  </sheetData>
  <phoneticPr fontId="12" type="noConversion"/>
  <pageMargins left="0.43307086614173229" right="0.39370078740157483" top="0.59055118110236215" bottom="1.1811023622047243" header="0.39370078740157483" footer="0.39370078740157483"/>
  <pageSetup paperSize="9" orientation="portrait" r:id="rId1"/>
  <headerFooter>
    <oddHeader>&amp;L&amp;"Arial,Italic"&amp;9Contract NLM/TS/004/2025-26
Part C2:  Pricing Data
Section C2.2 Schedule of Quantities
&amp;R&amp;G</oddHeader>
    <oddFooter>&amp;C&amp;G
C2.2-&amp;P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117"/>
  <sheetViews>
    <sheetView view="pageLayout" zoomScaleNormal="100" workbookViewId="0">
      <selection activeCell="E20" sqref="E20"/>
    </sheetView>
  </sheetViews>
  <sheetFormatPr defaultRowHeight="12.5"/>
  <cols>
    <col min="1" max="1" width="7" style="38" customWidth="1"/>
    <col min="2" max="2" width="10.26953125" style="38" customWidth="1"/>
    <col min="3" max="3" width="3.54296875" customWidth="1"/>
    <col min="4" max="4" width="4.26953125" customWidth="1"/>
    <col min="5" max="5" width="30.7265625" customWidth="1"/>
    <col min="6" max="6" width="6.7265625" customWidth="1"/>
    <col min="7" max="7" width="9.54296875" style="105" customWidth="1"/>
    <col min="8" max="8" width="10.7265625" customWidth="1"/>
    <col min="9" max="9" width="14" customWidth="1"/>
  </cols>
  <sheetData>
    <row r="1" spans="1:9" ht="12" customHeight="1">
      <c r="A1" s="2"/>
      <c r="B1" s="2"/>
      <c r="C1" s="1"/>
      <c r="D1" s="1"/>
      <c r="E1" s="1"/>
      <c r="F1" s="2"/>
      <c r="G1" s="96"/>
      <c r="H1" s="3"/>
      <c r="I1" s="4"/>
    </row>
    <row r="2" spans="1:9" ht="12" customHeight="1">
      <c r="A2" s="2"/>
      <c r="B2" s="2"/>
      <c r="C2" s="1"/>
      <c r="D2" s="1"/>
      <c r="E2" s="1"/>
      <c r="F2" s="2"/>
      <c r="G2" s="97"/>
      <c r="H2" s="5"/>
      <c r="I2" s="6"/>
    </row>
    <row r="3" spans="1:9" ht="12" customHeight="1">
      <c r="A3" s="8"/>
      <c r="B3" s="8" t="s">
        <v>0</v>
      </c>
      <c r="C3" s="7"/>
      <c r="D3" s="7"/>
      <c r="E3" s="7"/>
      <c r="F3" s="8"/>
      <c r="G3" s="162"/>
      <c r="H3" s="8"/>
      <c r="I3" s="9"/>
    </row>
    <row r="4" spans="1:9" ht="12" customHeight="1">
      <c r="A4" s="11" t="s">
        <v>1</v>
      </c>
      <c r="B4" s="11" t="s">
        <v>2</v>
      </c>
      <c r="C4" s="10"/>
      <c r="D4" s="10"/>
      <c r="E4" s="10" t="s">
        <v>3</v>
      </c>
      <c r="F4" s="11" t="s">
        <v>4</v>
      </c>
      <c r="G4" s="121" t="s">
        <v>5</v>
      </c>
      <c r="H4" s="121" t="s">
        <v>6</v>
      </c>
      <c r="I4" s="122" t="s">
        <v>7</v>
      </c>
    </row>
    <row r="5" spans="1:9" ht="12" customHeight="1">
      <c r="A5" s="13" t="s">
        <v>8</v>
      </c>
      <c r="B5" s="13" t="s">
        <v>9</v>
      </c>
      <c r="C5" s="12"/>
      <c r="D5" s="12"/>
      <c r="E5" s="12"/>
      <c r="F5" s="13"/>
      <c r="G5" s="123" t="s">
        <v>10</v>
      </c>
      <c r="H5" s="123"/>
      <c r="I5" s="124"/>
    </row>
    <row r="6" spans="1:9" ht="12" customHeight="1">
      <c r="A6" s="15"/>
      <c r="B6" s="15"/>
      <c r="C6" s="1"/>
      <c r="D6" s="31"/>
      <c r="E6" s="31"/>
      <c r="F6" s="15"/>
      <c r="G6" s="98"/>
      <c r="H6" s="16"/>
      <c r="I6" s="17" t="str">
        <f t="shared" ref="I6" si="0">IF(OR(AND(G6="Prov",H6="Sum"),(H6="PC Sum")),". . . . . . . . .00",IF(ISERR(G6*H6),"",IF(G6*H6=0,"",ROUND(G6*H6,2))))</f>
        <v/>
      </c>
    </row>
    <row r="7" spans="1:9" ht="12" customHeight="1">
      <c r="A7" s="71">
        <v>5</v>
      </c>
      <c r="B7" s="24" t="s">
        <v>746</v>
      </c>
      <c r="C7" s="41" t="s">
        <v>752</v>
      </c>
      <c r="D7" s="19"/>
      <c r="F7" s="27"/>
      <c r="G7" s="98"/>
      <c r="H7" s="16"/>
      <c r="I7" s="17"/>
    </row>
    <row r="8" spans="1:9" ht="12" customHeight="1">
      <c r="A8" s="21"/>
      <c r="B8" s="24" t="s">
        <v>747</v>
      </c>
      <c r="C8" s="41"/>
      <c r="D8" s="19"/>
      <c r="F8" s="27"/>
      <c r="G8" s="98"/>
      <c r="H8" s="16"/>
      <c r="I8" s="17"/>
    </row>
    <row r="9" spans="1:9" ht="12" customHeight="1">
      <c r="A9" s="71">
        <v>5.0999999999999996</v>
      </c>
      <c r="B9" s="24" t="s">
        <v>535</v>
      </c>
      <c r="C9" s="32" t="s">
        <v>758</v>
      </c>
      <c r="D9" s="19"/>
      <c r="F9" s="27"/>
      <c r="G9" s="98"/>
      <c r="H9" s="16"/>
      <c r="I9" s="17"/>
    </row>
    <row r="10" spans="1:9" ht="12" customHeight="1">
      <c r="A10" s="21"/>
      <c r="B10" s="22"/>
      <c r="C10" s="32" t="s">
        <v>759</v>
      </c>
      <c r="D10" s="19"/>
      <c r="F10" s="27"/>
      <c r="G10" s="98"/>
      <c r="H10" s="16"/>
      <c r="I10" s="17"/>
    </row>
    <row r="11" spans="1:9" ht="12" customHeight="1">
      <c r="A11" s="21"/>
      <c r="B11" s="22"/>
      <c r="C11" s="32" t="s">
        <v>1366</v>
      </c>
      <c r="D11" s="19"/>
      <c r="F11" s="27"/>
      <c r="G11" s="98"/>
      <c r="H11" s="16"/>
      <c r="I11" s="17"/>
    </row>
    <row r="12" spans="1:9" ht="12" customHeight="1">
      <c r="A12" s="21"/>
      <c r="B12" s="22"/>
      <c r="C12" s="32" t="s">
        <v>1418</v>
      </c>
      <c r="D12" s="19"/>
      <c r="F12" s="27"/>
      <c r="G12" s="98"/>
      <c r="H12" s="16"/>
      <c r="I12" s="17"/>
    </row>
    <row r="13" spans="1:9" ht="12" customHeight="1">
      <c r="A13" s="21"/>
      <c r="B13" s="22"/>
      <c r="C13" s="41"/>
      <c r="D13" s="19"/>
      <c r="F13" s="27"/>
      <c r="G13" s="98"/>
      <c r="H13" s="16"/>
      <c r="I13" s="17"/>
    </row>
    <row r="14" spans="1:9" ht="12" customHeight="1">
      <c r="A14" s="21"/>
      <c r="B14" s="22"/>
      <c r="C14" s="37" t="s">
        <v>760</v>
      </c>
      <c r="D14" s="19"/>
      <c r="F14" s="27"/>
      <c r="G14" s="98"/>
      <c r="H14" s="16"/>
      <c r="I14" s="17"/>
    </row>
    <row r="15" spans="1:9" ht="12" customHeight="1">
      <c r="A15" s="21"/>
      <c r="B15" s="22"/>
      <c r="C15" s="37" t="s">
        <v>761</v>
      </c>
      <c r="D15" s="19"/>
      <c r="F15" s="27"/>
      <c r="G15" s="98"/>
      <c r="H15" s="16"/>
      <c r="I15" s="17"/>
    </row>
    <row r="16" spans="1:9" ht="12" customHeight="1">
      <c r="A16" s="21"/>
      <c r="B16" s="22"/>
      <c r="C16" s="37" t="s">
        <v>762</v>
      </c>
      <c r="D16" s="19"/>
      <c r="F16" s="27"/>
      <c r="G16" s="98"/>
      <c r="H16" s="16"/>
      <c r="I16" s="17"/>
    </row>
    <row r="17" spans="1:9" ht="12" customHeight="1">
      <c r="A17" s="21"/>
      <c r="B17" s="22"/>
      <c r="C17" s="37" t="s">
        <v>769</v>
      </c>
      <c r="D17" s="19"/>
      <c r="F17" s="29"/>
      <c r="G17" s="98"/>
      <c r="H17" s="16"/>
      <c r="I17" s="17"/>
    </row>
    <row r="18" spans="1:9" ht="12" customHeight="1">
      <c r="A18" s="21"/>
      <c r="B18" s="29"/>
      <c r="C18" s="36"/>
      <c r="D18" s="19"/>
      <c r="F18" s="27"/>
      <c r="G18" s="98"/>
      <c r="H18" s="16"/>
      <c r="I18" s="17"/>
    </row>
    <row r="19" spans="1:9" ht="12" customHeight="1">
      <c r="A19" s="21"/>
      <c r="B19" s="29"/>
      <c r="C19" s="37" t="s">
        <v>763</v>
      </c>
      <c r="D19" s="19"/>
      <c r="F19" s="27"/>
      <c r="G19" s="98"/>
      <c r="H19" s="16"/>
      <c r="I19" s="17"/>
    </row>
    <row r="20" spans="1:9" ht="12" customHeight="1">
      <c r="A20" s="21"/>
      <c r="B20" s="29"/>
      <c r="C20" s="37" t="s">
        <v>764</v>
      </c>
      <c r="D20" s="19"/>
      <c r="F20" s="27"/>
      <c r="G20" s="98"/>
      <c r="H20" s="16"/>
      <c r="I20" s="17"/>
    </row>
    <row r="21" spans="1:9" ht="12" customHeight="1">
      <c r="A21" s="21"/>
      <c r="B21" s="29"/>
      <c r="C21" s="37" t="s">
        <v>765</v>
      </c>
      <c r="D21" s="19"/>
      <c r="F21" s="27"/>
      <c r="G21" s="98"/>
      <c r="H21" s="16"/>
      <c r="I21" s="17"/>
    </row>
    <row r="22" spans="1:9" ht="12" customHeight="1">
      <c r="A22" s="21"/>
      <c r="B22" s="29"/>
      <c r="C22" s="37" t="s">
        <v>766</v>
      </c>
      <c r="D22" s="19"/>
      <c r="F22" s="27"/>
      <c r="G22" s="98"/>
      <c r="H22" s="16"/>
      <c r="I22" s="17"/>
    </row>
    <row r="23" spans="1:9" ht="12" customHeight="1">
      <c r="A23" s="21"/>
      <c r="B23" s="29"/>
      <c r="C23" s="37" t="s">
        <v>767</v>
      </c>
      <c r="D23" s="19"/>
      <c r="F23" s="27"/>
      <c r="G23" s="98"/>
      <c r="H23" s="16"/>
      <c r="I23" s="17"/>
    </row>
    <row r="24" spans="1:9" ht="12" customHeight="1">
      <c r="A24" s="21"/>
      <c r="B24" s="29"/>
      <c r="C24" s="37" t="s">
        <v>768</v>
      </c>
      <c r="D24" s="19"/>
      <c r="F24" s="29"/>
      <c r="G24" s="98"/>
      <c r="H24" s="16"/>
      <c r="I24" s="17"/>
    </row>
    <row r="25" spans="1:9" ht="12" customHeight="1">
      <c r="A25" s="21"/>
      <c r="B25" s="29"/>
      <c r="C25" s="36"/>
      <c r="D25" s="19"/>
      <c r="F25" s="27"/>
      <c r="G25" s="98"/>
      <c r="H25" s="16"/>
      <c r="I25" s="17"/>
    </row>
    <row r="26" spans="1:9" ht="12" customHeight="1">
      <c r="A26" s="21"/>
      <c r="B26" s="29"/>
      <c r="C26" s="37" t="s">
        <v>770</v>
      </c>
      <c r="D26" s="19"/>
      <c r="F26" s="27"/>
      <c r="G26" s="98"/>
      <c r="H26" s="16"/>
      <c r="I26" s="17"/>
    </row>
    <row r="27" spans="1:9" ht="12" customHeight="1">
      <c r="A27" s="21"/>
      <c r="B27" s="29"/>
      <c r="C27" s="37" t="s">
        <v>774</v>
      </c>
      <c r="D27" s="19"/>
      <c r="F27" s="27"/>
      <c r="G27" s="98"/>
      <c r="H27" s="16"/>
      <c r="I27" s="17"/>
    </row>
    <row r="28" spans="1:9" ht="12" customHeight="1">
      <c r="A28" s="21"/>
      <c r="B28" s="29"/>
      <c r="C28" t="s">
        <v>775</v>
      </c>
      <c r="D28" s="19"/>
      <c r="F28" s="29"/>
      <c r="G28" s="98"/>
      <c r="H28" s="16"/>
      <c r="I28" s="17"/>
    </row>
    <row r="29" spans="1:9" ht="12" customHeight="1">
      <c r="A29" s="21"/>
      <c r="B29" s="29"/>
      <c r="C29" s="36"/>
      <c r="D29" s="19"/>
      <c r="F29" s="27"/>
      <c r="G29" s="98"/>
      <c r="H29" s="16"/>
      <c r="I29" s="17"/>
    </row>
    <row r="30" spans="1:9" ht="12" customHeight="1">
      <c r="A30" s="21"/>
      <c r="B30" s="29"/>
      <c r="C30" s="37" t="s">
        <v>771</v>
      </c>
      <c r="D30" s="19"/>
      <c r="F30" s="27"/>
      <c r="G30" s="98"/>
      <c r="H30" s="16"/>
      <c r="I30" s="17"/>
    </row>
    <row r="31" spans="1:9" ht="12" customHeight="1">
      <c r="A31" s="21"/>
      <c r="B31" s="29"/>
      <c r="C31" s="37" t="s">
        <v>772</v>
      </c>
      <c r="D31" s="19"/>
      <c r="F31" s="27"/>
      <c r="G31" s="98"/>
      <c r="H31" s="16"/>
      <c r="I31" s="17"/>
    </row>
    <row r="32" spans="1:9" ht="12" customHeight="1">
      <c r="A32" s="21"/>
      <c r="B32" s="29"/>
      <c r="C32" s="37" t="s">
        <v>773</v>
      </c>
      <c r="D32" s="19"/>
      <c r="F32" s="29" t="s">
        <v>12</v>
      </c>
      <c r="G32" s="98">
        <v>250</v>
      </c>
      <c r="H32" s="16"/>
      <c r="I32" s="83" t="str">
        <f>IF(H32="","",ROUND(G32*H32,2))</f>
        <v/>
      </c>
    </row>
    <row r="33" spans="1:9" ht="12" customHeight="1">
      <c r="A33" s="21"/>
      <c r="B33" s="29"/>
      <c r="C33" s="36"/>
      <c r="D33" s="19"/>
      <c r="F33" s="27"/>
      <c r="G33" s="98"/>
      <c r="H33" s="16"/>
      <c r="I33" s="17"/>
    </row>
    <row r="34" spans="1:9" ht="12" customHeight="1">
      <c r="A34" s="71">
        <v>5.2</v>
      </c>
      <c r="B34" s="22"/>
      <c r="C34" s="32" t="s">
        <v>781</v>
      </c>
      <c r="D34" s="19"/>
      <c r="F34" s="27"/>
      <c r="G34" s="98"/>
      <c r="H34" s="16"/>
      <c r="I34" s="17"/>
    </row>
    <row r="35" spans="1:9" ht="12" customHeight="1">
      <c r="A35" s="21"/>
      <c r="B35" s="29"/>
      <c r="C35" s="36"/>
      <c r="D35" s="19"/>
      <c r="F35" s="27"/>
      <c r="G35" s="98"/>
      <c r="H35" s="16"/>
      <c r="I35" s="17"/>
    </row>
    <row r="36" spans="1:9" ht="12" customHeight="1">
      <c r="A36" s="21"/>
      <c r="B36" s="30" t="s">
        <v>39</v>
      </c>
      <c r="C36" s="37" t="s">
        <v>29</v>
      </c>
      <c r="D36" t="s">
        <v>69</v>
      </c>
      <c r="E36" s="19"/>
      <c r="F36" s="27"/>
      <c r="G36" s="98"/>
      <c r="H36" s="16"/>
      <c r="I36" s="17"/>
    </row>
    <row r="37" spans="1:9" ht="12" customHeight="1">
      <c r="A37" s="21"/>
      <c r="B37" s="30" t="s">
        <v>40</v>
      </c>
      <c r="C37" s="36"/>
      <c r="D37" t="s">
        <v>71</v>
      </c>
      <c r="E37" s="19"/>
      <c r="F37" s="27"/>
      <c r="G37" s="98"/>
      <c r="H37" s="16"/>
      <c r="I37" s="17"/>
    </row>
    <row r="38" spans="1:9" ht="12" customHeight="1">
      <c r="A38" s="21"/>
      <c r="B38" s="30"/>
      <c r="C38" s="36"/>
      <c r="D38" t="s">
        <v>72</v>
      </c>
      <c r="E38" s="19"/>
      <c r="F38" s="27"/>
      <c r="G38" s="98"/>
      <c r="H38" s="16"/>
      <c r="I38" s="17"/>
    </row>
    <row r="39" spans="1:9" ht="12" customHeight="1">
      <c r="A39" s="21"/>
      <c r="B39" s="30"/>
      <c r="C39" s="36"/>
      <c r="E39" s="19"/>
      <c r="F39" s="27"/>
      <c r="G39" s="98"/>
      <c r="H39" s="16"/>
      <c r="I39" s="17"/>
    </row>
    <row r="40" spans="1:9" ht="12" customHeight="1">
      <c r="A40" s="21"/>
      <c r="B40" s="30" t="s">
        <v>70</v>
      </c>
      <c r="C40" s="36"/>
      <c r="D40" t="s">
        <v>50</v>
      </c>
      <c r="E40" t="s">
        <v>776</v>
      </c>
      <c r="F40" s="27"/>
      <c r="G40" s="98"/>
      <c r="H40" s="16"/>
      <c r="I40" s="17"/>
    </row>
    <row r="41" spans="1:9" ht="12" customHeight="1">
      <c r="A41" s="21"/>
      <c r="B41" s="30"/>
      <c r="C41" s="36"/>
      <c r="E41" t="s">
        <v>777</v>
      </c>
      <c r="F41" s="70" t="s">
        <v>44</v>
      </c>
      <c r="G41" s="98">
        <v>4500</v>
      </c>
      <c r="H41" s="16"/>
      <c r="I41" s="83" t="str">
        <f>IF(H41="","",ROUND(G41*H41,2))</f>
        <v/>
      </c>
    </row>
    <row r="42" spans="1:9" ht="12" customHeight="1">
      <c r="A42" s="21"/>
      <c r="B42" s="30"/>
      <c r="C42" s="36"/>
      <c r="E42" s="19"/>
      <c r="F42" s="27"/>
      <c r="G42" s="98"/>
      <c r="H42" s="16"/>
      <c r="I42" s="17"/>
    </row>
    <row r="43" spans="1:9" ht="12" customHeight="1">
      <c r="A43" s="21"/>
      <c r="B43" s="15" t="s">
        <v>39</v>
      </c>
      <c r="C43" t="s">
        <v>30</v>
      </c>
      <c r="D43" s="72" t="s">
        <v>778</v>
      </c>
      <c r="E43" s="72"/>
      <c r="F43" s="27"/>
      <c r="G43" s="98"/>
      <c r="H43" s="16"/>
      <c r="I43" s="17"/>
    </row>
    <row r="44" spans="1:9" ht="12" customHeight="1">
      <c r="A44" s="21"/>
      <c r="B44" s="15" t="s">
        <v>54</v>
      </c>
      <c r="D44" s="72" t="s">
        <v>779</v>
      </c>
      <c r="E44" s="72"/>
      <c r="F44" s="27"/>
      <c r="G44" s="98"/>
      <c r="H44" s="16"/>
      <c r="I44" s="17"/>
    </row>
    <row r="45" spans="1:9" ht="12" customHeight="1">
      <c r="A45" s="21"/>
      <c r="B45" s="15" t="s">
        <v>43</v>
      </c>
      <c r="D45" s="72" t="s">
        <v>780</v>
      </c>
      <c r="E45" s="72"/>
      <c r="F45" s="27"/>
      <c r="G45" s="98"/>
      <c r="H45" s="16"/>
      <c r="I45" s="17"/>
    </row>
    <row r="46" spans="1:9" ht="12" customHeight="1">
      <c r="A46" s="21"/>
      <c r="B46" s="14"/>
      <c r="C46" s="72"/>
      <c r="D46" s="72"/>
      <c r="E46" s="72"/>
      <c r="F46" s="27"/>
      <c r="G46" s="98"/>
      <c r="H46" s="16"/>
      <c r="I46" s="17"/>
    </row>
    <row r="47" spans="1:9" ht="12" customHeight="1">
      <c r="A47" s="21"/>
      <c r="B47" s="23"/>
      <c r="D47" s="37" t="s">
        <v>50</v>
      </c>
      <c r="E47" s="19" t="s">
        <v>270</v>
      </c>
      <c r="F47" s="70" t="s">
        <v>11</v>
      </c>
      <c r="G47" s="98">
        <v>3000</v>
      </c>
      <c r="H47" s="16"/>
      <c r="I47" s="83" t="str">
        <f>IF(H47="","",ROUND(G47*H47,2))</f>
        <v/>
      </c>
    </row>
    <row r="48" spans="1:9" ht="12" customHeight="1">
      <c r="A48" s="21"/>
      <c r="B48" s="30"/>
      <c r="C48" s="36"/>
      <c r="E48" s="19"/>
      <c r="F48" s="27"/>
      <c r="G48" s="98"/>
      <c r="H48" s="16"/>
      <c r="I48" s="17"/>
    </row>
    <row r="49" spans="1:9" ht="12" customHeight="1">
      <c r="A49" s="21"/>
      <c r="B49" s="30" t="s">
        <v>39</v>
      </c>
      <c r="C49" s="37" t="s">
        <v>31</v>
      </c>
      <c r="D49" t="s">
        <v>46</v>
      </c>
      <c r="E49" s="19"/>
      <c r="F49" s="27"/>
      <c r="G49" s="98"/>
      <c r="H49" s="16"/>
      <c r="I49" s="17"/>
    </row>
    <row r="50" spans="1:9" ht="12" customHeight="1">
      <c r="A50" s="21"/>
      <c r="B50" s="30" t="s">
        <v>41</v>
      </c>
      <c r="C50" s="36"/>
      <c r="E50" s="19"/>
      <c r="F50" s="27"/>
      <c r="G50" s="98"/>
      <c r="H50" s="16"/>
      <c r="I50" s="17"/>
    </row>
    <row r="51" spans="1:9" ht="12" customHeight="1">
      <c r="A51" s="21"/>
      <c r="B51" s="30" t="s">
        <v>47</v>
      </c>
      <c r="C51" s="36"/>
      <c r="D51" t="s">
        <v>50</v>
      </c>
      <c r="E51" t="s">
        <v>829</v>
      </c>
      <c r="F51" s="70" t="s">
        <v>44</v>
      </c>
      <c r="G51" s="98">
        <v>1200</v>
      </c>
      <c r="H51" s="16"/>
      <c r="I51" s="83" t="str">
        <f>IF(H51="","",ROUND(G51*H51,2))</f>
        <v/>
      </c>
    </row>
    <row r="52" spans="1:9" ht="12" customHeight="1">
      <c r="A52" s="21"/>
      <c r="B52" s="29"/>
      <c r="C52" s="36"/>
      <c r="D52" s="19"/>
      <c r="F52" s="27"/>
      <c r="G52" s="98"/>
      <c r="H52" s="16"/>
      <c r="I52" s="17"/>
    </row>
    <row r="53" spans="1:9" ht="12" customHeight="1">
      <c r="A53" s="21"/>
      <c r="B53" s="15" t="s">
        <v>64</v>
      </c>
      <c r="C53" t="s">
        <v>32</v>
      </c>
      <c r="D53" s="1" t="s">
        <v>65</v>
      </c>
      <c r="E53" s="1"/>
      <c r="F53" s="15" t="s">
        <v>12</v>
      </c>
      <c r="G53" s="101">
        <v>250</v>
      </c>
      <c r="H53" s="16"/>
      <c r="I53" s="83" t="str">
        <f>IF(H53="","",ROUND(G53*H53,2))</f>
        <v/>
      </c>
    </row>
    <row r="54" spans="1:9" ht="12" customHeight="1">
      <c r="A54" s="21"/>
      <c r="B54" s="15" t="s">
        <v>66</v>
      </c>
      <c r="C54" s="1"/>
      <c r="D54" s="1"/>
      <c r="E54" s="1"/>
      <c r="F54" s="28"/>
      <c r="G54" s="99"/>
      <c r="H54" s="16"/>
      <c r="I54" s="17"/>
    </row>
    <row r="55" spans="1:9" ht="12" customHeight="1">
      <c r="A55" s="21"/>
      <c r="B55" s="29"/>
      <c r="C55" s="36"/>
      <c r="D55" s="19"/>
      <c r="F55" s="27"/>
      <c r="G55" s="98"/>
      <c r="H55" s="16"/>
      <c r="I55" s="17"/>
    </row>
    <row r="56" spans="1:9" ht="12" customHeight="1">
      <c r="A56" s="21"/>
      <c r="B56" s="29"/>
      <c r="C56" s="36"/>
      <c r="D56" s="19"/>
      <c r="F56" s="27"/>
      <c r="G56" s="98"/>
      <c r="H56" s="16"/>
      <c r="I56" s="17"/>
    </row>
    <row r="57" spans="1:9" ht="12" customHeight="1">
      <c r="A57" s="21"/>
      <c r="B57" s="29"/>
      <c r="C57" s="36"/>
      <c r="D57" s="19"/>
      <c r="F57" s="27"/>
      <c r="G57" s="98"/>
      <c r="H57" s="16"/>
      <c r="I57" s="17"/>
    </row>
    <row r="58" spans="1:9" ht="12" customHeight="1">
      <c r="A58" s="21"/>
      <c r="B58" s="15"/>
      <c r="C58" s="19"/>
      <c r="D58" s="19"/>
      <c r="E58" s="19"/>
      <c r="F58" s="29"/>
      <c r="G58" s="73"/>
      <c r="H58" s="74"/>
      <c r="I58" s="35"/>
    </row>
    <row r="59" spans="1:9" ht="11.25" customHeight="1">
      <c r="A59" s="42"/>
      <c r="B59" s="65"/>
      <c r="C59" s="43"/>
      <c r="D59" s="43"/>
      <c r="E59" s="43"/>
      <c r="F59" s="44"/>
      <c r="G59" s="91"/>
      <c r="H59" s="91"/>
      <c r="I59" s="46"/>
    </row>
    <row r="60" spans="1:9" ht="12" customHeight="1">
      <c r="A60" s="14"/>
      <c r="B60" s="47" t="s">
        <v>22</v>
      </c>
      <c r="C60" s="19"/>
      <c r="D60" s="19"/>
      <c r="E60" s="19"/>
      <c r="F60" s="38"/>
      <c r="G60" s="92"/>
      <c r="H60" s="92"/>
      <c r="I60" s="49" t="str">
        <f>IF(SUM(I7:I59)=0,"",SUM(I7:I59))</f>
        <v/>
      </c>
    </row>
    <row r="61" spans="1:9" ht="12" customHeight="1">
      <c r="A61" s="50"/>
      <c r="B61" s="51"/>
      <c r="C61" s="52"/>
      <c r="D61" s="52"/>
      <c r="E61" s="52"/>
      <c r="F61" s="53"/>
      <c r="G61" s="93"/>
      <c r="H61" s="93"/>
      <c r="I61" s="55"/>
    </row>
    <row r="62" spans="1:9" ht="12" customHeight="1">
      <c r="A62" s="42"/>
      <c r="B62" s="65"/>
      <c r="C62" s="43"/>
      <c r="D62" s="43"/>
      <c r="E62" s="43"/>
      <c r="F62" s="44"/>
      <c r="G62" s="91"/>
      <c r="H62" s="91"/>
      <c r="I62" s="59"/>
    </row>
    <row r="63" spans="1:9" ht="12" customHeight="1">
      <c r="A63" s="18"/>
      <c r="B63" s="47" t="s">
        <v>23</v>
      </c>
      <c r="C63" s="19"/>
      <c r="D63" s="19"/>
      <c r="E63" s="19"/>
      <c r="F63" s="38"/>
      <c r="G63" s="92"/>
      <c r="H63" s="92"/>
      <c r="I63" s="56" t="str">
        <f>+I60</f>
        <v/>
      </c>
    </row>
    <row r="64" spans="1:9" ht="12" customHeight="1">
      <c r="A64" s="57"/>
      <c r="B64" s="51"/>
      <c r="C64" s="52"/>
      <c r="D64" s="52"/>
      <c r="E64" s="52"/>
      <c r="F64" s="53"/>
      <c r="G64" s="93"/>
      <c r="H64" s="93"/>
      <c r="I64" s="58"/>
    </row>
    <row r="65" spans="1:9" ht="12" customHeight="1">
      <c r="A65" s="21"/>
      <c r="B65" s="25"/>
      <c r="C65" s="19"/>
      <c r="D65" s="19"/>
      <c r="E65" s="19"/>
      <c r="F65" s="20"/>
      <c r="G65" s="73"/>
      <c r="H65" s="74"/>
      <c r="I65" s="17"/>
    </row>
    <row r="66" spans="1:9" ht="12" customHeight="1">
      <c r="A66" s="71">
        <v>5.3</v>
      </c>
      <c r="B66" s="159" t="s">
        <v>824</v>
      </c>
      <c r="C66" s="158" t="s">
        <v>828</v>
      </c>
      <c r="D66" s="19"/>
      <c r="E66" s="19"/>
      <c r="F66" s="20"/>
      <c r="G66" s="73"/>
      <c r="H66" s="74"/>
      <c r="I66" s="17"/>
    </row>
    <row r="67" spans="1:9" ht="12" customHeight="1">
      <c r="A67" s="21"/>
      <c r="B67" s="159" t="s">
        <v>1389</v>
      </c>
      <c r="C67" s="19"/>
      <c r="D67" s="19"/>
      <c r="E67" s="19"/>
      <c r="F67" s="20"/>
      <c r="G67" s="73"/>
      <c r="H67" s="74"/>
      <c r="I67" s="17"/>
    </row>
    <row r="68" spans="1:9" ht="12" customHeight="1">
      <c r="A68" s="21"/>
      <c r="B68" s="159" t="s">
        <v>47</v>
      </c>
      <c r="C68" s="19" t="s">
        <v>17</v>
      </c>
      <c r="D68" s="19" t="s">
        <v>826</v>
      </c>
      <c r="E68" s="19"/>
      <c r="F68" s="20"/>
      <c r="G68" s="73"/>
      <c r="H68" s="74"/>
      <c r="I68" s="17"/>
    </row>
    <row r="69" spans="1:9" ht="12" customHeight="1">
      <c r="A69" s="21"/>
      <c r="B69" s="25"/>
      <c r="C69" s="19"/>
      <c r="D69" s="19" t="s">
        <v>827</v>
      </c>
      <c r="E69" s="19"/>
      <c r="F69" s="20"/>
      <c r="G69" s="73"/>
      <c r="H69" s="74"/>
      <c r="I69" s="17"/>
    </row>
    <row r="70" spans="1:9" ht="12" customHeight="1">
      <c r="A70" s="21"/>
      <c r="B70" s="25"/>
      <c r="C70" s="19"/>
      <c r="D70" s="19"/>
      <c r="E70" s="19"/>
      <c r="F70" s="20"/>
      <c r="G70" s="73"/>
      <c r="H70" s="74"/>
      <c r="I70" s="17"/>
    </row>
    <row r="71" spans="1:9" ht="12" customHeight="1">
      <c r="A71" s="21"/>
      <c r="B71" s="25"/>
      <c r="D71" s="19" t="s">
        <v>13</v>
      </c>
      <c r="E71" s="19" t="s">
        <v>1378</v>
      </c>
      <c r="F71" s="20"/>
      <c r="G71" s="73"/>
      <c r="H71" s="74"/>
      <c r="I71" s="17"/>
    </row>
    <row r="72" spans="1:9" ht="12" customHeight="1">
      <c r="A72" s="21"/>
      <c r="B72" s="25"/>
      <c r="D72" s="19"/>
      <c r="E72" s="19" t="s">
        <v>1379</v>
      </c>
      <c r="F72" s="15" t="s">
        <v>12</v>
      </c>
      <c r="G72" s="101">
        <v>350</v>
      </c>
      <c r="H72" s="74"/>
      <c r="I72" s="83" t="str">
        <f>IF(H72="","",ROUND(G72*H72,2))</f>
        <v/>
      </c>
    </row>
    <row r="73" spans="1:9" ht="12" customHeight="1">
      <c r="A73" s="21"/>
      <c r="B73" s="25"/>
      <c r="C73" s="19"/>
      <c r="D73" s="19"/>
      <c r="E73" s="19"/>
      <c r="F73" s="20"/>
      <c r="G73" s="73"/>
      <c r="H73" s="74"/>
      <c r="I73" s="17"/>
    </row>
    <row r="74" spans="1:9" ht="12" customHeight="1">
      <c r="A74" s="21"/>
      <c r="B74" s="25"/>
      <c r="C74" s="19" t="s">
        <v>18</v>
      </c>
      <c r="D74" s="19" t="s">
        <v>825</v>
      </c>
      <c r="E74" s="19"/>
      <c r="F74" s="20"/>
      <c r="G74" s="73"/>
      <c r="H74" s="74"/>
      <c r="I74" s="17"/>
    </row>
    <row r="75" spans="1:9" ht="12" customHeight="1">
      <c r="A75" s="21"/>
      <c r="B75" s="25"/>
      <c r="C75" s="19"/>
      <c r="D75" s="19"/>
      <c r="E75" s="19"/>
      <c r="F75" s="20"/>
      <c r="G75" s="73"/>
      <c r="H75" s="74"/>
      <c r="I75" s="17"/>
    </row>
    <row r="76" spans="1:9" ht="12" customHeight="1">
      <c r="A76" s="21"/>
      <c r="B76" s="25"/>
      <c r="D76" s="19" t="s">
        <v>13</v>
      </c>
      <c r="E76" s="19" t="s">
        <v>1378</v>
      </c>
      <c r="F76" s="20"/>
      <c r="G76" s="73"/>
      <c r="H76" s="74"/>
      <c r="I76" s="17"/>
    </row>
    <row r="77" spans="1:9" ht="12" customHeight="1">
      <c r="A77" s="21"/>
      <c r="B77" s="25"/>
      <c r="D77" s="19"/>
      <c r="E77" s="19" t="s">
        <v>1379</v>
      </c>
      <c r="F77" s="15" t="s">
        <v>12</v>
      </c>
      <c r="G77" s="101">
        <v>250</v>
      </c>
      <c r="H77" s="74"/>
      <c r="I77" s="83" t="str">
        <f>IF(H77="","",ROUND(G77*H77,2))</f>
        <v/>
      </c>
    </row>
    <row r="78" spans="1:9" ht="12" customHeight="1">
      <c r="A78" s="21"/>
      <c r="B78" s="25"/>
      <c r="C78" s="19"/>
      <c r="D78" s="19"/>
      <c r="E78" s="19"/>
      <c r="F78" s="20"/>
      <c r="G78" s="73"/>
      <c r="H78" s="74"/>
      <c r="I78" s="17"/>
    </row>
    <row r="79" spans="1:9" ht="12" customHeight="1">
      <c r="A79" s="21">
        <v>5.4</v>
      </c>
      <c r="B79" s="15" t="s">
        <v>286</v>
      </c>
      <c r="C79" s="72" t="s">
        <v>89</v>
      </c>
      <c r="D79" s="72"/>
      <c r="E79" s="72"/>
      <c r="F79" s="15"/>
      <c r="G79" s="98"/>
      <c r="H79" s="74"/>
      <c r="I79" s="17"/>
    </row>
    <row r="80" spans="1:9" ht="12" customHeight="1">
      <c r="A80" s="21"/>
      <c r="B80" s="15"/>
      <c r="C80" s="72" t="s">
        <v>371</v>
      </c>
      <c r="D80" s="72"/>
      <c r="E80" s="72"/>
      <c r="F80" s="15" t="s">
        <v>11</v>
      </c>
      <c r="G80" s="101">
        <f>250*5</f>
        <v>1250</v>
      </c>
      <c r="H80" s="74"/>
      <c r="I80" s="83" t="str">
        <f>IF(H80="","",ROUND(G80*H80,2))</f>
        <v/>
      </c>
    </row>
    <row r="81" spans="1:9" ht="12" customHeight="1">
      <c r="A81" s="21"/>
      <c r="B81" s="25"/>
      <c r="C81" s="19"/>
      <c r="D81" s="19"/>
      <c r="E81" s="19"/>
      <c r="F81" s="20"/>
      <c r="G81" s="73"/>
      <c r="H81" s="74"/>
      <c r="I81" s="17"/>
    </row>
    <row r="82" spans="1:9" ht="12" customHeight="1">
      <c r="A82" s="71">
        <v>5.5</v>
      </c>
      <c r="B82" s="159" t="s">
        <v>824</v>
      </c>
      <c r="C82" s="32" t="s">
        <v>1398</v>
      </c>
      <c r="D82" s="19"/>
      <c r="E82" s="19"/>
      <c r="F82" s="20"/>
      <c r="G82" s="73"/>
      <c r="H82" s="74"/>
      <c r="I82" s="17"/>
    </row>
    <row r="83" spans="1:9" ht="12" customHeight="1">
      <c r="A83" s="21"/>
      <c r="B83" s="159" t="s">
        <v>1390</v>
      </c>
      <c r="C83" s="32"/>
      <c r="D83" s="19"/>
      <c r="E83" s="19"/>
      <c r="F83" s="20"/>
      <c r="G83" s="73"/>
      <c r="H83" s="74"/>
      <c r="I83" s="17"/>
    </row>
    <row r="84" spans="1:9" ht="12" customHeight="1">
      <c r="A84" s="21"/>
      <c r="B84" s="15" t="s">
        <v>43</v>
      </c>
      <c r="C84" t="s">
        <v>29</v>
      </c>
      <c r="D84" s="1" t="s">
        <v>1419</v>
      </c>
      <c r="E84" s="1"/>
      <c r="F84" s="15"/>
      <c r="G84" s="73"/>
      <c r="H84" s="74"/>
      <c r="I84" s="17"/>
    </row>
    <row r="85" spans="1:9" ht="12" customHeight="1">
      <c r="A85" s="21"/>
      <c r="B85" s="15"/>
      <c r="D85" s="1" t="s">
        <v>1420</v>
      </c>
      <c r="E85" s="1"/>
      <c r="F85" s="15"/>
      <c r="G85" s="73"/>
      <c r="H85" s="74"/>
      <c r="I85" s="17"/>
    </row>
    <row r="86" spans="1:9" ht="12" customHeight="1">
      <c r="A86" s="21"/>
      <c r="B86" s="14" t="s">
        <v>1391</v>
      </c>
      <c r="D86" s="1"/>
      <c r="E86" s="1"/>
      <c r="F86" s="15"/>
      <c r="G86" s="73"/>
      <c r="H86" s="74"/>
      <c r="I86" s="17"/>
    </row>
    <row r="87" spans="1:9" ht="12" customHeight="1">
      <c r="A87" s="21"/>
      <c r="B87" s="14"/>
      <c r="D87" s="1" t="s">
        <v>50</v>
      </c>
      <c r="E87" s="1" t="s">
        <v>1394</v>
      </c>
      <c r="F87" s="15" t="s">
        <v>12</v>
      </c>
      <c r="G87" s="101">
        <v>21</v>
      </c>
      <c r="H87" s="74"/>
      <c r="I87" s="83" t="str">
        <f>IF(H87="","",ROUND(G87*H87,2))</f>
        <v/>
      </c>
    </row>
    <row r="88" spans="1:9" ht="12" customHeight="1">
      <c r="A88" s="21"/>
      <c r="B88" s="14"/>
      <c r="D88" s="1"/>
      <c r="E88" s="1"/>
      <c r="F88" s="15"/>
      <c r="G88" s="73"/>
      <c r="H88" s="74"/>
      <c r="I88" s="17"/>
    </row>
    <row r="89" spans="1:9" ht="12" customHeight="1">
      <c r="A89" s="21"/>
      <c r="B89" s="25"/>
      <c r="C89" s="19"/>
      <c r="D89" s="1" t="s">
        <v>51</v>
      </c>
      <c r="E89" s="1" t="s">
        <v>1395</v>
      </c>
      <c r="F89" s="15" t="s">
        <v>12</v>
      </c>
      <c r="G89" s="101">
        <v>84</v>
      </c>
      <c r="H89" s="74"/>
      <c r="I89" s="83" t="str">
        <f>IF(H89="","",ROUND(G89*H89,2))</f>
        <v/>
      </c>
    </row>
    <row r="90" spans="1:9" ht="12" customHeight="1">
      <c r="A90" s="21"/>
      <c r="B90" s="25"/>
      <c r="C90" s="19"/>
      <c r="D90" s="19"/>
      <c r="E90" s="19"/>
      <c r="F90" s="20"/>
      <c r="G90" s="73"/>
      <c r="H90" s="74"/>
      <c r="I90" s="17"/>
    </row>
    <row r="91" spans="1:9" ht="12" customHeight="1">
      <c r="A91" s="21"/>
      <c r="B91" s="14"/>
      <c r="D91" s="1" t="s">
        <v>50</v>
      </c>
      <c r="E91" s="1" t="s">
        <v>1396</v>
      </c>
      <c r="F91" s="15" t="s">
        <v>12</v>
      </c>
      <c r="G91" s="101">
        <v>21</v>
      </c>
      <c r="H91" s="74"/>
      <c r="I91" s="83" t="str">
        <f>IF(H91="","",ROUND(G91*H91,2))</f>
        <v/>
      </c>
    </row>
    <row r="92" spans="1:9" ht="12" customHeight="1">
      <c r="A92" s="21"/>
      <c r="B92" s="14"/>
      <c r="D92" s="1"/>
      <c r="E92" s="1"/>
      <c r="F92" s="15"/>
      <c r="G92" s="73"/>
      <c r="H92" s="74"/>
      <c r="I92" s="17"/>
    </row>
    <row r="93" spans="1:9" ht="12" customHeight="1">
      <c r="A93" s="21"/>
      <c r="B93" s="25"/>
      <c r="C93" s="19"/>
      <c r="D93" s="1" t="s">
        <v>51</v>
      </c>
      <c r="E93" s="1" t="s">
        <v>1397</v>
      </c>
      <c r="F93" s="15" t="s">
        <v>12</v>
      </c>
      <c r="G93" s="101">
        <v>83</v>
      </c>
      <c r="H93" s="74"/>
      <c r="I93" s="83" t="str">
        <f>IF(H93="","",ROUND(G93*H93,2))</f>
        <v/>
      </c>
    </row>
    <row r="94" spans="1:9" ht="12" customHeight="1">
      <c r="A94" s="21"/>
      <c r="B94" s="25"/>
      <c r="C94" s="19"/>
      <c r="D94" s="19"/>
      <c r="E94" s="19"/>
      <c r="F94" s="20"/>
      <c r="G94" s="73"/>
      <c r="H94" s="74"/>
      <c r="I94" s="17"/>
    </row>
    <row r="95" spans="1:9" ht="12" customHeight="1">
      <c r="A95" s="21"/>
      <c r="B95" s="15" t="s">
        <v>47</v>
      </c>
      <c r="C95" t="s">
        <v>30</v>
      </c>
      <c r="D95" s="1" t="s">
        <v>1393</v>
      </c>
      <c r="E95" s="1"/>
      <c r="F95" s="20"/>
      <c r="G95" s="73"/>
      <c r="H95" s="74"/>
      <c r="I95" s="17"/>
    </row>
    <row r="96" spans="1:9" ht="12" customHeight="1">
      <c r="A96" s="21"/>
      <c r="B96" s="25"/>
      <c r="C96" s="19"/>
      <c r="D96" s="19" t="s">
        <v>1412</v>
      </c>
      <c r="E96" s="19"/>
      <c r="F96" s="20"/>
      <c r="G96" s="73"/>
      <c r="H96" s="74"/>
      <c r="I96" s="17"/>
    </row>
    <row r="97" spans="1:9" ht="12" customHeight="1">
      <c r="A97" s="21"/>
      <c r="B97" s="25"/>
      <c r="C97" s="19"/>
      <c r="D97" s="19"/>
      <c r="E97" s="19"/>
      <c r="F97" s="20"/>
      <c r="G97" s="73"/>
      <c r="H97" s="74"/>
      <c r="I97" s="17"/>
    </row>
    <row r="98" spans="1:9" ht="12" customHeight="1">
      <c r="A98" s="21"/>
      <c r="B98" s="25"/>
      <c r="C98" s="19"/>
      <c r="D98" s="19" t="s">
        <v>50</v>
      </c>
      <c r="E98" s="19" t="s">
        <v>1392</v>
      </c>
      <c r="F98" s="20" t="s">
        <v>11</v>
      </c>
      <c r="G98" s="73">
        <v>5000</v>
      </c>
      <c r="H98" s="74"/>
      <c r="I98" s="83" t="str">
        <f>IF(H98="","",ROUND(G98*H98,2))</f>
        <v/>
      </c>
    </row>
    <row r="99" spans="1:9" ht="12" customHeight="1">
      <c r="A99" s="21"/>
      <c r="B99" s="25"/>
      <c r="C99" s="19"/>
      <c r="D99" s="19"/>
      <c r="E99" s="19"/>
      <c r="F99" s="20"/>
      <c r="G99" s="73"/>
      <c r="H99" s="74"/>
      <c r="I99" s="17"/>
    </row>
    <row r="100" spans="1:9" ht="12" customHeight="1">
      <c r="A100" s="21"/>
      <c r="B100" s="15" t="s">
        <v>52</v>
      </c>
      <c r="C100" t="s">
        <v>31</v>
      </c>
      <c r="D100" s="1" t="s">
        <v>1399</v>
      </c>
      <c r="E100" s="19"/>
      <c r="F100" s="20"/>
      <c r="G100" s="73"/>
      <c r="H100" s="74"/>
      <c r="I100" s="17"/>
    </row>
    <row r="101" spans="1:9" ht="12" customHeight="1">
      <c r="A101" s="21"/>
      <c r="B101" s="14"/>
      <c r="D101" s="1" t="s">
        <v>1400</v>
      </c>
      <c r="E101" s="19"/>
      <c r="F101" s="15"/>
      <c r="G101" s="101"/>
      <c r="H101" s="74"/>
      <c r="I101" s="17"/>
    </row>
    <row r="102" spans="1:9" ht="12" customHeight="1">
      <c r="A102" s="21"/>
      <c r="B102" s="25"/>
      <c r="C102" s="19"/>
      <c r="D102" s="19"/>
      <c r="E102" s="19"/>
      <c r="F102" s="20"/>
      <c r="G102" s="73"/>
      <c r="H102" s="74"/>
      <c r="I102" s="17"/>
    </row>
    <row r="103" spans="1:9" ht="12" customHeight="1">
      <c r="A103" s="21"/>
      <c r="B103" s="25"/>
      <c r="C103" s="19"/>
      <c r="D103" s="1" t="s">
        <v>50</v>
      </c>
      <c r="E103" s="19" t="s">
        <v>1416</v>
      </c>
      <c r="F103" s="15"/>
      <c r="G103" s="101"/>
      <c r="H103" s="74"/>
      <c r="I103" s="17"/>
    </row>
    <row r="104" spans="1:9" ht="12" customHeight="1">
      <c r="A104" s="21"/>
      <c r="B104" s="25"/>
      <c r="C104" s="19"/>
      <c r="D104" s="19"/>
      <c r="E104" s="19" t="s">
        <v>1413</v>
      </c>
      <c r="F104" s="15"/>
      <c r="G104" s="101"/>
      <c r="H104" s="74"/>
      <c r="I104" s="17"/>
    </row>
    <row r="105" spans="1:9" ht="12" customHeight="1">
      <c r="A105" s="21"/>
      <c r="B105" s="25"/>
      <c r="C105" s="19"/>
      <c r="D105" s="19"/>
      <c r="E105" s="19" t="s">
        <v>1414</v>
      </c>
      <c r="F105" s="20"/>
      <c r="G105" s="73"/>
      <c r="H105" s="74"/>
      <c r="I105" s="17"/>
    </row>
    <row r="106" spans="1:9" ht="12" customHeight="1">
      <c r="A106" s="21"/>
      <c r="B106" s="25"/>
      <c r="C106" s="19"/>
      <c r="D106" s="19"/>
      <c r="E106" s="19" t="s">
        <v>1415</v>
      </c>
      <c r="F106" s="15" t="s">
        <v>12</v>
      </c>
      <c r="G106" s="101">
        <v>251</v>
      </c>
      <c r="H106" s="74"/>
      <c r="I106" s="83" t="str">
        <f>IF(H106="","",ROUND(G106*H106,2))</f>
        <v/>
      </c>
    </row>
    <row r="107" spans="1:9" ht="12" customHeight="1">
      <c r="A107" s="21"/>
      <c r="B107" s="25"/>
      <c r="C107" s="19"/>
      <c r="D107" s="19"/>
      <c r="E107" s="19"/>
      <c r="F107" s="20"/>
      <c r="G107" s="73"/>
      <c r="H107" s="74"/>
      <c r="I107" s="17"/>
    </row>
    <row r="108" spans="1:9" ht="12" customHeight="1">
      <c r="A108" s="21"/>
      <c r="B108" s="25"/>
      <c r="C108" s="19"/>
      <c r="D108" s="19"/>
      <c r="E108" s="19"/>
      <c r="F108" s="20"/>
      <c r="G108" s="73"/>
      <c r="H108" s="74"/>
      <c r="I108" s="17"/>
    </row>
    <row r="109" spans="1:9" ht="12" customHeight="1">
      <c r="A109" s="21"/>
      <c r="B109" s="25"/>
      <c r="C109" s="19"/>
      <c r="D109" s="19"/>
      <c r="E109" s="19"/>
      <c r="F109" s="20"/>
      <c r="G109" s="73"/>
      <c r="H109" s="74"/>
      <c r="I109" s="17"/>
    </row>
    <row r="110" spans="1:9" ht="12" customHeight="1">
      <c r="A110" s="21"/>
      <c r="B110" s="25"/>
      <c r="C110" s="19"/>
      <c r="D110" s="19"/>
      <c r="E110" s="19"/>
      <c r="F110" s="20"/>
      <c r="G110" s="73"/>
      <c r="H110" s="74"/>
      <c r="I110" s="17"/>
    </row>
    <row r="111" spans="1:9" ht="12" customHeight="1">
      <c r="A111" s="21"/>
      <c r="B111" s="25"/>
      <c r="C111" s="19"/>
      <c r="D111" s="19"/>
      <c r="E111" s="19"/>
      <c r="F111" s="20"/>
      <c r="G111" s="73"/>
      <c r="H111" s="74"/>
      <c r="I111" s="17"/>
    </row>
    <row r="112" spans="1:9" ht="12" customHeight="1">
      <c r="A112" s="21"/>
      <c r="B112" s="25"/>
      <c r="C112" s="19"/>
      <c r="D112" s="19"/>
      <c r="E112" s="19"/>
      <c r="F112" s="20"/>
      <c r="G112" s="73"/>
      <c r="H112" s="74"/>
      <c r="I112" s="17"/>
    </row>
    <row r="113" spans="1:9" ht="12" customHeight="1">
      <c r="A113" s="21"/>
      <c r="B113" s="25"/>
      <c r="C113" s="19"/>
      <c r="D113" s="19"/>
      <c r="E113" s="19"/>
      <c r="F113" s="20"/>
      <c r="G113" s="73"/>
      <c r="H113" s="74"/>
      <c r="I113" s="17"/>
    </row>
    <row r="114" spans="1:9" ht="12" customHeight="1">
      <c r="A114" s="21"/>
      <c r="B114" s="25"/>
      <c r="C114" s="19"/>
      <c r="D114" s="19"/>
      <c r="E114" s="19"/>
      <c r="F114" s="20"/>
      <c r="G114" s="73"/>
      <c r="H114" s="74"/>
      <c r="I114" s="17"/>
    </row>
    <row r="115" spans="1:9" ht="12" customHeight="1">
      <c r="A115" s="60"/>
      <c r="B115" s="68"/>
      <c r="C115" s="31"/>
      <c r="D115" s="43"/>
      <c r="E115" s="43"/>
      <c r="F115" s="44"/>
      <c r="G115" s="102"/>
      <c r="H115" s="45"/>
      <c r="I115" s="46"/>
    </row>
    <row r="116" spans="1:9" ht="12" customHeight="1">
      <c r="A116" s="61"/>
      <c r="B116" s="61" t="s">
        <v>42</v>
      </c>
      <c r="C116" s="1"/>
      <c r="D116" s="19"/>
      <c r="E116" s="19"/>
      <c r="F116" s="38"/>
      <c r="G116" s="103"/>
      <c r="H116" s="48"/>
      <c r="I116" s="49" t="str">
        <f>IF(SUM(I63:I114)=0,"",SUM(I63:I114))</f>
        <v/>
      </c>
    </row>
    <row r="117" spans="1:9" ht="12" customHeight="1">
      <c r="A117" s="62"/>
      <c r="B117" s="69"/>
      <c r="C117" s="63"/>
      <c r="D117" s="52"/>
      <c r="E117" s="52"/>
      <c r="F117" s="53"/>
      <c r="G117" s="104"/>
      <c r="H117" s="54"/>
      <c r="I117" s="64"/>
    </row>
  </sheetData>
  <pageMargins left="0.43307086614173229" right="0.39370078740157483" top="0.59055118110236215" bottom="1.1811023622047243" header="0.39370078740157483" footer="0.39370078740157483"/>
  <pageSetup paperSize="9" orientation="portrait" r:id="rId1"/>
  <headerFooter>
    <oddHeader>&amp;L&amp;"Arial,Italic"&amp;9Contract NLM/TS/004/2025-26
Part C2:  Pricing Data
Section C2.2 Schedule of Quantities
&amp;R&amp;G</oddHeader>
    <oddFooter>&amp;C&amp;G
C2.2-&amp;P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I37"/>
  <sheetViews>
    <sheetView view="pageLayout" zoomScaleNormal="100" workbookViewId="0">
      <selection activeCell="A26" sqref="A26"/>
    </sheetView>
  </sheetViews>
  <sheetFormatPr defaultRowHeight="12.5"/>
  <cols>
    <col min="1" max="1" width="17.1796875" customWidth="1"/>
    <col min="2" max="2" width="3.54296875" customWidth="1"/>
    <col min="3" max="3" width="47.7265625" customWidth="1"/>
    <col min="4" max="4" width="5.7265625" customWidth="1"/>
    <col min="5" max="5" width="3.26953125" style="38" customWidth="1"/>
    <col min="6" max="6" width="18.1796875" customWidth="1"/>
  </cols>
  <sheetData>
    <row r="2" spans="1:9" ht="13">
      <c r="A2" s="80"/>
      <c r="B2" s="80"/>
      <c r="C2" s="63"/>
      <c r="D2" s="63"/>
      <c r="E2" s="80"/>
      <c r="F2" s="80"/>
      <c r="G2" s="3"/>
      <c r="H2" s="3"/>
      <c r="I2" s="4"/>
    </row>
    <row r="3" spans="1:9" ht="13">
      <c r="A3" s="2"/>
      <c r="B3" s="2"/>
      <c r="C3" s="1"/>
      <c r="D3" s="1"/>
      <c r="E3" s="2"/>
      <c r="F3" s="2"/>
      <c r="G3" s="3"/>
      <c r="H3" s="3"/>
      <c r="I3" s="4"/>
    </row>
    <row r="4" spans="1:9" ht="13">
      <c r="A4" s="77" t="s">
        <v>228</v>
      </c>
      <c r="B4" s="2"/>
      <c r="C4" s="1"/>
      <c r="D4" s="1"/>
      <c r="E4" s="2"/>
      <c r="F4" s="2"/>
      <c r="G4" s="5"/>
      <c r="H4" s="5"/>
      <c r="I4" s="6"/>
    </row>
    <row r="6" spans="1:9">
      <c r="A6" t="s">
        <v>229</v>
      </c>
      <c r="B6" t="s">
        <v>222</v>
      </c>
      <c r="C6" t="s">
        <v>234</v>
      </c>
      <c r="E6" s="38" t="s">
        <v>223</v>
      </c>
      <c r="F6" s="191" t="str">
        <f>IF('1 - P&amp;G'!I340=""," . . . . . . . . . . . . . . . .",'1 - P&amp;G'!I340)</f>
        <v xml:space="preserve"> . . . . . . . . . . . . . . . .</v>
      </c>
    </row>
    <row r="7" spans="1:9" ht="9" customHeight="1">
      <c r="F7" s="191"/>
    </row>
    <row r="8" spans="1:9">
      <c r="A8" t="s">
        <v>230</v>
      </c>
      <c r="B8" t="s">
        <v>222</v>
      </c>
      <c r="C8" t="s">
        <v>753</v>
      </c>
      <c r="E8" s="38" t="s">
        <v>223</v>
      </c>
      <c r="F8" s="191" t="str">
        <f>IF('2 - PS CIVIL'!I788="",". . . . . . . . . . . . . . . .",'2 - PS CIVIL'!I788)</f>
        <v>. . . . . . . . . . . . . . . .</v>
      </c>
    </row>
    <row r="9" spans="1:9" ht="9" customHeight="1">
      <c r="F9" s="191"/>
    </row>
    <row r="10" spans="1:9">
      <c r="A10" t="s">
        <v>231</v>
      </c>
      <c r="B10" t="s">
        <v>222</v>
      </c>
      <c r="C10" t="s">
        <v>754</v>
      </c>
      <c r="E10" s="38" t="s">
        <v>223</v>
      </c>
      <c r="F10" s="191" t="str">
        <f>IF('3 - PS MECH'!I172="",". . . . . . . . . . . . . . . .",'3 - PS MECH'!I172)</f>
        <v>. . . . . . . . . . . . . . . .</v>
      </c>
    </row>
    <row r="11" spans="1:9" ht="9" customHeight="1">
      <c r="F11" s="191"/>
    </row>
    <row r="12" spans="1:9">
      <c r="A12" t="s">
        <v>232</v>
      </c>
      <c r="B12" t="s">
        <v>222</v>
      </c>
      <c r="C12" t="s">
        <v>755</v>
      </c>
      <c r="E12" s="38" t="s">
        <v>223</v>
      </c>
      <c r="F12" s="191" t="str">
        <f>IF('4 - PS ELEC'!I1059="",". . . . . . . . . . . . . . . .",'4 - PS ELEC'!I1059)</f>
        <v>. . . . . . . . . . . . . . . .</v>
      </c>
    </row>
    <row r="13" spans="1:9" ht="9" customHeight="1">
      <c r="F13" s="191"/>
    </row>
    <row r="14" spans="1:9">
      <c r="A14" t="s">
        <v>233</v>
      </c>
      <c r="B14" t="s">
        <v>222</v>
      </c>
      <c r="C14" t="s">
        <v>756</v>
      </c>
      <c r="E14" s="38" t="s">
        <v>223</v>
      </c>
      <c r="F14" s="191" t="str">
        <f>IF('5 - TOP STRUCT'!I116="",". . . . . . . . . . . . . . . .",'5 - TOP STRUCT'!I116)</f>
        <v>. . . . . . . . . . . . . . . .</v>
      </c>
    </row>
    <row r="15" spans="1:9">
      <c r="A15" s="78"/>
      <c r="B15" s="78"/>
      <c r="C15" s="78"/>
      <c r="D15" s="78"/>
      <c r="E15" s="53"/>
      <c r="F15" s="192"/>
    </row>
    <row r="16" spans="1:9">
      <c r="F16" s="191"/>
    </row>
    <row r="17" spans="1:6" ht="13">
      <c r="A17" s="76" t="s">
        <v>235</v>
      </c>
      <c r="B17" s="76"/>
      <c r="C17" s="76"/>
      <c r="D17" s="76"/>
      <c r="E17" s="81" t="s">
        <v>223</v>
      </c>
      <c r="F17" s="193" t="str">
        <f>IF(SUM(F6:F14)=0,". . . . . . . . . . . . . . . .",SUM(F6:F14))</f>
        <v>. . . . . . . . . . . . . . . .</v>
      </c>
    </row>
    <row r="18" spans="1:6">
      <c r="A18" s="78"/>
      <c r="B18" s="78"/>
      <c r="C18" s="78"/>
      <c r="D18" s="78"/>
      <c r="E18" s="53"/>
      <c r="F18" s="192"/>
    </row>
    <row r="19" spans="1:6">
      <c r="F19" s="191"/>
    </row>
    <row r="20" spans="1:6">
      <c r="F20" s="191"/>
    </row>
    <row r="21" spans="1:6" ht="13">
      <c r="A21" s="79" t="s">
        <v>224</v>
      </c>
      <c r="F21" s="191"/>
    </row>
    <row r="22" spans="1:6">
      <c r="F22" s="191"/>
    </row>
    <row r="23" spans="1:6" ht="13">
      <c r="A23" s="76" t="s">
        <v>237</v>
      </c>
      <c r="B23" s="76"/>
      <c r="C23" s="76"/>
      <c r="D23" s="76"/>
      <c r="E23" s="81" t="s">
        <v>223</v>
      </c>
      <c r="F23" s="193" t="str">
        <f>IF(SUM(F6:F14)=0,". . . . . . . . . . . . . . . .",F17)</f>
        <v>. . . . . . . . . . . . . . . .</v>
      </c>
    </row>
    <row r="24" spans="1:6">
      <c r="F24" s="191"/>
    </row>
    <row r="25" spans="1:6">
      <c r="A25" t="s">
        <v>246</v>
      </c>
      <c r="F25" s="191"/>
    </row>
    <row r="26" spans="1:6">
      <c r="A26" t="s">
        <v>238</v>
      </c>
      <c r="F26" s="191"/>
    </row>
    <row r="27" spans="1:6">
      <c r="A27" t="s">
        <v>239</v>
      </c>
      <c r="E27" s="38" t="s">
        <v>223</v>
      </c>
      <c r="F27" s="191" t="str">
        <f>IF(SUM(F6:F14)=0,". . . . . . . . . . . . . . . .",ROUND(F23*0.1,2))</f>
        <v>. . . . . . . . . . . . . . . .</v>
      </c>
    </row>
    <row r="28" spans="1:6">
      <c r="F28" s="191"/>
    </row>
    <row r="29" spans="1:6">
      <c r="F29" s="191"/>
    </row>
    <row r="30" spans="1:6" ht="13">
      <c r="A30" s="76" t="s">
        <v>225</v>
      </c>
      <c r="B30" s="76"/>
      <c r="C30" s="76"/>
      <c r="D30" s="76"/>
      <c r="E30" s="81" t="s">
        <v>223</v>
      </c>
      <c r="F30" s="193" t="str">
        <f>IF(SUM(F6:F14)=0,". . . . . . . . . . . . . . . .",F23+F27)</f>
        <v>. . . . . . . . . . . . . . . .</v>
      </c>
    </row>
    <row r="31" spans="1:6">
      <c r="F31" s="191"/>
    </row>
    <row r="32" spans="1:6">
      <c r="A32" t="s">
        <v>226</v>
      </c>
      <c r="F32" s="191"/>
    </row>
    <row r="33" spans="1:6">
      <c r="A33" t="s">
        <v>227</v>
      </c>
      <c r="E33" s="38" t="s">
        <v>223</v>
      </c>
      <c r="F33" s="191" t="str">
        <f>IF(SUM(F6:F14)=0,". . . . . . . . . . . . . . . .",ROUND(F30*0.15,2))</f>
        <v>. . . . . . . . . . . . . . . .</v>
      </c>
    </row>
    <row r="34" spans="1:6">
      <c r="A34" s="78"/>
      <c r="B34" s="78"/>
      <c r="C34" s="78"/>
      <c r="D34" s="78"/>
      <c r="E34" s="53"/>
      <c r="F34" s="192"/>
    </row>
    <row r="35" spans="1:6">
      <c r="F35" s="191"/>
    </row>
    <row r="36" spans="1:6" ht="13">
      <c r="A36" s="76" t="s">
        <v>236</v>
      </c>
      <c r="B36" s="76"/>
      <c r="C36" s="76"/>
      <c r="D36" s="76"/>
      <c r="E36" s="81" t="s">
        <v>223</v>
      </c>
      <c r="F36" s="193" t="str">
        <f>IF(SUM(F6:F14)=0,". . . . . . . . . . . . . . . .",F30+F33)</f>
        <v>. . . . . . . . . . . . . . . .</v>
      </c>
    </row>
    <row r="37" spans="1:6">
      <c r="A37" s="78"/>
      <c r="B37" s="78"/>
      <c r="C37" s="78"/>
      <c r="D37" s="78"/>
      <c r="E37" s="53"/>
      <c r="F37" s="78"/>
    </row>
  </sheetData>
  <phoneticPr fontId="12" type="noConversion"/>
  <pageMargins left="0.43307086614173229" right="0.39370078740157483" top="0.59055118110236215" bottom="1.1811023622047243" header="0.39370078740157483" footer="0.39370078740157483"/>
  <pageSetup paperSize="9" orientation="portrait" r:id="rId1"/>
  <headerFooter>
    <oddHeader>&amp;L&amp;"Arial,Italic"&amp;9Contract NLM/TS/004/2025-26
Part C2:  Pricing Data
Section C2.3 Summary of Schedules
&amp;R&amp;G</oddHeader>
    <oddFooter>&amp;C&amp;G
C2.3-2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1 - P&amp;G</vt:lpstr>
      <vt:lpstr>2 - PS CIVIL</vt:lpstr>
      <vt:lpstr>3 - PS MECH</vt:lpstr>
      <vt:lpstr>4 - PS ELEC</vt:lpstr>
      <vt:lpstr>5 - TOP STRUCT</vt:lpstr>
      <vt:lpstr>SUMMARY</vt:lpstr>
      <vt:lpstr>'1 - P&amp;G'!Print_Titles</vt:lpstr>
      <vt:lpstr>'2 - PS CIVIL'!Print_Titles</vt:lpstr>
      <vt:lpstr>'3 - PS MECH'!Print_Titles</vt:lpstr>
      <vt:lpstr>'4 - PS ELEC'!Print_Titles</vt:lpstr>
      <vt:lpstr>'5 - TOP STRUCT'!Print_Titles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 Coetzee</dc:creator>
  <cp:lastModifiedBy>Jan-Louis Reynders</cp:lastModifiedBy>
  <cp:lastPrinted>2025-11-21T06:40:02Z</cp:lastPrinted>
  <dcterms:created xsi:type="dcterms:W3CDTF">2023-07-10T06:24:38Z</dcterms:created>
  <dcterms:modified xsi:type="dcterms:W3CDTF">2025-11-21T07:14:32Z</dcterms:modified>
</cp:coreProperties>
</file>