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3DDD155D-033C-4A41-A538-C8D2626E3B61}" xr6:coauthVersionLast="47" xr6:coauthVersionMax="47" xr10:uidLastSave="{00000000-0000-0000-0000-000000000000}"/>
  <bookViews>
    <workbookView xWindow="-108" yWindow="-108" windowWidth="23256" windowHeight="13896" xr2:uid="{31155FF1-2AA4-44AF-91BC-C1EBCD526A1D}"/>
  </bookViews>
  <sheets>
    <sheet name="BOQ" sheetId="1" r:id="rId1"/>
    <sheet name="Summary (2)" sheetId="3" r:id="rId2"/>
  </sheets>
  <definedNames>
    <definedName name="_xlnm.Print_Area" localSheetId="0">BOQ!$A$1:$RXH$454</definedName>
    <definedName name="_xlnm.Print_Area" localSheetId="1">'Summary (2)'!$A$1:$G$29</definedName>
    <definedName name="_xlnm.Print_Titles" localSheetId="0">BOQ!$14:$14</definedName>
    <definedName name="_xlnm.Print_Titles" localSheetId="1">'Summary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4" i="1" l="1"/>
  <c r="E201" i="1"/>
  <c r="E195" i="1"/>
  <c r="E203" i="1"/>
  <c r="E196" i="1"/>
  <c r="E206" i="1"/>
  <c r="E214" i="1"/>
  <c r="E216" i="1" s="1"/>
  <c r="E265" i="1"/>
  <c r="E231" i="1" l="1"/>
  <c r="E215" i="1"/>
  <c r="E205" i="1"/>
  <c r="E204" i="1"/>
  <c r="E202" i="1"/>
  <c r="G447" i="1" l="1"/>
  <c r="E448" i="1" s="1"/>
  <c r="G335" i="1"/>
  <c r="E337" i="1" s="1"/>
  <c r="G98" i="1"/>
  <c r="G97" i="1"/>
  <c r="G96" i="1"/>
  <c r="G95" i="1"/>
  <c r="G94" i="1"/>
  <c r="G93" i="1"/>
  <c r="G92" i="1"/>
  <c r="G91" i="1"/>
  <c r="G90" i="1"/>
  <c r="G89" i="1"/>
  <c r="G88" i="1"/>
  <c r="G87" i="1"/>
  <c r="G83" i="1"/>
  <c r="G76" i="1"/>
  <c r="D4" i="1"/>
  <c r="D5" i="1" s="1"/>
  <c r="D6" i="1" s="1"/>
  <c r="E99" i="1" l="1"/>
</calcChain>
</file>

<file path=xl/sharedStrings.xml><?xml version="1.0" encoding="utf-8"?>
<sst xmlns="http://schemas.openxmlformats.org/spreadsheetml/2006/main" count="721" uniqueCount="454">
  <si>
    <t>Provision</t>
  </si>
  <si>
    <t>Contract Commencement</t>
  </si>
  <si>
    <t>-</t>
  </si>
  <si>
    <t>1 year anniversary</t>
  </si>
  <si>
    <t>2 year anniversary</t>
  </si>
  <si>
    <t>3 year anniversary</t>
  </si>
  <si>
    <t>Construction duration (months)</t>
  </si>
  <si>
    <t>Contingencies</t>
  </si>
  <si>
    <t>VAT</t>
  </si>
  <si>
    <t>Item No.</t>
  </si>
  <si>
    <t>Payment Clause</t>
  </si>
  <si>
    <t>Description</t>
  </si>
  <si>
    <t>Unit</t>
  </si>
  <si>
    <t>Qty</t>
  </si>
  <si>
    <t>Rate</t>
  </si>
  <si>
    <t>8.3</t>
  </si>
  <si>
    <t>FIXED-CHARGE ITEMS</t>
  </si>
  <si>
    <t>1.1</t>
  </si>
  <si>
    <t>8.3.1</t>
  </si>
  <si>
    <t>Contractual requirements</t>
  </si>
  <si>
    <t>Sum</t>
  </si>
  <si>
    <t>1.1.1</t>
  </si>
  <si>
    <t>8.3.2</t>
  </si>
  <si>
    <t>Provision of facilities on site:</t>
  </si>
  <si>
    <t>1.1.2</t>
  </si>
  <si>
    <t>8.3.2.1</t>
  </si>
  <si>
    <t>1) Facilities for Engineer:</t>
  </si>
  <si>
    <t>a)Engineers Office Type 2 and parking (No.=2)</t>
  </si>
  <si>
    <t>b)Nameboards (No=2)</t>
  </si>
  <si>
    <t>c) Meeting room Type 1</t>
  </si>
  <si>
    <t>d) Latrine facilities</t>
  </si>
  <si>
    <t>8.3.2.2</t>
  </si>
  <si>
    <t>2) Facilities for the Contractor</t>
  </si>
  <si>
    <t>a) Offices and storage sheds</t>
  </si>
  <si>
    <t>b) Ablution and latrine facilities</t>
  </si>
  <si>
    <t>c) Access (see sub-clause 5.8)</t>
  </si>
  <si>
    <t>d) Water supplies, electric power and communications</t>
  </si>
  <si>
    <t xml:space="preserve">e) Dealing with water </t>
  </si>
  <si>
    <t>PSA 8.3.5.2</t>
  </si>
  <si>
    <t>OHS Act Obligations (Compilation of OHSAct file)</t>
  </si>
  <si>
    <t>PSA 8.3.5.3</t>
  </si>
  <si>
    <t>EMP Obligations</t>
  </si>
  <si>
    <t xml:space="preserve">PSA 8.3.5.1 </t>
  </si>
  <si>
    <t xml:space="preserve">Issuing of notices to consumers </t>
  </si>
  <si>
    <t>8.3.4</t>
  </si>
  <si>
    <t>Removal of site Establishment</t>
  </si>
  <si>
    <t>TIME RELATED ITEMS</t>
  </si>
  <si>
    <t>8.4.1</t>
  </si>
  <si>
    <t>month</t>
  </si>
  <si>
    <t>8.4.2</t>
  </si>
  <si>
    <t>Operation and maintainance of facilities on site.</t>
  </si>
  <si>
    <t>8.4.2.1</t>
  </si>
  <si>
    <t>1.1.3</t>
  </si>
  <si>
    <t>8.4.2.2</t>
  </si>
  <si>
    <t>2)Facilities for the Contractor:</t>
  </si>
  <si>
    <t>1.1.4</t>
  </si>
  <si>
    <t>1.1.5</t>
  </si>
  <si>
    <t>d) Plant</t>
  </si>
  <si>
    <t>e) Water supplies, electric power and communications</t>
  </si>
  <si>
    <t>1.1.6</t>
  </si>
  <si>
    <t xml:space="preserve">f) Dealing with water </t>
  </si>
  <si>
    <t>8.4.3</t>
  </si>
  <si>
    <t>Supervision for the duration of construction</t>
  </si>
  <si>
    <t>1.1.7</t>
  </si>
  <si>
    <t>8.4.4</t>
  </si>
  <si>
    <t>Company and head office overhead costs for the duration of the Contract</t>
  </si>
  <si>
    <t>PSA 8.4.6.2</t>
  </si>
  <si>
    <t>Security Services</t>
  </si>
  <si>
    <t>1.2</t>
  </si>
  <si>
    <t>OHS Spec.</t>
  </si>
  <si>
    <t>Allow for compliance with all aspects of the OHS specification including:</t>
  </si>
  <si>
    <t>1.2.1</t>
  </si>
  <si>
    <t>PSA 8.4.6.4</t>
  </si>
  <si>
    <t>Risk assesment</t>
  </si>
  <si>
    <t>PSA 8.4.6.1(1)</t>
  </si>
  <si>
    <t>Complaince with Health and Safety Plan including Safety Officer Salary</t>
  </si>
  <si>
    <t>SUM CARRIED FORWARD</t>
  </si>
  <si>
    <t xml:space="preserve">EMP </t>
  </si>
  <si>
    <t>Allow for compliance with all aspects of the EMP/Authorizations  including</t>
  </si>
  <si>
    <t>PSA 8.4.6.1(2)</t>
  </si>
  <si>
    <t>a)Environmental Officer Salary</t>
  </si>
  <si>
    <t>P/S</t>
  </si>
  <si>
    <t>%</t>
  </si>
  <si>
    <t>8.6</t>
  </si>
  <si>
    <t>Prime cost items</t>
  </si>
  <si>
    <t>a) Materials used in the execution of dayworks</t>
  </si>
  <si>
    <t>b) Overheads, charges and profit on item 1.4.1(a) above</t>
  </si>
  <si>
    <t>8.8</t>
  </si>
  <si>
    <t>TEMPORARY WORKS</t>
  </si>
  <si>
    <t>8.8.2</t>
  </si>
  <si>
    <t>Dealing with traffic for the duration of the Contract</t>
  </si>
  <si>
    <t>8.8.6</t>
  </si>
  <si>
    <t>Dealing with water</t>
  </si>
  <si>
    <t>8.8.4</t>
  </si>
  <si>
    <t>Existing services</t>
  </si>
  <si>
    <t>PSA 8.8.4 (a)</t>
  </si>
  <si>
    <t>a) Supply or hire of specialist equipment for the detection and Scanning of existing services.</t>
  </si>
  <si>
    <t>Profit on item 1.6.4 (a) above</t>
  </si>
  <si>
    <t xml:space="preserve"> PSA 8.8.4 (b)</t>
  </si>
  <si>
    <t>b) Excavation by hand to expose existing services.</t>
  </si>
  <si>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</si>
  <si>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</si>
  <si>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</si>
  <si>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</si>
  <si>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</si>
  <si>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</si>
  <si>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</si>
  <si>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</si>
  <si>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</si>
  <si>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</si>
  <si>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1.2.3</t>
  </si>
  <si>
    <t>j) Investigations as ordered by the Engineer</t>
  </si>
  <si>
    <t>k) Survey as per the Engineer's instruction. Rate to include for a CD with AutoCAD drawing/s and co-ordinates data in CSV or text format.</t>
  </si>
  <si>
    <t xml:space="preserve">l) Reinstatement of existing outer buildings to its original state or to Engineer satisifactionrvey as per the Engineer's instruction. </t>
  </si>
  <si>
    <t>P.S 3.2.8</t>
  </si>
  <si>
    <t xml:space="preserve">n) Overheads, charges and profit on Management fees for SMMEs based on SMME value paid to them (Value of Provisional Sum provided is indicative and will depend on a work package allocation) </t>
  </si>
  <si>
    <t>8.7</t>
  </si>
  <si>
    <t>Day works (to be executed on instruction from the Engineer)</t>
  </si>
  <si>
    <t>Labour</t>
  </si>
  <si>
    <t>a) Unskilled</t>
  </si>
  <si>
    <t>hr</t>
  </si>
  <si>
    <t>b) Semi skilled</t>
  </si>
  <si>
    <t>c) Skilled</t>
  </si>
  <si>
    <t>d) Armed Security guard</t>
  </si>
  <si>
    <t>Tipper truck</t>
  </si>
  <si>
    <t>a) Capacity 6m³ (small)</t>
  </si>
  <si>
    <t>1.2.4</t>
  </si>
  <si>
    <t>b) Capacity 10m³ (medium)</t>
  </si>
  <si>
    <t>c) Capacity 12m³ (large)</t>
  </si>
  <si>
    <t>1.2.5</t>
  </si>
  <si>
    <t>Flat bed tracks</t>
  </si>
  <si>
    <t>a) Capacity 3 ton (small)</t>
  </si>
  <si>
    <t>1.2.6</t>
  </si>
  <si>
    <t>b) Capacity 5 ton (medium)</t>
  </si>
  <si>
    <t>c) Capacity 10 ton (large)</t>
  </si>
  <si>
    <t>1.3</t>
  </si>
  <si>
    <t>LDV's</t>
  </si>
  <si>
    <t>a) Capacity 1 ton</t>
  </si>
  <si>
    <t>1.3.1</t>
  </si>
  <si>
    <t>Conservancy/ Water  tankers</t>
  </si>
  <si>
    <t>a) Capacity 6,000 litres (small)</t>
  </si>
  <si>
    <t>1.3.2</t>
  </si>
  <si>
    <t>b) Capacity 9,000 litres (medium)</t>
  </si>
  <si>
    <t>c) Capacity 15,000 litres (large)</t>
  </si>
  <si>
    <t>1.3.3</t>
  </si>
  <si>
    <t>Excavator (Crawler excavator)</t>
  </si>
  <si>
    <t>a) 20 tonne</t>
  </si>
  <si>
    <t>1.4</t>
  </si>
  <si>
    <t>b) 30 tonne</t>
  </si>
  <si>
    <t>TLB's (Tractor loader backhoe)</t>
  </si>
  <si>
    <t>1.4.1</t>
  </si>
  <si>
    <t>a) 2x4</t>
  </si>
  <si>
    <t>b) 4x4</t>
  </si>
  <si>
    <t>1.4.2</t>
  </si>
  <si>
    <t>Walk behind vibrating rollers</t>
  </si>
  <si>
    <t>a) Model BW 61 (small)</t>
  </si>
  <si>
    <t>1.4.3</t>
  </si>
  <si>
    <t>b) Model BW 76 (medium)</t>
  </si>
  <si>
    <t>c) Model BW 90 (large)</t>
  </si>
  <si>
    <t>1.5</t>
  </si>
  <si>
    <t>Compactors</t>
  </si>
  <si>
    <t>b) Plate compactor</t>
  </si>
  <si>
    <t>1.5.1</t>
  </si>
  <si>
    <t>Compressors (Potable Diesiel Compressor)</t>
  </si>
  <si>
    <t>a) Small</t>
  </si>
  <si>
    <t>1.5.2</t>
  </si>
  <si>
    <t>b) Medium</t>
  </si>
  <si>
    <t>c) Large</t>
  </si>
  <si>
    <t>1.6</t>
  </si>
  <si>
    <t>Portable water pumps</t>
  </si>
  <si>
    <t>1.6.1</t>
  </si>
  <si>
    <t>CARRIED TO SUMMARY: PRELIMINARY AND GENERAL</t>
  </si>
  <si>
    <t>SANS 1200C</t>
  </si>
  <si>
    <t>SCHEDULE 2: SITE CLEARANCE</t>
  </si>
  <si>
    <t>2.1</t>
  </si>
  <si>
    <t xml:space="preserve">8.2.1 </t>
  </si>
  <si>
    <t>Clear and grub for width of 2 metres along the pipe route</t>
  </si>
  <si>
    <t>m</t>
  </si>
  <si>
    <t>2.2</t>
  </si>
  <si>
    <t xml:space="preserve">8.2.2 </t>
  </si>
  <si>
    <t xml:space="preserve">Remove and grub large trees and tree stumps of girth </t>
  </si>
  <si>
    <t>a) over 1m and up to and including 2m</t>
  </si>
  <si>
    <t xml:space="preserve">No. </t>
  </si>
  <si>
    <t>2.3</t>
  </si>
  <si>
    <t>b) over 2m and up to and including 3m</t>
  </si>
  <si>
    <t>c) over 3m and up to and including 4m</t>
  </si>
  <si>
    <t>2.4</t>
  </si>
  <si>
    <t>m²</t>
  </si>
  <si>
    <t>8.2.10</t>
  </si>
  <si>
    <t>Remove topsoil to nominal depth of 150mm and stockpile</t>
  </si>
  <si>
    <t>m³</t>
  </si>
  <si>
    <t>PSC 8.2.11b</t>
  </si>
  <si>
    <t>Removal of man-made surfaces</t>
  </si>
  <si>
    <t>a) Roadway, Asphalt and other layers</t>
  </si>
  <si>
    <t>i) Asphalt (≤ 50mm thick) and including base, sub-base and subgrades layers up to 800mm deep</t>
  </si>
  <si>
    <t>ii) Asphalt (&gt; 50mm ≤ 100mm thick)  and including base, sub-base and subgrades layers up to 800mm deep</t>
  </si>
  <si>
    <t>b) Footways and Driveways</t>
  </si>
  <si>
    <t>i) Asphalt ≤ 50mm thickness</t>
  </si>
  <si>
    <t>ii) Asphalt &gt; 50 ≤ 100mm thickness</t>
  </si>
  <si>
    <t>iii) Interlocking concrete segmental paving blocks (all colours)</t>
  </si>
  <si>
    <t>iv) Concrete slabs (450 x 450mm)</t>
  </si>
  <si>
    <t>v)Brick paving</t>
  </si>
  <si>
    <t>vi)Unreinforced concrete ≤ 75mm thick</t>
  </si>
  <si>
    <t>vii)Reinforced concrete ≤ 75mm thick</t>
  </si>
  <si>
    <t>viii)Grassing</t>
  </si>
  <si>
    <t>ix)Kerbing (all types of kerbing)</t>
  </si>
  <si>
    <t>PSC 8.2.12.1</t>
  </si>
  <si>
    <t>Backfilling and reinstatement of roads</t>
  </si>
  <si>
    <t>(a) 150mm base</t>
  </si>
  <si>
    <t>(b) 150mm subbase</t>
  </si>
  <si>
    <t>(c)150mm selected subgrade</t>
  </si>
  <si>
    <t>PSC 8.2.12.2</t>
  </si>
  <si>
    <t>Backfilling and reinstatement of footways</t>
  </si>
  <si>
    <t>a)Using removed materials:</t>
  </si>
  <si>
    <t>2.5</t>
  </si>
  <si>
    <t>i)Interlocking concrete segmental paving blocks (all colours)</t>
  </si>
  <si>
    <t>ii)Brick paving</t>
  </si>
  <si>
    <t>iii) Grassing</t>
  </si>
  <si>
    <t>iv)Kerbing (all types of kerbing)</t>
  </si>
  <si>
    <t xml:space="preserve">b) Using new material </t>
  </si>
  <si>
    <t>i) ≤50mm thick Bitumen hot - mix: Fine</t>
  </si>
  <si>
    <t>ii) &gt;50mm≤100mm thick Bitumen hot - mix: Fine</t>
  </si>
  <si>
    <t>iii) interlocking concrete segmental paving blocks, including a 20mm river sand bedding layer, jointing sand (plaster sand) and mortar infill between edge restraint and blocks</t>
  </si>
  <si>
    <t>iv) Concrete slabs (450 x 450mm) including a 20mm river sand bedding layer, jointing mortar</t>
  </si>
  <si>
    <t>v) Brick paving including a 20mm river sand bedding layer, jointing sand (plaster sand) and mortar infill between edge restraint and bricks</t>
  </si>
  <si>
    <t>vi) Unreinforced concrete ≤ 75mm thick (15MPa)</t>
  </si>
  <si>
    <t>vii) Reinforced concrete ≤ 75mm thick (15MPa)</t>
  </si>
  <si>
    <t>ix) Kerbing, including a 50mm bedding (cement and river sand), jointing mortar and 15MPa concrete haunching at all joints</t>
  </si>
  <si>
    <t>CARRIED TO SUMMARY: SITE CLEARANCE</t>
  </si>
  <si>
    <t>SANS 1200DB</t>
  </si>
  <si>
    <t>SCHEDULE 3: EARTHWORKS (PIPE TRENCHES)</t>
  </si>
  <si>
    <t>3.1</t>
  </si>
  <si>
    <t>Excavation</t>
  </si>
  <si>
    <t>3.1.1</t>
  </si>
  <si>
    <t xml:space="preserve">(a) Excavate in all materials, backfill and compact and dispose of surplus and unsuitable materials within the free haul distance, for trenches </t>
  </si>
  <si>
    <t>i) &gt; 0m but ≤ 1.0m deep</t>
  </si>
  <si>
    <t>ii) &gt; 1.0m but ≤ 2.0m deep</t>
  </si>
  <si>
    <t>iii) &gt; 2.0m but ≤ 3.0m deep</t>
  </si>
  <si>
    <t xml:space="preserve">(b) Extra over item (a) above for: </t>
  </si>
  <si>
    <t>3.1.2</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</si>
  <si>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</si>
  <si>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</si>
  <si>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</si>
  <si>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</si>
  <si>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</si>
  <si>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</si>
  <si>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</si>
  <si>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</si>
  <si>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3.1.3</t>
  </si>
  <si>
    <t>PSDB 8.3.2(3)</t>
  </si>
  <si>
    <t xml:space="preserve">Excavate by hand  in all material for tie-ins, house connections, backfill and compact including disposal of surplus unsuitable material for depth: </t>
  </si>
  <si>
    <t xml:space="preserve">i) &gt; 0m but ≤ 1.0m deep </t>
  </si>
  <si>
    <t>iii) &gt; 2.0m deep</t>
  </si>
  <si>
    <t>3.2</t>
  </si>
  <si>
    <t>8.3.3</t>
  </si>
  <si>
    <t>Excavation ancillaries</t>
  </si>
  <si>
    <t>8.3.3.1</t>
  </si>
  <si>
    <t xml:space="preserve">Make up deficiency in backfill material: </t>
  </si>
  <si>
    <t>3.2.1</t>
  </si>
  <si>
    <t xml:space="preserve">a) By importation from commercial source or off-site sources selected by the Contractor </t>
  </si>
  <si>
    <t>Additional compaction</t>
  </si>
  <si>
    <t>8.3.3.3</t>
  </si>
  <si>
    <t>Compaction in road reserve</t>
  </si>
  <si>
    <t>a) Additional compaction to 93% mod AASHTO density in road reserves</t>
  </si>
  <si>
    <t>PSDB 8.3.5</t>
  </si>
  <si>
    <t>Existing services that intersect or adjoin a pipe trench:</t>
  </si>
  <si>
    <t>a) Service that intersect a trench</t>
  </si>
  <si>
    <t>(i) Cables.</t>
  </si>
  <si>
    <t>No.</t>
  </si>
  <si>
    <t>3.3</t>
  </si>
  <si>
    <t xml:space="preserve">(ii) Water mains </t>
  </si>
  <si>
    <t>(iii) Water house connections</t>
  </si>
  <si>
    <t>3.4</t>
  </si>
  <si>
    <t xml:space="preserve">(iv) Sewer pipes </t>
  </si>
  <si>
    <t xml:space="preserve">(v) Storm water pipes </t>
  </si>
  <si>
    <t>3.5</t>
  </si>
  <si>
    <t>(vi) Kerbs and channels</t>
  </si>
  <si>
    <t>b) Services that adjoin a trench</t>
  </si>
  <si>
    <t>(iii) Storm water pipes</t>
  </si>
  <si>
    <t>(iv) Kerbs and channels</t>
  </si>
  <si>
    <t xml:space="preserve">(v) Sewer pipes </t>
  </si>
  <si>
    <t>(c) Services that require special care</t>
  </si>
  <si>
    <t>No</t>
  </si>
  <si>
    <t>CARRIED TO SUMMARY: EARTHWORKS PIPE TRENCHES</t>
  </si>
  <si>
    <t>SANS  1200LB</t>
  </si>
  <si>
    <t>SCHEDULE 4: BEDDING (PIPES)</t>
  </si>
  <si>
    <t>4.1</t>
  </si>
  <si>
    <t>Provision of bedding:</t>
  </si>
  <si>
    <t>8.2.1</t>
  </si>
  <si>
    <t xml:space="preserve">(a) from trench excavations </t>
  </si>
  <si>
    <t>i) selected granular material</t>
  </si>
  <si>
    <t>ii) selected fill material</t>
  </si>
  <si>
    <t>iii) Extra over item 4.1(a) and (b) for sieving where ordered by Engineer</t>
  </si>
  <si>
    <t>8.2.2.3</t>
  </si>
  <si>
    <t>(b) from commercial sources</t>
  </si>
  <si>
    <t>4.2</t>
  </si>
  <si>
    <t>(iii)      Bidim A2</t>
  </si>
  <si>
    <t>(iv)     19mm crusher run stone</t>
  </si>
  <si>
    <t>4.3</t>
  </si>
  <si>
    <t>8.2.4</t>
  </si>
  <si>
    <t>a) Encasing of pipe in 20MPa concrete (Provisional)</t>
  </si>
  <si>
    <t>b) Concrete for Thrust/anchor blocks (including all required formwork) as per detail JW100-DET05-W01</t>
  </si>
  <si>
    <t>CARRIED TO SUMMARY: BEDDING PIPES</t>
  </si>
  <si>
    <t>SABS 1200L</t>
  </si>
  <si>
    <t>SCHEDULE 5: MEDIUM PRESSURE PIPELINES</t>
  </si>
  <si>
    <t>5.1</t>
  </si>
  <si>
    <t>a) Supply, lay, bed (class B bedding), all test and disinfect, backfill complete with victaulic couplings denso wrapped including knock on collars at joints, high impact mPVC Class 16 pipes:</t>
  </si>
  <si>
    <t>i) DN110</t>
  </si>
  <si>
    <t>ii) DN160</t>
  </si>
  <si>
    <t>HDPE PE100 SDR11 PN16 pipes:</t>
  </si>
  <si>
    <t>PSL 8.2.24.2</t>
  </si>
  <si>
    <t>Excavate in all materials Launching and reception shafts</t>
  </si>
  <si>
    <t>Fittings to suit High Impact Class 16 mPVC pipes</t>
  </si>
  <si>
    <t>5.2.1</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</si>
  <si>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</si>
  <si>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</si>
  <si>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</si>
  <si>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</si>
  <si>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</si>
  <si>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</si>
  <si>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</si>
  <si>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DN160</t>
  </si>
  <si>
    <t>b) Shouldered end Steel Reducer Fusion Bonded Epoxy coated 250 microns to suit High Impact mPVC pipe:</t>
  </si>
  <si>
    <t>i) 150mm x 100mm dia.</t>
  </si>
  <si>
    <t>ii) 200mm x 100mm dia.</t>
  </si>
  <si>
    <t>c) Steel Tees Fusion Bonded Epoxy coated 250 microns to suit High Impact mPVC piping including thrust block</t>
  </si>
  <si>
    <t>i) 100mm dia. equal tee</t>
  </si>
  <si>
    <t>ii) 150mm dia. equal tee</t>
  </si>
  <si>
    <t>iv) 150mm x 100mm dia. reducing tee</t>
  </si>
  <si>
    <t>d) Steel Flanged Crosses, Fusion Bonded Epoxy coated 250 microns to suit High Impact mPVC piping including thrust block</t>
  </si>
  <si>
    <t>i) 100mm dia. equal cross</t>
  </si>
  <si>
    <t>ii) 150mm dia. equal cross</t>
  </si>
  <si>
    <t>e) Steel End Caps Fusion Bonded Epoxy coated 250 microns to suit High Impact mPVC piping including thrust block</t>
  </si>
  <si>
    <t>i)DN110</t>
  </si>
  <si>
    <t>PSL 8.2.22</t>
  </si>
  <si>
    <t>vii) Laboratory Testing of HDPE joints</t>
  </si>
  <si>
    <t>Prov Sum</t>
  </si>
  <si>
    <t>v) Profit on item 5.2.4f (vii) above</t>
  </si>
  <si>
    <t>5.3.1</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</si>
  <si>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</si>
  <si>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</si>
  <si>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 DN100 RSV Class 16 Non rising spindle Detail JW100-DET03-W01</t>
  </si>
  <si>
    <t>ii) DN150 RSV Class 16 Non rising spindle Detail JW100-DET03-W01</t>
  </si>
  <si>
    <t>5.3.2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</si>
  <si>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</si>
  <si>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</si>
  <si>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</si>
  <si>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5.4</t>
  </si>
  <si>
    <t>Extra-over 5.1 for cutting and joining of pipes to length where required:</t>
  </si>
  <si>
    <t>5.4.1</t>
  </si>
  <si>
    <t>a) '"Press on" shouldered end collars including 1 victaulic coupling for uPVC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</si>
  <si>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</si>
  <si>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</si>
  <si>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</si>
  <si>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</si>
  <si>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5.5</t>
  </si>
  <si>
    <t>8.2.15</t>
  </si>
  <si>
    <t>Special wrapping in corrosive soil per joint and as instructed by the Engineer</t>
  </si>
  <si>
    <t>5.6</t>
  </si>
  <si>
    <t>Tying into existing Pipes</t>
  </si>
  <si>
    <t>5.6.1</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</si>
  <si>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</si>
  <si>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</si>
  <si>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</si>
  <si>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</si>
  <si>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</si>
  <si>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5.6.2</t>
  </si>
  <si>
    <t>Tying into existing water line using under pressure drilling. Supply all fittings to suit pipe sizes including labour for the following pipe sizes:</t>
  </si>
  <si>
    <t>a) Tying new 110mm-160mm uPVC/HDPE/MPVC into existing steel/HDPE pipe for the following pie sizes:</t>
  </si>
  <si>
    <t>5.9</t>
  </si>
  <si>
    <t>PSL 8.2.18</t>
  </si>
  <si>
    <t>a) Recover valves, fittings, meters, specials of all sizes etc and deliver to the respective Depot or as instructed by the Employer's Agent.</t>
  </si>
  <si>
    <t>i) Valves following sizes:</t>
  </si>
  <si>
    <t>1) 100mm to 300mm</t>
  </si>
  <si>
    <t>ii) Fire Hydrants</t>
  </si>
  <si>
    <t>iii) Water meters all sizes</t>
  </si>
  <si>
    <t>CARRIED TO SUMMARY: MEDIUM PRESSURE PIPES</t>
  </si>
  <si>
    <t>SABS 1200LF</t>
  </si>
  <si>
    <t>SCHEDULE 6: ERF CONNECTIONS (WATER)</t>
  </si>
  <si>
    <t>6.1</t>
  </si>
  <si>
    <t>Supply, lay and test HDPE Class 16, PE100 SDR11 Erf connections (Rate to include all compression fittings for connecting to the main line and the water meter) as per detail JW100-DET07-W01. Erf connection length 20 metres</t>
  </si>
  <si>
    <t>6.1.1</t>
  </si>
  <si>
    <t>a) Using open trench construction</t>
  </si>
  <si>
    <t>i) 25mm dia. connections</t>
  </si>
  <si>
    <t>ii) 32mm dia. connections</t>
  </si>
  <si>
    <t>iii) 40mm dia. connections</t>
  </si>
  <si>
    <t>iv) 50mm dia. connections</t>
  </si>
  <si>
    <t>v) 63mm dia. connections</t>
  </si>
  <si>
    <t>6.1.2</t>
  </si>
  <si>
    <t>b) Using trenchless methods Horizontal Directional Drilling (The following rates should cover everything except launch and reception pits</t>
  </si>
  <si>
    <t>iv) 63mm dia. connections</t>
  </si>
  <si>
    <t>6.1.3</t>
  </si>
  <si>
    <r>
      <t>m</t>
    </r>
    <r>
      <rPr>
        <sz val="12"/>
        <rFont val="Calibri"/>
        <family val="2"/>
      </rPr>
      <t>³</t>
    </r>
  </si>
  <si>
    <t>6.2</t>
  </si>
  <si>
    <t>8.2.3</t>
  </si>
  <si>
    <t>Extra over items 6.1 for specials</t>
  </si>
  <si>
    <t>6.2.1</t>
  </si>
  <si>
    <t>a) Saddles (to suit High Impact mPVC and OPVC pipes): Complete with bolts , nuts, flat gaskets, seals and stiffened ring.Include drilling hole DN of fitting Ø.Offtake to be BSP threaded (Plasson or similar approved by the Engineer in writing)Include for painting bolts with bituminous corrosion</t>
  </si>
  <si>
    <t>i) 110mm x 25mm</t>
  </si>
  <si>
    <t xml:space="preserve">ii) 110mm x 32mm </t>
  </si>
  <si>
    <t>iii) 110mm x 40mm</t>
  </si>
  <si>
    <t>iv) 110mm x 50mm</t>
  </si>
  <si>
    <t>v) 110mm x 63mm</t>
  </si>
  <si>
    <t>vi) 160mm x 25mm</t>
  </si>
  <si>
    <t xml:space="preserve">vii) 160mm x 32mm </t>
  </si>
  <si>
    <t>viii) 160mm x 40mm</t>
  </si>
  <si>
    <t>ix) 160mm x 50mm</t>
  </si>
  <si>
    <t>6.3</t>
  </si>
  <si>
    <t>8.2.6</t>
  </si>
  <si>
    <t>Stopcock (Supply and install brass ball/gate valve stopcock, rate to include all fittings to connect to the HDPE pipes)</t>
  </si>
  <si>
    <t>i) 25mm</t>
  </si>
  <si>
    <t>ii) 32mm</t>
  </si>
  <si>
    <t>iii) 40mm</t>
  </si>
  <si>
    <t>iv) 50mm</t>
  </si>
  <si>
    <t>iv) 63mm</t>
  </si>
  <si>
    <t>6.4</t>
  </si>
  <si>
    <t xml:space="preserve">Supply and install Meters complete with couplings </t>
  </si>
  <si>
    <t>i) 15mm Class C above ground (in a box) domestic water meters (rate to include all fittings for connecting to the erf connection)</t>
  </si>
  <si>
    <t>ii) 20mm Class C above ground (in a box) domestic water meters (rate to include all fittings for connecting to the erf connection)</t>
  </si>
  <si>
    <t>iii) 32mm Class C above ground (in a box) domestic water meters (rate to include all fittings for connecting to the erf connection)</t>
  </si>
  <si>
    <t>iv) 32mm Class B above ground bulk water meters(rate to include all fittings for connecting to the erf connection as per detail JW100-DET09-W01</t>
  </si>
  <si>
    <t>v) 40mm Class B above ground bulk water meters(rate to include all fittings for connecting to the erf connection as per detail JW100-DET09-W01</t>
  </si>
  <si>
    <t>vi) 50mm Class B above ground bulk water meters(rate to include all fittings for connecting to the erf connection as per detail JW100-DET09-W01</t>
  </si>
  <si>
    <t>vii) 63mm Class B above ground bulk water meters(rate to include all fittings for connecting to the erf connection as per detail JW100-DET09-W01</t>
  </si>
  <si>
    <t>6.5</t>
  </si>
  <si>
    <t>8.2.5</t>
  </si>
  <si>
    <t>Site testing of water meters, where ordered by Engineer (Provisional)</t>
  </si>
  <si>
    <t>6.6</t>
  </si>
  <si>
    <t>Profit on item 6.5 above</t>
  </si>
  <si>
    <t>6.7</t>
  </si>
  <si>
    <t>8.2.8</t>
  </si>
  <si>
    <t>i) Markings in reflective paint for valves and hydrants as per detail JW100-DET13-W01</t>
  </si>
  <si>
    <t>ii) Concrete Marker posts for valves and hydrants as per detail JW100-DET13-W01</t>
  </si>
  <si>
    <t>CARRIED SUMMARY: ERF CONNECTIONS (WATER)</t>
  </si>
  <si>
    <t>Summary Page</t>
  </si>
  <si>
    <t>SCHEDULE 1:  PRELIMINARY AND GENERAL</t>
  </si>
  <si>
    <t>Amount</t>
  </si>
  <si>
    <t>Excavate in all materials launching and reception shafts</t>
  </si>
  <si>
    <t>Extra over item above for drilling in hard material</t>
  </si>
  <si>
    <t>e) Supply, handle, lay and test through Horizotal Direction Drilling including supply of pipe material and welding and drilling equipment for road crossings (rate to include stub and flange for connecting to mPVC pipe) :</t>
  </si>
  <si>
    <t>viii) 100mm Class B above ground bulk water meters(rate to include all fittings for connecting to the erf connection as per detail JW100-DET09-W01</t>
  </si>
  <si>
    <r>
      <t>m</t>
    </r>
    <r>
      <rPr>
        <vertAlign val="superscript"/>
        <sz val="12"/>
        <rFont val="Arial"/>
        <family val="2"/>
      </rPr>
      <t>3</t>
    </r>
  </si>
  <si>
    <t xml:space="preserve">m) Overheads, charges and profit on items (a-l) above </t>
  </si>
  <si>
    <t>1.2.2</t>
  </si>
  <si>
    <t>SUBTOTAL 1</t>
  </si>
  <si>
    <t>SUBTOTAL 2</t>
  </si>
  <si>
    <t>GRAND TOTAL</t>
  </si>
  <si>
    <t>i) Community Participation Cost</t>
  </si>
  <si>
    <t>PSA 8.4.6.5</t>
  </si>
  <si>
    <t>SCHEDULE 5: MEDIUM WATER PIPES</t>
  </si>
  <si>
    <t>Add Escalation  (@ 7% of Subtotal 1) </t>
  </si>
  <si>
    <t>Add Contingencies (@ 10% of Subtotal 2) </t>
  </si>
  <si>
    <t>SUBTOTAL 3</t>
  </si>
  <si>
    <t>Add VAT (15% of Subtotal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</si>
</sst>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R-1C09]* #,##0.00_-;\-[$R-1C09]* #,##0.00_-;_-[$R-1C09]* &quot;-&quot;??_-;_-@_-"/>
    <numFmt numFmtId="165" formatCode="0.0%"/>
    <numFmt numFmtId="166" formatCode="0.0"/>
    <numFmt numFmtId="167" formatCode="_(* #,##0.00_);_(* \(#,##0.00\);_(* &quot;-&quot;??_);_(@_)"/>
  </numFmts>
  <fonts count="21" x14ac:knownFonts="1">
    <font>
      <sz val="11"/>
      <color theme="1"/>
      <name val="Aptos Narrow"/>
      <family val="2"/>
      <scheme val="minor"/>
    </font>
    <font>
      <sz val="11"/>
      <color theme="1"/>
      <name val="Aptos Narrow"/>
      <family val="2"/>
      <scheme val="minor"/>
    </font>
    <font>
      <sz val="10"/>
      <name val="MS Sans Serif"/>
      <family val="2"/>
    </font>
    <font>
      <sz val="12"/>
      <name val="MS Sans Serif"/>
      <family val="2"/>
    </font>
    <font>
      <sz val="12"/>
      <name val="Arial"/>
      <family val="2"/>
    </font>
    <font>
      <sz val="12"/>
      <color rgb="FFFFFF00"/>
      <name val="MS Sans Serif"/>
      <family val="2"/>
    </font>
    <font>
      <b/>
      <sz val="12"/>
      <name val="Arial"/>
      <family val="2"/>
    </font>
    <font>
      <b/>
      <sz val="12"/>
      <name val="MS Sans Serif"/>
      <family val="2"/>
    </font>
    <font>
      <sz val="12"/>
      <color indexed="57"/>
      <name val="Arial"/>
      <family val="2"/>
    </font>
    <font>
      <sz val="12"/>
      <color rgb="FFFF0000"/>
      <name val="Arial"/>
      <family val="2"/>
    </font>
    <font>
      <sz val="12"/>
      <color indexed="12"/>
      <name val="Arial"/>
      <family val="2"/>
    </font>
    <font>
      <sz val="12"/>
      <name val="Calibri"/>
      <family val="2"/>
    </font>
    <font>
      <sz val="12"/>
      <color indexed="10"/>
      <name val="Arial"/>
      <family val="2"/>
    </font>
    <font>
      <b/>
      <i/>
      <sz val="12"/>
      <name val="Arial"/>
      <family val="2"/>
    </font>
    <font>
      <i/>
      <sz val="12"/>
      <name val="Arial"/>
      <family val="2"/>
    </font>
    <font>
      <sz val="12"/>
      <color theme="1"/>
      <name val="Arial"/>
      <family val="2"/>
    </font>
    <font>
      <sz val="11"/>
      <name val="Arial"/>
      <family val="2"/>
    </font>
    <font>
      <b/>
      <sz val="11"/>
      <name val="Arial"/>
      <family val="2"/>
    </font>
    <font>
      <sz val="11"/>
      <color rgb="FF000000"/>
      <name val="Arial"/>
      <family val="2"/>
    </font>
    <font>
      <b/>
      <sz val="16"/>
      <name val="Arial"/>
      <family val="2"/>
    </font>
    <font>
      <vertAlign val="superscript"/>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2" fillId="0" borderId="0"/>
    <xf numFmtId="167" fontId="1" fillId="0" borderId="0" applyFont="0" applyFill="0" applyBorder="0" applyAlignment="0" applyProtection="0"/>
    <xf numFmtId="44" fontId="1" fillId="0" borderId="0" applyFont="0" applyFill="0" applyBorder="0" applyAlignment="0" applyProtection="0"/>
  </cellStyleXfs>
  <cellXfs count="145">
    <xf numFmtId="0" fontId="0" fillId="0" borderId="0" xfId="0"/>
    <xf numFmtId="0" fontId="3" fillId="0" borderId="0" xfId="2" applyFont="1" applyAlignment="1">
      <alignment horizontal="left" vertical="center" wrapText="1"/>
    </xf>
    <xf numFmtId="0" fontId="3" fillId="0" borderId="0" xfId="2" applyFont="1" applyAlignment="1">
      <alignment horizontal="center" vertical="center" wrapText="1"/>
    </xf>
    <xf numFmtId="0" fontId="3" fillId="0" borderId="0" xfId="2" applyFont="1" applyAlignment="1">
      <alignment vertical="center" wrapText="1"/>
    </xf>
    <xf numFmtId="1" fontId="3" fillId="0" borderId="0" xfId="2" applyNumberFormat="1" applyFont="1" applyAlignment="1">
      <alignment horizontal="center" vertical="center" wrapText="1"/>
    </xf>
    <xf numFmtId="14" fontId="3" fillId="0" borderId="0" xfId="2" applyNumberFormat="1" applyFont="1" applyAlignment="1">
      <alignment horizontal="center" vertical="center" wrapText="1"/>
    </xf>
    <xf numFmtId="165" fontId="3" fillId="0" borderId="0" xfId="1" applyNumberFormat="1" applyFont="1" applyFill="1" applyAlignment="1" applyProtection="1">
      <alignment horizontal="center" vertical="center" wrapText="1"/>
    </xf>
    <xf numFmtId="0" fontId="5" fillId="0" borderId="0" xfId="2" applyFont="1" applyAlignment="1">
      <alignment horizontal="center" vertical="center" wrapText="1"/>
    </xf>
    <xf numFmtId="165" fontId="5" fillId="0" borderId="0" xfId="1" applyNumberFormat="1" applyFont="1" applyFill="1" applyAlignment="1" applyProtection="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1" fontId="6" fillId="0" borderId="4" xfId="2" applyNumberFormat="1" applyFont="1" applyBorder="1" applyAlignment="1" applyProtection="1">
      <alignment horizontal="center" vertical="center" wrapText="1"/>
      <protection locked="0"/>
    </xf>
    <xf numFmtId="1" fontId="6" fillId="0" borderId="7" xfId="2" applyNumberFormat="1" applyFont="1" applyBorder="1" applyAlignment="1">
      <alignment horizontal="center" vertical="center" wrapText="1"/>
    </xf>
    <xf numFmtId="0" fontId="6" fillId="0" borderId="2" xfId="2" quotePrefix="1" applyFont="1" applyBorder="1" applyAlignment="1">
      <alignment horizontal="center" vertical="center" wrapText="1"/>
    </xf>
    <xf numFmtId="0" fontId="6" fillId="0" borderId="8" xfId="2" quotePrefix="1" applyFont="1" applyBorder="1" applyAlignment="1">
      <alignment vertical="center" wrapText="1"/>
    </xf>
    <xf numFmtId="0" fontId="4" fillId="0" borderId="2" xfId="2" applyFont="1" applyBorder="1" applyAlignment="1">
      <alignment horizontal="center" vertical="center" wrapText="1"/>
    </xf>
    <xf numFmtId="1" fontId="4" fillId="0" borderId="2" xfId="2" applyNumberFormat="1" applyFont="1" applyBorder="1" applyAlignment="1" applyProtection="1">
      <alignment horizontal="center" vertical="center" wrapText="1"/>
      <protection locked="0"/>
    </xf>
    <xf numFmtId="1" fontId="4" fillId="0" borderId="7" xfId="2" applyNumberFormat="1" applyFont="1" applyBorder="1" applyAlignment="1">
      <alignment horizontal="center" vertical="center" wrapText="1"/>
    </xf>
    <xf numFmtId="0" fontId="4" fillId="0" borderId="0" xfId="2" applyFont="1" applyAlignment="1">
      <alignment horizontal="center" vertical="center" wrapText="1"/>
    </xf>
    <xf numFmtId="166" fontId="4" fillId="0" borderId="7" xfId="2" applyNumberFormat="1" applyFont="1" applyBorder="1" applyAlignment="1">
      <alignment horizontal="center" vertical="center" wrapText="1"/>
    </xf>
    <xf numFmtId="0" fontId="4" fillId="0" borderId="2" xfId="2" quotePrefix="1" applyFont="1" applyBorder="1" applyAlignment="1">
      <alignment horizontal="center" vertical="center" wrapText="1"/>
    </xf>
    <xf numFmtId="0" fontId="6" fillId="0" borderId="2" xfId="2" quotePrefix="1" applyFont="1" applyBorder="1" applyAlignment="1">
      <alignment vertical="center" wrapText="1"/>
    </xf>
    <xf numFmtId="0" fontId="4" fillId="0" borderId="2" xfId="2" quotePrefix="1" applyFont="1" applyBorder="1" applyAlignment="1">
      <alignment vertical="center" wrapText="1"/>
    </xf>
    <xf numFmtId="0" fontId="4" fillId="0" borderId="2" xfId="2" applyFont="1" applyBorder="1" applyAlignment="1">
      <alignment vertical="center" wrapText="1"/>
    </xf>
    <xf numFmtId="0" fontId="4" fillId="0" borderId="9" xfId="3" applyFont="1" applyBorder="1" applyAlignment="1">
      <alignment horizontal="left"/>
    </xf>
    <xf numFmtId="0" fontId="4" fillId="0" borderId="9" xfId="3" applyFont="1" applyBorder="1" applyAlignment="1">
      <alignment horizontal="left" vertical="center" wrapText="1"/>
    </xf>
    <xf numFmtId="0" fontId="7" fillId="0" borderId="0" xfId="2" applyFont="1" applyAlignment="1">
      <alignment vertical="center" wrapText="1"/>
    </xf>
    <xf numFmtId="0" fontId="4" fillId="0" borderId="9" xfId="3" applyFont="1" applyBorder="1" applyAlignment="1">
      <alignment horizontal="left" vertical="top"/>
    </xf>
    <xf numFmtId="0" fontId="4" fillId="0" borderId="2" xfId="2" applyFont="1" applyBorder="1" applyAlignment="1">
      <alignment horizontal="center" vertical="center"/>
    </xf>
    <xf numFmtId="1" fontId="8" fillId="0" borderId="2" xfId="2" applyNumberFormat="1" applyFont="1" applyBorder="1" applyAlignment="1" applyProtection="1">
      <alignment horizontal="center" vertical="center" wrapText="1"/>
      <protection locked="0"/>
    </xf>
    <xf numFmtId="0" fontId="4" fillId="0" borderId="9" xfId="3" applyFont="1" applyBorder="1" applyAlignment="1">
      <alignment horizontal="left" wrapText="1"/>
    </xf>
    <xf numFmtId="0" fontId="4" fillId="0" borderId="8" xfId="2" applyFont="1" applyBorder="1" applyAlignment="1">
      <alignment horizontal="center" vertical="center" wrapText="1"/>
    </xf>
    <xf numFmtId="0" fontId="4" fillId="0" borderId="2" xfId="3" applyFont="1" applyBorder="1" applyAlignment="1">
      <alignment horizontal="left" vertical="center" wrapText="1"/>
    </xf>
    <xf numFmtId="0" fontId="4" fillId="2" borderId="2" xfId="2" applyFont="1" applyFill="1" applyBorder="1" applyAlignment="1">
      <alignment horizontal="center" vertical="center" wrapText="1"/>
    </xf>
    <xf numFmtId="0" fontId="6" fillId="0" borderId="2" xfId="2" applyFont="1" applyBorder="1" applyAlignment="1">
      <alignment vertical="center" wrapText="1"/>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0" fontId="4" fillId="0" borderId="7" xfId="2" applyFont="1" applyBorder="1" applyAlignment="1">
      <alignment horizontal="center" vertical="center" wrapText="1"/>
    </xf>
    <xf numFmtId="0" fontId="4" fillId="0" borderId="2" xfId="2" applyFont="1" applyBorder="1" applyAlignment="1">
      <alignment horizontal="left" vertical="center" wrapText="1"/>
    </xf>
    <xf numFmtId="1" fontId="4" fillId="0" borderId="2" xfId="2" applyNumberFormat="1" applyFont="1" applyBorder="1" applyAlignment="1">
      <alignment horizontal="center" vertical="center" wrapText="1"/>
    </xf>
    <xf numFmtId="1" fontId="9" fillId="0" borderId="2" xfId="2" applyNumberFormat="1" applyFont="1" applyBorder="1" applyAlignment="1">
      <alignment horizontal="center" vertical="center" wrapText="1"/>
    </xf>
    <xf numFmtId="1" fontId="4" fillId="0" borderId="14" xfId="2" applyNumberFormat="1" applyFont="1" applyBorder="1" applyAlignment="1">
      <alignment horizontal="center" vertical="center" wrapText="1"/>
    </xf>
    <xf numFmtId="1" fontId="4" fillId="0" borderId="2" xfId="2" quotePrefix="1" applyNumberFormat="1" applyFont="1" applyBorder="1" applyAlignment="1">
      <alignment horizontal="center" vertical="center" wrapText="1"/>
    </xf>
    <xf numFmtId="1" fontId="4" fillId="0" borderId="2" xfId="2" quotePrefix="1" applyNumberFormat="1" applyFont="1" applyBorder="1" applyAlignment="1" applyProtection="1">
      <alignment horizontal="center" vertical="center" wrapText="1"/>
      <protection locked="0"/>
    </xf>
    <xf numFmtId="0" fontId="4" fillId="0" borderId="7" xfId="2" applyFont="1" applyBorder="1" applyAlignment="1">
      <alignment horizontal="left" vertical="center" wrapText="1"/>
    </xf>
    <xf numFmtId="0" fontId="6" fillId="0" borderId="0" xfId="2" applyFont="1" applyAlignment="1">
      <alignment vertical="center" wrapText="1"/>
    </xf>
    <xf numFmtId="1" fontId="4" fillId="0" borderId="0" xfId="2" applyNumberFormat="1" applyFont="1" applyAlignment="1" applyProtection="1">
      <alignment horizontal="center" vertical="center"/>
      <protection locked="0"/>
    </xf>
    <xf numFmtId="0" fontId="4" fillId="0" borderId="0" xfId="2" quotePrefix="1" applyFont="1" applyAlignment="1">
      <alignment vertical="center" wrapText="1"/>
    </xf>
    <xf numFmtId="0" fontId="4" fillId="0" borderId="0" xfId="2" applyFont="1" applyAlignment="1">
      <alignment vertical="center" wrapText="1"/>
    </xf>
    <xf numFmtId="1" fontId="4" fillId="0" borderId="0" xfId="2" applyNumberFormat="1" applyFont="1" applyAlignment="1">
      <alignment horizontal="center" vertical="center"/>
    </xf>
    <xf numFmtId="1" fontId="10" fillId="0" borderId="2" xfId="2" applyNumberFormat="1" applyFont="1" applyBorder="1" applyAlignment="1" applyProtection="1">
      <alignment horizontal="center" vertical="center" wrapText="1"/>
      <protection locked="0"/>
    </xf>
    <xf numFmtId="0" fontId="12" fillId="0" borderId="7" xfId="2" applyFont="1" applyBorder="1" applyAlignment="1">
      <alignment horizontal="center" vertical="center" wrapText="1"/>
    </xf>
    <xf numFmtId="0" fontId="12" fillId="0" borderId="2" xfId="2"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3" fillId="2" borderId="0" xfId="2" applyFont="1" applyFill="1" applyAlignment="1">
      <alignment vertical="center" wrapText="1"/>
    </xf>
    <xf numFmtId="0" fontId="4" fillId="0" borderId="9" xfId="2" applyFont="1" applyBorder="1" applyAlignment="1">
      <alignment horizontal="center" vertical="center" wrapText="1"/>
    </xf>
    <xf numFmtId="0" fontId="4" fillId="0" borderId="9" xfId="2" applyFont="1" applyBorder="1" applyAlignment="1">
      <alignment horizontal="left" vertical="center" wrapText="1"/>
    </xf>
    <xf numFmtId="3" fontId="4" fillId="0" borderId="8" xfId="2" applyNumberFormat="1" applyFont="1" applyBorder="1" applyAlignment="1" applyProtection="1">
      <alignment horizontal="center" vertical="center" wrapText="1"/>
      <protection locked="0"/>
    </xf>
    <xf numFmtId="0" fontId="4" fillId="0" borderId="9" xfId="2" applyFont="1" applyBorder="1" applyAlignment="1">
      <alignment horizontal="center" vertical="center"/>
    </xf>
    <xf numFmtId="0" fontId="4" fillId="0" borderId="2" xfId="2" quotePrefix="1" applyFont="1" applyBorder="1" applyAlignment="1">
      <alignment horizontal="left" vertical="center" wrapText="1"/>
    </xf>
    <xf numFmtId="0" fontId="4" fillId="2" borderId="7" xfId="2" applyFont="1" applyFill="1" applyBorder="1" applyAlignment="1">
      <alignment horizontal="center" vertical="center" wrapText="1"/>
    </xf>
    <xf numFmtId="0" fontId="4" fillId="2" borderId="2" xfId="2" applyFont="1" applyFill="1" applyBorder="1" applyAlignment="1">
      <alignment horizontal="center" vertical="center"/>
    </xf>
    <xf numFmtId="0" fontId="4" fillId="2" borderId="2" xfId="2" applyFont="1" applyFill="1" applyBorder="1" applyAlignment="1">
      <alignment vertical="center" wrapText="1"/>
    </xf>
    <xf numFmtId="1" fontId="4" fillId="2" borderId="2" xfId="2" applyNumberFormat="1" applyFont="1" applyFill="1" applyBorder="1" applyAlignment="1" applyProtection="1">
      <alignment horizontal="center" vertical="center" wrapText="1"/>
      <protection locked="0"/>
    </xf>
    <xf numFmtId="0" fontId="12" fillId="0" borderId="2" xfId="2" applyFont="1" applyBorder="1" applyAlignment="1">
      <alignment horizontal="center" vertical="center" wrapText="1"/>
    </xf>
    <xf numFmtId="0" fontId="4" fillId="0" borderId="0" xfId="2" applyFont="1" applyAlignment="1">
      <alignment horizontal="left" vertical="center" wrapText="1"/>
    </xf>
    <xf numFmtId="0" fontId="4" fillId="0" borderId="0" xfId="2" quotePrefix="1" applyFont="1" applyAlignment="1">
      <alignment horizontal="left" vertical="center" wrapText="1"/>
    </xf>
    <xf numFmtId="1" fontId="8" fillId="0" borderId="0" xfId="2" applyNumberFormat="1" applyFont="1" applyAlignment="1" applyProtection="1">
      <alignment horizontal="center" vertical="center"/>
      <protection locked="0"/>
    </xf>
    <xf numFmtId="0" fontId="13" fillId="0" borderId="0" xfId="2" applyFont="1" applyAlignment="1">
      <alignment vertical="center" wrapText="1"/>
    </xf>
    <xf numFmtId="1" fontId="4" fillId="0" borderId="0" xfId="2" applyNumberFormat="1" applyFont="1" applyAlignment="1">
      <alignment horizontal="center" vertical="center" wrapText="1"/>
    </xf>
    <xf numFmtId="0" fontId="6" fillId="0" borderId="0" xfId="2" applyFont="1" applyAlignment="1">
      <alignment horizontal="left" vertical="center" wrapText="1"/>
    </xf>
    <xf numFmtId="0" fontId="14" fillId="0" borderId="0" xfId="2" applyFont="1" applyAlignment="1">
      <alignment vertical="center" wrapText="1"/>
    </xf>
    <xf numFmtId="0" fontId="14" fillId="0" borderId="0" xfId="2" applyFont="1" applyAlignment="1">
      <alignment horizontal="left" vertical="center" wrapText="1"/>
    </xf>
    <xf numFmtId="1" fontId="8" fillId="0" borderId="0" xfId="2" applyNumberFormat="1" applyFont="1" applyAlignment="1">
      <alignment horizontal="center" vertical="center" wrapText="1"/>
    </xf>
    <xf numFmtId="1" fontId="15" fillId="0" borderId="0" xfId="2" applyNumberFormat="1" applyFont="1" applyAlignment="1">
      <alignment horizontal="center" vertical="center"/>
    </xf>
    <xf numFmtId="4" fontId="16" fillId="0" borderId="0" xfId="2" applyNumberFormat="1" applyFont="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vertical="center"/>
    </xf>
    <xf numFmtId="2" fontId="16" fillId="0" borderId="0" xfId="4" applyNumberFormat="1" applyFont="1" applyFill="1" applyBorder="1" applyAlignment="1" applyProtection="1">
      <alignment horizontal="center" vertical="center"/>
    </xf>
    <xf numFmtId="4" fontId="16" fillId="0" borderId="16" xfId="2" applyNumberFormat="1" applyFont="1" applyBorder="1" applyAlignment="1">
      <alignment horizontal="center" vertical="center"/>
    </xf>
    <xf numFmtId="4" fontId="17" fillId="0" borderId="16" xfId="2" applyNumberFormat="1" applyFont="1" applyBorder="1" applyAlignment="1">
      <alignment horizontal="center" vertical="center"/>
    </xf>
    <xf numFmtId="0" fontId="4" fillId="2" borderId="0" xfId="2" applyFont="1" applyFill="1" applyAlignment="1">
      <alignment horizontal="left" vertical="center" wrapText="1"/>
    </xf>
    <xf numFmtId="1" fontId="4" fillId="2" borderId="2" xfId="2" applyNumberFormat="1" applyFont="1" applyFill="1" applyBorder="1" applyAlignment="1">
      <alignment horizontal="center" vertical="center" wrapText="1"/>
    </xf>
    <xf numFmtId="0" fontId="4" fillId="2" borderId="2" xfId="2" applyFont="1" applyFill="1" applyBorder="1" applyAlignment="1">
      <alignment horizontal="left" vertical="center" wrapText="1"/>
    </xf>
    <xf numFmtId="0" fontId="6" fillId="2" borderId="2" xfId="2" applyFont="1" applyFill="1" applyBorder="1" applyAlignment="1">
      <alignment horizontal="center" vertical="center" wrapText="1"/>
    </xf>
    <xf numFmtId="0" fontId="6" fillId="2" borderId="7" xfId="2" applyFont="1" applyFill="1" applyBorder="1" applyAlignment="1">
      <alignment horizontal="left" vertical="center" wrapText="1"/>
    </xf>
    <xf numFmtId="164" fontId="3" fillId="0" borderId="0" xfId="2" applyNumberFormat="1" applyFont="1" applyAlignment="1">
      <alignment horizontal="center" vertical="center" wrapText="1"/>
    </xf>
    <xf numFmtId="164" fontId="6" fillId="0" borderId="5" xfId="2" applyNumberFormat="1" applyFont="1" applyBorder="1" applyAlignment="1">
      <alignment horizontal="center" vertical="center" wrapText="1"/>
    </xf>
    <xf numFmtId="164" fontId="4" fillId="2" borderId="8" xfId="2" applyNumberFormat="1" applyFont="1" applyFill="1" applyBorder="1" applyAlignment="1">
      <alignment horizontal="center" vertical="center" wrapText="1"/>
    </xf>
    <xf numFmtId="164" fontId="4" fillId="2" borderId="8" xfId="2" applyNumberFormat="1" applyFont="1" applyFill="1" applyBorder="1" applyAlignment="1" applyProtection="1">
      <alignment horizontal="center" vertical="center" wrapText="1"/>
      <protection locked="0"/>
    </xf>
    <xf numFmtId="164" fontId="4" fillId="2" borderId="8" xfId="1" applyNumberFormat="1" applyFont="1" applyFill="1" applyBorder="1" applyAlignment="1" applyProtection="1">
      <alignment horizontal="center" vertical="center" wrapText="1"/>
    </xf>
    <xf numFmtId="164" fontId="4" fillId="0" borderId="8" xfId="2" applyNumberFormat="1" applyFont="1" applyBorder="1" applyAlignment="1">
      <alignment horizontal="center" vertical="center" wrapText="1"/>
    </xf>
    <xf numFmtId="164" fontId="6" fillId="0" borderId="8" xfId="2" applyNumberFormat="1" applyFont="1" applyBorder="1" applyAlignment="1">
      <alignment horizontal="center" vertical="center" wrapText="1"/>
    </xf>
    <xf numFmtId="164" fontId="4" fillId="0" borderId="8" xfId="1" applyNumberFormat="1" applyFont="1" applyFill="1" applyBorder="1" applyAlignment="1" applyProtection="1">
      <alignment horizontal="center" vertical="center" wrapText="1"/>
    </xf>
    <xf numFmtId="164" fontId="4" fillId="0" borderId="0" xfId="2" applyNumberFormat="1" applyFont="1" applyAlignment="1">
      <alignment horizontal="center" vertical="center" wrapText="1"/>
    </xf>
    <xf numFmtId="164" fontId="4" fillId="0" borderId="2" xfId="1" applyNumberFormat="1" applyFont="1" applyBorder="1" applyAlignment="1" applyProtection="1">
      <alignment vertical="center" wrapText="1"/>
    </xf>
    <xf numFmtId="164" fontId="4" fillId="0" borderId="1" xfId="2" applyNumberFormat="1" applyFont="1" applyBorder="1" applyAlignment="1">
      <alignment horizontal="center" vertical="center" wrapText="1"/>
    </xf>
    <xf numFmtId="164" fontId="4" fillId="0" borderId="2" xfId="2" applyNumberFormat="1" applyFont="1" applyBorder="1" applyAlignment="1">
      <alignment horizontal="center" vertical="center" wrapText="1"/>
    </xf>
    <xf numFmtId="164" fontId="6" fillId="0" borderId="6" xfId="2" applyNumberFormat="1" applyFont="1" applyBorder="1" applyAlignment="1">
      <alignment horizontal="center" vertical="center" wrapText="1"/>
    </xf>
    <xf numFmtId="164" fontId="6" fillId="0" borderId="13" xfId="2" applyNumberFormat="1" applyFont="1" applyBorder="1" applyAlignment="1">
      <alignment horizontal="center" vertical="center" wrapText="1"/>
    </xf>
    <xf numFmtId="164" fontId="4" fillId="2" borderId="2" xfId="2" applyNumberFormat="1" applyFont="1" applyFill="1" applyBorder="1" applyAlignment="1">
      <alignment horizontal="center" vertical="center" wrapText="1"/>
    </xf>
    <xf numFmtId="0" fontId="4" fillId="0" borderId="4" xfId="2" applyFont="1" applyBorder="1" applyAlignment="1">
      <alignment horizontal="center" vertical="center" wrapText="1"/>
    </xf>
    <xf numFmtId="44" fontId="4" fillId="0" borderId="2" xfId="5" applyFont="1" applyBorder="1" applyAlignment="1" applyProtection="1">
      <alignment horizontal="center" vertical="center" wrapText="1"/>
      <protection locked="0"/>
    </xf>
    <xf numFmtId="44" fontId="15" fillId="0" borderId="0" xfId="5" applyFont="1" applyAlignment="1">
      <alignment horizontal="center" vertical="center"/>
    </xf>
    <xf numFmtId="44" fontId="4" fillId="0" borderId="2" xfId="5" applyFont="1" applyFill="1" applyBorder="1" applyAlignment="1" applyProtection="1">
      <alignment horizontal="center" vertical="center" wrapText="1"/>
      <protection locked="0"/>
    </xf>
    <xf numFmtId="0" fontId="17" fillId="0" borderId="17" xfId="2" applyFont="1" applyBorder="1" applyAlignment="1">
      <alignmen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167" fontId="16" fillId="0" borderId="0" xfId="4" applyFont="1" applyFill="1" applyBorder="1" applyAlignment="1" applyProtection="1">
      <alignment horizontal="right" vertical="center"/>
    </xf>
    <xf numFmtId="4" fontId="16" fillId="0" borderId="0" xfId="2" applyNumberFormat="1" applyFont="1" applyAlignment="1">
      <alignment horizontal="right" vertical="center"/>
    </xf>
    <xf numFmtId="4" fontId="16" fillId="0" borderId="16" xfId="2" applyNumberFormat="1" applyFont="1" applyBorder="1" applyAlignment="1">
      <alignment horizontal="right" vertical="center"/>
    </xf>
    <xf numFmtId="4" fontId="17" fillId="0" borderId="16" xfId="2" applyNumberFormat="1" applyFont="1" applyBorder="1" applyAlignment="1">
      <alignment horizontal="right" vertical="center"/>
    </xf>
    <xf numFmtId="167" fontId="17" fillId="0" borderId="0" xfId="4" applyFont="1" applyFill="1" applyBorder="1" applyAlignment="1" applyProtection="1">
      <alignment horizontal="right" vertical="center"/>
    </xf>
    <xf numFmtId="4" fontId="4" fillId="0" borderId="16" xfId="2" applyNumberFormat="1" applyFont="1" applyBorder="1" applyAlignment="1">
      <alignment horizontal="right" vertical="center"/>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4" fontId="3" fillId="0" borderId="0" xfId="2" applyNumberFormat="1" applyFont="1" applyAlignment="1">
      <alignment horizontal="center" vertical="center" wrapText="1"/>
    </xf>
    <xf numFmtId="164" fontId="4" fillId="0" borderId="2" xfId="2" applyNumberFormat="1" applyFont="1" applyBorder="1" applyAlignment="1">
      <alignment vertical="center" wrapText="1"/>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5" xfId="2" applyFont="1" applyBorder="1" applyAlignment="1">
      <alignment horizontal="left" vertical="center" wrapText="1"/>
    </xf>
    <xf numFmtId="166" fontId="6" fillId="0" borderId="10" xfId="2" applyNumberFormat="1" applyFont="1" applyBorder="1" applyAlignment="1">
      <alignment horizontal="left" vertical="center" wrapText="1"/>
    </xf>
    <xf numFmtId="166" fontId="6" fillId="0" borderId="11" xfId="2" applyNumberFormat="1" applyFont="1" applyBorder="1" applyAlignment="1">
      <alignment horizontal="left" vertical="center" wrapText="1"/>
    </xf>
    <xf numFmtId="166" fontId="6" fillId="0" borderId="12" xfId="2" applyNumberFormat="1" applyFont="1" applyBorder="1" applyAlignment="1">
      <alignment horizontal="lef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0" fontId="16" fillId="0" borderId="17" xfId="2" applyFont="1" applyBorder="1" applyAlignment="1">
      <alignment horizontal="center"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6" fillId="0" borderId="17" xfId="2" applyFont="1" applyBorder="1" applyAlignment="1">
      <alignment vertical="center" wrapText="1"/>
    </xf>
    <xf numFmtId="0" fontId="16" fillId="0" borderId="18" xfId="2" applyFont="1" applyBorder="1" applyAlignment="1">
      <alignment vertical="center" wrapText="1"/>
    </xf>
    <xf numFmtId="0" fontId="16" fillId="0" borderId="19" xfId="2" applyFont="1" applyBorder="1" applyAlignment="1">
      <alignment vertical="center" wrapText="1"/>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19" xfId="2" applyFont="1" applyBorder="1" applyAlignment="1">
      <alignment horizontal="center" vertical="center"/>
    </xf>
    <xf numFmtId="4" fontId="19" fillId="0" borderId="0" xfId="2" applyNumberFormat="1" applyFont="1" applyAlignment="1">
      <alignment horizontal="center" vertical="center"/>
    </xf>
  </cellXfs>
  <cellStyles count="6">
    <cellStyle name="Comma 2" xfId="4" xr:uid="{9CD8A236-7873-4544-91A8-F06608EAE9CA}"/>
    <cellStyle name="Currency" xfId="5" builtinId="4"/>
    <cellStyle name="Normal" xfId="0" builtinId="0"/>
    <cellStyle name="Normal 2" xfId="2" xr:uid="{76F47099-50D8-44C8-A664-DB94BAA6F269}"/>
    <cellStyle name="Normal_Schedules" xfId="3" xr:uid="{20D1B652-A78C-4C80-8439-3F27A13C1FC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49F0-D156-451C-A95A-EDE3E174A583}">
  <dimension ref="A1:J454"/>
  <sheetViews>
    <sheetView tabSelected="1" view="pageBreakPreview" topLeftCell="A449" zoomScaleNormal="100" zoomScaleSheetLayoutView="100" workbookViewId="0">
      <selection activeCell="M200" sqref="M200"/>
    </sheetView>
  </sheetViews>
  <sheetFormatPr defaultRowHeight="15.6" x14ac:dyDescent="0.3"/>
  <cols>
    <col min="1" max="1" width="10.109375" style="1" bestFit="1" customWidth="1"/>
    <col min="2" max="2" width="14" style="2" customWidth="1"/>
    <col min="3" max="3" width="56.33203125" style="3" customWidth="1"/>
    <col min="4" max="4" width="13.6640625" style="2" bestFit="1" customWidth="1"/>
    <col min="5" max="5" width="19.109375" style="4" customWidth="1"/>
    <col min="6" max="6" width="22.33203125" style="90" customWidth="1"/>
    <col min="7" max="7" width="18.5546875" style="101" customWidth="1"/>
    <col min="8" max="10" width="8.88671875" style="3" hidden="1" customWidth="1"/>
    <col min="11" max="39" width="8.88671875" style="3"/>
    <col min="40" max="40" width="11.88671875" style="3" customWidth="1"/>
    <col min="41" max="41" width="18.44140625" style="3" customWidth="1"/>
    <col min="42" max="42" width="46.44140625" style="3" customWidth="1"/>
    <col min="43" max="44" width="12.5546875" style="3" customWidth="1"/>
    <col min="45" max="45" width="14.109375" style="3" customWidth="1"/>
    <col min="46" max="46" width="15.88671875" style="3" customWidth="1"/>
    <col min="47" max="47" width="8.88671875" style="3"/>
    <col min="48" max="48" width="9.44140625" style="3" bestFit="1" customWidth="1"/>
    <col min="49" max="49" width="11.33203125" style="3" bestFit="1" customWidth="1"/>
    <col min="50" max="295" width="8.88671875" style="3"/>
    <col min="296" max="296" width="11.88671875" style="3" customWidth="1"/>
    <col min="297" max="297" width="18.44140625" style="3" customWidth="1"/>
    <col min="298" max="298" width="46.44140625" style="3" customWidth="1"/>
    <col min="299" max="300" width="12.5546875" style="3" customWidth="1"/>
    <col min="301" max="301" width="14.109375" style="3" customWidth="1"/>
    <col min="302" max="302" width="15.88671875" style="3" customWidth="1"/>
    <col min="303" max="303" width="8.88671875" style="3"/>
    <col min="304" max="304" width="9.44140625" style="3" bestFit="1" customWidth="1"/>
    <col min="305" max="305" width="11.33203125" style="3" bestFit="1" customWidth="1"/>
    <col min="306" max="551" width="8.88671875" style="3"/>
    <col min="552" max="552" width="11.88671875" style="3" customWidth="1"/>
    <col min="553" max="553" width="18.44140625" style="3" customWidth="1"/>
    <col min="554" max="554" width="46.44140625" style="3" customWidth="1"/>
    <col min="555" max="556" width="12.5546875" style="3" customWidth="1"/>
    <col min="557" max="557" width="14.109375" style="3" customWidth="1"/>
    <col min="558" max="558" width="15.88671875" style="3" customWidth="1"/>
    <col min="559" max="559" width="8.88671875" style="3"/>
    <col min="560" max="560" width="9.44140625" style="3" bestFit="1" customWidth="1"/>
    <col min="561" max="561" width="11.33203125" style="3" bestFit="1" customWidth="1"/>
    <col min="562" max="807" width="8.88671875" style="3"/>
    <col min="808" max="808" width="11.88671875" style="3" customWidth="1"/>
    <col min="809" max="809" width="18.44140625" style="3" customWidth="1"/>
    <col min="810" max="810" width="46.44140625" style="3" customWidth="1"/>
    <col min="811" max="812" width="12.5546875" style="3" customWidth="1"/>
    <col min="813" max="813" width="14.109375" style="3" customWidth="1"/>
    <col min="814" max="814" width="15.88671875" style="3" customWidth="1"/>
    <col min="815" max="815" width="8.88671875" style="3"/>
    <col min="816" max="816" width="9.44140625" style="3" bestFit="1" customWidth="1"/>
    <col min="817" max="817" width="11.33203125" style="3" bestFit="1" customWidth="1"/>
    <col min="818" max="1063" width="8.88671875" style="3"/>
    <col min="1064" max="1064" width="11.88671875" style="3" customWidth="1"/>
    <col min="1065" max="1065" width="18.44140625" style="3" customWidth="1"/>
    <col min="1066" max="1066" width="46.44140625" style="3" customWidth="1"/>
    <col min="1067" max="1068" width="12.5546875" style="3" customWidth="1"/>
    <col min="1069" max="1069" width="14.109375" style="3" customWidth="1"/>
    <col min="1070" max="1070" width="15.88671875" style="3" customWidth="1"/>
    <col min="1071" max="1071" width="8.88671875" style="3"/>
    <col min="1072" max="1072" width="9.44140625" style="3" bestFit="1" customWidth="1"/>
    <col min="1073" max="1073" width="11.33203125" style="3" bestFit="1" customWidth="1"/>
    <col min="1074" max="1319" width="8.88671875" style="3"/>
    <col min="1320" max="1320" width="11.88671875" style="3" customWidth="1"/>
    <col min="1321" max="1321" width="18.44140625" style="3" customWidth="1"/>
    <col min="1322" max="1322" width="46.44140625" style="3" customWidth="1"/>
    <col min="1323" max="1324" width="12.5546875" style="3" customWidth="1"/>
    <col min="1325" max="1325" width="14.109375" style="3" customWidth="1"/>
    <col min="1326" max="1326" width="15.88671875" style="3" customWidth="1"/>
    <col min="1327" max="1327" width="8.88671875" style="3"/>
    <col min="1328" max="1328" width="9.44140625" style="3" bestFit="1" customWidth="1"/>
    <col min="1329" max="1329" width="11.33203125" style="3" bestFit="1" customWidth="1"/>
    <col min="1330" max="1575" width="8.88671875" style="3"/>
    <col min="1576" max="1576" width="11.88671875" style="3" customWidth="1"/>
    <col min="1577" max="1577" width="18.44140625" style="3" customWidth="1"/>
    <col min="1578" max="1578" width="46.44140625" style="3" customWidth="1"/>
    <col min="1579" max="1580" width="12.5546875" style="3" customWidth="1"/>
    <col min="1581" max="1581" width="14.109375" style="3" customWidth="1"/>
    <col min="1582" max="1582" width="15.88671875" style="3" customWidth="1"/>
    <col min="1583" max="1583" width="8.88671875" style="3"/>
    <col min="1584" max="1584" width="9.44140625" style="3" bestFit="1" customWidth="1"/>
    <col min="1585" max="1585" width="11.33203125" style="3" bestFit="1" customWidth="1"/>
    <col min="1586" max="1831" width="8.88671875" style="3"/>
    <col min="1832" max="1832" width="11.88671875" style="3" customWidth="1"/>
    <col min="1833" max="1833" width="18.44140625" style="3" customWidth="1"/>
    <col min="1834" max="1834" width="46.44140625" style="3" customWidth="1"/>
    <col min="1835" max="1836" width="12.5546875" style="3" customWidth="1"/>
    <col min="1837" max="1837" width="14.109375" style="3" customWidth="1"/>
    <col min="1838" max="1838" width="15.88671875" style="3" customWidth="1"/>
    <col min="1839" max="1839" width="8.88671875" style="3"/>
    <col min="1840" max="1840" width="9.44140625" style="3" bestFit="1" customWidth="1"/>
    <col min="1841" max="1841" width="11.33203125" style="3" bestFit="1" customWidth="1"/>
    <col min="1842" max="2087" width="8.88671875" style="3"/>
    <col min="2088" max="2088" width="11.88671875" style="3" customWidth="1"/>
    <col min="2089" max="2089" width="18.44140625" style="3" customWidth="1"/>
    <col min="2090" max="2090" width="46.44140625" style="3" customWidth="1"/>
    <col min="2091" max="2092" width="12.5546875" style="3" customWidth="1"/>
    <col min="2093" max="2093" width="14.109375" style="3" customWidth="1"/>
    <col min="2094" max="2094" width="15.88671875" style="3" customWidth="1"/>
    <col min="2095" max="2095" width="8.88671875" style="3"/>
    <col min="2096" max="2096" width="9.44140625" style="3" bestFit="1" customWidth="1"/>
    <col min="2097" max="2097" width="11.33203125" style="3" bestFit="1" customWidth="1"/>
    <col min="2098" max="2343" width="8.88671875" style="3"/>
    <col min="2344" max="2344" width="11.88671875" style="3" customWidth="1"/>
    <col min="2345" max="2345" width="18.44140625" style="3" customWidth="1"/>
    <col min="2346" max="2346" width="46.44140625" style="3" customWidth="1"/>
    <col min="2347" max="2348" width="12.5546875" style="3" customWidth="1"/>
    <col min="2349" max="2349" width="14.109375" style="3" customWidth="1"/>
    <col min="2350" max="2350" width="15.88671875" style="3" customWidth="1"/>
    <col min="2351" max="2351" width="8.88671875" style="3"/>
    <col min="2352" max="2352" width="9.44140625" style="3" bestFit="1" customWidth="1"/>
    <col min="2353" max="2353" width="11.33203125" style="3" bestFit="1" customWidth="1"/>
    <col min="2354" max="2599" width="8.88671875" style="3"/>
    <col min="2600" max="2600" width="11.88671875" style="3" customWidth="1"/>
    <col min="2601" max="2601" width="18.44140625" style="3" customWidth="1"/>
    <col min="2602" max="2602" width="46.44140625" style="3" customWidth="1"/>
    <col min="2603" max="2604" width="12.5546875" style="3" customWidth="1"/>
    <col min="2605" max="2605" width="14.109375" style="3" customWidth="1"/>
    <col min="2606" max="2606" width="15.88671875" style="3" customWidth="1"/>
    <col min="2607" max="2607" width="8.88671875" style="3"/>
    <col min="2608" max="2608" width="9.44140625" style="3" bestFit="1" customWidth="1"/>
    <col min="2609" max="2609" width="11.33203125" style="3" bestFit="1" customWidth="1"/>
    <col min="2610" max="2855" width="8.88671875" style="3"/>
    <col min="2856" max="2856" width="11.88671875" style="3" customWidth="1"/>
    <col min="2857" max="2857" width="18.44140625" style="3" customWidth="1"/>
    <col min="2858" max="2858" width="46.44140625" style="3" customWidth="1"/>
    <col min="2859" max="2860" width="12.5546875" style="3" customWidth="1"/>
    <col min="2861" max="2861" width="14.109375" style="3" customWidth="1"/>
    <col min="2862" max="2862" width="15.88671875" style="3" customWidth="1"/>
    <col min="2863" max="2863" width="8.88671875" style="3"/>
    <col min="2864" max="2864" width="9.44140625" style="3" bestFit="1" customWidth="1"/>
    <col min="2865" max="2865" width="11.33203125" style="3" bestFit="1" customWidth="1"/>
    <col min="2866" max="3111" width="8.88671875" style="3"/>
    <col min="3112" max="3112" width="11.88671875" style="3" customWidth="1"/>
    <col min="3113" max="3113" width="18.44140625" style="3" customWidth="1"/>
    <col min="3114" max="3114" width="46.44140625" style="3" customWidth="1"/>
    <col min="3115" max="3116" width="12.5546875" style="3" customWidth="1"/>
    <col min="3117" max="3117" width="14.109375" style="3" customWidth="1"/>
    <col min="3118" max="3118" width="15.88671875" style="3" customWidth="1"/>
    <col min="3119" max="3119" width="8.88671875" style="3"/>
    <col min="3120" max="3120" width="9.44140625" style="3" bestFit="1" customWidth="1"/>
    <col min="3121" max="3121" width="11.33203125" style="3" bestFit="1" customWidth="1"/>
    <col min="3122" max="3367" width="8.88671875" style="3"/>
    <col min="3368" max="3368" width="11.88671875" style="3" customWidth="1"/>
    <col min="3369" max="3369" width="18.44140625" style="3" customWidth="1"/>
    <col min="3370" max="3370" width="46.44140625" style="3" customWidth="1"/>
    <col min="3371" max="3372" width="12.5546875" style="3" customWidth="1"/>
    <col min="3373" max="3373" width="14.109375" style="3" customWidth="1"/>
    <col min="3374" max="3374" width="15.88671875" style="3" customWidth="1"/>
    <col min="3375" max="3375" width="8.88671875" style="3"/>
    <col min="3376" max="3376" width="9.44140625" style="3" bestFit="1" customWidth="1"/>
    <col min="3377" max="3377" width="11.33203125" style="3" bestFit="1" customWidth="1"/>
    <col min="3378" max="3623" width="8.88671875" style="3"/>
    <col min="3624" max="3624" width="11.88671875" style="3" customWidth="1"/>
    <col min="3625" max="3625" width="18.44140625" style="3" customWidth="1"/>
    <col min="3626" max="3626" width="46.44140625" style="3" customWidth="1"/>
    <col min="3627" max="3628" width="12.5546875" style="3" customWidth="1"/>
    <col min="3629" max="3629" width="14.109375" style="3" customWidth="1"/>
    <col min="3630" max="3630" width="15.88671875" style="3" customWidth="1"/>
    <col min="3631" max="3631" width="8.88671875" style="3"/>
    <col min="3632" max="3632" width="9.44140625" style="3" bestFit="1" customWidth="1"/>
    <col min="3633" max="3633" width="11.33203125" style="3" bestFit="1" customWidth="1"/>
    <col min="3634" max="3879" width="8.88671875" style="3"/>
    <col min="3880" max="3880" width="11.88671875" style="3" customWidth="1"/>
    <col min="3881" max="3881" width="18.44140625" style="3" customWidth="1"/>
    <col min="3882" max="3882" width="46.44140625" style="3" customWidth="1"/>
    <col min="3883" max="3884" width="12.5546875" style="3" customWidth="1"/>
    <col min="3885" max="3885" width="14.109375" style="3" customWidth="1"/>
    <col min="3886" max="3886" width="15.88671875" style="3" customWidth="1"/>
    <col min="3887" max="3887" width="8.88671875" style="3"/>
    <col min="3888" max="3888" width="9.44140625" style="3" bestFit="1" customWidth="1"/>
    <col min="3889" max="3889" width="11.33203125" style="3" bestFit="1" customWidth="1"/>
    <col min="3890" max="4135" width="8.88671875" style="3"/>
    <col min="4136" max="4136" width="11.88671875" style="3" customWidth="1"/>
    <col min="4137" max="4137" width="18.44140625" style="3" customWidth="1"/>
    <col min="4138" max="4138" width="46.44140625" style="3" customWidth="1"/>
    <col min="4139" max="4140" width="12.5546875" style="3" customWidth="1"/>
    <col min="4141" max="4141" width="14.109375" style="3" customWidth="1"/>
    <col min="4142" max="4142" width="15.88671875" style="3" customWidth="1"/>
    <col min="4143" max="4143" width="8.88671875" style="3"/>
    <col min="4144" max="4144" width="9.44140625" style="3" bestFit="1" customWidth="1"/>
    <col min="4145" max="4145" width="11.33203125" style="3" bestFit="1" customWidth="1"/>
    <col min="4146" max="4391" width="8.88671875" style="3"/>
    <col min="4392" max="4392" width="11.88671875" style="3" customWidth="1"/>
    <col min="4393" max="4393" width="18.44140625" style="3" customWidth="1"/>
    <col min="4394" max="4394" width="46.44140625" style="3" customWidth="1"/>
    <col min="4395" max="4396" width="12.5546875" style="3" customWidth="1"/>
    <col min="4397" max="4397" width="14.109375" style="3" customWidth="1"/>
    <col min="4398" max="4398" width="15.88671875" style="3" customWidth="1"/>
    <col min="4399" max="4399" width="8.88671875" style="3"/>
    <col min="4400" max="4400" width="9.44140625" style="3" bestFit="1" customWidth="1"/>
    <col min="4401" max="4401" width="11.33203125" style="3" bestFit="1" customWidth="1"/>
    <col min="4402" max="4647" width="8.88671875" style="3"/>
    <col min="4648" max="4648" width="11.88671875" style="3" customWidth="1"/>
    <col min="4649" max="4649" width="18.44140625" style="3" customWidth="1"/>
    <col min="4650" max="4650" width="46.44140625" style="3" customWidth="1"/>
    <col min="4651" max="4652" width="12.5546875" style="3" customWidth="1"/>
    <col min="4653" max="4653" width="14.109375" style="3" customWidth="1"/>
    <col min="4654" max="4654" width="15.88671875" style="3" customWidth="1"/>
    <col min="4655" max="4655" width="8.88671875" style="3"/>
    <col min="4656" max="4656" width="9.44140625" style="3" bestFit="1" customWidth="1"/>
    <col min="4657" max="4657" width="11.33203125" style="3" bestFit="1" customWidth="1"/>
    <col min="4658" max="4903" width="8.88671875" style="3"/>
    <col min="4904" max="4904" width="11.88671875" style="3" customWidth="1"/>
    <col min="4905" max="4905" width="18.44140625" style="3" customWidth="1"/>
    <col min="4906" max="4906" width="46.44140625" style="3" customWidth="1"/>
    <col min="4907" max="4908" width="12.5546875" style="3" customWidth="1"/>
    <col min="4909" max="4909" width="14.109375" style="3" customWidth="1"/>
    <col min="4910" max="4910" width="15.88671875" style="3" customWidth="1"/>
    <col min="4911" max="4911" width="8.88671875" style="3"/>
    <col min="4912" max="4912" width="9.44140625" style="3" bestFit="1" customWidth="1"/>
    <col min="4913" max="4913" width="11.33203125" style="3" bestFit="1" customWidth="1"/>
    <col min="4914" max="5159" width="8.88671875" style="3"/>
    <col min="5160" max="5160" width="11.88671875" style="3" customWidth="1"/>
    <col min="5161" max="5161" width="18.44140625" style="3" customWidth="1"/>
    <col min="5162" max="5162" width="46.44140625" style="3" customWidth="1"/>
    <col min="5163" max="5164" width="12.5546875" style="3" customWidth="1"/>
    <col min="5165" max="5165" width="14.109375" style="3" customWidth="1"/>
    <col min="5166" max="5166" width="15.88671875" style="3" customWidth="1"/>
    <col min="5167" max="5167" width="8.88671875" style="3"/>
    <col min="5168" max="5168" width="9.44140625" style="3" bestFit="1" customWidth="1"/>
    <col min="5169" max="5169" width="11.33203125" style="3" bestFit="1" customWidth="1"/>
    <col min="5170" max="5415" width="8.88671875" style="3"/>
    <col min="5416" max="5416" width="11.88671875" style="3" customWidth="1"/>
    <col min="5417" max="5417" width="18.44140625" style="3" customWidth="1"/>
    <col min="5418" max="5418" width="46.44140625" style="3" customWidth="1"/>
    <col min="5419" max="5420" width="12.5546875" style="3" customWidth="1"/>
    <col min="5421" max="5421" width="14.109375" style="3" customWidth="1"/>
    <col min="5422" max="5422" width="15.88671875" style="3" customWidth="1"/>
    <col min="5423" max="5423" width="8.88671875" style="3"/>
    <col min="5424" max="5424" width="9.44140625" style="3" bestFit="1" customWidth="1"/>
    <col min="5425" max="5425" width="11.33203125" style="3" bestFit="1" customWidth="1"/>
    <col min="5426" max="5671" width="8.88671875" style="3"/>
    <col min="5672" max="5672" width="11.88671875" style="3" customWidth="1"/>
    <col min="5673" max="5673" width="18.44140625" style="3" customWidth="1"/>
    <col min="5674" max="5674" width="46.44140625" style="3" customWidth="1"/>
    <col min="5675" max="5676" width="12.5546875" style="3" customWidth="1"/>
    <col min="5677" max="5677" width="14.109375" style="3" customWidth="1"/>
    <col min="5678" max="5678" width="15.88671875" style="3" customWidth="1"/>
    <col min="5679" max="5679" width="8.88671875" style="3"/>
    <col min="5680" max="5680" width="9.44140625" style="3" bestFit="1" customWidth="1"/>
    <col min="5681" max="5681" width="11.33203125" style="3" bestFit="1" customWidth="1"/>
    <col min="5682" max="5927" width="8.88671875" style="3"/>
    <col min="5928" max="5928" width="11.88671875" style="3" customWidth="1"/>
    <col min="5929" max="5929" width="18.44140625" style="3" customWidth="1"/>
    <col min="5930" max="5930" width="46.44140625" style="3" customWidth="1"/>
    <col min="5931" max="5932" width="12.5546875" style="3" customWidth="1"/>
    <col min="5933" max="5933" width="14.109375" style="3" customWidth="1"/>
    <col min="5934" max="5934" width="15.88671875" style="3" customWidth="1"/>
    <col min="5935" max="5935" width="8.88671875" style="3"/>
    <col min="5936" max="5936" width="9.44140625" style="3" bestFit="1" customWidth="1"/>
    <col min="5937" max="5937" width="11.33203125" style="3" bestFit="1" customWidth="1"/>
    <col min="5938" max="6183" width="8.88671875" style="3"/>
    <col min="6184" max="6184" width="11.88671875" style="3" customWidth="1"/>
    <col min="6185" max="6185" width="18.44140625" style="3" customWidth="1"/>
    <col min="6186" max="6186" width="46.44140625" style="3" customWidth="1"/>
    <col min="6187" max="6188" width="12.5546875" style="3" customWidth="1"/>
    <col min="6189" max="6189" width="14.109375" style="3" customWidth="1"/>
    <col min="6190" max="6190" width="15.88671875" style="3" customWidth="1"/>
    <col min="6191" max="6191" width="8.88671875" style="3"/>
    <col min="6192" max="6192" width="9.44140625" style="3" bestFit="1" customWidth="1"/>
    <col min="6193" max="6193" width="11.33203125" style="3" bestFit="1" customWidth="1"/>
    <col min="6194" max="6439" width="8.88671875" style="3"/>
    <col min="6440" max="6440" width="11.88671875" style="3" customWidth="1"/>
    <col min="6441" max="6441" width="18.44140625" style="3" customWidth="1"/>
    <col min="6442" max="6442" width="46.44140625" style="3" customWidth="1"/>
    <col min="6443" max="6444" width="12.5546875" style="3" customWidth="1"/>
    <col min="6445" max="6445" width="14.109375" style="3" customWidth="1"/>
    <col min="6446" max="6446" width="15.88671875" style="3" customWidth="1"/>
    <col min="6447" max="6447" width="8.88671875" style="3"/>
    <col min="6448" max="6448" width="9.44140625" style="3" bestFit="1" customWidth="1"/>
    <col min="6449" max="6449" width="11.33203125" style="3" bestFit="1" customWidth="1"/>
    <col min="6450" max="6695" width="8.88671875" style="3"/>
    <col min="6696" max="6696" width="11.88671875" style="3" customWidth="1"/>
    <col min="6697" max="6697" width="18.44140625" style="3" customWidth="1"/>
    <col min="6698" max="6698" width="46.44140625" style="3" customWidth="1"/>
    <col min="6699" max="6700" width="12.5546875" style="3" customWidth="1"/>
    <col min="6701" max="6701" width="14.109375" style="3" customWidth="1"/>
    <col min="6702" max="6702" width="15.88671875" style="3" customWidth="1"/>
    <col min="6703" max="6703" width="8.88671875" style="3"/>
    <col min="6704" max="6704" width="9.44140625" style="3" bestFit="1" customWidth="1"/>
    <col min="6705" max="6705" width="11.33203125" style="3" bestFit="1" customWidth="1"/>
    <col min="6706" max="6951" width="8.88671875" style="3"/>
    <col min="6952" max="6952" width="11.88671875" style="3" customWidth="1"/>
    <col min="6953" max="6953" width="18.44140625" style="3" customWidth="1"/>
    <col min="6954" max="6954" width="46.44140625" style="3" customWidth="1"/>
    <col min="6955" max="6956" width="12.5546875" style="3" customWidth="1"/>
    <col min="6957" max="6957" width="14.109375" style="3" customWidth="1"/>
    <col min="6958" max="6958" width="15.88671875" style="3" customWidth="1"/>
    <col min="6959" max="6959" width="8.88671875" style="3"/>
    <col min="6960" max="6960" width="9.44140625" style="3" bestFit="1" customWidth="1"/>
    <col min="6961" max="6961" width="11.33203125" style="3" bestFit="1" customWidth="1"/>
    <col min="6962" max="7207" width="8.88671875" style="3"/>
    <col min="7208" max="7208" width="11.88671875" style="3" customWidth="1"/>
    <col min="7209" max="7209" width="18.44140625" style="3" customWidth="1"/>
    <col min="7210" max="7210" width="46.44140625" style="3" customWidth="1"/>
    <col min="7211" max="7212" width="12.5546875" style="3" customWidth="1"/>
    <col min="7213" max="7213" width="14.109375" style="3" customWidth="1"/>
    <col min="7214" max="7214" width="15.88671875" style="3" customWidth="1"/>
    <col min="7215" max="7215" width="8.88671875" style="3"/>
    <col min="7216" max="7216" width="9.44140625" style="3" bestFit="1" customWidth="1"/>
    <col min="7217" max="7217" width="11.33203125" style="3" bestFit="1" customWidth="1"/>
    <col min="7218" max="7463" width="8.88671875" style="3"/>
    <col min="7464" max="7464" width="11.88671875" style="3" customWidth="1"/>
    <col min="7465" max="7465" width="18.44140625" style="3" customWidth="1"/>
    <col min="7466" max="7466" width="46.44140625" style="3" customWidth="1"/>
    <col min="7467" max="7468" width="12.5546875" style="3" customWidth="1"/>
    <col min="7469" max="7469" width="14.109375" style="3" customWidth="1"/>
    <col min="7470" max="7470" width="15.88671875" style="3" customWidth="1"/>
    <col min="7471" max="7471" width="8.88671875" style="3"/>
    <col min="7472" max="7472" width="9.44140625" style="3" bestFit="1" customWidth="1"/>
    <col min="7473" max="7473" width="11.33203125" style="3" bestFit="1" customWidth="1"/>
    <col min="7474" max="7719" width="8.88671875" style="3"/>
    <col min="7720" max="7720" width="11.88671875" style="3" customWidth="1"/>
    <col min="7721" max="7721" width="18.44140625" style="3" customWidth="1"/>
    <col min="7722" max="7722" width="46.44140625" style="3" customWidth="1"/>
    <col min="7723" max="7724" width="12.5546875" style="3" customWidth="1"/>
    <col min="7725" max="7725" width="14.109375" style="3" customWidth="1"/>
    <col min="7726" max="7726" width="15.88671875" style="3" customWidth="1"/>
    <col min="7727" max="7727" width="8.88671875" style="3"/>
    <col min="7728" max="7728" width="9.44140625" style="3" bestFit="1" customWidth="1"/>
    <col min="7729" max="7729" width="11.33203125" style="3" bestFit="1" customWidth="1"/>
    <col min="7730" max="7975" width="8.88671875" style="3"/>
    <col min="7976" max="7976" width="11.88671875" style="3" customWidth="1"/>
    <col min="7977" max="7977" width="18.44140625" style="3" customWidth="1"/>
    <col min="7978" max="7978" width="46.44140625" style="3" customWidth="1"/>
    <col min="7979" max="7980" width="12.5546875" style="3" customWidth="1"/>
    <col min="7981" max="7981" width="14.109375" style="3" customWidth="1"/>
    <col min="7982" max="7982" width="15.88671875" style="3" customWidth="1"/>
    <col min="7983" max="7983" width="8.88671875" style="3"/>
    <col min="7984" max="7984" width="9.44140625" style="3" bestFit="1" customWidth="1"/>
    <col min="7985" max="7985" width="11.33203125" style="3" bestFit="1" customWidth="1"/>
    <col min="7986" max="8231" width="8.88671875" style="3"/>
    <col min="8232" max="8232" width="11.88671875" style="3" customWidth="1"/>
    <col min="8233" max="8233" width="18.44140625" style="3" customWidth="1"/>
    <col min="8234" max="8234" width="46.44140625" style="3" customWidth="1"/>
    <col min="8235" max="8236" width="12.5546875" style="3" customWidth="1"/>
    <col min="8237" max="8237" width="14.109375" style="3" customWidth="1"/>
    <col min="8238" max="8238" width="15.88671875" style="3" customWidth="1"/>
    <col min="8239" max="8239" width="8.88671875" style="3"/>
    <col min="8240" max="8240" width="9.44140625" style="3" bestFit="1" customWidth="1"/>
    <col min="8241" max="8241" width="11.33203125" style="3" bestFit="1" customWidth="1"/>
    <col min="8242" max="8487" width="8.88671875" style="3"/>
    <col min="8488" max="8488" width="11.88671875" style="3" customWidth="1"/>
    <col min="8489" max="8489" width="18.44140625" style="3" customWidth="1"/>
    <col min="8490" max="8490" width="46.44140625" style="3" customWidth="1"/>
    <col min="8491" max="8492" width="12.5546875" style="3" customWidth="1"/>
    <col min="8493" max="8493" width="14.109375" style="3" customWidth="1"/>
    <col min="8494" max="8494" width="15.88671875" style="3" customWidth="1"/>
    <col min="8495" max="8495" width="8.88671875" style="3"/>
    <col min="8496" max="8496" width="9.44140625" style="3" bestFit="1" customWidth="1"/>
    <col min="8497" max="8497" width="11.33203125" style="3" bestFit="1" customWidth="1"/>
    <col min="8498" max="8743" width="8.88671875" style="3"/>
    <col min="8744" max="8744" width="11.88671875" style="3" customWidth="1"/>
    <col min="8745" max="8745" width="18.44140625" style="3" customWidth="1"/>
    <col min="8746" max="8746" width="46.44140625" style="3" customWidth="1"/>
    <col min="8747" max="8748" width="12.5546875" style="3" customWidth="1"/>
    <col min="8749" max="8749" width="14.109375" style="3" customWidth="1"/>
    <col min="8750" max="8750" width="15.88671875" style="3" customWidth="1"/>
    <col min="8751" max="8751" width="8.88671875" style="3"/>
    <col min="8752" max="8752" width="9.44140625" style="3" bestFit="1" customWidth="1"/>
    <col min="8753" max="8753" width="11.33203125" style="3" bestFit="1" customWidth="1"/>
    <col min="8754" max="8999" width="8.88671875" style="3"/>
    <col min="9000" max="9000" width="11.88671875" style="3" customWidth="1"/>
    <col min="9001" max="9001" width="18.44140625" style="3" customWidth="1"/>
    <col min="9002" max="9002" width="46.44140625" style="3" customWidth="1"/>
    <col min="9003" max="9004" width="12.5546875" style="3" customWidth="1"/>
    <col min="9005" max="9005" width="14.109375" style="3" customWidth="1"/>
    <col min="9006" max="9006" width="15.88671875" style="3" customWidth="1"/>
    <col min="9007" max="9007" width="8.88671875" style="3"/>
    <col min="9008" max="9008" width="9.44140625" style="3" bestFit="1" customWidth="1"/>
    <col min="9009" max="9009" width="11.33203125" style="3" bestFit="1" customWidth="1"/>
    <col min="9010" max="9255" width="8.88671875" style="3"/>
    <col min="9256" max="9256" width="11.88671875" style="3" customWidth="1"/>
    <col min="9257" max="9257" width="18.44140625" style="3" customWidth="1"/>
    <col min="9258" max="9258" width="46.44140625" style="3" customWidth="1"/>
    <col min="9259" max="9260" width="12.5546875" style="3" customWidth="1"/>
    <col min="9261" max="9261" width="14.109375" style="3" customWidth="1"/>
    <col min="9262" max="9262" width="15.88671875" style="3" customWidth="1"/>
    <col min="9263" max="9263" width="8.88671875" style="3"/>
    <col min="9264" max="9264" width="9.44140625" style="3" bestFit="1" customWidth="1"/>
    <col min="9265" max="9265" width="11.33203125" style="3" bestFit="1" customWidth="1"/>
    <col min="9266" max="9511" width="8.88671875" style="3"/>
    <col min="9512" max="9512" width="11.88671875" style="3" customWidth="1"/>
    <col min="9513" max="9513" width="18.44140625" style="3" customWidth="1"/>
    <col min="9514" max="9514" width="46.44140625" style="3" customWidth="1"/>
    <col min="9515" max="9516" width="12.5546875" style="3" customWidth="1"/>
    <col min="9517" max="9517" width="14.109375" style="3" customWidth="1"/>
    <col min="9518" max="9518" width="15.88671875" style="3" customWidth="1"/>
    <col min="9519" max="9519" width="8.88671875" style="3"/>
    <col min="9520" max="9520" width="9.44140625" style="3" bestFit="1" customWidth="1"/>
    <col min="9521" max="9521" width="11.33203125" style="3" bestFit="1" customWidth="1"/>
    <col min="9522" max="9767" width="8.88671875" style="3"/>
    <col min="9768" max="9768" width="11.88671875" style="3" customWidth="1"/>
    <col min="9769" max="9769" width="18.44140625" style="3" customWidth="1"/>
    <col min="9770" max="9770" width="46.44140625" style="3" customWidth="1"/>
    <col min="9771" max="9772" width="12.5546875" style="3" customWidth="1"/>
    <col min="9773" max="9773" width="14.109375" style="3" customWidth="1"/>
    <col min="9774" max="9774" width="15.88671875" style="3" customWidth="1"/>
    <col min="9775" max="9775" width="8.88671875" style="3"/>
    <col min="9776" max="9776" width="9.44140625" style="3" bestFit="1" customWidth="1"/>
    <col min="9777" max="9777" width="11.33203125" style="3" bestFit="1" customWidth="1"/>
    <col min="9778" max="10023" width="8.88671875" style="3"/>
    <col min="10024" max="10024" width="11.88671875" style="3" customWidth="1"/>
    <col min="10025" max="10025" width="18.44140625" style="3" customWidth="1"/>
    <col min="10026" max="10026" width="46.44140625" style="3" customWidth="1"/>
    <col min="10027" max="10028" width="12.5546875" style="3" customWidth="1"/>
    <col min="10029" max="10029" width="14.109375" style="3" customWidth="1"/>
    <col min="10030" max="10030" width="15.88671875" style="3" customWidth="1"/>
    <col min="10031" max="10031" width="8.88671875" style="3"/>
    <col min="10032" max="10032" width="9.44140625" style="3" bestFit="1" customWidth="1"/>
    <col min="10033" max="10033" width="11.33203125" style="3" bestFit="1" customWidth="1"/>
    <col min="10034" max="10279" width="8.88671875" style="3"/>
    <col min="10280" max="10280" width="11.88671875" style="3" customWidth="1"/>
    <col min="10281" max="10281" width="18.44140625" style="3" customWidth="1"/>
    <col min="10282" max="10282" width="46.44140625" style="3" customWidth="1"/>
    <col min="10283" max="10284" width="12.5546875" style="3" customWidth="1"/>
    <col min="10285" max="10285" width="14.109375" style="3" customWidth="1"/>
    <col min="10286" max="10286" width="15.88671875" style="3" customWidth="1"/>
    <col min="10287" max="10287" width="8.88671875" style="3"/>
    <col min="10288" max="10288" width="9.44140625" style="3" bestFit="1" customWidth="1"/>
    <col min="10289" max="10289" width="11.33203125" style="3" bestFit="1" customWidth="1"/>
    <col min="10290" max="10535" width="8.88671875" style="3"/>
    <col min="10536" max="10536" width="11.88671875" style="3" customWidth="1"/>
    <col min="10537" max="10537" width="18.44140625" style="3" customWidth="1"/>
    <col min="10538" max="10538" width="46.44140625" style="3" customWidth="1"/>
    <col min="10539" max="10540" width="12.5546875" style="3" customWidth="1"/>
    <col min="10541" max="10541" width="14.109375" style="3" customWidth="1"/>
    <col min="10542" max="10542" width="15.88671875" style="3" customWidth="1"/>
    <col min="10543" max="10543" width="8.88671875" style="3"/>
    <col min="10544" max="10544" width="9.44140625" style="3" bestFit="1" customWidth="1"/>
    <col min="10545" max="10545" width="11.33203125" style="3" bestFit="1" customWidth="1"/>
    <col min="10546" max="10791" width="8.88671875" style="3"/>
    <col min="10792" max="10792" width="11.88671875" style="3" customWidth="1"/>
    <col min="10793" max="10793" width="18.44140625" style="3" customWidth="1"/>
    <col min="10794" max="10794" width="46.44140625" style="3" customWidth="1"/>
    <col min="10795" max="10796" width="12.5546875" style="3" customWidth="1"/>
    <col min="10797" max="10797" width="14.109375" style="3" customWidth="1"/>
    <col min="10798" max="10798" width="15.88671875" style="3" customWidth="1"/>
    <col min="10799" max="10799" width="8.88671875" style="3"/>
    <col min="10800" max="10800" width="9.44140625" style="3" bestFit="1" customWidth="1"/>
    <col min="10801" max="10801" width="11.33203125" style="3" bestFit="1" customWidth="1"/>
    <col min="10802" max="11047" width="8.88671875" style="3"/>
    <col min="11048" max="11048" width="11.88671875" style="3" customWidth="1"/>
    <col min="11049" max="11049" width="18.44140625" style="3" customWidth="1"/>
    <col min="11050" max="11050" width="46.44140625" style="3" customWidth="1"/>
    <col min="11051" max="11052" width="12.5546875" style="3" customWidth="1"/>
    <col min="11053" max="11053" width="14.109375" style="3" customWidth="1"/>
    <col min="11054" max="11054" width="15.88671875" style="3" customWidth="1"/>
    <col min="11055" max="11055" width="8.88671875" style="3"/>
    <col min="11056" max="11056" width="9.44140625" style="3" bestFit="1" customWidth="1"/>
    <col min="11057" max="11057" width="11.33203125" style="3" bestFit="1" customWidth="1"/>
    <col min="11058" max="11303" width="8.88671875" style="3"/>
    <col min="11304" max="11304" width="11.88671875" style="3" customWidth="1"/>
    <col min="11305" max="11305" width="18.44140625" style="3" customWidth="1"/>
    <col min="11306" max="11306" width="46.44140625" style="3" customWidth="1"/>
    <col min="11307" max="11308" width="12.5546875" style="3" customWidth="1"/>
    <col min="11309" max="11309" width="14.109375" style="3" customWidth="1"/>
    <col min="11310" max="11310" width="15.88671875" style="3" customWidth="1"/>
    <col min="11311" max="11311" width="8.88671875" style="3"/>
    <col min="11312" max="11312" width="9.44140625" style="3" bestFit="1" customWidth="1"/>
    <col min="11313" max="11313" width="11.33203125" style="3" bestFit="1" customWidth="1"/>
    <col min="11314" max="11559" width="8.88671875" style="3"/>
    <col min="11560" max="11560" width="11.88671875" style="3" customWidth="1"/>
    <col min="11561" max="11561" width="18.44140625" style="3" customWidth="1"/>
    <col min="11562" max="11562" width="46.44140625" style="3" customWidth="1"/>
    <col min="11563" max="11564" width="12.5546875" style="3" customWidth="1"/>
    <col min="11565" max="11565" width="14.109375" style="3" customWidth="1"/>
    <col min="11566" max="11566" width="15.88671875" style="3" customWidth="1"/>
    <col min="11567" max="11567" width="8.88671875" style="3"/>
    <col min="11568" max="11568" width="9.44140625" style="3" bestFit="1" customWidth="1"/>
    <col min="11569" max="11569" width="11.33203125" style="3" bestFit="1" customWidth="1"/>
    <col min="11570" max="11815" width="8.88671875" style="3"/>
    <col min="11816" max="11816" width="11.88671875" style="3" customWidth="1"/>
    <col min="11817" max="11817" width="18.44140625" style="3" customWidth="1"/>
    <col min="11818" max="11818" width="46.44140625" style="3" customWidth="1"/>
    <col min="11819" max="11820" width="12.5546875" style="3" customWidth="1"/>
    <col min="11821" max="11821" width="14.109375" style="3" customWidth="1"/>
    <col min="11822" max="11822" width="15.88671875" style="3" customWidth="1"/>
    <col min="11823" max="11823" width="8.88671875" style="3"/>
    <col min="11824" max="11824" width="9.44140625" style="3" bestFit="1" customWidth="1"/>
    <col min="11825" max="11825" width="11.33203125" style="3" bestFit="1" customWidth="1"/>
    <col min="11826" max="12071" width="8.88671875" style="3"/>
    <col min="12072" max="12072" width="11.88671875" style="3" customWidth="1"/>
    <col min="12073" max="12073" width="18.44140625" style="3" customWidth="1"/>
    <col min="12074" max="12074" width="46.44140625" style="3" customWidth="1"/>
    <col min="12075" max="12076" width="12.5546875" style="3" customWidth="1"/>
    <col min="12077" max="12077" width="14.109375" style="3" customWidth="1"/>
    <col min="12078" max="12078" width="15.88671875" style="3" customWidth="1"/>
    <col min="12079" max="12079" width="8.88671875" style="3"/>
    <col min="12080" max="12080" width="9.44140625" style="3" bestFit="1" customWidth="1"/>
    <col min="12081" max="12081" width="11.33203125" style="3" bestFit="1" customWidth="1"/>
    <col min="12082" max="12327" width="8.88671875" style="3"/>
    <col min="12328" max="12328" width="11.88671875" style="3" customWidth="1"/>
    <col min="12329" max="12329" width="18.44140625" style="3" customWidth="1"/>
    <col min="12330" max="12330" width="46.44140625" style="3" customWidth="1"/>
    <col min="12331" max="12332" width="12.5546875" style="3" customWidth="1"/>
    <col min="12333" max="12333" width="14.109375" style="3" customWidth="1"/>
    <col min="12334" max="12334" width="15.88671875" style="3" customWidth="1"/>
    <col min="12335" max="12335" width="8.88671875" style="3"/>
    <col min="12336" max="12336" width="9.44140625" style="3" bestFit="1" customWidth="1"/>
    <col min="12337" max="12337" width="11.33203125" style="3" bestFit="1" customWidth="1"/>
    <col min="12338" max="12583" width="8.88671875" style="3"/>
    <col min="12584" max="12584" width="11.88671875" style="3" customWidth="1"/>
    <col min="12585" max="12585" width="18.44140625" style="3" customWidth="1"/>
    <col min="12586" max="12586" width="46.44140625" style="3" customWidth="1"/>
    <col min="12587" max="12588" width="12.5546875" style="3" customWidth="1"/>
    <col min="12589" max="12589" width="14.109375" style="3" customWidth="1"/>
    <col min="12590" max="12590" width="15.88671875" style="3" customWidth="1"/>
    <col min="12591" max="12591" width="8.88671875" style="3"/>
    <col min="12592" max="12592" width="9.44140625" style="3" bestFit="1" customWidth="1"/>
    <col min="12593" max="12593" width="11.33203125" style="3" bestFit="1" customWidth="1"/>
    <col min="12594" max="12839" width="8.88671875" style="3"/>
    <col min="12840" max="12840" width="11.88671875" style="3" customWidth="1"/>
    <col min="12841" max="12841" width="18.44140625" style="3" customWidth="1"/>
    <col min="12842" max="12842" width="46.44140625" style="3" customWidth="1"/>
    <col min="12843" max="12844" width="12.5546875" style="3" customWidth="1"/>
    <col min="12845" max="12845" width="14.109375" style="3" customWidth="1"/>
    <col min="12846" max="12846" width="15.88671875" style="3" customWidth="1"/>
    <col min="12847" max="12847" width="8.88671875" style="3"/>
    <col min="12848" max="12848" width="9.44140625" style="3" bestFit="1" customWidth="1"/>
    <col min="12849" max="12849" width="11.33203125" style="3" bestFit="1" customWidth="1"/>
    <col min="12850" max="13095" width="8.88671875" style="3"/>
    <col min="13096" max="13096" width="11.88671875" style="3" customWidth="1"/>
    <col min="13097" max="13097" width="18.44140625" style="3" customWidth="1"/>
    <col min="13098" max="13098" width="46.44140625" style="3" customWidth="1"/>
    <col min="13099" max="13100" width="12.5546875" style="3" customWidth="1"/>
    <col min="13101" max="13101" width="14.109375" style="3" customWidth="1"/>
    <col min="13102" max="13102" width="15.88671875" style="3" customWidth="1"/>
    <col min="13103" max="13103" width="8.88671875" style="3"/>
    <col min="13104" max="13104" width="9.44140625" style="3" bestFit="1" customWidth="1"/>
    <col min="13105" max="13105" width="11.33203125" style="3" bestFit="1" customWidth="1"/>
    <col min="13106" max="13351" width="8.88671875" style="3"/>
    <col min="13352" max="13352" width="11.88671875" style="3" customWidth="1"/>
    <col min="13353" max="13353" width="18.44140625" style="3" customWidth="1"/>
    <col min="13354" max="13354" width="46.44140625" style="3" customWidth="1"/>
    <col min="13355" max="13356" width="12.5546875" style="3" customWidth="1"/>
    <col min="13357" max="13357" width="14.109375" style="3" customWidth="1"/>
    <col min="13358" max="13358" width="15.88671875" style="3" customWidth="1"/>
    <col min="13359" max="13359" width="8.88671875" style="3"/>
    <col min="13360" max="13360" width="9.44140625" style="3" bestFit="1" customWidth="1"/>
    <col min="13361" max="13361" width="11.33203125" style="3" bestFit="1" customWidth="1"/>
    <col min="13362" max="13607" width="8.88671875" style="3"/>
    <col min="13608" max="13608" width="11.88671875" style="3" customWidth="1"/>
    <col min="13609" max="13609" width="18.44140625" style="3" customWidth="1"/>
    <col min="13610" max="13610" width="46.44140625" style="3" customWidth="1"/>
    <col min="13611" max="13612" width="12.5546875" style="3" customWidth="1"/>
    <col min="13613" max="13613" width="14.109375" style="3" customWidth="1"/>
    <col min="13614" max="13614" width="15.88671875" style="3" customWidth="1"/>
    <col min="13615" max="13615" width="8.88671875" style="3"/>
    <col min="13616" max="13616" width="9.44140625" style="3" bestFit="1" customWidth="1"/>
    <col min="13617" max="13617" width="11.33203125" style="3" bestFit="1" customWidth="1"/>
    <col min="13618" max="13863" width="8.88671875" style="3"/>
    <col min="13864" max="13864" width="11.88671875" style="3" customWidth="1"/>
    <col min="13865" max="13865" width="18.44140625" style="3" customWidth="1"/>
    <col min="13866" max="13866" width="46.44140625" style="3" customWidth="1"/>
    <col min="13867" max="13868" width="12.5546875" style="3" customWidth="1"/>
    <col min="13869" max="13869" width="14.109375" style="3" customWidth="1"/>
    <col min="13870" max="13870" width="15.88671875" style="3" customWidth="1"/>
    <col min="13871" max="13871" width="8.88671875" style="3"/>
    <col min="13872" max="13872" width="9.44140625" style="3" bestFit="1" customWidth="1"/>
    <col min="13873" max="13873" width="11.33203125" style="3" bestFit="1" customWidth="1"/>
    <col min="13874" max="14119" width="8.88671875" style="3"/>
    <col min="14120" max="14120" width="11.88671875" style="3" customWidth="1"/>
    <col min="14121" max="14121" width="18.44140625" style="3" customWidth="1"/>
    <col min="14122" max="14122" width="46.44140625" style="3" customWidth="1"/>
    <col min="14123" max="14124" width="12.5546875" style="3" customWidth="1"/>
    <col min="14125" max="14125" width="14.109375" style="3" customWidth="1"/>
    <col min="14126" max="14126" width="15.88671875" style="3" customWidth="1"/>
    <col min="14127" max="14127" width="8.88671875" style="3"/>
    <col min="14128" max="14128" width="9.44140625" style="3" bestFit="1" customWidth="1"/>
    <col min="14129" max="14129" width="11.33203125" style="3" bestFit="1" customWidth="1"/>
    <col min="14130" max="14375" width="8.88671875" style="3"/>
    <col min="14376" max="14376" width="11.88671875" style="3" customWidth="1"/>
    <col min="14377" max="14377" width="18.44140625" style="3" customWidth="1"/>
    <col min="14378" max="14378" width="46.44140625" style="3" customWidth="1"/>
    <col min="14379" max="14380" width="12.5546875" style="3" customWidth="1"/>
    <col min="14381" max="14381" width="14.109375" style="3" customWidth="1"/>
    <col min="14382" max="14382" width="15.88671875" style="3" customWidth="1"/>
    <col min="14383" max="14383" width="8.88671875" style="3"/>
    <col min="14384" max="14384" width="9.44140625" style="3" bestFit="1" customWidth="1"/>
    <col min="14385" max="14385" width="11.33203125" style="3" bestFit="1" customWidth="1"/>
    <col min="14386" max="14631" width="8.88671875" style="3"/>
    <col min="14632" max="14632" width="11.88671875" style="3" customWidth="1"/>
    <col min="14633" max="14633" width="18.44140625" style="3" customWidth="1"/>
    <col min="14634" max="14634" width="46.44140625" style="3" customWidth="1"/>
    <col min="14635" max="14636" width="12.5546875" style="3" customWidth="1"/>
    <col min="14637" max="14637" width="14.109375" style="3" customWidth="1"/>
    <col min="14638" max="14638" width="15.88671875" style="3" customWidth="1"/>
    <col min="14639" max="14639" width="8.88671875" style="3"/>
    <col min="14640" max="14640" width="9.44140625" style="3" bestFit="1" customWidth="1"/>
    <col min="14641" max="14641" width="11.33203125" style="3" bestFit="1" customWidth="1"/>
    <col min="14642" max="16384" width="8.88671875" style="3"/>
  </cols>
  <sheetData>
    <row r="1" spans="1:7" ht="16.2" hidden="1" thickBot="1" x14ac:dyDescent="0.35">
      <c r="G1" s="100"/>
    </row>
    <row r="2" spans="1:7" ht="16.2" hidden="1" thickBot="1" x14ac:dyDescent="0.35">
      <c r="E2" s="4" t="s">
        <v>0</v>
      </c>
    </row>
    <row r="3" spans="1:7" ht="16.2" hidden="1" thickBot="1" x14ac:dyDescent="0.35">
      <c r="C3" s="3" t="s">
        <v>1</v>
      </c>
      <c r="D3" s="5">
        <v>44902</v>
      </c>
      <c r="E3" s="4" t="s">
        <v>2</v>
      </c>
    </row>
    <row r="4" spans="1:7" ht="16.2" hidden="1" thickBot="1" x14ac:dyDescent="0.35">
      <c r="C4" s="3" t="s">
        <v>3</v>
      </c>
      <c r="D4" s="5">
        <f>D3+ 365</f>
        <v>45267</v>
      </c>
      <c r="E4" s="6">
        <v>0</v>
      </c>
    </row>
    <row r="5" spans="1:7" ht="16.2" hidden="1" thickBot="1" x14ac:dyDescent="0.35">
      <c r="C5" s="3" t="s">
        <v>4</v>
      </c>
      <c r="D5" s="5">
        <f>D4+ 366</f>
        <v>45633</v>
      </c>
      <c r="E5" s="6">
        <v>0</v>
      </c>
    </row>
    <row r="6" spans="1:7" ht="16.2" hidden="1" thickBot="1" x14ac:dyDescent="0.35">
      <c r="C6" s="3" t="s">
        <v>5</v>
      </c>
      <c r="D6" s="5">
        <f t="shared" ref="D6" si="0">D5+ 365</f>
        <v>45998</v>
      </c>
      <c r="E6" s="6">
        <v>0</v>
      </c>
    </row>
    <row r="7" spans="1:7" ht="16.2" hidden="1" thickBot="1" x14ac:dyDescent="0.35"/>
    <row r="8" spans="1:7" ht="16.2" hidden="1" thickBot="1" x14ac:dyDescent="0.35">
      <c r="C8" s="3" t="s">
        <v>6</v>
      </c>
      <c r="D8" s="7"/>
    </row>
    <row r="9" spans="1:7" ht="16.2" hidden="1" thickBot="1" x14ac:dyDescent="0.35">
      <c r="D9" s="7"/>
    </row>
    <row r="10" spans="1:7" ht="16.2" hidden="1" thickBot="1" x14ac:dyDescent="0.35">
      <c r="C10" s="3" t="s">
        <v>7</v>
      </c>
      <c r="D10" s="7"/>
      <c r="E10" s="8">
        <v>0.1</v>
      </c>
    </row>
    <row r="11" spans="1:7" ht="16.2" hidden="1" thickBot="1" x14ac:dyDescent="0.35">
      <c r="D11" s="7"/>
      <c r="E11" s="8"/>
    </row>
    <row r="12" spans="1:7" ht="16.2" hidden="1" thickBot="1" x14ac:dyDescent="0.35">
      <c r="C12" s="3" t="s">
        <v>8</v>
      </c>
      <c r="D12" s="7"/>
      <c r="E12" s="8">
        <v>0.15</v>
      </c>
    </row>
    <row r="13" spans="1:7" ht="16.2" hidden="1" thickBot="1" x14ac:dyDescent="0.35"/>
    <row r="14" spans="1:7" ht="33.75" customHeight="1" thickBot="1" x14ac:dyDescent="0.35">
      <c r="A14" s="9" t="s">
        <v>9</v>
      </c>
      <c r="B14" s="10" t="s">
        <v>10</v>
      </c>
      <c r="C14" s="10" t="s">
        <v>11</v>
      </c>
      <c r="D14" s="105" t="s">
        <v>12</v>
      </c>
      <c r="E14" s="11" t="s">
        <v>13</v>
      </c>
      <c r="F14" s="91" t="s">
        <v>14</v>
      </c>
      <c r="G14" s="102" t="s">
        <v>436</v>
      </c>
    </row>
    <row r="15" spans="1:7" ht="15" customHeight="1" x14ac:dyDescent="0.3">
      <c r="A15" s="12"/>
      <c r="B15" s="13"/>
      <c r="C15" s="14"/>
      <c r="D15" s="15"/>
      <c r="E15" s="16"/>
      <c r="F15" s="92"/>
    </row>
    <row r="16" spans="1:7" ht="15" customHeight="1" x14ac:dyDescent="0.3">
      <c r="A16" s="12">
        <v>1</v>
      </c>
      <c r="B16" s="13" t="s">
        <v>15</v>
      </c>
      <c r="C16" s="14" t="s">
        <v>16</v>
      </c>
      <c r="D16" s="15"/>
      <c r="E16" s="16"/>
      <c r="F16" s="92"/>
    </row>
    <row r="17" spans="1:6" ht="15" customHeight="1" x14ac:dyDescent="0.3">
      <c r="A17" s="17"/>
      <c r="B17" s="18"/>
      <c r="C17" s="14"/>
      <c r="D17" s="15"/>
      <c r="E17" s="16"/>
      <c r="F17" s="92"/>
    </row>
    <row r="18" spans="1:6" ht="15" customHeight="1" x14ac:dyDescent="0.3">
      <c r="A18" s="19" t="s">
        <v>17</v>
      </c>
      <c r="B18" s="20" t="s">
        <v>18</v>
      </c>
      <c r="C18" s="21" t="s">
        <v>19</v>
      </c>
      <c r="D18" s="15" t="s">
        <v>20</v>
      </c>
      <c r="E18" s="16">
        <v>1</v>
      </c>
      <c r="F18" s="95"/>
    </row>
    <row r="19" spans="1:6" ht="30" customHeight="1" x14ac:dyDescent="0.3">
      <c r="A19" s="19"/>
      <c r="B19" s="20"/>
      <c r="C19" s="22"/>
      <c r="D19" s="15"/>
      <c r="E19" s="16"/>
      <c r="F19" s="93"/>
    </row>
    <row r="20" spans="1:6" ht="15.6" customHeight="1" x14ac:dyDescent="0.3">
      <c r="A20" s="19" t="s">
        <v>21</v>
      </c>
      <c r="B20" s="20" t="s">
        <v>22</v>
      </c>
      <c r="C20" s="22" t="s">
        <v>23</v>
      </c>
      <c r="D20" s="15"/>
      <c r="E20" s="16"/>
      <c r="F20" s="92"/>
    </row>
    <row r="21" spans="1:6" ht="15.6" customHeight="1" x14ac:dyDescent="0.3">
      <c r="A21" s="19"/>
      <c r="B21" s="20"/>
      <c r="C21" s="22"/>
      <c r="D21" s="15"/>
      <c r="E21" s="16"/>
      <c r="F21" s="92"/>
    </row>
    <row r="22" spans="1:6" ht="15.6" customHeight="1" x14ac:dyDescent="0.3">
      <c r="A22" s="19" t="s">
        <v>24</v>
      </c>
      <c r="B22" s="15" t="s">
        <v>25</v>
      </c>
      <c r="C22" s="23" t="s">
        <v>26</v>
      </c>
      <c r="D22" s="15"/>
      <c r="E22" s="16"/>
      <c r="F22" s="92"/>
    </row>
    <row r="23" spans="1:6" ht="15.6" customHeight="1" x14ac:dyDescent="0.3">
      <c r="A23" s="19"/>
      <c r="B23" s="15"/>
      <c r="C23" s="23" t="s">
        <v>27</v>
      </c>
      <c r="D23" s="15" t="s">
        <v>20</v>
      </c>
      <c r="E23" s="16">
        <v>1</v>
      </c>
      <c r="F23" s="92"/>
    </row>
    <row r="24" spans="1:6" ht="15.6" customHeight="1" x14ac:dyDescent="0.3">
      <c r="A24" s="19"/>
      <c r="B24" s="15"/>
      <c r="C24" s="23" t="s">
        <v>28</v>
      </c>
      <c r="D24" s="15" t="s">
        <v>20</v>
      </c>
      <c r="E24" s="16">
        <v>1</v>
      </c>
      <c r="F24" s="92"/>
    </row>
    <row r="25" spans="1:6" ht="32.25" customHeight="1" x14ac:dyDescent="0.3">
      <c r="A25" s="19"/>
      <c r="B25" s="15"/>
      <c r="C25" s="23" t="s">
        <v>29</v>
      </c>
      <c r="D25" s="15" t="s">
        <v>20</v>
      </c>
      <c r="E25" s="16">
        <v>1</v>
      </c>
      <c r="F25" s="92"/>
    </row>
    <row r="26" spans="1:6" ht="15.6" customHeight="1" x14ac:dyDescent="0.3">
      <c r="A26" s="19"/>
      <c r="B26" s="15"/>
      <c r="C26" s="23" t="s">
        <v>30</v>
      </c>
      <c r="D26" s="15" t="s">
        <v>20</v>
      </c>
      <c r="E26" s="16">
        <v>1</v>
      </c>
      <c r="F26" s="92"/>
    </row>
    <row r="27" spans="1:6" ht="24" customHeight="1" x14ac:dyDescent="0.3">
      <c r="A27" s="19"/>
      <c r="B27" s="15"/>
      <c r="C27" s="23"/>
      <c r="D27" s="15"/>
      <c r="E27" s="16"/>
      <c r="F27" s="92"/>
    </row>
    <row r="28" spans="1:6" ht="15.6" customHeight="1" x14ac:dyDescent="0.3">
      <c r="A28" s="19"/>
      <c r="B28" s="15" t="s">
        <v>31</v>
      </c>
      <c r="C28" s="23" t="s">
        <v>32</v>
      </c>
      <c r="D28" s="15"/>
      <c r="E28" s="16"/>
      <c r="F28" s="92"/>
    </row>
    <row r="29" spans="1:6" ht="15.6" customHeight="1" x14ac:dyDescent="0.3">
      <c r="A29" s="19"/>
      <c r="B29" s="15"/>
      <c r="C29" s="23" t="s">
        <v>33</v>
      </c>
      <c r="D29" s="15" t="s">
        <v>20</v>
      </c>
      <c r="E29" s="16">
        <v>1</v>
      </c>
      <c r="F29" s="92"/>
    </row>
    <row r="30" spans="1:6" ht="15.6" customHeight="1" x14ac:dyDescent="0.3">
      <c r="A30" s="19"/>
      <c r="B30" s="15"/>
      <c r="C30" s="23" t="s">
        <v>34</v>
      </c>
      <c r="D30" s="15" t="s">
        <v>20</v>
      </c>
      <c r="E30" s="16">
        <v>1</v>
      </c>
      <c r="F30" s="92"/>
    </row>
    <row r="31" spans="1:6" ht="15.6" customHeight="1" x14ac:dyDescent="0.3">
      <c r="A31" s="19"/>
      <c r="B31" s="15"/>
      <c r="C31" s="23" t="s">
        <v>35</v>
      </c>
      <c r="D31" s="15" t="s">
        <v>20</v>
      </c>
      <c r="E31" s="16">
        <v>1</v>
      </c>
      <c r="F31" s="92"/>
    </row>
    <row r="32" spans="1:6" ht="32.4" customHeight="1" x14ac:dyDescent="0.3">
      <c r="A32" s="19"/>
      <c r="B32" s="15"/>
      <c r="C32" s="23" t="s">
        <v>36</v>
      </c>
      <c r="D32" s="15" t="s">
        <v>20</v>
      </c>
      <c r="E32" s="16">
        <v>1</v>
      </c>
      <c r="F32" s="92"/>
    </row>
    <row r="33" spans="1:6" ht="15.6" customHeight="1" x14ac:dyDescent="0.3">
      <c r="A33" s="19"/>
      <c r="B33" s="15"/>
      <c r="C33" s="23" t="s">
        <v>37</v>
      </c>
      <c r="D33" s="15" t="s">
        <v>20</v>
      </c>
      <c r="E33" s="16">
        <v>1</v>
      </c>
      <c r="F33" s="92"/>
    </row>
    <row r="34" spans="1:6" ht="15.6" customHeight="1" x14ac:dyDescent="0.3">
      <c r="A34" s="19"/>
      <c r="B34" s="15"/>
      <c r="C34" s="23"/>
      <c r="D34" s="15"/>
      <c r="E34" s="16"/>
      <c r="F34" s="92"/>
    </row>
    <row r="35" spans="1:6" ht="26.25" customHeight="1" x14ac:dyDescent="0.3">
      <c r="A35" s="19"/>
      <c r="B35" s="15" t="s">
        <v>38</v>
      </c>
      <c r="C35" s="23" t="s">
        <v>39</v>
      </c>
      <c r="D35" s="15" t="s">
        <v>20</v>
      </c>
      <c r="E35" s="16">
        <v>1</v>
      </c>
      <c r="F35" s="92"/>
    </row>
    <row r="36" spans="1:6" ht="15.6" customHeight="1" x14ac:dyDescent="0.3">
      <c r="A36" s="19"/>
      <c r="B36" s="15" t="s">
        <v>40</v>
      </c>
      <c r="C36" s="23" t="s">
        <v>41</v>
      </c>
      <c r="D36" s="15" t="s">
        <v>20</v>
      </c>
      <c r="E36" s="16">
        <v>1</v>
      </c>
      <c r="F36" s="92"/>
    </row>
    <row r="37" spans="1:6" ht="15.6" customHeight="1" x14ac:dyDescent="0.3">
      <c r="A37" s="19"/>
      <c r="B37" s="15" t="s">
        <v>42</v>
      </c>
      <c r="C37" s="23" t="s">
        <v>43</v>
      </c>
      <c r="D37" s="15" t="s">
        <v>20</v>
      </c>
      <c r="E37" s="16">
        <v>1</v>
      </c>
      <c r="F37" s="92"/>
    </row>
    <row r="38" spans="1:6" ht="15.6" customHeight="1" x14ac:dyDescent="0.3">
      <c r="A38" s="19"/>
      <c r="B38" s="15" t="s">
        <v>44</v>
      </c>
      <c r="C38" s="23" t="s">
        <v>45</v>
      </c>
      <c r="D38" s="15" t="s">
        <v>20</v>
      </c>
      <c r="E38" s="16">
        <v>1</v>
      </c>
      <c r="F38" s="92"/>
    </row>
    <row r="39" spans="1:6" ht="15.6" customHeight="1" x14ac:dyDescent="0.25">
      <c r="A39" s="19"/>
      <c r="B39" s="15"/>
      <c r="C39" s="24"/>
      <c r="D39" s="15"/>
      <c r="E39" s="16"/>
      <c r="F39" s="92"/>
    </row>
    <row r="40" spans="1:6" ht="15.6" customHeight="1" x14ac:dyDescent="0.25">
      <c r="A40" s="19"/>
      <c r="B40" s="15">
        <v>8.4</v>
      </c>
      <c r="C40" s="24" t="s">
        <v>46</v>
      </c>
      <c r="D40" s="15"/>
      <c r="E40" s="16"/>
      <c r="F40" s="92"/>
    </row>
    <row r="41" spans="1:6" ht="15.6" customHeight="1" x14ac:dyDescent="0.25">
      <c r="A41" s="19"/>
      <c r="B41" s="15" t="s">
        <v>47</v>
      </c>
      <c r="C41" s="24" t="s">
        <v>19</v>
      </c>
      <c r="D41" s="15" t="s">
        <v>48</v>
      </c>
      <c r="E41" s="16">
        <v>10</v>
      </c>
      <c r="F41" s="95"/>
    </row>
    <row r="42" spans="1:6" ht="15.6" customHeight="1" x14ac:dyDescent="0.25">
      <c r="A42" s="19"/>
      <c r="B42" s="15"/>
      <c r="C42" s="24"/>
      <c r="D42" s="15"/>
      <c r="E42" s="16"/>
      <c r="F42" s="92"/>
    </row>
    <row r="43" spans="1:6" ht="15.6" customHeight="1" x14ac:dyDescent="0.25">
      <c r="A43" s="19"/>
      <c r="B43" s="15" t="s">
        <v>49</v>
      </c>
      <c r="C43" s="24" t="s">
        <v>50</v>
      </c>
      <c r="D43" s="15"/>
      <c r="E43" s="16"/>
      <c r="F43" s="92"/>
    </row>
    <row r="44" spans="1:6" ht="15.6" customHeight="1" x14ac:dyDescent="0.25">
      <c r="A44" s="19"/>
      <c r="B44" s="15"/>
      <c r="C44" s="24"/>
      <c r="D44" s="15"/>
      <c r="E44" s="16"/>
      <c r="F44" s="92"/>
    </row>
    <row r="45" spans="1:6" ht="15.6" customHeight="1" x14ac:dyDescent="0.25">
      <c r="A45" s="19"/>
      <c r="B45" s="15" t="s">
        <v>51</v>
      </c>
      <c r="C45" s="24" t="s">
        <v>26</v>
      </c>
      <c r="D45" s="15"/>
      <c r="E45" s="16"/>
      <c r="F45" s="92"/>
    </row>
    <row r="46" spans="1:6" ht="15.6" customHeight="1" x14ac:dyDescent="0.25">
      <c r="A46" s="19"/>
      <c r="B46" s="15"/>
      <c r="C46" s="24" t="s">
        <v>27</v>
      </c>
      <c r="D46" s="15" t="s">
        <v>48</v>
      </c>
      <c r="E46" s="16">
        <v>10</v>
      </c>
      <c r="F46" s="92"/>
    </row>
    <row r="47" spans="1:6" ht="15.6" customHeight="1" x14ac:dyDescent="0.3">
      <c r="A47" s="19"/>
      <c r="B47" s="15"/>
      <c r="C47" s="25" t="s">
        <v>28</v>
      </c>
      <c r="D47" s="15" t="s">
        <v>48</v>
      </c>
      <c r="E47" s="16">
        <v>10</v>
      </c>
      <c r="F47" s="92"/>
    </row>
    <row r="48" spans="1:6" ht="15.6" customHeight="1" x14ac:dyDescent="0.3">
      <c r="A48" s="19"/>
      <c r="B48" s="15"/>
      <c r="C48" s="25" t="s">
        <v>29</v>
      </c>
      <c r="D48" s="15" t="s">
        <v>48</v>
      </c>
      <c r="E48" s="16">
        <v>10</v>
      </c>
      <c r="F48" s="92"/>
    </row>
    <row r="49" spans="1:6" ht="15.6" customHeight="1" x14ac:dyDescent="0.3">
      <c r="A49" s="19"/>
      <c r="B49" s="15"/>
      <c r="C49" s="25" t="s">
        <v>30</v>
      </c>
      <c r="D49" s="15" t="s">
        <v>48</v>
      </c>
      <c r="E49" s="16">
        <v>10</v>
      </c>
      <c r="F49" s="92"/>
    </row>
    <row r="50" spans="1:6" ht="15.6" customHeight="1" x14ac:dyDescent="0.3">
      <c r="A50" s="19"/>
      <c r="B50" s="15"/>
      <c r="C50" s="25"/>
      <c r="D50" s="15"/>
      <c r="E50" s="16"/>
      <c r="F50" s="92"/>
    </row>
    <row r="51" spans="1:6" ht="15.6" customHeight="1" x14ac:dyDescent="0.3">
      <c r="A51" s="19" t="s">
        <v>52</v>
      </c>
      <c r="B51" s="15" t="s">
        <v>53</v>
      </c>
      <c r="C51" s="25" t="s">
        <v>54</v>
      </c>
      <c r="D51" s="15"/>
      <c r="E51" s="16"/>
      <c r="F51" s="92"/>
    </row>
    <row r="52" spans="1:6" ht="15.6" customHeight="1" x14ac:dyDescent="0.3">
      <c r="A52" s="19"/>
      <c r="B52" s="15"/>
      <c r="C52" s="25" t="s">
        <v>33</v>
      </c>
      <c r="D52" s="15" t="s">
        <v>48</v>
      </c>
      <c r="E52" s="16">
        <v>10</v>
      </c>
      <c r="F52" s="92"/>
    </row>
    <row r="53" spans="1:6" ht="15.6" customHeight="1" x14ac:dyDescent="0.3">
      <c r="A53" s="19" t="s">
        <v>55</v>
      </c>
      <c r="B53" s="15"/>
      <c r="C53" s="25" t="s">
        <v>34</v>
      </c>
      <c r="D53" s="15" t="s">
        <v>48</v>
      </c>
      <c r="E53" s="16">
        <v>10</v>
      </c>
      <c r="F53" s="92"/>
    </row>
    <row r="54" spans="1:6" ht="15.6" customHeight="1" x14ac:dyDescent="0.3">
      <c r="A54" s="19"/>
      <c r="B54" s="15"/>
      <c r="C54" s="25" t="s">
        <v>35</v>
      </c>
      <c r="D54" s="15" t="s">
        <v>48</v>
      </c>
      <c r="E54" s="16">
        <v>10</v>
      </c>
      <c r="F54" s="92"/>
    </row>
    <row r="55" spans="1:6" ht="15.6" customHeight="1" x14ac:dyDescent="0.25">
      <c r="A55" s="19" t="s">
        <v>56</v>
      </c>
      <c r="B55" s="15"/>
      <c r="C55" s="24" t="s">
        <v>57</v>
      </c>
      <c r="D55" s="15" t="s">
        <v>48</v>
      </c>
      <c r="E55" s="16">
        <v>10</v>
      </c>
      <c r="F55" s="92"/>
    </row>
    <row r="56" spans="1:6" ht="28.8" customHeight="1" x14ac:dyDescent="0.3">
      <c r="A56" s="19"/>
      <c r="B56" s="15"/>
      <c r="C56" s="23" t="s">
        <v>58</v>
      </c>
      <c r="D56" s="15" t="s">
        <v>48</v>
      </c>
      <c r="E56" s="16">
        <v>10</v>
      </c>
      <c r="F56" s="92"/>
    </row>
    <row r="57" spans="1:6" ht="15.6" customHeight="1" x14ac:dyDescent="0.3">
      <c r="A57" s="19" t="s">
        <v>59</v>
      </c>
      <c r="B57" s="15"/>
      <c r="C57" s="23" t="s">
        <v>60</v>
      </c>
      <c r="D57" s="15" t="s">
        <v>48</v>
      </c>
      <c r="E57" s="16">
        <v>10</v>
      </c>
      <c r="F57" s="92"/>
    </row>
    <row r="58" spans="1:6" ht="15.6" customHeight="1" x14ac:dyDescent="0.3">
      <c r="A58" s="19"/>
      <c r="B58" s="15" t="s">
        <v>61</v>
      </c>
      <c r="C58" s="22" t="s">
        <v>62</v>
      </c>
      <c r="D58" s="15" t="s">
        <v>48</v>
      </c>
      <c r="E58" s="16">
        <v>10</v>
      </c>
      <c r="F58" s="92"/>
    </row>
    <row r="59" spans="1:6" ht="35.4" customHeight="1" x14ac:dyDescent="0.3">
      <c r="A59" s="19" t="s">
        <v>63</v>
      </c>
      <c r="B59" s="15" t="s">
        <v>64</v>
      </c>
      <c r="C59" s="23" t="s">
        <v>65</v>
      </c>
      <c r="D59" s="15" t="s">
        <v>48</v>
      </c>
      <c r="E59" s="16">
        <v>10</v>
      </c>
      <c r="F59" s="92"/>
    </row>
    <row r="60" spans="1:6" ht="15.6" customHeight="1" x14ac:dyDescent="0.3">
      <c r="A60" s="19"/>
      <c r="B60" s="15" t="s">
        <v>66</v>
      </c>
      <c r="C60" s="22" t="s">
        <v>67</v>
      </c>
      <c r="D60" s="15" t="s">
        <v>48</v>
      </c>
      <c r="E60" s="16">
        <v>10</v>
      </c>
      <c r="F60" s="92"/>
    </row>
    <row r="61" spans="1:6" ht="15.6" customHeight="1" x14ac:dyDescent="0.3">
      <c r="A61" s="19" t="s">
        <v>68</v>
      </c>
      <c r="B61" s="15"/>
      <c r="C61" s="21"/>
      <c r="D61" s="15"/>
      <c r="E61" s="16"/>
      <c r="F61" s="92"/>
    </row>
    <row r="62" spans="1:6" ht="32.4" customHeight="1" x14ac:dyDescent="0.3">
      <c r="A62" s="19"/>
      <c r="B62" s="15" t="s">
        <v>69</v>
      </c>
      <c r="C62" s="22" t="s">
        <v>70</v>
      </c>
      <c r="D62" s="15"/>
      <c r="E62" s="16"/>
      <c r="F62" s="92"/>
    </row>
    <row r="63" spans="1:6" ht="30" customHeight="1" x14ac:dyDescent="0.3">
      <c r="A63" s="19" t="s">
        <v>71</v>
      </c>
      <c r="B63" s="15" t="s">
        <v>72</v>
      </c>
      <c r="C63" s="22" t="s">
        <v>73</v>
      </c>
      <c r="D63" s="15" t="s">
        <v>48</v>
      </c>
      <c r="E63" s="16">
        <v>10</v>
      </c>
      <c r="F63" s="92"/>
    </row>
    <row r="64" spans="1:6" ht="31.8" customHeight="1" x14ac:dyDescent="0.3">
      <c r="A64" s="19"/>
      <c r="B64" s="15" t="s">
        <v>74</v>
      </c>
      <c r="C64" s="22" t="s">
        <v>75</v>
      </c>
      <c r="D64" s="15" t="s">
        <v>48</v>
      </c>
      <c r="E64" s="16">
        <v>10</v>
      </c>
      <c r="F64" s="92"/>
    </row>
    <row r="65" spans="1:7" ht="31.8" customHeight="1" x14ac:dyDescent="0.3">
      <c r="A65" s="19"/>
      <c r="B65" s="15"/>
      <c r="C65" s="22"/>
      <c r="D65" s="15"/>
      <c r="E65" s="16"/>
      <c r="F65" s="92"/>
    </row>
    <row r="66" spans="1:7" ht="31.8" customHeight="1" x14ac:dyDescent="0.3">
      <c r="A66" s="19"/>
      <c r="B66" s="15"/>
      <c r="C66" s="22"/>
      <c r="D66" s="15"/>
      <c r="E66" s="16"/>
      <c r="F66" s="92"/>
    </row>
    <row r="67" spans="1:7" ht="31.8" customHeight="1" x14ac:dyDescent="0.3">
      <c r="A67" s="19"/>
      <c r="B67" s="15"/>
      <c r="C67" s="22"/>
      <c r="D67" s="15"/>
      <c r="E67" s="16"/>
      <c r="F67" s="92"/>
    </row>
    <row r="68" spans="1:7" ht="31.8" customHeight="1" x14ac:dyDescent="0.3">
      <c r="A68" s="19"/>
      <c r="B68" s="15"/>
      <c r="C68" s="22"/>
      <c r="D68" s="15"/>
      <c r="E68" s="16"/>
      <c r="F68" s="92"/>
    </row>
    <row r="69" spans="1:7" ht="31.8" customHeight="1" x14ac:dyDescent="0.3">
      <c r="A69" s="19"/>
      <c r="B69" s="15"/>
      <c r="C69" s="22"/>
      <c r="D69" s="15"/>
      <c r="E69" s="16"/>
      <c r="F69" s="92"/>
    </row>
    <row r="70" spans="1:7" ht="31.8" customHeight="1" thickBot="1" x14ac:dyDescent="0.35">
      <c r="A70" s="19"/>
      <c r="B70" s="15"/>
      <c r="C70" s="22"/>
      <c r="D70" s="15"/>
      <c r="E70" s="16"/>
      <c r="F70" s="92"/>
    </row>
    <row r="71" spans="1:7" s="26" customFormat="1" ht="31.8" customHeight="1" thickBot="1" x14ac:dyDescent="0.35">
      <c r="A71" s="126" t="s">
        <v>76</v>
      </c>
      <c r="B71" s="127"/>
      <c r="C71" s="127"/>
      <c r="D71" s="127"/>
      <c r="E71" s="127"/>
      <c r="F71" s="128"/>
      <c r="G71" s="103"/>
    </row>
    <row r="72" spans="1:7" ht="30" x14ac:dyDescent="0.3">
      <c r="A72" s="19"/>
      <c r="B72" s="15" t="s">
        <v>77</v>
      </c>
      <c r="C72" s="22" t="s">
        <v>78</v>
      </c>
      <c r="D72" s="15"/>
      <c r="E72" s="16"/>
      <c r="F72" s="92"/>
    </row>
    <row r="73" spans="1:7" ht="30" x14ac:dyDescent="0.3">
      <c r="A73" s="19" t="s">
        <v>443</v>
      </c>
      <c r="B73" s="15" t="s">
        <v>79</v>
      </c>
      <c r="C73" s="22" t="s">
        <v>80</v>
      </c>
      <c r="D73" s="15" t="s">
        <v>48</v>
      </c>
      <c r="E73" s="16">
        <v>10</v>
      </c>
      <c r="F73" s="92"/>
    </row>
    <row r="74" spans="1:7" ht="15.6" customHeight="1" x14ac:dyDescent="0.3">
      <c r="A74" s="19"/>
      <c r="B74" s="15"/>
      <c r="C74" s="22"/>
      <c r="D74" s="15"/>
      <c r="E74" s="16"/>
      <c r="F74" s="92"/>
    </row>
    <row r="75" spans="1:7" ht="15.6" customHeight="1" x14ac:dyDescent="0.3">
      <c r="A75" s="19"/>
      <c r="B75" s="15" t="s">
        <v>83</v>
      </c>
      <c r="C75" s="22" t="s">
        <v>84</v>
      </c>
      <c r="D75" s="15"/>
      <c r="E75" s="16"/>
      <c r="F75" s="92"/>
    </row>
    <row r="76" spans="1:7" ht="15.6" customHeight="1" x14ac:dyDescent="0.3">
      <c r="A76" s="19"/>
      <c r="B76" s="15"/>
      <c r="C76" s="22" t="s">
        <v>85</v>
      </c>
      <c r="D76" s="15" t="s">
        <v>81</v>
      </c>
      <c r="E76" s="16">
        <v>1</v>
      </c>
      <c r="F76" s="92">
        <v>30000</v>
      </c>
      <c r="G76" s="101">
        <f t="shared" ref="G76" si="1">E76*F76</f>
        <v>30000</v>
      </c>
    </row>
    <row r="77" spans="1:7" ht="29.4" customHeight="1" x14ac:dyDescent="0.3">
      <c r="A77" s="19"/>
      <c r="B77" s="15"/>
      <c r="C77" s="22" t="s">
        <v>86</v>
      </c>
      <c r="D77" s="15" t="s">
        <v>82</v>
      </c>
      <c r="E77" s="106"/>
      <c r="F77" s="94"/>
    </row>
    <row r="78" spans="1:7" ht="15.6" customHeight="1" x14ac:dyDescent="0.3">
      <c r="A78" s="19"/>
      <c r="B78" s="15"/>
      <c r="C78" s="22"/>
      <c r="D78" s="15"/>
      <c r="E78" s="16"/>
      <c r="F78" s="92"/>
    </row>
    <row r="79" spans="1:7" ht="15.6" customHeight="1" x14ac:dyDescent="0.3">
      <c r="A79" s="19"/>
      <c r="B79" s="15" t="s">
        <v>87</v>
      </c>
      <c r="C79" s="22" t="s">
        <v>88</v>
      </c>
      <c r="D79" s="15"/>
      <c r="E79" s="16"/>
      <c r="F79" s="92"/>
    </row>
    <row r="80" spans="1:7" ht="15.6" customHeight="1" x14ac:dyDescent="0.3">
      <c r="A80" s="19"/>
      <c r="B80" s="15" t="s">
        <v>89</v>
      </c>
      <c r="C80" s="22" t="s">
        <v>90</v>
      </c>
      <c r="D80" s="15" t="s">
        <v>20</v>
      </c>
      <c r="E80" s="16">
        <v>1</v>
      </c>
      <c r="F80" s="92"/>
    </row>
    <row r="81" spans="1:7" ht="15.6" customHeight="1" x14ac:dyDescent="0.3">
      <c r="A81" s="19"/>
      <c r="B81" s="15" t="s">
        <v>91</v>
      </c>
      <c r="C81" s="22" t="s">
        <v>92</v>
      </c>
      <c r="D81" s="15" t="s">
        <v>20</v>
      </c>
      <c r="E81" s="16">
        <v>1</v>
      </c>
      <c r="F81" s="92"/>
    </row>
    <row r="82" spans="1:7" ht="15.6" customHeight="1" x14ac:dyDescent="0.3">
      <c r="A82" s="19"/>
      <c r="B82" s="15" t="s">
        <v>93</v>
      </c>
      <c r="C82" s="22" t="s">
        <v>94</v>
      </c>
      <c r="D82" s="15"/>
      <c r="E82" s="16"/>
      <c r="F82" s="92"/>
    </row>
    <row r="83" spans="1:7" ht="30" customHeight="1" x14ac:dyDescent="0.3">
      <c r="A83" s="19"/>
      <c r="B83" s="15" t="s">
        <v>95</v>
      </c>
      <c r="C83" s="22" t="s">
        <v>96</v>
      </c>
      <c r="D83" s="15" t="s">
        <v>81</v>
      </c>
      <c r="E83" s="16">
        <v>1</v>
      </c>
      <c r="F83" s="92">
        <v>50000</v>
      </c>
      <c r="G83" s="101">
        <f t="shared" ref="G83" si="2">E83*F83</f>
        <v>50000</v>
      </c>
    </row>
    <row r="84" spans="1:7" ht="20.399999999999999" customHeight="1" x14ac:dyDescent="0.3">
      <c r="A84" s="19"/>
      <c r="B84" s="15"/>
      <c r="C84" s="22" t="s">
        <v>97</v>
      </c>
      <c r="D84" s="15" t="s">
        <v>82</v>
      </c>
      <c r="E84" s="106">
        <v>50000</v>
      </c>
      <c r="F84" s="92"/>
    </row>
    <row r="85" spans="1:7" ht="25.8" customHeight="1" x14ac:dyDescent="0.3">
      <c r="A85" s="19"/>
      <c r="B85" s="15" t="s">
        <v>98</v>
      </c>
      <c r="C85" s="22" t="s">
        <v>99</v>
      </c>
      <c r="D85" s="15" t="s">
        <v>441</v>
      </c>
      <c r="E85" s="16">
        <v>350</v>
      </c>
      <c r="F85" s="92"/>
    </row>
    <row r="86" spans="1:7" ht="15.6" customHeight="1" x14ac:dyDescent="0.3">
      <c r="A86" s="19"/>
      <c r="B86" s="15" t="s">
        <v>100</v>
      </c>
      <c r="C86" s="23" t="s">
        <v>101</v>
      </c>
      <c r="D86" s="15"/>
      <c r="E86" s="16"/>
      <c r="F86" s="92"/>
    </row>
    <row r="87" spans="1:7" ht="15.6" customHeight="1" x14ac:dyDescent="0.3">
      <c r="A87" s="19"/>
      <c r="B87" s="15"/>
      <c r="C87" s="23" t="s">
        <v>102</v>
      </c>
      <c r="D87" s="15" t="s">
        <v>81</v>
      </c>
      <c r="E87" s="16">
        <v>1</v>
      </c>
      <c r="F87" s="95">
        <v>2500000</v>
      </c>
      <c r="G87" s="101">
        <f t="shared" ref="G87:G98" si="3">E87*F87</f>
        <v>2500000</v>
      </c>
    </row>
    <row r="88" spans="1:7" ht="15.6" customHeight="1" x14ac:dyDescent="0.3">
      <c r="A88" s="19"/>
      <c r="B88" s="15"/>
      <c r="C88" s="23" t="s">
        <v>103</v>
      </c>
      <c r="D88" s="15" t="s">
        <v>81</v>
      </c>
      <c r="E88" s="16">
        <v>1</v>
      </c>
      <c r="F88" s="92">
        <v>50000</v>
      </c>
      <c r="G88" s="101">
        <f t="shared" si="3"/>
        <v>50000</v>
      </c>
    </row>
    <row r="89" spans="1:7" ht="15.6" customHeight="1" x14ac:dyDescent="0.3">
      <c r="A89" s="19"/>
      <c r="B89" s="15"/>
      <c r="C89" s="23" t="s">
        <v>104</v>
      </c>
      <c r="D89" s="15" t="s">
        <v>81</v>
      </c>
      <c r="E89" s="16">
        <v>1</v>
      </c>
      <c r="F89" s="92">
        <v>30000</v>
      </c>
      <c r="G89" s="101">
        <f t="shared" si="3"/>
        <v>30000</v>
      </c>
    </row>
    <row r="90" spans="1:7" ht="15.6" customHeight="1" x14ac:dyDescent="0.3">
      <c r="A90" s="19"/>
      <c r="B90" s="15"/>
      <c r="C90" s="23" t="s">
        <v>105</v>
      </c>
      <c r="D90" s="15" t="s">
        <v>81</v>
      </c>
      <c r="E90" s="16">
        <v>1</v>
      </c>
      <c r="F90" s="92">
        <v>150000</v>
      </c>
      <c r="G90" s="101">
        <f t="shared" si="3"/>
        <v>150000</v>
      </c>
    </row>
    <row r="91" spans="1:7" ht="31.5" customHeight="1" x14ac:dyDescent="0.3">
      <c r="A91" s="19"/>
      <c r="B91" s="15"/>
      <c r="C91" s="23" t="s">
        <v>106</v>
      </c>
      <c r="D91" s="15" t="s">
        <v>81</v>
      </c>
      <c r="E91" s="16">
        <v>1</v>
      </c>
      <c r="F91" s="92">
        <v>60000</v>
      </c>
      <c r="G91" s="101">
        <f t="shared" si="3"/>
        <v>60000</v>
      </c>
    </row>
    <row r="92" spans="1:7" ht="15.6" customHeight="1" x14ac:dyDescent="0.3">
      <c r="A92" s="19"/>
      <c r="B92" s="15"/>
      <c r="C92" s="27" t="s">
        <v>107</v>
      </c>
      <c r="D92" s="15" t="s">
        <v>81</v>
      </c>
      <c r="E92" s="16">
        <v>1</v>
      </c>
      <c r="F92" s="92">
        <v>50000</v>
      </c>
      <c r="G92" s="101">
        <f t="shared" si="3"/>
        <v>50000</v>
      </c>
    </row>
    <row r="93" spans="1:7" ht="15.6" customHeight="1" x14ac:dyDescent="0.3">
      <c r="A93" s="19"/>
      <c r="B93" s="15"/>
      <c r="C93" s="27" t="s">
        <v>108</v>
      </c>
      <c r="D93" s="15" t="s">
        <v>81</v>
      </c>
      <c r="E93" s="16">
        <v>1</v>
      </c>
      <c r="F93" s="92">
        <v>200000</v>
      </c>
      <c r="G93" s="101">
        <f t="shared" si="3"/>
        <v>200000</v>
      </c>
    </row>
    <row r="94" spans="1:7" ht="48" customHeight="1" x14ac:dyDescent="0.3">
      <c r="A94" s="19"/>
      <c r="B94" s="15"/>
      <c r="C94" s="22" t="s">
        <v>109</v>
      </c>
      <c r="D94" s="15" t="s">
        <v>81</v>
      </c>
      <c r="E94" s="16">
        <v>1</v>
      </c>
      <c r="F94" s="92">
        <v>20000</v>
      </c>
      <c r="G94" s="101">
        <f t="shared" si="3"/>
        <v>20000</v>
      </c>
    </row>
    <row r="95" spans="1:7" x14ac:dyDescent="0.3">
      <c r="A95" s="19" t="s">
        <v>110</v>
      </c>
      <c r="B95" s="15" t="s">
        <v>448</v>
      </c>
      <c r="C95" s="23" t="s">
        <v>447</v>
      </c>
      <c r="D95" s="15" t="s">
        <v>81</v>
      </c>
      <c r="E95" s="16">
        <v>1</v>
      </c>
      <c r="F95" s="92">
        <v>100000</v>
      </c>
      <c r="G95" s="101">
        <f t="shared" si="3"/>
        <v>100000</v>
      </c>
    </row>
    <row r="96" spans="1:7" ht="15.6" customHeight="1" x14ac:dyDescent="0.25">
      <c r="A96" s="19"/>
      <c r="B96" s="15"/>
      <c r="C96" s="24" t="s">
        <v>111</v>
      </c>
      <c r="D96" s="15" t="s">
        <v>81</v>
      </c>
      <c r="E96" s="16">
        <v>1</v>
      </c>
      <c r="F96" s="92">
        <v>20000</v>
      </c>
      <c r="G96" s="101">
        <f t="shared" si="3"/>
        <v>20000</v>
      </c>
    </row>
    <row r="97" spans="1:7" ht="27" customHeight="1" x14ac:dyDescent="0.25">
      <c r="A97" s="19"/>
      <c r="B97" s="15"/>
      <c r="C97" s="24" t="s">
        <v>112</v>
      </c>
      <c r="D97" s="15" t="s">
        <v>81</v>
      </c>
      <c r="E97" s="16">
        <v>1</v>
      </c>
      <c r="F97" s="92">
        <v>50000</v>
      </c>
      <c r="G97" s="101">
        <f t="shared" si="3"/>
        <v>50000</v>
      </c>
    </row>
    <row r="98" spans="1:7" ht="49.2" customHeight="1" x14ac:dyDescent="0.3">
      <c r="A98" s="19"/>
      <c r="B98" s="28"/>
      <c r="C98" s="23" t="s">
        <v>113</v>
      </c>
      <c r="D98" s="28" t="s">
        <v>81</v>
      </c>
      <c r="E98" s="16">
        <v>1</v>
      </c>
      <c r="F98" s="92">
        <v>100000</v>
      </c>
      <c r="G98" s="101">
        <f t="shared" si="3"/>
        <v>100000</v>
      </c>
    </row>
    <row r="99" spans="1:7" ht="31.2" customHeight="1" x14ac:dyDescent="0.25">
      <c r="A99" s="19"/>
      <c r="B99" s="15"/>
      <c r="C99" s="30" t="s">
        <v>442</v>
      </c>
      <c r="D99" s="15" t="s">
        <v>82</v>
      </c>
      <c r="E99" s="106">
        <f>G87+G88+G89+G90+G91+G92+G93+G94+G95+G96+G97+G98</f>
        <v>3330000</v>
      </c>
      <c r="F99" s="94"/>
    </row>
    <row r="100" spans="1:7" ht="60.6" thickBot="1" x14ac:dyDescent="0.3">
      <c r="A100" s="19"/>
      <c r="B100" s="15" t="s">
        <v>114</v>
      </c>
      <c r="C100" s="30" t="s">
        <v>115</v>
      </c>
      <c r="D100" s="15" t="s">
        <v>82</v>
      </c>
      <c r="E100" s="108">
        <v>10447791.604</v>
      </c>
      <c r="F100" s="94"/>
    </row>
    <row r="101" spans="1:7" s="26" customFormat="1" ht="31.8" customHeight="1" thickBot="1" x14ac:dyDescent="0.35">
      <c r="A101" s="126" t="s">
        <v>76</v>
      </c>
      <c r="B101" s="127"/>
      <c r="C101" s="127"/>
      <c r="D101" s="127"/>
      <c r="E101" s="127"/>
      <c r="F101" s="128"/>
      <c r="G101" s="103"/>
    </row>
    <row r="102" spans="1:7" ht="37.799999999999997" customHeight="1" x14ac:dyDescent="0.25">
      <c r="A102" s="19"/>
      <c r="B102" s="15" t="s">
        <v>116</v>
      </c>
      <c r="C102" s="30" t="s">
        <v>117</v>
      </c>
      <c r="D102" s="31"/>
      <c r="E102" s="16"/>
      <c r="F102" s="92"/>
    </row>
    <row r="103" spans="1:7" ht="15.6" customHeight="1" x14ac:dyDescent="0.25">
      <c r="A103" s="19"/>
      <c r="B103" s="15"/>
      <c r="C103" s="24" t="s">
        <v>118</v>
      </c>
      <c r="D103" s="31"/>
      <c r="E103" s="16"/>
      <c r="F103" s="92"/>
    </row>
    <row r="104" spans="1:7" ht="15.6" customHeight="1" x14ac:dyDescent="0.25">
      <c r="A104" s="19"/>
      <c r="B104" s="15"/>
      <c r="C104" s="24" t="s">
        <v>119</v>
      </c>
      <c r="D104" s="31" t="s">
        <v>120</v>
      </c>
      <c r="E104" s="16">
        <v>10</v>
      </c>
      <c r="F104" s="92"/>
    </row>
    <row r="105" spans="1:7" ht="15.6" customHeight="1" x14ac:dyDescent="0.25">
      <c r="A105" s="19"/>
      <c r="B105" s="15"/>
      <c r="C105" s="24" t="s">
        <v>121</v>
      </c>
      <c r="D105" s="18" t="s">
        <v>120</v>
      </c>
      <c r="E105" s="16">
        <v>10</v>
      </c>
      <c r="F105" s="92"/>
    </row>
    <row r="106" spans="1:7" ht="15.6" customHeight="1" x14ac:dyDescent="0.3">
      <c r="A106" s="19"/>
      <c r="B106" s="15"/>
      <c r="C106" s="25" t="s">
        <v>122</v>
      </c>
      <c r="D106" s="31" t="s">
        <v>120</v>
      </c>
      <c r="E106" s="16">
        <v>10</v>
      </c>
      <c r="F106" s="92"/>
    </row>
    <row r="107" spans="1:7" ht="15.6" customHeight="1" x14ac:dyDescent="0.3">
      <c r="A107" s="19"/>
      <c r="B107" s="15"/>
      <c r="C107" s="25" t="s">
        <v>123</v>
      </c>
      <c r="D107" s="31" t="s">
        <v>120</v>
      </c>
      <c r="E107" s="16">
        <v>10</v>
      </c>
      <c r="F107" s="92"/>
    </row>
    <row r="108" spans="1:7" ht="15.6" customHeight="1" x14ac:dyDescent="0.3">
      <c r="A108" s="19"/>
      <c r="B108" s="15"/>
      <c r="C108" s="25" t="s">
        <v>124</v>
      </c>
      <c r="D108" s="31"/>
      <c r="E108" s="16"/>
      <c r="F108" s="92"/>
    </row>
    <row r="109" spans="1:7" ht="15.6" customHeight="1" x14ac:dyDescent="0.3">
      <c r="A109" s="19"/>
      <c r="B109" s="15"/>
      <c r="C109" s="32" t="s">
        <v>125</v>
      </c>
      <c r="D109" s="31" t="s">
        <v>120</v>
      </c>
      <c r="E109" s="16">
        <v>10</v>
      </c>
      <c r="F109" s="92"/>
    </row>
    <row r="110" spans="1:7" ht="18.600000000000001" customHeight="1" x14ac:dyDescent="0.3">
      <c r="A110" s="19" t="s">
        <v>126</v>
      </c>
      <c r="B110" s="15"/>
      <c r="C110" s="23" t="s">
        <v>127</v>
      </c>
      <c r="D110" s="31" t="s">
        <v>120</v>
      </c>
      <c r="E110" s="16">
        <v>10</v>
      </c>
      <c r="F110" s="92"/>
    </row>
    <row r="111" spans="1:7" x14ac:dyDescent="0.3">
      <c r="A111" s="19"/>
      <c r="B111" s="15"/>
      <c r="C111" s="23" t="s">
        <v>128</v>
      </c>
      <c r="D111" s="31" t="s">
        <v>120</v>
      </c>
      <c r="E111" s="16">
        <v>10</v>
      </c>
      <c r="F111" s="92"/>
    </row>
    <row r="112" spans="1:7" ht="27.6" customHeight="1" x14ac:dyDescent="0.3">
      <c r="A112" s="19" t="s">
        <v>129</v>
      </c>
      <c r="B112" s="15"/>
      <c r="C112" s="23" t="s">
        <v>130</v>
      </c>
      <c r="D112" s="31"/>
      <c r="E112" s="16"/>
      <c r="F112" s="92"/>
    </row>
    <row r="113" spans="1:6" x14ac:dyDescent="0.3">
      <c r="A113" s="19"/>
      <c r="B113" s="15"/>
      <c r="C113" s="23" t="s">
        <v>131</v>
      </c>
      <c r="D113" s="31" t="s">
        <v>120</v>
      </c>
      <c r="E113" s="16">
        <v>10</v>
      </c>
      <c r="F113" s="92"/>
    </row>
    <row r="114" spans="1:6" x14ac:dyDescent="0.3">
      <c r="A114" s="19" t="s">
        <v>132</v>
      </c>
      <c r="B114" s="15"/>
      <c r="C114" s="23" t="s">
        <v>133</v>
      </c>
      <c r="D114" s="15" t="s">
        <v>120</v>
      </c>
      <c r="E114" s="16">
        <v>10</v>
      </c>
      <c r="F114" s="92"/>
    </row>
    <row r="115" spans="1:6" x14ac:dyDescent="0.3">
      <c r="A115" s="19"/>
      <c r="B115" s="15"/>
      <c r="C115" s="23" t="s">
        <v>134</v>
      </c>
      <c r="D115" s="15" t="s">
        <v>120</v>
      </c>
      <c r="E115" s="16">
        <v>10</v>
      </c>
      <c r="F115" s="92"/>
    </row>
    <row r="116" spans="1:6" x14ac:dyDescent="0.3">
      <c r="A116" s="19" t="s">
        <v>135</v>
      </c>
      <c r="B116" s="15"/>
      <c r="C116" s="23" t="s">
        <v>136</v>
      </c>
      <c r="D116" s="15"/>
      <c r="E116" s="16"/>
      <c r="F116" s="92"/>
    </row>
    <row r="117" spans="1:6" x14ac:dyDescent="0.3">
      <c r="A117" s="19"/>
      <c r="B117" s="15"/>
      <c r="C117" s="23" t="s">
        <v>137</v>
      </c>
      <c r="D117" s="15" t="s">
        <v>120</v>
      </c>
      <c r="E117" s="16">
        <v>10</v>
      </c>
      <c r="F117" s="92"/>
    </row>
    <row r="118" spans="1:6" x14ac:dyDescent="0.3">
      <c r="A118" s="19" t="s">
        <v>138</v>
      </c>
      <c r="B118" s="15"/>
      <c r="C118" s="23" t="s">
        <v>139</v>
      </c>
      <c r="D118" s="15"/>
      <c r="E118" s="16"/>
      <c r="F118" s="92"/>
    </row>
    <row r="119" spans="1:6" x14ac:dyDescent="0.3">
      <c r="A119" s="19"/>
      <c r="B119" s="15"/>
      <c r="C119" s="23" t="s">
        <v>140</v>
      </c>
      <c r="D119" s="15" t="s">
        <v>120</v>
      </c>
      <c r="E119" s="16">
        <v>10</v>
      </c>
      <c r="F119" s="92"/>
    </row>
    <row r="120" spans="1:6" x14ac:dyDescent="0.3">
      <c r="A120" s="19" t="s">
        <v>141</v>
      </c>
      <c r="B120" s="15"/>
      <c r="C120" s="23" t="s">
        <v>142</v>
      </c>
      <c r="D120" s="15" t="s">
        <v>120</v>
      </c>
      <c r="E120" s="16">
        <v>10</v>
      </c>
      <c r="F120" s="92"/>
    </row>
    <row r="121" spans="1:6" x14ac:dyDescent="0.3">
      <c r="A121" s="19"/>
      <c r="B121" s="15"/>
      <c r="C121" s="23" t="s">
        <v>143</v>
      </c>
      <c r="D121" s="15" t="s">
        <v>120</v>
      </c>
      <c r="E121" s="16">
        <v>10</v>
      </c>
      <c r="F121" s="92"/>
    </row>
    <row r="122" spans="1:6" ht="29.25" customHeight="1" x14ac:dyDescent="0.3">
      <c r="A122" s="19" t="s">
        <v>144</v>
      </c>
      <c r="B122" s="15"/>
      <c r="C122" s="23" t="s">
        <v>145</v>
      </c>
      <c r="D122" s="15"/>
      <c r="E122" s="16"/>
      <c r="F122" s="92"/>
    </row>
    <row r="123" spans="1:6" ht="15" customHeight="1" x14ac:dyDescent="0.3">
      <c r="A123" s="19"/>
      <c r="B123" s="15"/>
      <c r="C123" s="23" t="s">
        <v>146</v>
      </c>
      <c r="D123" s="15" t="s">
        <v>120</v>
      </c>
      <c r="E123" s="16">
        <v>10</v>
      </c>
      <c r="F123" s="92"/>
    </row>
    <row r="124" spans="1:6" ht="27.6" customHeight="1" x14ac:dyDescent="0.3">
      <c r="A124" s="19" t="s">
        <v>147</v>
      </c>
      <c r="B124" s="15"/>
      <c r="C124" s="23" t="s">
        <v>148</v>
      </c>
      <c r="D124" s="15" t="s">
        <v>120</v>
      </c>
      <c r="E124" s="16">
        <v>10</v>
      </c>
      <c r="F124" s="92"/>
    </row>
    <row r="125" spans="1:6" ht="15.6" customHeight="1" x14ac:dyDescent="0.3">
      <c r="A125" s="19"/>
      <c r="B125" s="15"/>
      <c r="C125" s="23" t="s">
        <v>149</v>
      </c>
      <c r="D125" s="15"/>
      <c r="E125" s="16"/>
      <c r="F125" s="92"/>
    </row>
    <row r="126" spans="1:6" ht="25.5" customHeight="1" x14ac:dyDescent="0.3">
      <c r="A126" s="19" t="s">
        <v>150</v>
      </c>
      <c r="B126" s="15"/>
      <c r="C126" s="23" t="s">
        <v>151</v>
      </c>
      <c r="D126" s="15" t="s">
        <v>120</v>
      </c>
      <c r="E126" s="16">
        <v>10</v>
      </c>
      <c r="F126" s="92"/>
    </row>
    <row r="127" spans="1:6" ht="15.6" customHeight="1" x14ac:dyDescent="0.3">
      <c r="A127" s="19"/>
      <c r="B127" s="33"/>
      <c r="C127" s="23" t="s">
        <v>152</v>
      </c>
      <c r="D127" s="15" t="s">
        <v>120</v>
      </c>
      <c r="E127" s="16">
        <v>10</v>
      </c>
      <c r="F127" s="92"/>
    </row>
    <row r="128" spans="1:6" ht="30.75" customHeight="1" x14ac:dyDescent="0.3">
      <c r="A128" s="19" t="s">
        <v>153</v>
      </c>
      <c r="B128" s="15"/>
      <c r="C128" s="23" t="s">
        <v>154</v>
      </c>
      <c r="D128" s="15"/>
      <c r="E128" s="16"/>
      <c r="F128" s="92"/>
    </row>
    <row r="129" spans="1:7" ht="15.6" customHeight="1" x14ac:dyDescent="0.3">
      <c r="A129" s="19"/>
      <c r="B129" s="15"/>
      <c r="C129" s="23" t="s">
        <v>155</v>
      </c>
      <c r="D129" s="15" t="s">
        <v>120</v>
      </c>
      <c r="E129" s="16">
        <v>10</v>
      </c>
      <c r="F129" s="92"/>
    </row>
    <row r="130" spans="1:7" ht="15.6" customHeight="1" x14ac:dyDescent="0.3">
      <c r="A130" s="19" t="s">
        <v>156</v>
      </c>
      <c r="B130" s="15"/>
      <c r="C130" s="23" t="s">
        <v>157</v>
      </c>
      <c r="D130" s="15" t="s">
        <v>120</v>
      </c>
      <c r="E130" s="16">
        <v>10</v>
      </c>
      <c r="F130" s="92"/>
    </row>
    <row r="131" spans="1:7" ht="15.6" customHeight="1" x14ac:dyDescent="0.3">
      <c r="A131" s="19"/>
      <c r="B131" s="15"/>
      <c r="C131" s="23" t="s">
        <v>158</v>
      </c>
      <c r="D131" s="15" t="s">
        <v>120</v>
      </c>
      <c r="E131" s="16">
        <v>10</v>
      </c>
      <c r="F131" s="92"/>
    </row>
    <row r="132" spans="1:7" ht="15.6" customHeight="1" x14ac:dyDescent="0.3">
      <c r="A132" s="19" t="s">
        <v>159</v>
      </c>
      <c r="B132" s="15"/>
      <c r="C132" s="34" t="s">
        <v>160</v>
      </c>
      <c r="D132" s="15"/>
      <c r="E132" s="16"/>
      <c r="F132" s="92"/>
    </row>
    <row r="133" spans="1:7" ht="15.6" customHeight="1" x14ac:dyDescent="0.3">
      <c r="A133" s="19"/>
      <c r="B133" s="15"/>
      <c r="C133" s="23" t="s">
        <v>161</v>
      </c>
      <c r="D133" s="15" t="s">
        <v>120</v>
      </c>
      <c r="E133" s="16">
        <v>10</v>
      </c>
      <c r="F133" s="92"/>
    </row>
    <row r="134" spans="1:7" ht="30" customHeight="1" x14ac:dyDescent="0.3">
      <c r="A134" s="19" t="s">
        <v>162</v>
      </c>
      <c r="B134" s="15"/>
      <c r="C134" s="23" t="s">
        <v>163</v>
      </c>
      <c r="D134" s="15"/>
      <c r="E134" s="16"/>
      <c r="F134" s="92"/>
    </row>
    <row r="135" spans="1:7" ht="45.75" customHeight="1" x14ac:dyDescent="0.3">
      <c r="A135" s="19"/>
      <c r="B135" s="15"/>
      <c r="C135" s="23" t="s">
        <v>164</v>
      </c>
      <c r="D135" s="15" t="s">
        <v>120</v>
      </c>
      <c r="E135" s="16">
        <v>10</v>
      </c>
      <c r="F135" s="92"/>
    </row>
    <row r="136" spans="1:7" ht="15.6" customHeight="1" x14ac:dyDescent="0.3">
      <c r="A136" s="19" t="s">
        <v>165</v>
      </c>
      <c r="B136" s="15"/>
      <c r="C136" s="23" t="s">
        <v>166</v>
      </c>
      <c r="D136" s="15" t="s">
        <v>120</v>
      </c>
      <c r="E136" s="16">
        <v>10</v>
      </c>
      <c r="F136" s="92"/>
    </row>
    <row r="137" spans="1:7" ht="15.6" customHeight="1" x14ac:dyDescent="0.3">
      <c r="A137" s="19"/>
      <c r="B137" s="15"/>
      <c r="C137" s="23" t="s">
        <v>167</v>
      </c>
      <c r="D137" s="15" t="s">
        <v>120</v>
      </c>
      <c r="E137" s="16">
        <v>10</v>
      </c>
      <c r="F137" s="92"/>
    </row>
    <row r="138" spans="1:7" ht="15.6" customHeight="1" x14ac:dyDescent="0.3">
      <c r="A138" s="19" t="s">
        <v>168</v>
      </c>
      <c r="B138" s="15"/>
      <c r="C138" s="21" t="s">
        <v>169</v>
      </c>
      <c r="D138" s="15"/>
      <c r="E138" s="16"/>
      <c r="F138" s="92"/>
    </row>
    <row r="139" spans="1:7" ht="15.6" customHeight="1" x14ac:dyDescent="0.3">
      <c r="A139" s="19"/>
      <c r="B139" s="15"/>
      <c r="C139" s="22" t="s">
        <v>164</v>
      </c>
      <c r="D139" s="15" t="s">
        <v>120</v>
      </c>
      <c r="E139" s="16">
        <v>10</v>
      </c>
      <c r="F139" s="92"/>
    </row>
    <row r="140" spans="1:7" ht="15.6" customHeight="1" x14ac:dyDescent="0.3">
      <c r="A140" s="19" t="s">
        <v>170</v>
      </c>
      <c r="B140" s="15"/>
      <c r="C140" s="23" t="s">
        <v>166</v>
      </c>
      <c r="D140" s="15" t="s">
        <v>120</v>
      </c>
      <c r="E140" s="16">
        <v>10</v>
      </c>
      <c r="F140" s="92"/>
    </row>
    <row r="141" spans="1:7" ht="15.6" customHeight="1" thickBot="1" x14ac:dyDescent="0.35">
      <c r="A141" s="19"/>
      <c r="B141" s="15"/>
      <c r="C141" s="23" t="s">
        <v>167</v>
      </c>
      <c r="D141" s="15" t="s">
        <v>120</v>
      </c>
      <c r="E141" s="16">
        <v>10</v>
      </c>
      <c r="F141" s="92"/>
    </row>
    <row r="142" spans="1:7" ht="34.950000000000003" customHeight="1" thickBot="1" x14ac:dyDescent="0.35">
      <c r="A142" s="126" t="s">
        <v>171</v>
      </c>
      <c r="B142" s="127"/>
      <c r="C142" s="127"/>
      <c r="D142" s="127"/>
      <c r="E142" s="127"/>
      <c r="F142" s="127"/>
      <c r="G142" s="102"/>
    </row>
    <row r="143" spans="1:7" ht="18" customHeight="1" x14ac:dyDescent="0.3">
      <c r="A143" s="12"/>
      <c r="B143" s="13"/>
      <c r="C143" s="14"/>
      <c r="D143" s="15"/>
      <c r="E143" s="16"/>
      <c r="F143" s="92"/>
    </row>
    <row r="144" spans="1:7" ht="31.2" x14ac:dyDescent="0.3">
      <c r="A144" s="12">
        <v>2</v>
      </c>
      <c r="B144" s="13" t="s">
        <v>172</v>
      </c>
      <c r="C144" s="14" t="s">
        <v>173</v>
      </c>
      <c r="D144" s="15"/>
      <c r="E144" s="16"/>
      <c r="F144" s="92"/>
    </row>
    <row r="145" spans="1:7" ht="14.25" customHeight="1" x14ac:dyDescent="0.3">
      <c r="A145" s="35"/>
      <c r="B145" s="36"/>
      <c r="C145" s="37"/>
      <c r="D145" s="15"/>
      <c r="E145" s="16"/>
      <c r="F145" s="92"/>
    </row>
    <row r="146" spans="1:7" ht="30" x14ac:dyDescent="0.3">
      <c r="A146" s="38" t="s">
        <v>174</v>
      </c>
      <c r="B146" s="15" t="s">
        <v>175</v>
      </c>
      <c r="C146" s="39" t="s">
        <v>176</v>
      </c>
      <c r="D146" s="15" t="s">
        <v>177</v>
      </c>
      <c r="E146" s="40">
        <v>15000</v>
      </c>
      <c r="F146" s="92"/>
    </row>
    <row r="147" spans="1:7" ht="15.6" customHeight="1" x14ac:dyDescent="0.3">
      <c r="A147" s="38"/>
      <c r="B147" s="15"/>
      <c r="C147" s="39"/>
      <c r="D147" s="15"/>
      <c r="E147" s="40"/>
      <c r="F147" s="92"/>
    </row>
    <row r="148" spans="1:7" ht="48" customHeight="1" x14ac:dyDescent="0.3">
      <c r="A148" s="38" t="s">
        <v>178</v>
      </c>
      <c r="B148" s="15" t="s">
        <v>179</v>
      </c>
      <c r="C148" s="39" t="s">
        <v>180</v>
      </c>
      <c r="D148" s="15"/>
      <c r="E148" s="40"/>
      <c r="F148" s="92"/>
    </row>
    <row r="149" spans="1:7" s="57" customFormat="1" ht="20.100000000000001" customHeight="1" x14ac:dyDescent="0.3">
      <c r="A149" s="63"/>
      <c r="B149" s="33"/>
      <c r="C149" s="87" t="s">
        <v>181</v>
      </c>
      <c r="D149" s="33" t="s">
        <v>182</v>
      </c>
      <c r="E149" s="86">
        <v>25</v>
      </c>
      <c r="F149" s="92"/>
      <c r="G149" s="104"/>
    </row>
    <row r="150" spans="1:7" s="57" customFormat="1" ht="29.25" customHeight="1" x14ac:dyDescent="0.3">
      <c r="A150" s="63" t="s">
        <v>183</v>
      </c>
      <c r="B150" s="33"/>
      <c r="C150" s="87" t="s">
        <v>184</v>
      </c>
      <c r="D150" s="33" t="s">
        <v>182</v>
      </c>
      <c r="E150" s="86">
        <v>20</v>
      </c>
      <c r="F150" s="92"/>
      <c r="G150" s="104"/>
    </row>
    <row r="151" spans="1:7" s="57" customFormat="1" ht="20.100000000000001" customHeight="1" x14ac:dyDescent="0.3">
      <c r="A151" s="63"/>
      <c r="B151" s="33"/>
      <c r="C151" s="87" t="s">
        <v>185</v>
      </c>
      <c r="D151" s="33" t="s">
        <v>182</v>
      </c>
      <c r="E151" s="66">
        <v>15</v>
      </c>
      <c r="F151" s="92"/>
      <c r="G151" s="104"/>
    </row>
    <row r="152" spans="1:7" ht="25.95" customHeight="1" x14ac:dyDescent="0.3">
      <c r="A152" s="38"/>
      <c r="B152" s="15"/>
      <c r="C152" s="39"/>
      <c r="D152" s="15"/>
      <c r="E152" s="16"/>
      <c r="F152" s="92"/>
    </row>
    <row r="153" spans="1:7" ht="34.200000000000003" customHeight="1" x14ac:dyDescent="0.3">
      <c r="A153" s="38" t="s">
        <v>186</v>
      </c>
      <c r="B153" s="15" t="s">
        <v>188</v>
      </c>
      <c r="C153" s="39" t="s">
        <v>189</v>
      </c>
      <c r="D153" s="15" t="s">
        <v>190</v>
      </c>
      <c r="E153" s="40">
        <v>250</v>
      </c>
      <c r="F153" s="92"/>
    </row>
    <row r="154" spans="1:7" ht="25.2" customHeight="1" x14ac:dyDescent="0.3">
      <c r="A154" s="38"/>
      <c r="B154" s="15"/>
      <c r="C154" s="39"/>
      <c r="D154" s="15"/>
      <c r="E154" s="40"/>
      <c r="F154" s="92"/>
    </row>
    <row r="155" spans="1:7" ht="20.100000000000001" customHeight="1" x14ac:dyDescent="0.3">
      <c r="A155" s="38"/>
      <c r="B155" s="15" t="s">
        <v>191</v>
      </c>
      <c r="C155" s="39" t="s">
        <v>192</v>
      </c>
      <c r="D155" s="15"/>
      <c r="E155" s="40"/>
      <c r="F155" s="92"/>
    </row>
    <row r="156" spans="1:7" ht="20.100000000000001" customHeight="1" x14ac:dyDescent="0.3">
      <c r="A156" s="38"/>
      <c r="B156" s="15"/>
      <c r="C156" s="39"/>
      <c r="D156" s="15"/>
      <c r="E156" s="40"/>
      <c r="F156" s="92"/>
    </row>
    <row r="157" spans="1:7" ht="20.100000000000001" customHeight="1" x14ac:dyDescent="0.3">
      <c r="A157" s="38"/>
      <c r="B157" s="15"/>
      <c r="C157" s="39" t="s">
        <v>193</v>
      </c>
      <c r="D157" s="15"/>
      <c r="E157" s="40"/>
      <c r="F157" s="92"/>
    </row>
    <row r="158" spans="1:7" s="57" customFormat="1" ht="48" customHeight="1" x14ac:dyDescent="0.3">
      <c r="A158" s="63"/>
      <c r="B158" s="33"/>
      <c r="C158" s="87" t="s">
        <v>194</v>
      </c>
      <c r="D158" s="33" t="s">
        <v>187</v>
      </c>
      <c r="E158" s="86">
        <v>500</v>
      </c>
      <c r="F158" s="92"/>
      <c r="G158" s="104"/>
    </row>
    <row r="159" spans="1:7" s="57" customFormat="1" ht="43.8" customHeight="1" x14ac:dyDescent="0.3">
      <c r="A159" s="63"/>
      <c r="B159" s="33"/>
      <c r="C159" s="87" t="s">
        <v>195</v>
      </c>
      <c r="D159" s="33" t="s">
        <v>187</v>
      </c>
      <c r="E159" s="86">
        <v>500</v>
      </c>
      <c r="F159" s="92"/>
      <c r="G159" s="104"/>
    </row>
    <row r="160" spans="1:7" ht="20.100000000000001" customHeight="1" x14ac:dyDescent="0.3">
      <c r="A160" s="38"/>
      <c r="B160" s="15"/>
      <c r="C160" s="39"/>
      <c r="D160" s="15"/>
      <c r="E160" s="40"/>
      <c r="F160" s="92"/>
    </row>
    <row r="161" spans="1:6" ht="20.100000000000001" customHeight="1" x14ac:dyDescent="0.3">
      <c r="A161" s="38"/>
      <c r="B161" s="15"/>
      <c r="C161" s="39" t="s">
        <v>196</v>
      </c>
      <c r="D161" s="15"/>
      <c r="E161" s="40"/>
      <c r="F161" s="92"/>
    </row>
    <row r="162" spans="1:6" ht="20.100000000000001" customHeight="1" x14ac:dyDescent="0.3">
      <c r="A162" s="38"/>
      <c r="B162" s="15"/>
      <c r="C162" s="39" t="s">
        <v>197</v>
      </c>
      <c r="D162" s="15" t="s">
        <v>187</v>
      </c>
      <c r="E162" s="40">
        <v>2500</v>
      </c>
      <c r="F162" s="92"/>
    </row>
    <row r="163" spans="1:6" ht="20.100000000000001" customHeight="1" x14ac:dyDescent="0.3">
      <c r="A163" s="38"/>
      <c r="B163" s="15"/>
      <c r="C163" s="39" t="s">
        <v>198</v>
      </c>
      <c r="D163" s="15" t="s">
        <v>187</v>
      </c>
      <c r="E163" s="40">
        <v>1200</v>
      </c>
      <c r="F163" s="92"/>
    </row>
    <row r="164" spans="1:6" ht="28.2" customHeight="1" x14ac:dyDescent="0.3">
      <c r="A164" s="38"/>
      <c r="B164" s="15"/>
      <c r="C164" s="39" t="s">
        <v>199</v>
      </c>
      <c r="D164" s="15" t="s">
        <v>187</v>
      </c>
      <c r="E164" s="40">
        <v>4500</v>
      </c>
      <c r="F164" s="92"/>
    </row>
    <row r="165" spans="1:6" ht="20.100000000000001" customHeight="1" x14ac:dyDescent="0.3">
      <c r="A165" s="38"/>
      <c r="B165" s="15"/>
      <c r="C165" s="39" t="s">
        <v>200</v>
      </c>
      <c r="D165" s="15" t="s">
        <v>187</v>
      </c>
      <c r="E165" s="40">
        <v>560</v>
      </c>
      <c r="F165" s="92"/>
    </row>
    <row r="166" spans="1:6" ht="20.100000000000001" customHeight="1" x14ac:dyDescent="0.3">
      <c r="A166" s="38"/>
      <c r="B166" s="15"/>
      <c r="C166" s="39" t="s">
        <v>201</v>
      </c>
      <c r="D166" s="15" t="s">
        <v>187</v>
      </c>
      <c r="E166" s="40">
        <v>2000</v>
      </c>
      <c r="F166" s="92"/>
    </row>
    <row r="167" spans="1:6" ht="20.100000000000001" customHeight="1" x14ac:dyDescent="0.3">
      <c r="A167" s="38"/>
      <c r="B167" s="15"/>
      <c r="C167" s="39" t="s">
        <v>202</v>
      </c>
      <c r="D167" s="15" t="s">
        <v>187</v>
      </c>
      <c r="E167" s="40">
        <v>1200</v>
      </c>
      <c r="F167" s="92"/>
    </row>
    <row r="168" spans="1:6" ht="26.25" customHeight="1" x14ac:dyDescent="0.3">
      <c r="A168" s="38"/>
      <c r="B168" s="15"/>
      <c r="C168" s="39" t="s">
        <v>203</v>
      </c>
      <c r="D168" s="15" t="s">
        <v>187</v>
      </c>
      <c r="E168" s="40">
        <v>1000</v>
      </c>
      <c r="F168" s="92"/>
    </row>
    <row r="169" spans="1:6" ht="35.1" customHeight="1" x14ac:dyDescent="0.3">
      <c r="A169" s="38"/>
      <c r="B169" s="15"/>
      <c r="C169" s="39" t="s">
        <v>204</v>
      </c>
      <c r="D169" s="15" t="s">
        <v>187</v>
      </c>
      <c r="E169" s="40">
        <v>4500</v>
      </c>
      <c r="F169" s="92"/>
    </row>
    <row r="170" spans="1:6" ht="20.100000000000001" customHeight="1" x14ac:dyDescent="0.3">
      <c r="A170" s="38"/>
      <c r="B170" s="15"/>
      <c r="C170" s="39" t="s">
        <v>205</v>
      </c>
      <c r="D170" s="15" t="s">
        <v>177</v>
      </c>
      <c r="E170" s="40">
        <v>5000</v>
      </c>
      <c r="F170" s="92"/>
    </row>
    <row r="171" spans="1:6" ht="20.100000000000001" customHeight="1" x14ac:dyDescent="0.3">
      <c r="A171" s="38"/>
      <c r="B171" s="15"/>
      <c r="C171" s="39"/>
      <c r="D171" s="15"/>
      <c r="E171" s="40"/>
      <c r="F171" s="92"/>
    </row>
    <row r="172" spans="1:6" ht="20.100000000000001" customHeight="1" x14ac:dyDescent="0.3">
      <c r="A172" s="38"/>
      <c r="B172" s="15" t="s">
        <v>206</v>
      </c>
      <c r="C172" s="39" t="s">
        <v>207</v>
      </c>
      <c r="D172" s="15"/>
      <c r="E172" s="40"/>
      <c r="F172" s="92"/>
    </row>
    <row r="173" spans="1:6" ht="20.100000000000001" customHeight="1" x14ac:dyDescent="0.3">
      <c r="A173" s="38"/>
      <c r="B173" s="15"/>
      <c r="C173" s="39" t="s">
        <v>208</v>
      </c>
      <c r="D173" s="15" t="s">
        <v>190</v>
      </c>
      <c r="E173" s="40">
        <v>600</v>
      </c>
      <c r="F173" s="92"/>
    </row>
    <row r="174" spans="1:6" ht="20.100000000000001" customHeight="1" x14ac:dyDescent="0.3">
      <c r="A174" s="38"/>
      <c r="B174" s="15"/>
      <c r="C174" s="39" t="s">
        <v>209</v>
      </c>
      <c r="D174" s="15" t="s">
        <v>190</v>
      </c>
      <c r="E174" s="40">
        <v>600</v>
      </c>
      <c r="F174" s="92"/>
    </row>
    <row r="175" spans="1:6" ht="20.100000000000001" customHeight="1" x14ac:dyDescent="0.3">
      <c r="A175" s="38"/>
      <c r="B175" s="15"/>
      <c r="C175" s="39" t="s">
        <v>210</v>
      </c>
      <c r="D175" s="15" t="s">
        <v>190</v>
      </c>
      <c r="E175" s="40">
        <v>600</v>
      </c>
      <c r="F175" s="92"/>
    </row>
    <row r="176" spans="1:6" ht="20.100000000000001" customHeight="1" x14ac:dyDescent="0.3">
      <c r="A176" s="38"/>
      <c r="B176" s="15"/>
      <c r="C176" s="39"/>
      <c r="D176" s="15"/>
      <c r="E176" s="40"/>
      <c r="F176" s="92"/>
    </row>
    <row r="177" spans="1:7" ht="20.100000000000001" customHeight="1" x14ac:dyDescent="0.3">
      <c r="A177" s="38"/>
      <c r="B177" s="15"/>
      <c r="C177" s="39"/>
      <c r="D177" s="15"/>
      <c r="E177" s="40"/>
      <c r="F177" s="92"/>
    </row>
    <row r="178" spans="1:7" ht="20.100000000000001" customHeight="1" x14ac:dyDescent="0.3">
      <c r="A178" s="38"/>
      <c r="B178" s="15"/>
      <c r="C178" s="39"/>
      <c r="D178" s="15"/>
      <c r="E178" s="40"/>
      <c r="F178" s="92"/>
    </row>
    <row r="179" spans="1:7" ht="20.100000000000001" customHeight="1" x14ac:dyDescent="0.3">
      <c r="A179" s="38"/>
      <c r="B179" s="15"/>
      <c r="C179" s="39"/>
      <c r="D179" s="15"/>
      <c r="E179" s="40"/>
      <c r="F179" s="92"/>
    </row>
    <row r="180" spans="1:7" ht="20.100000000000001" customHeight="1" x14ac:dyDescent="0.3">
      <c r="A180" s="38"/>
      <c r="B180" s="15"/>
      <c r="C180" s="39"/>
      <c r="D180" s="15"/>
      <c r="E180" s="40"/>
      <c r="F180" s="92"/>
    </row>
    <row r="181" spans="1:7" ht="20.100000000000001" customHeight="1" x14ac:dyDescent="0.3">
      <c r="A181" s="38"/>
      <c r="B181" s="15"/>
      <c r="C181" s="39"/>
      <c r="D181" s="15"/>
      <c r="E181" s="40"/>
      <c r="F181" s="92"/>
    </row>
    <row r="182" spans="1:7" ht="20.100000000000001" customHeight="1" x14ac:dyDescent="0.3">
      <c r="A182" s="38"/>
      <c r="B182" s="15"/>
      <c r="C182" s="39"/>
      <c r="D182" s="15"/>
      <c r="E182" s="40"/>
      <c r="F182" s="92"/>
    </row>
    <row r="183" spans="1:7" ht="20.100000000000001" customHeight="1" x14ac:dyDescent="0.3">
      <c r="A183" s="38"/>
      <c r="B183" s="15"/>
      <c r="C183" s="39"/>
      <c r="D183" s="15"/>
      <c r="E183" s="40"/>
      <c r="F183" s="92"/>
    </row>
    <row r="184" spans="1:7" ht="20.100000000000001" customHeight="1" x14ac:dyDescent="0.3">
      <c r="A184" s="38"/>
      <c r="B184" s="15"/>
      <c r="C184" s="39"/>
      <c r="D184" s="15"/>
      <c r="E184" s="40"/>
      <c r="F184" s="92"/>
    </row>
    <row r="185" spans="1:7" ht="20.100000000000001" customHeight="1" x14ac:dyDescent="0.3">
      <c r="A185" s="38"/>
      <c r="B185" s="15"/>
      <c r="C185" s="39"/>
      <c r="D185" s="15"/>
      <c r="E185" s="40"/>
      <c r="F185" s="92"/>
    </row>
    <row r="186" spans="1:7" ht="20.100000000000001" customHeight="1" x14ac:dyDescent="0.3">
      <c r="A186" s="38"/>
      <c r="B186" s="15"/>
      <c r="C186" s="39"/>
      <c r="D186" s="15"/>
      <c r="E186" s="40"/>
      <c r="F186" s="92"/>
    </row>
    <row r="187" spans="1:7" ht="20.100000000000001" customHeight="1" x14ac:dyDescent="0.3">
      <c r="A187" s="38"/>
      <c r="B187" s="15"/>
      <c r="C187" s="39"/>
      <c r="D187" s="15"/>
      <c r="E187" s="40"/>
      <c r="F187" s="92"/>
    </row>
    <row r="188" spans="1:7" ht="20.100000000000001" customHeight="1" x14ac:dyDescent="0.3">
      <c r="A188" s="38"/>
      <c r="B188" s="15"/>
      <c r="C188" s="39"/>
      <c r="D188" s="15"/>
      <c r="E188" s="40"/>
      <c r="F188" s="92"/>
    </row>
    <row r="189" spans="1:7" ht="20.100000000000001" customHeight="1" thickBot="1" x14ac:dyDescent="0.35">
      <c r="A189" s="38"/>
      <c r="B189" s="15"/>
      <c r="C189" s="39"/>
      <c r="D189" s="15"/>
      <c r="E189" s="41"/>
      <c r="F189" s="92"/>
    </row>
    <row r="190" spans="1:7" ht="34.950000000000003" customHeight="1" thickBot="1" x14ac:dyDescent="0.35">
      <c r="A190" s="126" t="s">
        <v>76</v>
      </c>
      <c r="B190" s="127"/>
      <c r="C190" s="127"/>
      <c r="D190" s="127"/>
      <c r="E190" s="127"/>
      <c r="F190" s="127"/>
      <c r="G190" s="102"/>
    </row>
    <row r="191" spans="1:7" ht="20.100000000000001" customHeight="1" x14ac:dyDescent="0.3">
      <c r="A191" s="38"/>
      <c r="B191" s="15" t="s">
        <v>211</v>
      </c>
      <c r="C191" s="39" t="s">
        <v>212</v>
      </c>
      <c r="D191" s="15"/>
      <c r="E191" s="41"/>
      <c r="F191" s="92"/>
    </row>
    <row r="192" spans="1:7" ht="20.100000000000001" customHeight="1" x14ac:dyDescent="0.3">
      <c r="A192" s="38"/>
      <c r="B192" s="15"/>
      <c r="C192" s="39"/>
      <c r="D192" s="15"/>
      <c r="E192" s="41"/>
      <c r="F192" s="92"/>
    </row>
    <row r="193" spans="1:7" ht="20.100000000000001" customHeight="1" x14ac:dyDescent="0.3">
      <c r="A193" s="38"/>
      <c r="B193" s="15"/>
      <c r="C193" s="39" t="s">
        <v>213</v>
      </c>
      <c r="D193" s="15"/>
      <c r="E193" s="16"/>
      <c r="F193" s="92"/>
    </row>
    <row r="194" spans="1:7" ht="28.5" customHeight="1" x14ac:dyDescent="0.3">
      <c r="A194" s="38" t="s">
        <v>214</v>
      </c>
      <c r="B194" s="15"/>
      <c r="C194" s="39" t="s">
        <v>215</v>
      </c>
      <c r="D194" s="15" t="s">
        <v>187</v>
      </c>
      <c r="E194" s="16">
        <f>E164*0.8</f>
        <v>3600</v>
      </c>
      <c r="F194" s="92"/>
    </row>
    <row r="195" spans="1:7" ht="20.100000000000001" customHeight="1" x14ac:dyDescent="0.3">
      <c r="A195" s="38"/>
      <c r="B195" s="36"/>
      <c r="C195" s="39" t="s">
        <v>216</v>
      </c>
      <c r="D195" s="15" t="s">
        <v>187</v>
      </c>
      <c r="E195" s="16">
        <f>E166*0.77</f>
        <v>1540</v>
      </c>
      <c r="F195" s="92"/>
    </row>
    <row r="196" spans="1:7" ht="28.2" customHeight="1" x14ac:dyDescent="0.3">
      <c r="A196" s="38"/>
      <c r="B196" s="15"/>
      <c r="C196" s="39" t="s">
        <v>217</v>
      </c>
      <c r="D196" s="15" t="s">
        <v>187</v>
      </c>
      <c r="E196" s="16">
        <f>E169*0.7</f>
        <v>3150</v>
      </c>
      <c r="F196" s="92"/>
    </row>
    <row r="197" spans="1:7" ht="20.100000000000001" customHeight="1" x14ac:dyDescent="0.3">
      <c r="A197" s="38"/>
      <c r="B197" s="36"/>
      <c r="C197" s="39" t="s">
        <v>218</v>
      </c>
      <c r="D197" s="15" t="s">
        <v>177</v>
      </c>
      <c r="E197" s="16">
        <v>3500</v>
      </c>
      <c r="F197" s="92"/>
    </row>
    <row r="198" spans="1:7" ht="30" customHeight="1" x14ac:dyDescent="0.3">
      <c r="A198" s="38"/>
      <c r="B198" s="36"/>
      <c r="C198" s="39" t="s">
        <v>219</v>
      </c>
      <c r="D198" s="15"/>
      <c r="E198" s="40"/>
      <c r="F198" s="92"/>
    </row>
    <row r="199" spans="1:7" ht="20.100000000000001" customHeight="1" x14ac:dyDescent="0.3">
      <c r="A199" s="38"/>
      <c r="B199" s="36"/>
      <c r="C199" s="39" t="s">
        <v>220</v>
      </c>
      <c r="D199" s="15" t="s">
        <v>187</v>
      </c>
      <c r="E199" s="40">
        <v>1500</v>
      </c>
      <c r="F199" s="92"/>
    </row>
    <row r="200" spans="1:7" ht="20.100000000000001" customHeight="1" x14ac:dyDescent="0.3">
      <c r="A200" s="38"/>
      <c r="B200" s="36"/>
      <c r="C200" s="39" t="s">
        <v>221</v>
      </c>
      <c r="D200" s="15" t="s">
        <v>187</v>
      </c>
      <c r="E200" s="40">
        <v>800</v>
      </c>
      <c r="F200" s="92"/>
    </row>
    <row r="201" spans="1:7" ht="67.8" customHeight="1" x14ac:dyDescent="0.3">
      <c r="A201" s="38"/>
      <c r="B201" s="36"/>
      <c r="C201" s="39" t="s">
        <v>222</v>
      </c>
      <c r="D201" s="15" t="s">
        <v>187</v>
      </c>
      <c r="E201" s="40">
        <f>E164*0.2</f>
        <v>900</v>
      </c>
      <c r="F201" s="92"/>
    </row>
    <row r="202" spans="1:7" ht="55.2" customHeight="1" x14ac:dyDescent="0.3">
      <c r="A202" s="38"/>
      <c r="B202" s="36"/>
      <c r="C202" s="39" t="s">
        <v>223</v>
      </c>
      <c r="D202" s="15" t="s">
        <v>187</v>
      </c>
      <c r="E202" s="40">
        <f>E165</f>
        <v>560</v>
      </c>
      <c r="F202" s="92"/>
    </row>
    <row r="203" spans="1:7" ht="47.4" customHeight="1" x14ac:dyDescent="0.3">
      <c r="A203" s="38"/>
      <c r="B203" s="36"/>
      <c r="C203" s="39" t="s">
        <v>224</v>
      </c>
      <c r="D203" s="15" t="s">
        <v>187</v>
      </c>
      <c r="E203" s="40">
        <f>E166*0.3</f>
        <v>600</v>
      </c>
      <c r="F203" s="92"/>
    </row>
    <row r="204" spans="1:7" ht="20.100000000000001" customHeight="1" x14ac:dyDescent="0.3">
      <c r="A204" s="38"/>
      <c r="B204" s="36"/>
      <c r="C204" s="39" t="s">
        <v>225</v>
      </c>
      <c r="D204" s="15" t="s">
        <v>187</v>
      </c>
      <c r="E204" s="40">
        <f>E167</f>
        <v>1200</v>
      </c>
      <c r="F204" s="92"/>
    </row>
    <row r="205" spans="1:7" ht="20.100000000000001" customHeight="1" x14ac:dyDescent="0.3">
      <c r="A205" s="38"/>
      <c r="B205" s="36"/>
      <c r="C205" s="39" t="s">
        <v>226</v>
      </c>
      <c r="D205" s="15" t="s">
        <v>187</v>
      </c>
      <c r="E205" s="40">
        <f>E168</f>
        <v>1000</v>
      </c>
      <c r="F205" s="92"/>
    </row>
    <row r="206" spans="1:7" ht="20.100000000000001" customHeight="1" x14ac:dyDescent="0.3">
      <c r="A206" s="38"/>
      <c r="B206" s="36"/>
      <c r="C206" s="39" t="s">
        <v>204</v>
      </c>
      <c r="D206" s="15" t="s">
        <v>187</v>
      </c>
      <c r="E206" s="40">
        <f>E169*0.3</f>
        <v>1350</v>
      </c>
      <c r="F206" s="92"/>
    </row>
    <row r="207" spans="1:7" ht="51.6" customHeight="1" x14ac:dyDescent="0.3">
      <c r="A207" s="38"/>
      <c r="B207" s="36"/>
      <c r="C207" s="39" t="s">
        <v>227</v>
      </c>
      <c r="D207" s="15" t="s">
        <v>177</v>
      </c>
      <c r="E207" s="40">
        <v>500</v>
      </c>
      <c r="F207" s="92"/>
    </row>
    <row r="208" spans="1:7" s="57" customFormat="1" ht="20.100000000000001" customHeight="1" thickBot="1" x14ac:dyDescent="0.35">
      <c r="A208" s="89"/>
      <c r="B208" s="88"/>
      <c r="C208" s="87"/>
      <c r="D208" s="33"/>
      <c r="E208" s="86"/>
      <c r="F208" s="92"/>
      <c r="G208" s="104"/>
    </row>
    <row r="209" spans="1:7" ht="34.950000000000003" customHeight="1" thickBot="1" x14ac:dyDescent="0.35">
      <c r="A209" s="123" t="s">
        <v>228</v>
      </c>
      <c r="B209" s="124"/>
      <c r="C209" s="124"/>
      <c r="D209" s="124"/>
      <c r="E209" s="124"/>
      <c r="F209" s="124"/>
      <c r="G209" s="102"/>
    </row>
    <row r="210" spans="1:7" ht="31.2" x14ac:dyDescent="0.3">
      <c r="A210" s="35">
        <v>3</v>
      </c>
      <c r="B210" s="36" t="s">
        <v>229</v>
      </c>
      <c r="C210" s="37" t="s">
        <v>230</v>
      </c>
      <c r="D210" s="15"/>
      <c r="E210" s="16"/>
      <c r="F210" s="92"/>
    </row>
    <row r="211" spans="1:7" ht="20.100000000000001" customHeight="1" x14ac:dyDescent="0.3">
      <c r="A211" s="38" t="s">
        <v>231</v>
      </c>
      <c r="B211" s="15"/>
      <c r="C211" s="34"/>
      <c r="D211" s="15"/>
      <c r="E211" s="16"/>
      <c r="F211" s="92"/>
    </row>
    <row r="212" spans="1:7" ht="20.100000000000001" customHeight="1" x14ac:dyDescent="0.3">
      <c r="A212" s="38"/>
      <c r="B212" s="15" t="s">
        <v>22</v>
      </c>
      <c r="C212" s="22" t="s">
        <v>232</v>
      </c>
      <c r="D212" s="15"/>
      <c r="E212" s="16"/>
      <c r="F212" s="92"/>
    </row>
    <row r="213" spans="1:7" ht="49.5" customHeight="1" x14ac:dyDescent="0.3">
      <c r="A213" s="38" t="s">
        <v>233</v>
      </c>
      <c r="B213" s="15"/>
      <c r="C213" s="22" t="s">
        <v>234</v>
      </c>
      <c r="D213" s="15"/>
      <c r="E213" s="16"/>
      <c r="F213" s="92"/>
    </row>
    <row r="214" spans="1:7" ht="20.100000000000001" customHeight="1" x14ac:dyDescent="0.3">
      <c r="A214" s="38"/>
      <c r="B214" s="15"/>
      <c r="C214" s="22" t="s">
        <v>235</v>
      </c>
      <c r="D214" s="15" t="s">
        <v>190</v>
      </c>
      <c r="E214" s="40">
        <f>15500*1.2*1</f>
        <v>18600</v>
      </c>
      <c r="F214" s="92"/>
    </row>
    <row r="215" spans="1:7" ht="20.100000000000001" customHeight="1" x14ac:dyDescent="0.3">
      <c r="A215" s="38"/>
      <c r="B215" s="15"/>
      <c r="C215" s="22" t="s">
        <v>236</v>
      </c>
      <c r="D215" s="15" t="s">
        <v>190</v>
      </c>
      <c r="E215" s="40">
        <f>E214*0.25</f>
        <v>4650</v>
      </c>
      <c r="F215" s="92"/>
    </row>
    <row r="216" spans="1:7" ht="20.100000000000001" customHeight="1" x14ac:dyDescent="0.3">
      <c r="A216" s="38"/>
      <c r="B216" s="15"/>
      <c r="C216" s="22" t="s">
        <v>237</v>
      </c>
      <c r="D216" s="15" t="s">
        <v>190</v>
      </c>
      <c r="E216" s="40">
        <f>E214*0.1</f>
        <v>1860</v>
      </c>
      <c r="F216" s="92"/>
    </row>
    <row r="217" spans="1:7" ht="20.100000000000001" customHeight="1" x14ac:dyDescent="0.3">
      <c r="A217" s="38"/>
      <c r="B217" s="15"/>
      <c r="C217" s="22"/>
      <c r="D217" s="15"/>
      <c r="E217" s="40"/>
      <c r="F217" s="92"/>
    </row>
    <row r="218" spans="1:7" ht="20.100000000000001" customHeight="1" x14ac:dyDescent="0.3">
      <c r="A218" s="38"/>
      <c r="B218" s="15"/>
      <c r="C218" s="22" t="s">
        <v>238</v>
      </c>
      <c r="D218" s="15"/>
      <c r="E218" s="43"/>
      <c r="F218" s="92"/>
    </row>
    <row r="219" spans="1:7" ht="15" customHeight="1" x14ac:dyDescent="0.3">
      <c r="A219" s="38"/>
      <c r="B219" s="15"/>
      <c r="C219" s="22"/>
      <c r="D219" s="15"/>
      <c r="E219" s="43"/>
      <c r="F219" s="92"/>
    </row>
    <row r="220" spans="1:7" ht="28.2" customHeight="1" x14ac:dyDescent="0.3">
      <c r="A220" s="38" t="s">
        <v>239</v>
      </c>
      <c r="B220" s="15"/>
      <c r="C220" s="22" t="s">
        <v>240</v>
      </c>
      <c r="D220" s="15" t="s">
        <v>190</v>
      </c>
      <c r="E220" s="44">
        <v>1500</v>
      </c>
      <c r="F220" s="92"/>
    </row>
    <row r="221" spans="1:7" x14ac:dyDescent="0.3">
      <c r="A221" s="38"/>
      <c r="B221" s="15"/>
      <c r="C221" s="22" t="s">
        <v>241</v>
      </c>
      <c r="D221" s="15" t="s">
        <v>190</v>
      </c>
      <c r="E221" s="44">
        <v>1000</v>
      </c>
      <c r="F221" s="92"/>
    </row>
    <row r="222" spans="1:7" ht="18.600000000000001" customHeight="1" x14ac:dyDescent="0.3">
      <c r="A222" s="38"/>
      <c r="B222" s="15"/>
      <c r="C222" s="22" t="s">
        <v>242</v>
      </c>
      <c r="D222" s="15" t="s">
        <v>190</v>
      </c>
      <c r="E222" s="40">
        <v>450</v>
      </c>
      <c r="F222" s="92"/>
    </row>
    <row r="223" spans="1:7" ht="18.600000000000001" customHeight="1" x14ac:dyDescent="0.3">
      <c r="A223" s="38"/>
      <c r="B223" s="15"/>
      <c r="C223" s="22"/>
      <c r="D223" s="15"/>
      <c r="E223" s="40"/>
      <c r="F223" s="92"/>
    </row>
    <row r="224" spans="1:7" ht="33" customHeight="1" x14ac:dyDescent="0.3">
      <c r="A224" s="38"/>
      <c r="B224" s="15" t="s">
        <v>44</v>
      </c>
      <c r="C224" s="22" t="s">
        <v>243</v>
      </c>
      <c r="D224" s="15" t="s">
        <v>244</v>
      </c>
      <c r="E224" s="40"/>
      <c r="F224" s="92"/>
    </row>
    <row r="225" spans="1:6" x14ac:dyDescent="0.3">
      <c r="A225" s="38"/>
      <c r="B225" s="15"/>
      <c r="C225" s="22" t="s">
        <v>245</v>
      </c>
      <c r="D225" s="15" t="s">
        <v>177</v>
      </c>
      <c r="E225" s="40">
        <v>500</v>
      </c>
      <c r="F225" s="92"/>
    </row>
    <row r="226" spans="1:6" ht="22.5" customHeight="1" x14ac:dyDescent="0.3">
      <c r="A226" s="38"/>
      <c r="B226" s="15"/>
      <c r="C226" s="22" t="s">
        <v>246</v>
      </c>
      <c r="D226" s="15" t="s">
        <v>177</v>
      </c>
      <c r="E226" s="40">
        <v>500</v>
      </c>
      <c r="F226" s="92"/>
    </row>
    <row r="227" spans="1:6" x14ac:dyDescent="0.3">
      <c r="A227" s="38"/>
      <c r="B227" s="15"/>
      <c r="C227" s="22" t="s">
        <v>247</v>
      </c>
      <c r="D227" s="15" t="s">
        <v>177</v>
      </c>
      <c r="E227" s="40">
        <v>50</v>
      </c>
      <c r="F227" s="92"/>
    </row>
    <row r="228" spans="1:6" x14ac:dyDescent="0.3">
      <c r="A228" s="38" t="s">
        <v>248</v>
      </c>
      <c r="B228" s="15"/>
      <c r="C228" s="22"/>
      <c r="D228" s="15"/>
      <c r="E228" s="16"/>
      <c r="F228" s="92"/>
    </row>
    <row r="229" spans="1:6" ht="47.4" customHeight="1" x14ac:dyDescent="0.3">
      <c r="A229" s="38"/>
      <c r="B229" s="15" t="s">
        <v>249</v>
      </c>
      <c r="C229" s="22" t="s">
        <v>250</v>
      </c>
      <c r="D229" s="15"/>
      <c r="E229" s="16"/>
      <c r="F229" s="92"/>
    </row>
    <row r="230" spans="1:6" ht="15.6" customHeight="1" x14ac:dyDescent="0.3">
      <c r="A230" s="38"/>
      <c r="B230" s="15"/>
      <c r="C230" s="22"/>
      <c r="D230" s="15"/>
      <c r="E230" s="40"/>
      <c r="F230" s="92"/>
    </row>
    <row r="231" spans="1:6" x14ac:dyDescent="0.3">
      <c r="A231" s="38"/>
      <c r="B231" s="15"/>
      <c r="C231" s="22" t="s">
        <v>251</v>
      </c>
      <c r="D231" s="15" t="s">
        <v>190</v>
      </c>
      <c r="E231" s="40">
        <f>E214*0.3</f>
        <v>5580</v>
      </c>
      <c r="F231" s="92"/>
    </row>
    <row r="232" spans="1:6" ht="20.100000000000001" customHeight="1" x14ac:dyDescent="0.3">
      <c r="A232" s="38"/>
      <c r="B232" s="15"/>
      <c r="C232" s="22" t="s">
        <v>236</v>
      </c>
      <c r="D232" s="15" t="s">
        <v>190</v>
      </c>
      <c r="E232" s="40">
        <v>1500</v>
      </c>
      <c r="F232" s="92"/>
    </row>
    <row r="233" spans="1:6" ht="20.100000000000001" customHeight="1" x14ac:dyDescent="0.3">
      <c r="A233" s="38"/>
      <c r="B233" s="15"/>
      <c r="C233" s="22" t="s">
        <v>252</v>
      </c>
      <c r="D233" s="15" t="s">
        <v>190</v>
      </c>
      <c r="E233" s="40">
        <v>250</v>
      </c>
      <c r="F233" s="92"/>
    </row>
    <row r="234" spans="1:6" ht="20.100000000000001" customHeight="1" x14ac:dyDescent="0.3">
      <c r="A234" s="38"/>
      <c r="B234" s="15"/>
      <c r="C234" s="22"/>
      <c r="D234" s="15"/>
      <c r="E234" s="40"/>
      <c r="F234" s="92"/>
    </row>
    <row r="235" spans="1:6" ht="20.100000000000001" customHeight="1" x14ac:dyDescent="0.3">
      <c r="A235" s="38" t="s">
        <v>253</v>
      </c>
      <c r="B235" s="15" t="s">
        <v>254</v>
      </c>
      <c r="C235" s="23" t="s">
        <v>255</v>
      </c>
      <c r="D235" s="15"/>
      <c r="E235" s="16"/>
      <c r="F235" s="92"/>
    </row>
    <row r="236" spans="1:6" ht="20.100000000000001" customHeight="1" x14ac:dyDescent="0.3">
      <c r="A236" s="45"/>
      <c r="B236" s="15" t="s">
        <v>256</v>
      </c>
      <c r="C236" s="22" t="s">
        <v>257</v>
      </c>
      <c r="D236" s="15"/>
      <c r="E236" s="16"/>
      <c r="F236" s="92"/>
    </row>
    <row r="237" spans="1:6" ht="33" customHeight="1" x14ac:dyDescent="0.3">
      <c r="A237" s="38" t="s">
        <v>258</v>
      </c>
      <c r="B237" s="15"/>
      <c r="C237" s="23" t="s">
        <v>259</v>
      </c>
      <c r="D237" s="15" t="s">
        <v>190</v>
      </c>
      <c r="E237" s="16">
        <v>1500</v>
      </c>
      <c r="F237" s="92"/>
    </row>
    <row r="238" spans="1:6" ht="20.100000000000001" customHeight="1" x14ac:dyDescent="0.3">
      <c r="A238" s="45"/>
      <c r="B238" s="15"/>
      <c r="C238" s="23"/>
      <c r="D238" s="15"/>
      <c r="E238" s="16"/>
      <c r="F238" s="92"/>
    </row>
    <row r="239" spans="1:6" ht="20.100000000000001" customHeight="1" x14ac:dyDescent="0.3">
      <c r="A239" s="45"/>
      <c r="B239" s="15"/>
      <c r="C239" s="23" t="s">
        <v>260</v>
      </c>
      <c r="D239" s="15"/>
      <c r="E239" s="40"/>
      <c r="F239" s="92"/>
    </row>
    <row r="240" spans="1:6" ht="20.100000000000001" customHeight="1" x14ac:dyDescent="0.3">
      <c r="A240" s="45"/>
      <c r="B240" s="15" t="s">
        <v>261</v>
      </c>
      <c r="C240" s="23" t="s">
        <v>262</v>
      </c>
      <c r="D240" s="15"/>
      <c r="E240" s="40"/>
      <c r="F240" s="92"/>
    </row>
    <row r="241" spans="1:6" ht="26.25" customHeight="1" x14ac:dyDescent="0.3">
      <c r="A241" s="45"/>
      <c r="B241" s="15"/>
      <c r="C241" s="23" t="s">
        <v>263</v>
      </c>
      <c r="D241" s="15" t="s">
        <v>190</v>
      </c>
      <c r="E241" s="40">
        <v>1500</v>
      </c>
      <c r="F241" s="92"/>
    </row>
    <row r="242" spans="1:6" ht="31.8" customHeight="1" x14ac:dyDescent="0.3">
      <c r="A242" s="45"/>
      <c r="B242" s="15" t="s">
        <v>264</v>
      </c>
      <c r="C242" s="23" t="s">
        <v>265</v>
      </c>
      <c r="D242" s="15"/>
      <c r="E242" s="40"/>
      <c r="F242" s="92"/>
    </row>
    <row r="243" spans="1:6" ht="30" customHeight="1" x14ac:dyDescent="0.3">
      <c r="A243" s="45"/>
      <c r="B243" s="15"/>
      <c r="C243" s="23" t="s">
        <v>266</v>
      </c>
      <c r="D243" s="15"/>
      <c r="E243" s="40"/>
      <c r="F243" s="92"/>
    </row>
    <row r="244" spans="1:6" x14ac:dyDescent="0.3">
      <c r="A244" s="45"/>
      <c r="B244" s="15"/>
      <c r="C244" s="23" t="s">
        <v>267</v>
      </c>
      <c r="D244" s="15" t="s">
        <v>268</v>
      </c>
      <c r="E244" s="40">
        <v>100</v>
      </c>
      <c r="F244" s="92"/>
    </row>
    <row r="245" spans="1:6" x14ac:dyDescent="0.3">
      <c r="A245" s="38" t="s">
        <v>269</v>
      </c>
      <c r="B245" s="15"/>
      <c r="C245" s="23" t="s">
        <v>270</v>
      </c>
      <c r="D245" s="15" t="s">
        <v>268</v>
      </c>
      <c r="E245" s="40">
        <v>30</v>
      </c>
      <c r="F245" s="92"/>
    </row>
    <row r="246" spans="1:6" x14ac:dyDescent="0.3">
      <c r="A246" s="38"/>
      <c r="B246" s="15"/>
      <c r="C246" s="23" t="s">
        <v>271</v>
      </c>
      <c r="D246" s="15" t="s">
        <v>268</v>
      </c>
      <c r="E246" s="40">
        <v>100</v>
      </c>
      <c r="F246" s="92"/>
    </row>
    <row r="247" spans="1:6" x14ac:dyDescent="0.3">
      <c r="A247" s="38" t="s">
        <v>272</v>
      </c>
      <c r="B247" s="15"/>
      <c r="C247" s="23" t="s">
        <v>273</v>
      </c>
      <c r="D247" s="15" t="s">
        <v>268</v>
      </c>
      <c r="E247" s="40">
        <v>50</v>
      </c>
      <c r="F247" s="92"/>
    </row>
    <row r="248" spans="1:6" x14ac:dyDescent="0.3">
      <c r="A248" s="38"/>
      <c r="B248" s="15"/>
      <c r="C248" s="23" t="s">
        <v>274</v>
      </c>
      <c r="D248" s="15" t="s">
        <v>268</v>
      </c>
      <c r="E248" s="40">
        <v>18</v>
      </c>
      <c r="F248" s="92"/>
    </row>
    <row r="249" spans="1:6" x14ac:dyDescent="0.3">
      <c r="A249" s="38" t="s">
        <v>275</v>
      </c>
      <c r="B249" s="15"/>
      <c r="C249" s="23" t="s">
        <v>276</v>
      </c>
      <c r="D249" s="15" t="s">
        <v>268</v>
      </c>
      <c r="E249" s="40">
        <v>45</v>
      </c>
      <c r="F249" s="92"/>
    </row>
    <row r="250" spans="1:6" x14ac:dyDescent="0.3">
      <c r="A250" s="45"/>
      <c r="B250" s="15"/>
      <c r="C250" s="22" t="s">
        <v>277</v>
      </c>
      <c r="D250" s="15"/>
      <c r="E250" s="40"/>
      <c r="F250" s="92"/>
    </row>
    <row r="251" spans="1:6" x14ac:dyDescent="0.3">
      <c r="A251" s="45"/>
      <c r="B251" s="15"/>
      <c r="C251" s="23" t="s">
        <v>267</v>
      </c>
      <c r="D251" s="15" t="s">
        <v>177</v>
      </c>
      <c r="E251" s="40">
        <v>15000</v>
      </c>
      <c r="F251" s="92"/>
    </row>
    <row r="252" spans="1:6" x14ac:dyDescent="0.3">
      <c r="A252" s="45"/>
      <c r="B252" s="15"/>
      <c r="C252" s="22" t="s">
        <v>270</v>
      </c>
      <c r="D252" s="15" t="s">
        <v>177</v>
      </c>
      <c r="E252" s="40">
        <v>3000</v>
      </c>
      <c r="F252" s="92"/>
    </row>
    <row r="253" spans="1:6" x14ac:dyDescent="0.3">
      <c r="A253" s="45"/>
      <c r="B253" s="15"/>
      <c r="C253" s="22" t="s">
        <v>278</v>
      </c>
      <c r="D253" s="15" t="s">
        <v>177</v>
      </c>
      <c r="E253" s="40">
        <v>4500</v>
      </c>
      <c r="F253" s="92"/>
    </row>
    <row r="254" spans="1:6" x14ac:dyDescent="0.3">
      <c r="A254" s="45"/>
      <c r="B254" s="15"/>
      <c r="C254" s="22" t="s">
        <v>279</v>
      </c>
      <c r="D254" s="15" t="s">
        <v>177</v>
      </c>
      <c r="E254" s="40">
        <v>5000</v>
      </c>
      <c r="F254" s="92"/>
    </row>
    <row r="255" spans="1:6" ht="20.100000000000001" customHeight="1" x14ac:dyDescent="0.3">
      <c r="A255" s="45"/>
      <c r="B255" s="15"/>
      <c r="C255" s="22" t="s">
        <v>280</v>
      </c>
      <c r="D255" s="15" t="s">
        <v>177</v>
      </c>
      <c r="E255" s="40">
        <v>4500</v>
      </c>
      <c r="F255" s="92"/>
    </row>
    <row r="256" spans="1:6" ht="30" customHeight="1" x14ac:dyDescent="0.3">
      <c r="A256" s="45"/>
      <c r="B256" s="15"/>
      <c r="C256" s="22" t="s">
        <v>281</v>
      </c>
      <c r="D256" s="15" t="s">
        <v>282</v>
      </c>
      <c r="E256" s="40">
        <v>45</v>
      </c>
      <c r="F256" s="92"/>
    </row>
    <row r="257" spans="1:7" ht="20.100000000000001" customHeight="1" thickBot="1" x14ac:dyDescent="0.35">
      <c r="A257" s="45"/>
      <c r="B257" s="15"/>
      <c r="C257" s="22"/>
      <c r="D257" s="15"/>
      <c r="E257" s="40"/>
      <c r="F257" s="92"/>
    </row>
    <row r="258" spans="1:7" ht="34.950000000000003" customHeight="1" thickBot="1" x14ac:dyDescent="0.35">
      <c r="A258" s="123" t="s">
        <v>283</v>
      </c>
      <c r="B258" s="124"/>
      <c r="C258" s="124"/>
      <c r="D258" s="124"/>
      <c r="E258" s="124"/>
      <c r="F258" s="124"/>
      <c r="G258" s="102"/>
    </row>
    <row r="259" spans="1:7" ht="20.100000000000001" customHeight="1" x14ac:dyDescent="0.3">
      <c r="A259" s="45"/>
      <c r="B259" s="15"/>
      <c r="C259" s="22"/>
      <c r="D259" s="15"/>
      <c r="E259" s="16"/>
      <c r="F259" s="95"/>
    </row>
    <row r="260" spans="1:7" ht="33" customHeight="1" x14ac:dyDescent="0.3">
      <c r="A260" s="35">
        <v>4</v>
      </c>
      <c r="B260" s="36" t="s">
        <v>284</v>
      </c>
      <c r="C260" s="46" t="s">
        <v>285</v>
      </c>
      <c r="D260" s="28"/>
      <c r="E260" s="47"/>
      <c r="F260" s="95"/>
    </row>
    <row r="261" spans="1:7" ht="20.100000000000001" customHeight="1" x14ac:dyDescent="0.3">
      <c r="A261" s="38"/>
      <c r="B261" s="28"/>
      <c r="C261" s="48"/>
      <c r="D261" s="28"/>
      <c r="E261" s="47"/>
      <c r="F261" s="95"/>
    </row>
    <row r="262" spans="1:7" ht="20.100000000000001" customHeight="1" x14ac:dyDescent="0.3">
      <c r="A262" s="38" t="s">
        <v>286</v>
      </c>
      <c r="B262" s="28"/>
      <c r="C262" s="49" t="s">
        <v>287</v>
      </c>
      <c r="D262" s="28"/>
      <c r="E262" s="47"/>
      <c r="F262" s="95"/>
    </row>
    <row r="263" spans="1:7" ht="20.100000000000001" customHeight="1" x14ac:dyDescent="0.3">
      <c r="A263" s="38"/>
      <c r="B263" s="28"/>
      <c r="C263" s="48"/>
      <c r="D263" s="28"/>
      <c r="E263" s="47"/>
      <c r="F263" s="95"/>
    </row>
    <row r="264" spans="1:7" ht="20.100000000000001" customHeight="1" x14ac:dyDescent="0.3">
      <c r="A264" s="38"/>
      <c r="B264" s="28" t="s">
        <v>288</v>
      </c>
      <c r="C264" s="49" t="s">
        <v>289</v>
      </c>
      <c r="D264" s="15"/>
      <c r="E264" s="50"/>
      <c r="F264" s="95"/>
    </row>
    <row r="265" spans="1:7" ht="20.100000000000001" customHeight="1" x14ac:dyDescent="0.3">
      <c r="A265" s="38"/>
      <c r="B265" s="28"/>
      <c r="C265" s="48" t="s">
        <v>290</v>
      </c>
      <c r="D265" s="28" t="s">
        <v>190</v>
      </c>
      <c r="E265" s="50">
        <f>15800*0.2*1</f>
        <v>3160</v>
      </c>
      <c r="F265" s="95"/>
    </row>
    <row r="266" spans="1:7" ht="20.100000000000001" customHeight="1" x14ac:dyDescent="0.3">
      <c r="A266" s="38"/>
      <c r="B266" s="28"/>
      <c r="C266" s="49" t="s">
        <v>291</v>
      </c>
      <c r="D266" s="15" t="s">
        <v>190</v>
      </c>
      <c r="E266" s="50">
        <v>3000</v>
      </c>
      <c r="F266" s="95"/>
    </row>
    <row r="267" spans="1:7" ht="34.200000000000003" customHeight="1" x14ac:dyDescent="0.3">
      <c r="A267" s="38"/>
      <c r="B267" s="28"/>
      <c r="C267" s="49" t="s">
        <v>292</v>
      </c>
      <c r="D267" s="15" t="s">
        <v>190</v>
      </c>
      <c r="E267" s="50">
        <v>1000</v>
      </c>
      <c r="F267" s="95"/>
    </row>
    <row r="268" spans="1:7" ht="29.25" customHeight="1" x14ac:dyDescent="0.3">
      <c r="A268" s="38"/>
      <c r="B268" s="28"/>
      <c r="C268" s="49"/>
      <c r="D268" s="15"/>
      <c r="E268" s="50"/>
      <c r="F268" s="95"/>
    </row>
    <row r="269" spans="1:7" ht="20.100000000000001" customHeight="1" x14ac:dyDescent="0.3">
      <c r="A269" s="45"/>
      <c r="B269" s="28" t="s">
        <v>293</v>
      </c>
      <c r="C269" s="22" t="s">
        <v>294</v>
      </c>
      <c r="D269" s="28"/>
      <c r="E269" s="50"/>
      <c r="F269" s="95"/>
    </row>
    <row r="270" spans="1:7" ht="29.25" customHeight="1" x14ac:dyDescent="0.3">
      <c r="A270" s="38" t="s">
        <v>295</v>
      </c>
      <c r="B270" s="15"/>
      <c r="C270" s="22" t="s">
        <v>290</v>
      </c>
      <c r="D270" s="28" t="s">
        <v>190</v>
      </c>
      <c r="E270" s="50">
        <v>1200</v>
      </c>
      <c r="F270" s="95"/>
    </row>
    <row r="271" spans="1:7" ht="20.100000000000001" customHeight="1" x14ac:dyDescent="0.3">
      <c r="A271" s="45"/>
      <c r="B271" s="23"/>
      <c r="C271" s="22" t="s">
        <v>291</v>
      </c>
      <c r="D271" s="28" t="s">
        <v>190</v>
      </c>
      <c r="E271" s="50">
        <v>1000</v>
      </c>
      <c r="F271" s="95"/>
    </row>
    <row r="272" spans="1:7" ht="20.100000000000001" customHeight="1" x14ac:dyDescent="0.3">
      <c r="A272" s="45"/>
      <c r="B272" s="23"/>
      <c r="C272" s="22" t="s">
        <v>296</v>
      </c>
      <c r="D272" s="28" t="s">
        <v>187</v>
      </c>
      <c r="E272" s="50">
        <v>25</v>
      </c>
      <c r="F272" s="95"/>
    </row>
    <row r="273" spans="1:7" ht="20.100000000000001" customHeight="1" x14ac:dyDescent="0.3">
      <c r="A273" s="45"/>
      <c r="B273" s="23"/>
      <c r="C273" s="22" t="s">
        <v>297</v>
      </c>
      <c r="D273" s="28" t="s">
        <v>190</v>
      </c>
      <c r="E273" s="50">
        <v>50</v>
      </c>
      <c r="F273" s="95"/>
    </row>
    <row r="274" spans="1:7" ht="29.25" customHeight="1" x14ac:dyDescent="0.3">
      <c r="A274" s="38" t="s">
        <v>298</v>
      </c>
      <c r="B274" s="15"/>
      <c r="C274" s="23"/>
      <c r="D274" s="28"/>
      <c r="E274" s="50"/>
      <c r="F274" s="95"/>
    </row>
    <row r="275" spans="1:7" ht="20.100000000000001" customHeight="1" x14ac:dyDescent="0.3">
      <c r="A275" s="45"/>
      <c r="B275" s="15" t="s">
        <v>299</v>
      </c>
      <c r="C275" s="22" t="s">
        <v>300</v>
      </c>
      <c r="D275" s="15" t="s">
        <v>190</v>
      </c>
      <c r="E275" s="40">
        <v>50</v>
      </c>
      <c r="F275" s="95"/>
    </row>
    <row r="276" spans="1:7" ht="20.100000000000001" customHeight="1" x14ac:dyDescent="0.3">
      <c r="A276" s="45"/>
      <c r="B276" s="15"/>
      <c r="C276" s="22"/>
      <c r="D276" s="15"/>
      <c r="E276" s="40"/>
      <c r="F276" s="95"/>
    </row>
    <row r="277" spans="1:7" ht="43.5" customHeight="1" x14ac:dyDescent="0.3">
      <c r="A277" s="45"/>
      <c r="B277" s="15"/>
      <c r="C277" s="22" t="s">
        <v>301</v>
      </c>
      <c r="D277" s="28" t="s">
        <v>190</v>
      </c>
      <c r="E277" s="50">
        <v>50</v>
      </c>
      <c r="F277" s="95"/>
    </row>
    <row r="278" spans="1:7" ht="20.100000000000001" customHeight="1" x14ac:dyDescent="0.3">
      <c r="A278" s="45"/>
      <c r="B278" s="15"/>
      <c r="C278" s="22"/>
      <c r="D278" s="15"/>
      <c r="E278" s="16"/>
      <c r="F278" s="95"/>
    </row>
    <row r="279" spans="1:7" ht="20.100000000000001" customHeight="1" x14ac:dyDescent="0.3">
      <c r="A279" s="45"/>
      <c r="B279" s="15"/>
      <c r="C279" s="22"/>
      <c r="D279" s="15"/>
      <c r="E279" s="16"/>
      <c r="F279" s="95"/>
    </row>
    <row r="280" spans="1:7" ht="20.100000000000001" customHeight="1" x14ac:dyDescent="0.3">
      <c r="A280" s="45"/>
      <c r="B280" s="15"/>
      <c r="C280" s="22"/>
      <c r="D280" s="15"/>
      <c r="E280" s="16"/>
      <c r="F280" s="95"/>
    </row>
    <row r="281" spans="1:7" ht="20.100000000000001" customHeight="1" x14ac:dyDescent="0.3">
      <c r="A281" s="45"/>
      <c r="B281" s="15"/>
      <c r="C281" s="22"/>
      <c r="D281" s="15"/>
      <c r="E281" s="16"/>
      <c r="F281" s="95"/>
    </row>
    <row r="282" spans="1:7" ht="20.100000000000001" customHeight="1" x14ac:dyDescent="0.3">
      <c r="A282" s="45"/>
      <c r="B282" s="15"/>
      <c r="C282" s="22"/>
      <c r="D282" s="15"/>
      <c r="E282" s="16"/>
      <c r="F282" s="95"/>
    </row>
    <row r="283" spans="1:7" ht="20.100000000000001" customHeight="1" x14ac:dyDescent="0.3">
      <c r="A283" s="45"/>
      <c r="B283" s="15"/>
      <c r="C283" s="22"/>
      <c r="D283" s="15"/>
      <c r="E283" s="16"/>
      <c r="F283" s="95"/>
    </row>
    <row r="284" spans="1:7" ht="20.100000000000001" customHeight="1" thickBot="1" x14ac:dyDescent="0.35">
      <c r="A284" s="45"/>
      <c r="B284" s="15"/>
      <c r="C284" s="22"/>
      <c r="D284" s="15"/>
      <c r="E284" s="16"/>
      <c r="F284" s="95"/>
    </row>
    <row r="285" spans="1:7" ht="34.950000000000003" customHeight="1" thickBot="1" x14ac:dyDescent="0.35">
      <c r="A285" s="123" t="s">
        <v>302</v>
      </c>
      <c r="B285" s="124"/>
      <c r="C285" s="124"/>
      <c r="D285" s="124"/>
      <c r="E285" s="124"/>
      <c r="F285" s="124"/>
      <c r="G285" s="102"/>
    </row>
    <row r="286" spans="1:7" ht="20.100000000000001" customHeight="1" x14ac:dyDescent="0.3">
      <c r="A286" s="35"/>
      <c r="B286" s="36"/>
      <c r="C286" s="37"/>
      <c r="D286" s="15"/>
      <c r="E286" s="16"/>
      <c r="F286" s="96"/>
    </row>
    <row r="287" spans="1:7" ht="20.100000000000001" customHeight="1" x14ac:dyDescent="0.3">
      <c r="A287" s="35">
        <v>5</v>
      </c>
      <c r="B287" s="36" t="s">
        <v>303</v>
      </c>
      <c r="C287" s="37" t="s">
        <v>304</v>
      </c>
      <c r="D287" s="15"/>
      <c r="E287" s="16"/>
      <c r="F287" s="96"/>
    </row>
    <row r="288" spans="1:7" ht="20.100000000000001" customHeight="1" x14ac:dyDescent="0.3">
      <c r="A288" s="38"/>
      <c r="B288" s="28"/>
      <c r="C288" s="22"/>
      <c r="D288" s="28"/>
      <c r="E288" s="16"/>
      <c r="F288" s="95"/>
    </row>
    <row r="289" spans="1:7" ht="61.5" customHeight="1" x14ac:dyDescent="0.3">
      <c r="A289" s="38" t="s">
        <v>305</v>
      </c>
      <c r="B289" s="28" t="s">
        <v>288</v>
      </c>
      <c r="C289" s="22" t="s">
        <v>306</v>
      </c>
      <c r="D289" s="28"/>
      <c r="E289" s="51"/>
      <c r="F289" s="95"/>
    </row>
    <row r="290" spans="1:7" ht="20.100000000000001" customHeight="1" x14ac:dyDescent="0.3">
      <c r="A290" s="38"/>
      <c r="B290" s="28"/>
      <c r="C290" s="23" t="s">
        <v>307</v>
      </c>
      <c r="D290" s="28" t="s">
        <v>177</v>
      </c>
      <c r="E290" s="40">
        <v>11700</v>
      </c>
      <c r="F290" s="95"/>
    </row>
    <row r="291" spans="1:7" ht="20.100000000000001" customHeight="1" x14ac:dyDescent="0.3">
      <c r="A291" s="38"/>
      <c r="B291" s="28"/>
      <c r="C291" s="23" t="s">
        <v>308</v>
      </c>
      <c r="D291" s="28" t="s">
        <v>177</v>
      </c>
      <c r="E291" s="40">
        <v>3800</v>
      </c>
      <c r="F291" s="95"/>
    </row>
    <row r="292" spans="1:7" ht="20.100000000000001" customHeight="1" x14ac:dyDescent="0.3">
      <c r="A292" s="38"/>
      <c r="B292" s="28"/>
      <c r="C292" s="23"/>
      <c r="D292" s="28"/>
      <c r="E292" s="16"/>
      <c r="F292" s="95"/>
    </row>
    <row r="293" spans="1:7" ht="78" customHeight="1" x14ac:dyDescent="0.3">
      <c r="A293" s="38"/>
      <c r="B293" s="28" t="s">
        <v>310</v>
      </c>
      <c r="C293" s="23" t="s">
        <v>439</v>
      </c>
      <c r="D293" s="28"/>
      <c r="E293" s="16"/>
      <c r="F293" s="95"/>
    </row>
    <row r="294" spans="1:7" ht="20.100000000000001" customHeight="1" x14ac:dyDescent="0.3">
      <c r="A294" s="38"/>
      <c r="B294" s="28"/>
      <c r="C294" s="23" t="s">
        <v>309</v>
      </c>
      <c r="D294" s="28"/>
      <c r="E294" s="16"/>
      <c r="F294" s="95"/>
    </row>
    <row r="295" spans="1:7" s="57" customFormat="1" ht="20.100000000000001" customHeight="1" x14ac:dyDescent="0.3">
      <c r="A295" s="63"/>
      <c r="B295" s="64"/>
      <c r="C295" s="65" t="s">
        <v>307</v>
      </c>
      <c r="D295" s="64" t="s">
        <v>177</v>
      </c>
      <c r="E295" s="66">
        <v>1800</v>
      </c>
      <c r="F295" s="92"/>
      <c r="G295" s="104"/>
    </row>
    <row r="296" spans="1:7" s="57" customFormat="1" ht="20.100000000000001" customHeight="1" x14ac:dyDescent="0.3">
      <c r="A296" s="63"/>
      <c r="B296" s="64"/>
      <c r="C296" s="65" t="s">
        <v>308</v>
      </c>
      <c r="D296" s="64" t="s">
        <v>177</v>
      </c>
      <c r="E296" s="66">
        <v>1050</v>
      </c>
      <c r="F296" s="92"/>
      <c r="G296" s="104"/>
    </row>
    <row r="297" spans="1:7" ht="8.4" customHeight="1" x14ac:dyDescent="0.3">
      <c r="A297" s="38"/>
      <c r="B297" s="28"/>
      <c r="C297" s="23"/>
      <c r="D297" s="28"/>
      <c r="E297" s="16"/>
      <c r="F297" s="95"/>
    </row>
    <row r="298" spans="1:7" ht="20.100000000000001" customHeight="1" x14ac:dyDescent="0.3">
      <c r="A298" s="38"/>
      <c r="B298" s="28"/>
      <c r="C298" s="23" t="s">
        <v>438</v>
      </c>
      <c r="D298" s="28" t="s">
        <v>177</v>
      </c>
      <c r="E298" s="16">
        <v>900</v>
      </c>
      <c r="F298" s="95"/>
    </row>
    <row r="299" spans="1:7" ht="15" customHeight="1" x14ac:dyDescent="0.3">
      <c r="A299" s="38"/>
      <c r="B299" s="28"/>
      <c r="C299" s="23"/>
      <c r="D299" s="28"/>
      <c r="E299" s="16"/>
      <c r="F299" s="95"/>
    </row>
    <row r="300" spans="1:7" ht="30.6" customHeight="1" x14ac:dyDescent="0.3">
      <c r="A300" s="38"/>
      <c r="B300" s="28"/>
      <c r="C300" s="23" t="s">
        <v>437</v>
      </c>
      <c r="D300" s="28" t="s">
        <v>190</v>
      </c>
      <c r="E300" s="16">
        <v>620</v>
      </c>
      <c r="F300" s="95"/>
    </row>
    <row r="301" spans="1:7" ht="15" customHeight="1" x14ac:dyDescent="0.3">
      <c r="A301" s="38"/>
      <c r="B301" s="28"/>
      <c r="C301" s="23"/>
      <c r="D301" s="28"/>
      <c r="E301" s="16"/>
      <c r="F301" s="95"/>
    </row>
    <row r="302" spans="1:7" ht="27" customHeight="1" x14ac:dyDescent="0.3">
      <c r="A302" s="38"/>
      <c r="B302" s="28"/>
      <c r="C302" s="21" t="s">
        <v>312</v>
      </c>
      <c r="D302" s="28"/>
      <c r="E302" s="16"/>
      <c r="F302" s="95"/>
    </row>
    <row r="303" spans="1:7" ht="55.5" customHeight="1" x14ac:dyDescent="0.3">
      <c r="A303" s="38" t="s">
        <v>313</v>
      </c>
      <c r="B303" s="28" t="s">
        <v>314</v>
      </c>
      <c r="C303" s="22" t="s">
        <v>315</v>
      </c>
      <c r="D303" s="28"/>
      <c r="E303" s="16"/>
      <c r="F303" s="95"/>
    </row>
    <row r="304" spans="1:7" ht="20.100000000000001" customHeight="1" x14ac:dyDescent="0.3">
      <c r="A304" s="38"/>
      <c r="B304" s="28"/>
      <c r="C304" s="34" t="s">
        <v>316</v>
      </c>
      <c r="D304" s="28"/>
      <c r="E304" s="16"/>
      <c r="F304" s="95"/>
    </row>
    <row r="305" spans="1:6" ht="20.100000000000001" customHeight="1" x14ac:dyDescent="0.3">
      <c r="A305" s="38"/>
      <c r="B305" s="28"/>
      <c r="C305" s="23" t="s">
        <v>317</v>
      </c>
      <c r="D305" s="28" t="s">
        <v>282</v>
      </c>
      <c r="E305" s="40">
        <v>30</v>
      </c>
      <c r="F305" s="95"/>
    </row>
    <row r="306" spans="1:6" ht="20.100000000000001" customHeight="1" x14ac:dyDescent="0.3">
      <c r="A306" s="38"/>
      <c r="B306" s="28"/>
      <c r="C306" s="23" t="s">
        <v>318</v>
      </c>
      <c r="D306" s="28" t="s">
        <v>282</v>
      </c>
      <c r="E306" s="40">
        <v>30</v>
      </c>
      <c r="F306" s="95"/>
    </row>
    <row r="307" spans="1:6" ht="20.100000000000001" customHeight="1" x14ac:dyDescent="0.3">
      <c r="A307" s="38"/>
      <c r="B307" s="28"/>
      <c r="C307" s="23" t="s">
        <v>319</v>
      </c>
      <c r="D307" s="28" t="s">
        <v>282</v>
      </c>
      <c r="E307" s="40">
        <v>30</v>
      </c>
      <c r="F307" s="95"/>
    </row>
    <row r="308" spans="1:6" ht="20.100000000000001" customHeight="1" x14ac:dyDescent="0.3">
      <c r="A308" s="38"/>
      <c r="B308" s="28"/>
      <c r="C308" s="23" t="s">
        <v>320</v>
      </c>
      <c r="D308" s="28" t="s">
        <v>282</v>
      </c>
      <c r="E308" s="40">
        <v>30</v>
      </c>
      <c r="F308" s="95"/>
    </row>
    <row r="309" spans="1:6" ht="20.100000000000001" customHeight="1" x14ac:dyDescent="0.3">
      <c r="A309" s="38"/>
      <c r="B309" s="28"/>
      <c r="C309" s="34" t="s">
        <v>321</v>
      </c>
      <c r="D309" s="28"/>
      <c r="E309" s="16"/>
      <c r="F309" s="95"/>
    </row>
    <row r="310" spans="1:6" ht="20.100000000000001" customHeight="1" x14ac:dyDescent="0.3">
      <c r="A310" s="38"/>
      <c r="B310" s="28"/>
      <c r="C310" s="23" t="s">
        <v>317</v>
      </c>
      <c r="D310" s="28" t="s">
        <v>282</v>
      </c>
      <c r="E310" s="16">
        <v>20</v>
      </c>
      <c r="F310" s="95"/>
    </row>
    <row r="311" spans="1:6" ht="20.100000000000001" customHeight="1" x14ac:dyDescent="0.3">
      <c r="A311" s="38"/>
      <c r="B311" s="28"/>
      <c r="C311" s="23" t="s">
        <v>318</v>
      </c>
      <c r="D311" s="28" t="s">
        <v>282</v>
      </c>
      <c r="E311" s="16">
        <v>20</v>
      </c>
      <c r="F311" s="95"/>
    </row>
    <row r="312" spans="1:6" ht="20.100000000000001" customHeight="1" x14ac:dyDescent="0.3">
      <c r="A312" s="38"/>
      <c r="B312" s="28"/>
      <c r="C312" s="23" t="s">
        <v>319</v>
      </c>
      <c r="D312" s="28" t="s">
        <v>282</v>
      </c>
      <c r="E312" s="16">
        <v>10</v>
      </c>
      <c r="F312" s="95"/>
    </row>
    <row r="313" spans="1:6" ht="20.100000000000001" customHeight="1" x14ac:dyDescent="0.3">
      <c r="A313" s="38"/>
      <c r="B313" s="28"/>
      <c r="C313" s="23" t="s">
        <v>320</v>
      </c>
      <c r="D313" s="28" t="s">
        <v>282</v>
      </c>
      <c r="E313" s="16">
        <v>20</v>
      </c>
      <c r="F313" s="95"/>
    </row>
    <row r="314" spans="1:6" ht="20.100000000000001" customHeight="1" x14ac:dyDescent="0.3">
      <c r="A314" s="38"/>
      <c r="B314" s="28"/>
      <c r="C314" s="23"/>
      <c r="D314" s="28"/>
      <c r="E314" s="16"/>
      <c r="F314" s="95"/>
    </row>
    <row r="315" spans="1:6" ht="45" x14ac:dyDescent="0.3">
      <c r="A315" s="38"/>
      <c r="B315" s="28" t="s">
        <v>314</v>
      </c>
      <c r="C315" s="22" t="s">
        <v>322</v>
      </c>
      <c r="D315" s="28"/>
      <c r="E315" s="16"/>
      <c r="F315" s="95"/>
    </row>
    <row r="316" spans="1:6" ht="20.100000000000001" customHeight="1" x14ac:dyDescent="0.3">
      <c r="A316" s="52"/>
      <c r="B316" s="53"/>
      <c r="C316" s="23" t="s">
        <v>323</v>
      </c>
      <c r="D316" s="28" t="s">
        <v>282</v>
      </c>
      <c r="E316" s="40">
        <v>10</v>
      </c>
      <c r="F316" s="95"/>
    </row>
    <row r="317" spans="1:6" ht="20.100000000000001" customHeight="1" x14ac:dyDescent="0.3">
      <c r="A317" s="52"/>
      <c r="B317" s="53"/>
      <c r="C317" s="23" t="s">
        <v>324</v>
      </c>
      <c r="D317" s="28" t="s">
        <v>282</v>
      </c>
      <c r="E317" s="40">
        <v>5</v>
      </c>
      <c r="F317" s="95"/>
    </row>
    <row r="318" spans="1:6" ht="20.100000000000001" customHeight="1" x14ac:dyDescent="0.3">
      <c r="A318" s="52"/>
      <c r="B318" s="53"/>
      <c r="C318" s="23"/>
      <c r="D318" s="28"/>
      <c r="E318" s="16"/>
      <c r="F318" s="95"/>
    </row>
    <row r="319" spans="1:6" ht="51" customHeight="1" x14ac:dyDescent="0.3">
      <c r="A319" s="38"/>
      <c r="B319" s="28" t="s">
        <v>314</v>
      </c>
      <c r="C319" s="22" t="s">
        <v>325</v>
      </c>
      <c r="D319" s="28"/>
      <c r="E319" s="16"/>
      <c r="F319" s="95"/>
    </row>
    <row r="320" spans="1:6" ht="20.100000000000001" customHeight="1" x14ac:dyDescent="0.3">
      <c r="A320" s="38"/>
      <c r="B320" s="28"/>
      <c r="C320" s="23" t="s">
        <v>326</v>
      </c>
      <c r="D320" s="28" t="s">
        <v>282</v>
      </c>
      <c r="E320" s="40">
        <v>25</v>
      </c>
      <c r="F320" s="95"/>
    </row>
    <row r="321" spans="1:7" ht="20.100000000000001" customHeight="1" x14ac:dyDescent="0.3">
      <c r="A321" s="38"/>
      <c r="B321" s="28"/>
      <c r="C321" s="23" t="s">
        <v>327</v>
      </c>
      <c r="D321" s="28" t="s">
        <v>282</v>
      </c>
      <c r="E321" s="40">
        <v>15</v>
      </c>
      <c r="F321" s="95"/>
    </row>
    <row r="322" spans="1:7" ht="20.100000000000001" customHeight="1" x14ac:dyDescent="0.3">
      <c r="A322" s="38"/>
      <c r="B322" s="28"/>
      <c r="C322" s="23" t="s">
        <v>328</v>
      </c>
      <c r="D322" s="28" t="s">
        <v>282</v>
      </c>
      <c r="E322" s="40">
        <v>10</v>
      </c>
      <c r="F322" s="95"/>
    </row>
    <row r="323" spans="1:7" ht="18.75" customHeight="1" thickBot="1" x14ac:dyDescent="0.35">
      <c r="A323" s="38"/>
      <c r="B323" s="28"/>
      <c r="C323" s="23"/>
      <c r="D323" s="28"/>
      <c r="E323" s="40"/>
      <c r="F323" s="95"/>
    </row>
    <row r="324" spans="1:7" ht="34.950000000000003" customHeight="1" thickBot="1" x14ac:dyDescent="0.35">
      <c r="A324" s="123" t="s">
        <v>76</v>
      </c>
      <c r="B324" s="124"/>
      <c r="C324" s="124"/>
      <c r="D324" s="124"/>
      <c r="E324" s="124"/>
      <c r="F324" s="125"/>
      <c r="G324" s="102"/>
    </row>
    <row r="325" spans="1:7" ht="45.75" customHeight="1" x14ac:dyDescent="0.3">
      <c r="A325" s="38"/>
      <c r="B325" s="28"/>
      <c r="C325" s="22" t="s">
        <v>329</v>
      </c>
      <c r="D325" s="28"/>
      <c r="E325" s="40"/>
      <c r="F325" s="95"/>
    </row>
    <row r="326" spans="1:7" ht="20.25" customHeight="1" x14ac:dyDescent="0.3">
      <c r="A326" s="38"/>
      <c r="B326" s="28"/>
      <c r="C326" s="22"/>
      <c r="D326" s="28"/>
      <c r="E326" s="40"/>
      <c r="F326" s="95"/>
    </row>
    <row r="327" spans="1:7" ht="18.75" customHeight="1" x14ac:dyDescent="0.3">
      <c r="A327" s="38"/>
      <c r="B327" s="28"/>
      <c r="C327" s="23" t="s">
        <v>330</v>
      </c>
      <c r="D327" s="28" t="s">
        <v>282</v>
      </c>
      <c r="E327" s="40">
        <v>12</v>
      </c>
      <c r="F327" s="95"/>
    </row>
    <row r="328" spans="1:7" ht="22.5" customHeight="1" x14ac:dyDescent="0.3">
      <c r="A328" s="38"/>
      <c r="B328" s="28"/>
      <c r="C328" s="23" t="s">
        <v>331</v>
      </c>
      <c r="D328" s="28" t="s">
        <v>282</v>
      </c>
      <c r="E328" s="40">
        <v>12</v>
      </c>
      <c r="F328" s="95"/>
    </row>
    <row r="329" spans="1:7" ht="20.100000000000001" customHeight="1" x14ac:dyDescent="0.3">
      <c r="A329" s="38"/>
      <c r="B329" s="28"/>
      <c r="C329" s="23"/>
      <c r="D329" s="28"/>
      <c r="E329" s="16"/>
      <c r="F329" s="95"/>
    </row>
    <row r="330" spans="1:7" ht="47.25" customHeight="1" x14ac:dyDescent="0.3">
      <c r="A330" s="38"/>
      <c r="B330" s="28"/>
      <c r="C330" s="23" t="s">
        <v>332</v>
      </c>
      <c r="D330" s="28"/>
      <c r="E330" s="16"/>
      <c r="F330" s="95"/>
    </row>
    <row r="331" spans="1:7" ht="20.100000000000001" customHeight="1" x14ac:dyDescent="0.3">
      <c r="A331" s="38"/>
      <c r="B331" s="28"/>
      <c r="C331" s="23"/>
      <c r="D331" s="28"/>
      <c r="E331" s="16"/>
      <c r="F331" s="95"/>
    </row>
    <row r="332" spans="1:7" ht="20.100000000000001" customHeight="1" x14ac:dyDescent="0.3">
      <c r="A332" s="38"/>
      <c r="B332" s="28"/>
      <c r="C332" s="23" t="s">
        <v>333</v>
      </c>
      <c r="D332" s="28" t="s">
        <v>282</v>
      </c>
      <c r="E332" s="40">
        <v>30</v>
      </c>
      <c r="F332" s="95"/>
    </row>
    <row r="333" spans="1:7" ht="20.100000000000001" customHeight="1" x14ac:dyDescent="0.3">
      <c r="A333" s="38"/>
      <c r="B333" s="28"/>
      <c r="C333" s="23" t="s">
        <v>308</v>
      </c>
      <c r="D333" s="28" t="s">
        <v>282</v>
      </c>
      <c r="E333" s="40">
        <v>30</v>
      </c>
      <c r="F333" s="95"/>
    </row>
    <row r="334" spans="1:7" ht="20.100000000000001" customHeight="1" x14ac:dyDescent="0.3">
      <c r="A334" s="38"/>
      <c r="B334" s="28"/>
      <c r="C334" s="23"/>
      <c r="D334" s="28"/>
      <c r="E334" s="40"/>
      <c r="F334" s="95"/>
    </row>
    <row r="335" spans="1:7" ht="20.100000000000001" customHeight="1" x14ac:dyDescent="0.3">
      <c r="A335" s="38"/>
      <c r="B335" s="58" t="s">
        <v>334</v>
      </c>
      <c r="C335" s="59" t="s">
        <v>335</v>
      </c>
      <c r="D335" s="28" t="s">
        <v>336</v>
      </c>
      <c r="E335" s="60">
        <v>1</v>
      </c>
      <c r="F335" s="95">
        <v>100000</v>
      </c>
      <c r="G335" s="101">
        <f>E335*F335</f>
        <v>100000</v>
      </c>
    </row>
    <row r="336" spans="1:7" ht="12" customHeight="1" x14ac:dyDescent="0.3">
      <c r="A336" s="38"/>
      <c r="B336" s="58"/>
      <c r="C336" s="59"/>
      <c r="D336" s="28"/>
      <c r="E336" s="16"/>
      <c r="F336" s="95"/>
    </row>
    <row r="337" spans="1:6" ht="20.100000000000001" customHeight="1" x14ac:dyDescent="0.3">
      <c r="A337" s="38"/>
      <c r="B337" s="58"/>
      <c r="C337" s="59" t="s">
        <v>337</v>
      </c>
      <c r="D337" s="28" t="s">
        <v>82</v>
      </c>
      <c r="E337" s="106">
        <f>G335</f>
        <v>100000</v>
      </c>
      <c r="F337" s="97"/>
    </row>
    <row r="338" spans="1:6" ht="10.199999999999999" customHeight="1" x14ac:dyDescent="0.3">
      <c r="A338" s="38"/>
      <c r="B338" s="58"/>
      <c r="C338" s="59"/>
      <c r="D338" s="28"/>
      <c r="E338" s="106"/>
      <c r="F338" s="97"/>
    </row>
    <row r="339" spans="1:6" ht="100.5" customHeight="1" x14ac:dyDescent="0.3">
      <c r="A339" s="38" t="s">
        <v>338</v>
      </c>
      <c r="B339" s="61" t="s">
        <v>339</v>
      </c>
      <c r="C339" s="62" t="s">
        <v>340</v>
      </c>
      <c r="D339" s="28"/>
      <c r="E339" s="16"/>
      <c r="F339" s="95"/>
    </row>
    <row r="340" spans="1:6" ht="28.5" customHeight="1" x14ac:dyDescent="0.3">
      <c r="A340" s="38"/>
      <c r="B340" s="15"/>
      <c r="C340" s="39" t="s">
        <v>341</v>
      </c>
      <c r="D340" s="61" t="s">
        <v>282</v>
      </c>
      <c r="E340" s="40">
        <v>40</v>
      </c>
      <c r="F340" s="98"/>
    </row>
    <row r="341" spans="1:6" ht="30" customHeight="1" x14ac:dyDescent="0.3">
      <c r="A341" s="38"/>
      <c r="B341" s="15"/>
      <c r="C341" s="39" t="s">
        <v>342</v>
      </c>
      <c r="D341" s="61" t="s">
        <v>282</v>
      </c>
      <c r="E341" s="40">
        <v>20</v>
      </c>
      <c r="F341" s="98"/>
    </row>
    <row r="342" spans="1:6" ht="20.100000000000001" customHeight="1" x14ac:dyDescent="0.3">
      <c r="A342" s="38"/>
      <c r="B342" s="15"/>
      <c r="C342" s="39"/>
      <c r="D342" s="61"/>
      <c r="E342" s="40"/>
      <c r="F342" s="98"/>
    </row>
    <row r="343" spans="1:6" ht="96" customHeight="1" x14ac:dyDescent="0.3">
      <c r="A343" s="38" t="s">
        <v>343</v>
      </c>
      <c r="B343" s="15" t="s">
        <v>339</v>
      </c>
      <c r="C343" s="39" t="s">
        <v>344</v>
      </c>
      <c r="D343" s="61"/>
      <c r="E343" s="40"/>
      <c r="F343" s="98"/>
    </row>
    <row r="344" spans="1:6" ht="20.100000000000001" customHeight="1" x14ac:dyDescent="0.3">
      <c r="A344" s="38"/>
      <c r="B344" s="15"/>
      <c r="C344" s="23" t="s">
        <v>345</v>
      </c>
      <c r="D344" s="28" t="s">
        <v>282</v>
      </c>
      <c r="E344" s="40">
        <v>40</v>
      </c>
      <c r="F344" s="95"/>
    </row>
    <row r="345" spans="1:6" ht="20.100000000000001" customHeight="1" x14ac:dyDescent="0.3">
      <c r="A345" s="38"/>
      <c r="B345" s="15"/>
      <c r="C345" s="23" t="s">
        <v>346</v>
      </c>
      <c r="D345" s="28" t="s">
        <v>282</v>
      </c>
      <c r="E345" s="40">
        <v>25</v>
      </c>
      <c r="F345" s="95"/>
    </row>
    <row r="346" spans="1:6" x14ac:dyDescent="0.3">
      <c r="A346" s="38"/>
      <c r="B346" s="15"/>
      <c r="C346" s="23"/>
      <c r="D346" s="28"/>
      <c r="E346" s="16"/>
      <c r="F346" s="95"/>
    </row>
    <row r="347" spans="1:6" ht="30" x14ac:dyDescent="0.3">
      <c r="A347" s="38" t="s">
        <v>347</v>
      </c>
      <c r="B347" s="28" t="s">
        <v>299</v>
      </c>
      <c r="C347" s="22" t="s">
        <v>348</v>
      </c>
      <c r="D347" s="28"/>
      <c r="E347" s="16"/>
      <c r="F347" s="95"/>
    </row>
    <row r="348" spans="1:6" ht="30" x14ac:dyDescent="0.3">
      <c r="A348" s="38" t="s">
        <v>349</v>
      </c>
      <c r="B348" s="28"/>
      <c r="C348" s="23" t="s">
        <v>350</v>
      </c>
      <c r="D348" s="28"/>
      <c r="E348" s="16"/>
      <c r="F348" s="95"/>
    </row>
    <row r="349" spans="1:6" ht="23.4" customHeight="1" x14ac:dyDescent="0.3">
      <c r="A349" s="38"/>
      <c r="B349" s="15"/>
      <c r="C349" s="23" t="s">
        <v>307</v>
      </c>
      <c r="D349" s="15" t="s">
        <v>282</v>
      </c>
      <c r="E349" s="40">
        <v>140</v>
      </c>
      <c r="F349" s="95"/>
    </row>
    <row r="350" spans="1:6" ht="14.25" customHeight="1" x14ac:dyDescent="0.3">
      <c r="A350" s="38"/>
      <c r="B350" s="15"/>
      <c r="C350" s="23" t="s">
        <v>308</v>
      </c>
      <c r="D350" s="15" t="s">
        <v>282</v>
      </c>
      <c r="E350" s="40">
        <v>80</v>
      </c>
      <c r="F350" s="95"/>
    </row>
    <row r="351" spans="1:6" x14ac:dyDescent="0.3">
      <c r="A351" s="38"/>
      <c r="B351" s="15"/>
      <c r="C351" s="39"/>
      <c r="D351" s="15"/>
      <c r="E351" s="16"/>
      <c r="F351" s="95"/>
    </row>
    <row r="352" spans="1:6" ht="62.25" customHeight="1" x14ac:dyDescent="0.3">
      <c r="A352" s="38" t="s">
        <v>351</v>
      </c>
      <c r="B352" s="67"/>
      <c r="C352" s="23" t="s">
        <v>352</v>
      </c>
      <c r="D352" s="28"/>
      <c r="E352" s="16"/>
      <c r="F352" s="95"/>
    </row>
    <row r="353" spans="1:7" ht="23.4" customHeight="1" x14ac:dyDescent="0.3">
      <c r="A353" s="52"/>
      <c r="B353" s="67"/>
      <c r="C353" s="23" t="s">
        <v>307</v>
      </c>
      <c r="D353" s="28" t="s">
        <v>282</v>
      </c>
      <c r="E353" s="40">
        <v>45</v>
      </c>
      <c r="F353" s="95"/>
    </row>
    <row r="354" spans="1:7" ht="24" customHeight="1" x14ac:dyDescent="0.3">
      <c r="A354" s="52"/>
      <c r="B354" s="67"/>
      <c r="C354" s="23" t="s">
        <v>308</v>
      </c>
      <c r="D354" s="28" t="s">
        <v>282</v>
      </c>
      <c r="E354" s="40">
        <v>20</v>
      </c>
      <c r="F354" s="95"/>
    </row>
    <row r="355" spans="1:7" ht="15.6" customHeight="1" x14ac:dyDescent="0.3">
      <c r="A355" s="52"/>
      <c r="B355" s="67"/>
      <c r="C355" s="23"/>
      <c r="D355" s="28"/>
      <c r="E355" s="16"/>
      <c r="F355" s="95"/>
    </row>
    <row r="356" spans="1:7" ht="51.75" customHeight="1" x14ac:dyDescent="0.3">
      <c r="A356" s="38" t="s">
        <v>353</v>
      </c>
      <c r="B356" s="67"/>
      <c r="C356" s="23" t="s">
        <v>354</v>
      </c>
      <c r="D356" s="28"/>
      <c r="E356" s="16"/>
      <c r="F356" s="95"/>
    </row>
    <row r="357" spans="1:7" x14ac:dyDescent="0.3">
      <c r="A357" s="52"/>
      <c r="B357" s="67"/>
      <c r="C357" s="23" t="s">
        <v>307</v>
      </c>
      <c r="D357" s="28" t="s">
        <v>282</v>
      </c>
      <c r="E357" s="40">
        <v>65</v>
      </c>
      <c r="F357" s="95"/>
    </row>
    <row r="358" spans="1:7" ht="24.75" customHeight="1" x14ac:dyDescent="0.3">
      <c r="A358" s="52"/>
      <c r="B358" s="67"/>
      <c r="C358" s="23" t="s">
        <v>308</v>
      </c>
      <c r="D358" s="28" t="s">
        <v>282</v>
      </c>
      <c r="E358" s="40">
        <v>45</v>
      </c>
      <c r="F358" s="95"/>
    </row>
    <row r="359" spans="1:7" ht="12.75" customHeight="1" x14ac:dyDescent="0.3">
      <c r="A359" s="52"/>
      <c r="B359" s="67"/>
      <c r="C359" s="23"/>
      <c r="D359" s="28"/>
      <c r="E359" s="40"/>
      <c r="F359" s="95"/>
    </row>
    <row r="360" spans="1:7" ht="35.25" customHeight="1" x14ac:dyDescent="0.3">
      <c r="A360" s="19" t="s">
        <v>355</v>
      </c>
      <c r="B360" s="15" t="s">
        <v>356</v>
      </c>
      <c r="C360" s="23" t="s">
        <v>357</v>
      </c>
      <c r="D360" s="28" t="s">
        <v>282</v>
      </c>
      <c r="E360" s="40">
        <v>120</v>
      </c>
      <c r="F360" s="95"/>
    </row>
    <row r="361" spans="1:7" ht="12.75" customHeight="1" thickBot="1" x14ac:dyDescent="0.35">
      <c r="A361" s="38"/>
      <c r="B361" s="15"/>
      <c r="C361" s="23"/>
      <c r="D361" s="28"/>
      <c r="E361" s="16"/>
      <c r="F361" s="95"/>
    </row>
    <row r="362" spans="1:7" ht="34.950000000000003" customHeight="1" thickBot="1" x14ac:dyDescent="0.35">
      <c r="A362" s="123" t="s">
        <v>76</v>
      </c>
      <c r="B362" s="124"/>
      <c r="C362" s="124"/>
      <c r="D362" s="124"/>
      <c r="E362" s="124"/>
      <c r="F362" s="125"/>
      <c r="G362" s="102"/>
    </row>
    <row r="363" spans="1:7" ht="14.4" customHeight="1" x14ac:dyDescent="0.3">
      <c r="A363" s="38" t="s">
        <v>358</v>
      </c>
      <c r="B363" s="15"/>
      <c r="C363" s="34" t="s">
        <v>359</v>
      </c>
      <c r="D363" s="28"/>
      <c r="E363" s="16"/>
      <c r="F363" s="95"/>
    </row>
    <row r="364" spans="1:7" ht="12.75" customHeight="1" x14ac:dyDescent="0.3">
      <c r="A364" s="38"/>
      <c r="B364" s="15"/>
      <c r="C364" s="23"/>
      <c r="D364" s="28"/>
      <c r="E364" s="16"/>
      <c r="F364" s="95"/>
    </row>
    <row r="365" spans="1:7" ht="57" customHeight="1" x14ac:dyDescent="0.3">
      <c r="A365" s="38" t="s">
        <v>360</v>
      </c>
      <c r="B365" s="28" t="s">
        <v>361</v>
      </c>
      <c r="C365" s="23" t="s">
        <v>362</v>
      </c>
      <c r="D365" s="28"/>
      <c r="E365" s="16"/>
      <c r="F365" s="95"/>
    </row>
    <row r="366" spans="1:7" ht="45.75" customHeight="1" x14ac:dyDescent="0.3">
      <c r="A366" s="38"/>
      <c r="B366" s="28"/>
      <c r="C366" s="22" t="s">
        <v>363</v>
      </c>
      <c r="D366" s="28"/>
      <c r="E366" s="16"/>
      <c r="F366" s="95"/>
    </row>
    <row r="367" spans="1:7" ht="18.75" customHeight="1" x14ac:dyDescent="0.3">
      <c r="A367" s="38"/>
      <c r="B367" s="28"/>
      <c r="C367" s="22" t="s">
        <v>364</v>
      </c>
      <c r="D367" s="28" t="s">
        <v>282</v>
      </c>
      <c r="E367" s="40">
        <v>14</v>
      </c>
      <c r="F367" s="95"/>
    </row>
    <row r="368" spans="1:7" ht="16.5" customHeight="1" x14ac:dyDescent="0.3">
      <c r="A368" s="38"/>
      <c r="B368" s="28"/>
      <c r="C368" s="22" t="s">
        <v>365</v>
      </c>
      <c r="D368" s="28" t="s">
        <v>282</v>
      </c>
      <c r="E368" s="40">
        <v>6</v>
      </c>
      <c r="F368" s="95"/>
    </row>
    <row r="369" spans="1:7" x14ac:dyDescent="0.3">
      <c r="A369" s="38"/>
      <c r="B369" s="28"/>
      <c r="C369" s="22"/>
      <c r="D369" s="28"/>
      <c r="E369" s="16"/>
      <c r="F369" s="95"/>
    </row>
    <row r="370" spans="1:7" ht="45" x14ac:dyDescent="0.3">
      <c r="A370" s="38" t="s">
        <v>366</v>
      </c>
      <c r="B370" s="28"/>
      <c r="C370" s="23" t="s">
        <v>367</v>
      </c>
      <c r="D370" s="28"/>
      <c r="E370" s="16"/>
      <c r="F370" s="95"/>
    </row>
    <row r="371" spans="1:7" x14ac:dyDescent="0.3">
      <c r="A371" s="38"/>
      <c r="B371" s="28"/>
      <c r="C371" s="23"/>
      <c r="D371" s="28"/>
      <c r="E371" s="16"/>
      <c r="F371" s="95"/>
    </row>
    <row r="372" spans="1:7" ht="30" x14ac:dyDescent="0.3">
      <c r="A372" s="38"/>
      <c r="B372" s="28"/>
      <c r="C372" s="22" t="s">
        <v>368</v>
      </c>
      <c r="D372" s="28"/>
      <c r="E372" s="16"/>
      <c r="F372" s="95"/>
    </row>
    <row r="373" spans="1:7" x14ac:dyDescent="0.3">
      <c r="A373" s="38"/>
      <c r="B373" s="28"/>
      <c r="C373" s="22"/>
      <c r="D373" s="28"/>
      <c r="E373" s="16"/>
      <c r="F373" s="95"/>
    </row>
    <row r="374" spans="1:7" x14ac:dyDescent="0.3">
      <c r="A374" s="38"/>
      <c r="B374" s="28"/>
      <c r="C374" s="22" t="s">
        <v>364</v>
      </c>
      <c r="D374" s="28" t="s">
        <v>282</v>
      </c>
      <c r="E374" s="40">
        <v>5</v>
      </c>
      <c r="F374" s="95"/>
    </row>
    <row r="375" spans="1:7" x14ac:dyDescent="0.3">
      <c r="A375" s="38"/>
      <c r="B375" s="28"/>
      <c r="C375" s="22"/>
      <c r="D375" s="28"/>
      <c r="E375" s="16"/>
      <c r="F375" s="95"/>
    </row>
    <row r="376" spans="1:7" x14ac:dyDescent="0.3">
      <c r="A376" s="38"/>
      <c r="B376" s="28"/>
      <c r="C376" s="22"/>
      <c r="D376" s="28"/>
      <c r="E376" s="16"/>
      <c r="F376" s="95"/>
    </row>
    <row r="377" spans="1:7" s="57" customFormat="1" ht="45" x14ac:dyDescent="0.3">
      <c r="A377" s="63" t="s">
        <v>369</v>
      </c>
      <c r="B377" s="64" t="s">
        <v>370</v>
      </c>
      <c r="C377" s="85" t="s">
        <v>371</v>
      </c>
      <c r="D377" s="64"/>
      <c r="E377" s="86"/>
      <c r="F377" s="92"/>
      <c r="G377" s="104"/>
    </row>
    <row r="378" spans="1:7" x14ac:dyDescent="0.3">
      <c r="A378" s="38"/>
      <c r="B378" s="28"/>
      <c r="C378" s="69"/>
      <c r="D378" s="28"/>
      <c r="E378" s="40"/>
      <c r="F378" s="95"/>
    </row>
    <row r="379" spans="1:7" x14ac:dyDescent="0.3">
      <c r="A379" s="38"/>
      <c r="B379" s="28"/>
      <c r="C379" s="68" t="s">
        <v>372</v>
      </c>
      <c r="D379" s="28"/>
      <c r="E379" s="40"/>
      <c r="F379" s="95"/>
    </row>
    <row r="380" spans="1:7" x14ac:dyDescent="0.3">
      <c r="A380" s="38"/>
      <c r="B380" s="28"/>
      <c r="C380" s="68" t="s">
        <v>373</v>
      </c>
      <c r="D380" s="28" t="s">
        <v>282</v>
      </c>
      <c r="E380" s="40">
        <v>60</v>
      </c>
      <c r="F380" s="95"/>
    </row>
    <row r="381" spans="1:7" x14ac:dyDescent="0.3">
      <c r="A381" s="38"/>
      <c r="B381" s="28"/>
      <c r="C381" s="68"/>
      <c r="D381" s="28"/>
      <c r="E381" s="40"/>
      <c r="F381" s="95"/>
    </row>
    <row r="382" spans="1:7" x14ac:dyDescent="0.3">
      <c r="A382" s="38"/>
      <c r="B382" s="28"/>
      <c r="C382" s="68" t="s">
        <v>374</v>
      </c>
      <c r="D382" s="28" t="s">
        <v>282</v>
      </c>
      <c r="E382" s="40">
        <v>65</v>
      </c>
      <c r="F382" s="95"/>
    </row>
    <row r="383" spans="1:7" x14ac:dyDescent="0.3">
      <c r="A383" s="38"/>
      <c r="B383" s="28"/>
      <c r="C383" s="68" t="s">
        <v>375</v>
      </c>
      <c r="D383" s="28" t="s">
        <v>282</v>
      </c>
      <c r="E383" s="40">
        <v>480</v>
      </c>
      <c r="F383" s="95"/>
    </row>
    <row r="384" spans="1:7" ht="16.2" thickBot="1" x14ac:dyDescent="0.35">
      <c r="A384" s="38"/>
      <c r="B384" s="28"/>
      <c r="C384" s="69"/>
      <c r="D384" s="28"/>
      <c r="E384" s="42"/>
      <c r="F384" s="95"/>
    </row>
    <row r="385" spans="1:7" ht="16.2" thickBot="1" x14ac:dyDescent="0.35">
      <c r="A385" s="38"/>
      <c r="B385" s="28"/>
      <c r="C385" s="54"/>
      <c r="D385" s="55"/>
      <c r="E385" s="56"/>
      <c r="F385" s="95"/>
    </row>
    <row r="386" spans="1:7" ht="34.200000000000003" customHeight="1" thickBot="1" x14ac:dyDescent="0.35">
      <c r="A386" s="123" t="s">
        <v>376</v>
      </c>
      <c r="B386" s="124"/>
      <c r="C386" s="124"/>
      <c r="D386" s="124"/>
      <c r="E386" s="124"/>
      <c r="F386" s="124"/>
      <c r="G386" s="102"/>
    </row>
    <row r="387" spans="1:7" x14ac:dyDescent="0.3">
      <c r="A387" s="45"/>
      <c r="B387" s="15"/>
      <c r="C387" s="22"/>
      <c r="D387" s="58"/>
      <c r="E387" s="16"/>
      <c r="F387" s="95"/>
    </row>
    <row r="388" spans="1:7" ht="31.2" x14ac:dyDescent="0.3">
      <c r="A388" s="35">
        <v>6</v>
      </c>
      <c r="B388" s="36" t="s">
        <v>377</v>
      </c>
      <c r="C388" s="37" t="s">
        <v>378</v>
      </c>
      <c r="D388" s="15"/>
      <c r="E388" s="29"/>
      <c r="F388" s="96"/>
    </row>
    <row r="389" spans="1:7" ht="75" x14ac:dyDescent="0.3">
      <c r="A389" s="38" t="s">
        <v>379</v>
      </c>
      <c r="B389" s="28" t="s">
        <v>314</v>
      </c>
      <c r="C389" s="49" t="s">
        <v>380</v>
      </c>
      <c r="D389" s="28"/>
      <c r="E389" s="70"/>
      <c r="F389" s="96"/>
    </row>
    <row r="390" spans="1:7" x14ac:dyDescent="0.3">
      <c r="A390" s="38" t="s">
        <v>381</v>
      </c>
      <c r="B390" s="28"/>
      <c r="C390" s="71" t="s">
        <v>382</v>
      </c>
      <c r="D390" s="28"/>
      <c r="E390" s="47"/>
      <c r="F390" s="96"/>
    </row>
    <row r="391" spans="1:7" x14ac:dyDescent="0.3">
      <c r="A391" s="35"/>
      <c r="B391" s="28"/>
      <c r="C391" s="49" t="s">
        <v>383</v>
      </c>
      <c r="D391" s="15" t="s">
        <v>282</v>
      </c>
      <c r="E391" s="50">
        <v>200</v>
      </c>
      <c r="F391" s="95"/>
    </row>
    <row r="392" spans="1:7" x14ac:dyDescent="0.3">
      <c r="A392" s="35"/>
      <c r="B392" s="28"/>
      <c r="C392" s="49" t="s">
        <v>384</v>
      </c>
      <c r="D392" s="15" t="s">
        <v>282</v>
      </c>
      <c r="E392" s="50">
        <v>205</v>
      </c>
      <c r="F392" s="95"/>
    </row>
    <row r="393" spans="1:7" x14ac:dyDescent="0.3">
      <c r="A393" s="35"/>
      <c r="B393" s="28"/>
      <c r="C393" s="49" t="s">
        <v>385</v>
      </c>
      <c r="D393" s="15" t="s">
        <v>282</v>
      </c>
      <c r="E393" s="50">
        <v>24</v>
      </c>
      <c r="F393" s="95"/>
    </row>
    <row r="394" spans="1:7" x14ac:dyDescent="0.3">
      <c r="A394" s="35"/>
      <c r="B394" s="28"/>
      <c r="C394" s="49" t="s">
        <v>386</v>
      </c>
      <c r="D394" s="15" t="s">
        <v>282</v>
      </c>
      <c r="E394" s="50">
        <v>12</v>
      </c>
      <c r="F394" s="95"/>
    </row>
    <row r="395" spans="1:7" x14ac:dyDescent="0.3">
      <c r="A395" s="35"/>
      <c r="B395" s="23"/>
      <c r="C395" s="23" t="s">
        <v>387</v>
      </c>
      <c r="D395" s="15" t="s">
        <v>282</v>
      </c>
      <c r="E395" s="40">
        <v>10</v>
      </c>
      <c r="F395" s="95"/>
    </row>
    <row r="396" spans="1:7" x14ac:dyDescent="0.3">
      <c r="A396" s="35"/>
      <c r="B396" s="23"/>
      <c r="C396" s="22"/>
      <c r="D396" s="28"/>
      <c r="E396" s="40"/>
      <c r="F396" s="95"/>
    </row>
    <row r="397" spans="1:7" ht="46.8" x14ac:dyDescent="0.3">
      <c r="A397" s="38" t="s">
        <v>388</v>
      </c>
      <c r="B397" s="28" t="s">
        <v>310</v>
      </c>
      <c r="C397" s="71" t="s">
        <v>389</v>
      </c>
      <c r="D397" s="28"/>
      <c r="E397" s="50"/>
      <c r="F397" s="95"/>
    </row>
    <row r="398" spans="1:7" x14ac:dyDescent="0.3">
      <c r="A398" s="35"/>
      <c r="B398" s="23"/>
      <c r="C398" s="48"/>
      <c r="D398" s="28"/>
      <c r="E398" s="40"/>
      <c r="F398" s="95"/>
    </row>
    <row r="399" spans="1:7" x14ac:dyDescent="0.3">
      <c r="A399" s="35"/>
      <c r="B399" s="23"/>
      <c r="C399" s="49" t="s">
        <v>383</v>
      </c>
      <c r="D399" s="28" t="s">
        <v>177</v>
      </c>
      <c r="E399" s="50">
        <v>5500</v>
      </c>
      <c r="F399" s="95"/>
    </row>
    <row r="400" spans="1:7" x14ac:dyDescent="0.3">
      <c r="A400" s="35"/>
      <c r="B400" s="15"/>
      <c r="C400" s="49" t="s">
        <v>384</v>
      </c>
      <c r="D400" s="28" t="s">
        <v>177</v>
      </c>
      <c r="E400" s="40">
        <v>2300</v>
      </c>
      <c r="F400" s="95"/>
    </row>
    <row r="401" spans="1:6" x14ac:dyDescent="0.3">
      <c r="A401" s="35"/>
      <c r="B401" s="15"/>
      <c r="C401" s="49" t="s">
        <v>385</v>
      </c>
      <c r="D401" s="28" t="s">
        <v>177</v>
      </c>
      <c r="E401" s="40">
        <v>500</v>
      </c>
      <c r="F401" s="95"/>
    </row>
    <row r="402" spans="1:6" x14ac:dyDescent="0.3">
      <c r="A402" s="35"/>
      <c r="B402" s="15"/>
      <c r="C402" s="49" t="s">
        <v>386</v>
      </c>
      <c r="D402" s="28" t="s">
        <v>177</v>
      </c>
      <c r="E402" s="40">
        <v>1500</v>
      </c>
      <c r="F402" s="95"/>
    </row>
    <row r="403" spans="1:6" x14ac:dyDescent="0.3">
      <c r="A403" s="35"/>
      <c r="B403" s="15"/>
      <c r="C403" s="23" t="s">
        <v>390</v>
      </c>
      <c r="D403" s="28" t="s">
        <v>177</v>
      </c>
      <c r="E403" s="40">
        <v>1500</v>
      </c>
      <c r="F403" s="95"/>
    </row>
    <row r="404" spans="1:6" x14ac:dyDescent="0.3">
      <c r="A404" s="35"/>
      <c r="B404" s="15"/>
      <c r="C404" s="49"/>
      <c r="D404" s="15"/>
      <c r="E404" s="72"/>
      <c r="F404" s="95"/>
    </row>
    <row r="405" spans="1:6" ht="30" x14ac:dyDescent="0.3">
      <c r="A405" s="38" t="s">
        <v>391</v>
      </c>
      <c r="B405" s="15"/>
      <c r="C405" s="62" t="s">
        <v>311</v>
      </c>
      <c r="D405" s="28" t="s">
        <v>392</v>
      </c>
      <c r="E405" s="40">
        <v>952</v>
      </c>
      <c r="F405" s="95"/>
    </row>
    <row r="406" spans="1:6" x14ac:dyDescent="0.3">
      <c r="A406" s="35"/>
      <c r="B406" s="36"/>
      <c r="C406" s="73"/>
      <c r="D406" s="15"/>
      <c r="E406" s="72"/>
      <c r="F406" s="95"/>
    </row>
    <row r="407" spans="1:6" x14ac:dyDescent="0.3">
      <c r="A407" s="38" t="s">
        <v>393</v>
      </c>
      <c r="B407" s="15" t="s">
        <v>394</v>
      </c>
      <c r="C407" s="68" t="s">
        <v>395</v>
      </c>
      <c r="D407" s="15"/>
      <c r="E407" s="72"/>
      <c r="F407" s="95"/>
    </row>
    <row r="408" spans="1:6" x14ac:dyDescent="0.3">
      <c r="A408" s="38"/>
      <c r="B408" s="15"/>
      <c r="C408" s="68"/>
      <c r="D408" s="15"/>
      <c r="E408" s="72"/>
      <c r="F408" s="95"/>
    </row>
    <row r="409" spans="1:6" ht="93.6" x14ac:dyDescent="0.3">
      <c r="A409" s="38" t="s">
        <v>396</v>
      </c>
      <c r="B409" s="15"/>
      <c r="C409" s="74" t="s">
        <v>397</v>
      </c>
      <c r="D409" s="28"/>
      <c r="E409" s="50"/>
      <c r="F409" s="95"/>
    </row>
    <row r="410" spans="1:6" x14ac:dyDescent="0.3">
      <c r="A410" s="38"/>
      <c r="B410" s="15"/>
      <c r="C410" s="49" t="s">
        <v>398</v>
      </c>
      <c r="D410" s="28" t="s">
        <v>282</v>
      </c>
      <c r="E410" s="50">
        <v>150</v>
      </c>
      <c r="F410" s="95"/>
    </row>
    <row r="411" spans="1:6" x14ac:dyDescent="0.3">
      <c r="A411" s="38"/>
      <c r="B411" s="15"/>
      <c r="C411" s="49" t="s">
        <v>399</v>
      </c>
      <c r="D411" s="28" t="s">
        <v>282</v>
      </c>
      <c r="E411" s="50">
        <v>105</v>
      </c>
      <c r="F411" s="95"/>
    </row>
    <row r="412" spans="1:6" x14ac:dyDescent="0.3">
      <c r="A412" s="38"/>
      <c r="B412" s="15"/>
      <c r="C412" s="49" t="s">
        <v>400</v>
      </c>
      <c r="D412" s="28" t="s">
        <v>282</v>
      </c>
      <c r="E412" s="50">
        <v>20</v>
      </c>
      <c r="F412" s="95"/>
    </row>
    <row r="413" spans="1:6" x14ac:dyDescent="0.3">
      <c r="A413" s="38"/>
      <c r="B413" s="15"/>
      <c r="C413" s="49" t="s">
        <v>401</v>
      </c>
      <c r="D413" s="28" t="s">
        <v>282</v>
      </c>
      <c r="E413" s="50">
        <v>5</v>
      </c>
      <c r="F413" s="95"/>
    </row>
    <row r="414" spans="1:6" x14ac:dyDescent="0.3">
      <c r="A414" s="38"/>
      <c r="B414" s="15"/>
      <c r="C414" s="49" t="s">
        <v>402</v>
      </c>
      <c r="D414" s="28" t="s">
        <v>282</v>
      </c>
      <c r="E414" s="50">
        <v>10</v>
      </c>
      <c r="F414" s="95"/>
    </row>
    <row r="415" spans="1:6" x14ac:dyDescent="0.3">
      <c r="A415" s="38"/>
      <c r="B415" s="15"/>
      <c r="C415" s="49" t="s">
        <v>403</v>
      </c>
      <c r="D415" s="28" t="s">
        <v>282</v>
      </c>
      <c r="E415" s="50">
        <v>100</v>
      </c>
      <c r="F415" s="95"/>
    </row>
    <row r="416" spans="1:6" x14ac:dyDescent="0.3">
      <c r="A416" s="38"/>
      <c r="B416" s="15"/>
      <c r="C416" s="49" t="s">
        <v>404</v>
      </c>
      <c r="D416" s="28" t="s">
        <v>282</v>
      </c>
      <c r="E416" s="50">
        <v>100</v>
      </c>
      <c r="F416" s="95"/>
    </row>
    <row r="417" spans="1:7" x14ac:dyDescent="0.3">
      <c r="A417" s="38"/>
      <c r="B417" s="15"/>
      <c r="C417" s="49" t="s">
        <v>405</v>
      </c>
      <c r="D417" s="28" t="s">
        <v>282</v>
      </c>
      <c r="E417" s="50">
        <v>4</v>
      </c>
      <c r="F417" s="95"/>
    </row>
    <row r="418" spans="1:7" x14ac:dyDescent="0.3">
      <c r="A418" s="38"/>
      <c r="B418" s="15"/>
      <c r="C418" s="49" t="s">
        <v>406</v>
      </c>
      <c r="D418" s="28" t="s">
        <v>282</v>
      </c>
      <c r="E418" s="50">
        <v>9</v>
      </c>
      <c r="F418" s="95"/>
    </row>
    <row r="419" spans="1:7" ht="16.2" thickBot="1" x14ac:dyDescent="0.35">
      <c r="A419" s="38"/>
      <c r="B419" s="15"/>
      <c r="C419" s="49"/>
      <c r="D419" s="28"/>
      <c r="E419" s="50"/>
      <c r="F419" s="95"/>
    </row>
    <row r="420" spans="1:7" ht="34.200000000000003" customHeight="1" thickBot="1" x14ac:dyDescent="0.35">
      <c r="A420" s="123" t="s">
        <v>76</v>
      </c>
      <c r="B420" s="124"/>
      <c r="C420" s="124"/>
      <c r="D420" s="124"/>
      <c r="E420" s="124"/>
      <c r="F420" s="124"/>
      <c r="G420" s="102"/>
    </row>
    <row r="421" spans="1:7" x14ac:dyDescent="0.3">
      <c r="A421" s="38"/>
      <c r="B421" s="15"/>
      <c r="C421" s="49"/>
      <c r="D421" s="28"/>
      <c r="E421" s="50"/>
      <c r="F421" s="95"/>
    </row>
    <row r="422" spans="1:7" ht="46.8" x14ac:dyDescent="0.3">
      <c r="A422" s="38" t="s">
        <v>407</v>
      </c>
      <c r="B422" s="15" t="s">
        <v>408</v>
      </c>
      <c r="C422" s="75" t="s">
        <v>409</v>
      </c>
      <c r="D422" s="15"/>
      <c r="E422" s="72"/>
      <c r="F422" s="95"/>
    </row>
    <row r="423" spans="1:7" x14ac:dyDescent="0.3">
      <c r="A423" s="38"/>
      <c r="B423" s="15"/>
      <c r="C423" s="68" t="s">
        <v>410</v>
      </c>
      <c r="D423" s="15" t="s">
        <v>282</v>
      </c>
      <c r="E423" s="72">
        <v>250</v>
      </c>
      <c r="F423" s="95"/>
    </row>
    <row r="424" spans="1:7" x14ac:dyDescent="0.3">
      <c r="A424" s="38"/>
      <c r="B424" s="15"/>
      <c r="C424" s="68" t="s">
        <v>411</v>
      </c>
      <c r="D424" s="15" t="s">
        <v>282</v>
      </c>
      <c r="E424" s="72">
        <v>205</v>
      </c>
      <c r="F424" s="95"/>
    </row>
    <row r="425" spans="1:7" x14ac:dyDescent="0.3">
      <c r="A425" s="38"/>
      <c r="B425" s="15"/>
      <c r="C425" s="68" t="s">
        <v>412</v>
      </c>
      <c r="D425" s="15" t="s">
        <v>282</v>
      </c>
      <c r="E425" s="72">
        <v>24</v>
      </c>
      <c r="F425" s="95"/>
    </row>
    <row r="426" spans="1:7" x14ac:dyDescent="0.3">
      <c r="A426" s="38"/>
      <c r="B426" s="15"/>
      <c r="C426" s="49" t="s">
        <v>413</v>
      </c>
      <c r="D426" s="28" t="s">
        <v>282</v>
      </c>
      <c r="E426" s="50">
        <v>14</v>
      </c>
      <c r="F426" s="95"/>
    </row>
    <row r="427" spans="1:7" x14ac:dyDescent="0.3">
      <c r="A427" s="38"/>
      <c r="B427" s="58"/>
      <c r="C427" s="68" t="s">
        <v>414</v>
      </c>
      <c r="D427" s="15" t="s">
        <v>282</v>
      </c>
      <c r="E427" s="40">
        <v>10</v>
      </c>
      <c r="F427" s="98"/>
    </row>
    <row r="428" spans="1:7" x14ac:dyDescent="0.3">
      <c r="A428" s="35"/>
      <c r="B428" s="36"/>
      <c r="C428" s="73"/>
      <c r="D428" s="15"/>
      <c r="E428" s="76"/>
      <c r="F428" s="96"/>
    </row>
    <row r="429" spans="1:7" x14ac:dyDescent="0.3">
      <c r="A429" s="38" t="s">
        <v>415</v>
      </c>
      <c r="B429" s="15" t="s">
        <v>299</v>
      </c>
      <c r="C429" s="68" t="s">
        <v>416</v>
      </c>
      <c r="D429" s="15"/>
      <c r="E429" s="76"/>
      <c r="F429" s="96"/>
    </row>
    <row r="430" spans="1:7" x14ac:dyDescent="0.3">
      <c r="A430" s="35"/>
      <c r="B430" s="36"/>
      <c r="C430" s="73"/>
      <c r="D430" s="15"/>
      <c r="E430" s="72"/>
      <c r="F430" s="96"/>
    </row>
    <row r="431" spans="1:7" ht="45" x14ac:dyDescent="0.3">
      <c r="A431" s="35"/>
      <c r="B431" s="15"/>
      <c r="C431" s="68" t="s">
        <v>417</v>
      </c>
      <c r="D431" s="15" t="s">
        <v>282</v>
      </c>
      <c r="E431" s="72">
        <v>250</v>
      </c>
      <c r="F431" s="95"/>
    </row>
    <row r="432" spans="1:7" x14ac:dyDescent="0.3">
      <c r="A432" s="35"/>
      <c r="B432" s="36"/>
      <c r="C432" s="68"/>
      <c r="D432" s="15"/>
      <c r="E432" s="72"/>
      <c r="F432" s="95"/>
    </row>
    <row r="433" spans="1:7" ht="45" x14ac:dyDescent="0.3">
      <c r="A433" s="35"/>
      <c r="B433" s="15"/>
      <c r="C433" s="68" t="s">
        <v>418</v>
      </c>
      <c r="D433" s="15" t="s">
        <v>282</v>
      </c>
      <c r="E433" s="72">
        <v>40</v>
      </c>
      <c r="F433" s="95"/>
    </row>
    <row r="434" spans="1:7" x14ac:dyDescent="0.3">
      <c r="A434" s="35"/>
      <c r="B434" s="36"/>
      <c r="C434" s="68"/>
      <c r="D434" s="15"/>
      <c r="E434" s="72"/>
      <c r="F434" s="95"/>
    </row>
    <row r="435" spans="1:7" ht="45" x14ac:dyDescent="0.3">
      <c r="A435" s="35"/>
      <c r="B435" s="36"/>
      <c r="C435" s="68" t="s">
        <v>419</v>
      </c>
      <c r="D435" s="15" t="s">
        <v>282</v>
      </c>
      <c r="E435" s="72">
        <v>205</v>
      </c>
      <c r="F435" s="95"/>
    </row>
    <row r="436" spans="1:7" x14ac:dyDescent="0.3">
      <c r="A436" s="35"/>
      <c r="B436" s="36"/>
      <c r="C436" s="68"/>
      <c r="D436" s="15"/>
      <c r="E436" s="72"/>
      <c r="F436" s="95"/>
    </row>
    <row r="437" spans="1:7" ht="45" x14ac:dyDescent="0.3">
      <c r="A437" s="35"/>
      <c r="B437" s="15"/>
      <c r="C437" s="68" t="s">
        <v>420</v>
      </c>
      <c r="D437" s="15" t="s">
        <v>282</v>
      </c>
      <c r="E437" s="72">
        <v>4</v>
      </c>
      <c r="F437" s="95"/>
    </row>
    <row r="438" spans="1:7" x14ac:dyDescent="0.3">
      <c r="A438" s="35"/>
      <c r="B438" s="36"/>
      <c r="C438" s="68"/>
      <c r="D438" s="15"/>
      <c r="E438" s="72"/>
      <c r="F438" s="95"/>
    </row>
    <row r="439" spans="1:7" ht="45" x14ac:dyDescent="0.3">
      <c r="A439" s="35"/>
      <c r="B439" s="15"/>
      <c r="C439" s="68" t="s">
        <v>421</v>
      </c>
      <c r="D439" s="15" t="s">
        <v>282</v>
      </c>
      <c r="E439" s="72">
        <v>24</v>
      </c>
      <c r="F439" s="95"/>
    </row>
    <row r="440" spans="1:7" x14ac:dyDescent="0.3">
      <c r="A440" s="35"/>
      <c r="B440" s="36"/>
      <c r="C440" s="68"/>
      <c r="D440" s="15"/>
      <c r="E440" s="72"/>
      <c r="F440" s="95"/>
    </row>
    <row r="441" spans="1:7" ht="45" x14ac:dyDescent="0.3">
      <c r="A441" s="35"/>
      <c r="B441" s="36"/>
      <c r="C441" s="68" t="s">
        <v>422</v>
      </c>
      <c r="D441" s="15" t="s">
        <v>282</v>
      </c>
      <c r="E441" s="72">
        <v>14</v>
      </c>
      <c r="F441" s="95"/>
    </row>
    <row r="442" spans="1:7" x14ac:dyDescent="0.3">
      <c r="A442" s="35"/>
      <c r="B442" s="36"/>
      <c r="C442" s="68"/>
      <c r="D442" s="15"/>
      <c r="E442" s="72"/>
      <c r="F442" s="95"/>
    </row>
    <row r="443" spans="1:7" ht="45" x14ac:dyDescent="0.3">
      <c r="A443" s="35"/>
      <c r="B443" s="15"/>
      <c r="C443" s="68" t="s">
        <v>423</v>
      </c>
      <c r="D443" s="15" t="s">
        <v>282</v>
      </c>
      <c r="E443" s="72">
        <v>10</v>
      </c>
      <c r="F443" s="95"/>
    </row>
    <row r="444" spans="1:7" x14ac:dyDescent="0.3">
      <c r="A444" s="38"/>
      <c r="B444" s="28"/>
      <c r="C444" s="49"/>
      <c r="D444" s="28"/>
      <c r="E444" s="50"/>
      <c r="F444" s="96"/>
    </row>
    <row r="445" spans="1:7" ht="45" x14ac:dyDescent="0.3">
      <c r="A445" s="38"/>
      <c r="B445" s="28"/>
      <c r="C445" s="68" t="s">
        <v>440</v>
      </c>
      <c r="D445" s="15" t="s">
        <v>282</v>
      </c>
      <c r="E445" s="72">
        <v>45</v>
      </c>
      <c r="F445" s="95"/>
    </row>
    <row r="446" spans="1:7" x14ac:dyDescent="0.3">
      <c r="A446" s="38"/>
      <c r="B446" s="28"/>
      <c r="C446" s="49"/>
      <c r="D446" s="28"/>
      <c r="E446" s="50"/>
      <c r="F446" s="96"/>
    </row>
    <row r="447" spans="1:7" ht="30" x14ac:dyDescent="0.3">
      <c r="A447" s="38" t="s">
        <v>424</v>
      </c>
      <c r="B447" s="28" t="s">
        <v>425</v>
      </c>
      <c r="C447" s="49" t="s">
        <v>426</v>
      </c>
      <c r="D447" s="28" t="s">
        <v>336</v>
      </c>
      <c r="E447" s="50">
        <v>1</v>
      </c>
      <c r="F447" s="95">
        <v>100000</v>
      </c>
      <c r="G447" s="101">
        <f>E447*F447</f>
        <v>100000</v>
      </c>
    </row>
    <row r="448" spans="1:7" x14ac:dyDescent="0.3">
      <c r="A448" s="38" t="s">
        <v>427</v>
      </c>
      <c r="B448" s="28"/>
      <c r="C448" s="49" t="s">
        <v>428</v>
      </c>
      <c r="D448" s="28" t="s">
        <v>82</v>
      </c>
      <c r="E448" s="107">
        <f>G447</f>
        <v>100000</v>
      </c>
      <c r="F448" s="99"/>
    </row>
    <row r="449" spans="1:7" x14ac:dyDescent="0.3">
      <c r="A449" s="38"/>
      <c r="B449" s="28"/>
      <c r="C449" s="49"/>
      <c r="D449" s="28"/>
      <c r="E449" s="77"/>
      <c r="F449" s="96"/>
    </row>
    <row r="450" spans="1:7" ht="30" x14ac:dyDescent="0.3">
      <c r="A450" s="38" t="s">
        <v>429</v>
      </c>
      <c r="B450" s="28" t="s">
        <v>430</v>
      </c>
      <c r="C450" s="49" t="s">
        <v>431</v>
      </c>
      <c r="D450" s="28" t="s">
        <v>282</v>
      </c>
      <c r="E450" s="50">
        <v>24</v>
      </c>
      <c r="F450" s="95"/>
    </row>
    <row r="451" spans="1:7" ht="30" x14ac:dyDescent="0.3">
      <c r="A451" s="38"/>
      <c r="B451" s="28"/>
      <c r="C451" s="49" t="s">
        <v>432</v>
      </c>
      <c r="D451" s="28" t="s">
        <v>282</v>
      </c>
      <c r="E451" s="50">
        <v>56</v>
      </c>
      <c r="F451" s="95"/>
    </row>
    <row r="452" spans="1:7" x14ac:dyDescent="0.3">
      <c r="A452" s="38"/>
      <c r="B452" s="28"/>
      <c r="C452" s="49"/>
      <c r="D452" s="28"/>
      <c r="E452" s="50"/>
      <c r="F452" s="96"/>
    </row>
    <row r="453" spans="1:7" ht="16.2" thickBot="1" x14ac:dyDescent="0.35">
      <c r="A453" s="38"/>
      <c r="B453" s="15"/>
      <c r="C453" s="39"/>
      <c r="D453" s="28"/>
      <c r="E453" s="47"/>
      <c r="F453" s="95"/>
    </row>
    <row r="454" spans="1:7" ht="33.6" customHeight="1" thickBot="1" x14ac:dyDescent="0.35">
      <c r="A454" s="123" t="s">
        <v>433</v>
      </c>
      <c r="B454" s="124"/>
      <c r="C454" s="124"/>
      <c r="D454" s="124"/>
      <c r="E454" s="124"/>
      <c r="F454" s="124"/>
      <c r="G454" s="102"/>
    </row>
  </sheetData>
  <mergeCells count="12">
    <mergeCell ref="A420:F420"/>
    <mergeCell ref="A454:F454"/>
    <mergeCell ref="A71:F71"/>
    <mergeCell ref="A101:F101"/>
    <mergeCell ref="A142:F142"/>
    <mergeCell ref="A190:F190"/>
    <mergeCell ref="A209:F209"/>
    <mergeCell ref="A258:F258"/>
    <mergeCell ref="A285:F285"/>
    <mergeCell ref="A324:F324"/>
    <mergeCell ref="A362:F362"/>
    <mergeCell ref="A386:F386"/>
  </mergeCells>
  <pageMargins left="0.23622047244094491" right="0.23622047244094491" top="0.74803149606299213" bottom="0.74803149606299213" header="0.31496062992125984" footer="0.31496062992125984"/>
  <pageSetup paperSize="9" scale="58" orientation="portrait" r:id="rId1"/>
  <rowBreaks count="11" manualBreakCount="11">
    <brk id="71" max="16383" man="1"/>
    <brk id="101" max="16383" man="1"/>
    <brk id="142" max="16383" man="1"/>
    <brk id="190" max="16383" man="1"/>
    <brk id="209" max="16383" man="1"/>
    <brk id="258" max="16383" man="1"/>
    <brk id="285" max="16383" man="1"/>
    <brk id="324" max="16383" man="1"/>
    <brk id="362" max="16383" man="1"/>
    <brk id="386" max="16383" man="1"/>
    <brk id="420" max="16383" man="1"/>
  </rowBreaks>
  <colBreaks count="1" manualBreakCount="1">
    <brk id="7" max="461" man="1"/>
  </colBreaks>
  <ignoredErrors>
    <ignoredError sqref="E337 E194:E196" unlockedFormula="1"/>
    <ignoredError sqref="E202:E20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8628-2679-4935-A0AF-F963B51C0C33}">
  <dimension ref="A1:G31"/>
  <sheetViews>
    <sheetView view="pageBreakPreview" topLeftCell="A19" zoomScaleNormal="100" zoomScaleSheetLayoutView="100" workbookViewId="0">
      <selection activeCell="B25" sqref="B25:E25"/>
    </sheetView>
  </sheetViews>
  <sheetFormatPr defaultRowHeight="15.6" x14ac:dyDescent="0.3"/>
  <cols>
    <col min="1" max="1" width="10.109375" style="1" bestFit="1" customWidth="1"/>
    <col min="2" max="2" width="15.6640625" style="2" customWidth="1"/>
    <col min="3" max="3" width="51.77734375" style="3" customWidth="1"/>
    <col min="4" max="4" width="13.6640625" style="2" bestFit="1" customWidth="1"/>
    <col min="5" max="5" width="6.6640625" style="4" customWidth="1"/>
    <col min="6" max="6" width="22.77734375" style="121" customWidth="1"/>
    <col min="7" max="7" width="4.33203125" style="122" customWidth="1"/>
    <col min="8" max="173" width="8.88671875" style="3"/>
    <col min="174" max="174" width="11.88671875" style="3" customWidth="1"/>
    <col min="175" max="175" width="18.44140625" style="3" customWidth="1"/>
    <col min="176" max="176" width="46.44140625" style="3" customWidth="1"/>
    <col min="177" max="178" width="12.5546875" style="3" customWidth="1"/>
    <col min="179" max="179" width="14.109375" style="3" customWidth="1"/>
    <col min="180" max="180" width="15.88671875" style="3" customWidth="1"/>
    <col min="181" max="181" width="8.88671875" style="3"/>
    <col min="182" max="182" width="9.44140625" style="3" bestFit="1" customWidth="1"/>
    <col min="183" max="183" width="11.33203125" style="3" bestFit="1" customWidth="1"/>
    <col min="184" max="429" width="8.88671875" style="3"/>
    <col min="430" max="430" width="11.88671875" style="3" customWidth="1"/>
    <col min="431" max="431" width="18.44140625" style="3" customWidth="1"/>
    <col min="432" max="432" width="46.44140625" style="3" customWidth="1"/>
    <col min="433" max="434" width="12.5546875" style="3" customWidth="1"/>
    <col min="435" max="435" width="14.109375" style="3" customWidth="1"/>
    <col min="436" max="436" width="15.88671875" style="3" customWidth="1"/>
    <col min="437" max="437" width="8.88671875" style="3"/>
    <col min="438" max="438" width="9.44140625" style="3" bestFit="1" customWidth="1"/>
    <col min="439" max="439" width="11.33203125" style="3" bestFit="1" customWidth="1"/>
    <col min="440" max="685" width="8.88671875" style="3"/>
    <col min="686" max="686" width="11.88671875" style="3" customWidth="1"/>
    <col min="687" max="687" width="18.44140625" style="3" customWidth="1"/>
    <col min="688" max="688" width="46.44140625" style="3" customWidth="1"/>
    <col min="689" max="690" width="12.5546875" style="3" customWidth="1"/>
    <col min="691" max="691" width="14.109375" style="3" customWidth="1"/>
    <col min="692" max="692" width="15.88671875" style="3" customWidth="1"/>
    <col min="693" max="693" width="8.88671875" style="3"/>
    <col min="694" max="694" width="9.44140625" style="3" bestFit="1" customWidth="1"/>
    <col min="695" max="695" width="11.33203125" style="3" bestFit="1" customWidth="1"/>
    <col min="696" max="941" width="8.88671875" style="3"/>
    <col min="942" max="942" width="11.88671875" style="3" customWidth="1"/>
    <col min="943" max="943" width="18.44140625" style="3" customWidth="1"/>
    <col min="944" max="944" width="46.44140625" style="3" customWidth="1"/>
    <col min="945" max="946" width="12.5546875" style="3" customWidth="1"/>
    <col min="947" max="947" width="14.109375" style="3" customWidth="1"/>
    <col min="948" max="948" width="15.88671875" style="3" customWidth="1"/>
    <col min="949" max="949" width="8.88671875" style="3"/>
    <col min="950" max="950" width="9.44140625" style="3" bestFit="1" customWidth="1"/>
    <col min="951" max="951" width="11.33203125" style="3" bestFit="1" customWidth="1"/>
    <col min="952" max="1197" width="8.88671875" style="3"/>
    <col min="1198" max="1198" width="11.88671875" style="3" customWidth="1"/>
    <col min="1199" max="1199" width="18.44140625" style="3" customWidth="1"/>
    <col min="1200" max="1200" width="46.44140625" style="3" customWidth="1"/>
    <col min="1201" max="1202" width="12.5546875" style="3" customWidth="1"/>
    <col min="1203" max="1203" width="14.109375" style="3" customWidth="1"/>
    <col min="1204" max="1204" width="15.88671875" style="3" customWidth="1"/>
    <col min="1205" max="1205" width="8.88671875" style="3"/>
    <col min="1206" max="1206" width="9.44140625" style="3" bestFit="1" customWidth="1"/>
    <col min="1207" max="1207" width="11.33203125" style="3" bestFit="1" customWidth="1"/>
    <col min="1208" max="1453" width="8.88671875" style="3"/>
    <col min="1454" max="1454" width="11.88671875" style="3" customWidth="1"/>
    <col min="1455" max="1455" width="18.44140625" style="3" customWidth="1"/>
    <col min="1456" max="1456" width="46.44140625" style="3" customWidth="1"/>
    <col min="1457" max="1458" width="12.5546875" style="3" customWidth="1"/>
    <col min="1459" max="1459" width="14.109375" style="3" customWidth="1"/>
    <col min="1460" max="1460" width="15.88671875" style="3" customWidth="1"/>
    <col min="1461" max="1461" width="8.88671875" style="3"/>
    <col min="1462" max="1462" width="9.44140625" style="3" bestFit="1" customWidth="1"/>
    <col min="1463" max="1463" width="11.33203125" style="3" bestFit="1" customWidth="1"/>
    <col min="1464" max="1709" width="8.88671875" style="3"/>
    <col min="1710" max="1710" width="11.88671875" style="3" customWidth="1"/>
    <col min="1711" max="1711" width="18.44140625" style="3" customWidth="1"/>
    <col min="1712" max="1712" width="46.44140625" style="3" customWidth="1"/>
    <col min="1713" max="1714" width="12.5546875" style="3" customWidth="1"/>
    <col min="1715" max="1715" width="14.109375" style="3" customWidth="1"/>
    <col min="1716" max="1716" width="15.88671875" style="3" customWidth="1"/>
    <col min="1717" max="1717" width="8.88671875" style="3"/>
    <col min="1718" max="1718" width="9.44140625" style="3" bestFit="1" customWidth="1"/>
    <col min="1719" max="1719" width="11.33203125" style="3" bestFit="1" customWidth="1"/>
    <col min="1720" max="1965" width="8.88671875" style="3"/>
    <col min="1966" max="1966" width="11.88671875" style="3" customWidth="1"/>
    <col min="1967" max="1967" width="18.44140625" style="3" customWidth="1"/>
    <col min="1968" max="1968" width="46.44140625" style="3" customWidth="1"/>
    <col min="1969" max="1970" width="12.5546875" style="3" customWidth="1"/>
    <col min="1971" max="1971" width="14.109375" style="3" customWidth="1"/>
    <col min="1972" max="1972" width="15.88671875" style="3" customWidth="1"/>
    <col min="1973" max="1973" width="8.88671875" style="3"/>
    <col min="1974" max="1974" width="9.44140625" style="3" bestFit="1" customWidth="1"/>
    <col min="1975" max="1975" width="11.33203125" style="3" bestFit="1" customWidth="1"/>
    <col min="1976" max="2221" width="8.88671875" style="3"/>
    <col min="2222" max="2222" width="11.88671875" style="3" customWidth="1"/>
    <col min="2223" max="2223" width="18.44140625" style="3" customWidth="1"/>
    <col min="2224" max="2224" width="46.44140625" style="3" customWidth="1"/>
    <col min="2225" max="2226" width="12.5546875" style="3" customWidth="1"/>
    <col min="2227" max="2227" width="14.109375" style="3" customWidth="1"/>
    <col min="2228" max="2228" width="15.88671875" style="3" customWidth="1"/>
    <col min="2229" max="2229" width="8.88671875" style="3"/>
    <col min="2230" max="2230" width="9.44140625" style="3" bestFit="1" customWidth="1"/>
    <col min="2231" max="2231" width="11.33203125" style="3" bestFit="1" customWidth="1"/>
    <col min="2232" max="2477" width="8.88671875" style="3"/>
    <col min="2478" max="2478" width="11.88671875" style="3" customWidth="1"/>
    <col min="2479" max="2479" width="18.44140625" style="3" customWidth="1"/>
    <col min="2480" max="2480" width="46.44140625" style="3" customWidth="1"/>
    <col min="2481" max="2482" width="12.5546875" style="3" customWidth="1"/>
    <col min="2483" max="2483" width="14.109375" style="3" customWidth="1"/>
    <col min="2484" max="2484" width="15.88671875" style="3" customWidth="1"/>
    <col min="2485" max="2485" width="8.88671875" style="3"/>
    <col min="2486" max="2486" width="9.44140625" style="3" bestFit="1" customWidth="1"/>
    <col min="2487" max="2487" width="11.33203125" style="3" bestFit="1" customWidth="1"/>
    <col min="2488" max="2733" width="8.88671875" style="3"/>
    <col min="2734" max="2734" width="11.88671875" style="3" customWidth="1"/>
    <col min="2735" max="2735" width="18.44140625" style="3" customWidth="1"/>
    <col min="2736" max="2736" width="46.44140625" style="3" customWidth="1"/>
    <col min="2737" max="2738" width="12.5546875" style="3" customWidth="1"/>
    <col min="2739" max="2739" width="14.109375" style="3" customWidth="1"/>
    <col min="2740" max="2740" width="15.88671875" style="3" customWidth="1"/>
    <col min="2741" max="2741" width="8.88671875" style="3"/>
    <col min="2742" max="2742" width="9.44140625" style="3" bestFit="1" customWidth="1"/>
    <col min="2743" max="2743" width="11.33203125" style="3" bestFit="1" customWidth="1"/>
    <col min="2744" max="2989" width="8.88671875" style="3"/>
    <col min="2990" max="2990" width="11.88671875" style="3" customWidth="1"/>
    <col min="2991" max="2991" width="18.44140625" style="3" customWidth="1"/>
    <col min="2992" max="2992" width="46.44140625" style="3" customWidth="1"/>
    <col min="2993" max="2994" width="12.5546875" style="3" customWidth="1"/>
    <col min="2995" max="2995" width="14.109375" style="3" customWidth="1"/>
    <col min="2996" max="2996" width="15.88671875" style="3" customWidth="1"/>
    <col min="2997" max="2997" width="8.88671875" style="3"/>
    <col min="2998" max="2998" width="9.44140625" style="3" bestFit="1" customWidth="1"/>
    <col min="2999" max="2999" width="11.33203125" style="3" bestFit="1" customWidth="1"/>
    <col min="3000" max="3245" width="8.88671875" style="3"/>
    <col min="3246" max="3246" width="11.88671875" style="3" customWidth="1"/>
    <col min="3247" max="3247" width="18.44140625" style="3" customWidth="1"/>
    <col min="3248" max="3248" width="46.44140625" style="3" customWidth="1"/>
    <col min="3249" max="3250" width="12.5546875" style="3" customWidth="1"/>
    <col min="3251" max="3251" width="14.109375" style="3" customWidth="1"/>
    <col min="3252" max="3252" width="15.88671875" style="3" customWidth="1"/>
    <col min="3253" max="3253" width="8.88671875" style="3"/>
    <col min="3254" max="3254" width="9.44140625" style="3" bestFit="1" customWidth="1"/>
    <col min="3255" max="3255" width="11.33203125" style="3" bestFit="1" customWidth="1"/>
    <col min="3256" max="3501" width="8.88671875" style="3"/>
    <col min="3502" max="3502" width="11.88671875" style="3" customWidth="1"/>
    <col min="3503" max="3503" width="18.44140625" style="3" customWidth="1"/>
    <col min="3504" max="3504" width="46.44140625" style="3" customWidth="1"/>
    <col min="3505" max="3506" width="12.5546875" style="3" customWidth="1"/>
    <col min="3507" max="3507" width="14.109375" style="3" customWidth="1"/>
    <col min="3508" max="3508" width="15.88671875" style="3" customWidth="1"/>
    <col min="3509" max="3509" width="8.88671875" style="3"/>
    <col min="3510" max="3510" width="9.44140625" style="3" bestFit="1" customWidth="1"/>
    <col min="3511" max="3511" width="11.33203125" style="3" bestFit="1" customWidth="1"/>
    <col min="3512" max="3757" width="8.88671875" style="3"/>
    <col min="3758" max="3758" width="11.88671875" style="3" customWidth="1"/>
    <col min="3759" max="3759" width="18.44140625" style="3" customWidth="1"/>
    <col min="3760" max="3760" width="46.44140625" style="3" customWidth="1"/>
    <col min="3761" max="3762" width="12.5546875" style="3" customWidth="1"/>
    <col min="3763" max="3763" width="14.109375" style="3" customWidth="1"/>
    <col min="3764" max="3764" width="15.88671875" style="3" customWidth="1"/>
    <col min="3765" max="3765" width="8.88671875" style="3"/>
    <col min="3766" max="3766" width="9.44140625" style="3" bestFit="1" customWidth="1"/>
    <col min="3767" max="3767" width="11.33203125" style="3" bestFit="1" customWidth="1"/>
    <col min="3768" max="4013" width="8.88671875" style="3"/>
    <col min="4014" max="4014" width="11.88671875" style="3" customWidth="1"/>
    <col min="4015" max="4015" width="18.44140625" style="3" customWidth="1"/>
    <col min="4016" max="4016" width="46.44140625" style="3" customWidth="1"/>
    <col min="4017" max="4018" width="12.5546875" style="3" customWidth="1"/>
    <col min="4019" max="4019" width="14.109375" style="3" customWidth="1"/>
    <col min="4020" max="4020" width="15.88671875" style="3" customWidth="1"/>
    <col min="4021" max="4021" width="8.88671875" style="3"/>
    <col min="4022" max="4022" width="9.44140625" style="3" bestFit="1" customWidth="1"/>
    <col min="4023" max="4023" width="11.33203125" style="3" bestFit="1" customWidth="1"/>
    <col min="4024" max="4269" width="8.88671875" style="3"/>
    <col min="4270" max="4270" width="11.88671875" style="3" customWidth="1"/>
    <col min="4271" max="4271" width="18.44140625" style="3" customWidth="1"/>
    <col min="4272" max="4272" width="46.44140625" style="3" customWidth="1"/>
    <col min="4273" max="4274" width="12.5546875" style="3" customWidth="1"/>
    <col min="4275" max="4275" width="14.109375" style="3" customWidth="1"/>
    <col min="4276" max="4276" width="15.88671875" style="3" customWidth="1"/>
    <col min="4277" max="4277" width="8.88671875" style="3"/>
    <col min="4278" max="4278" width="9.44140625" style="3" bestFit="1" customWidth="1"/>
    <col min="4279" max="4279" width="11.33203125" style="3" bestFit="1" customWidth="1"/>
    <col min="4280" max="4525" width="8.88671875" style="3"/>
    <col min="4526" max="4526" width="11.88671875" style="3" customWidth="1"/>
    <col min="4527" max="4527" width="18.44140625" style="3" customWidth="1"/>
    <col min="4528" max="4528" width="46.44140625" style="3" customWidth="1"/>
    <col min="4529" max="4530" width="12.5546875" style="3" customWidth="1"/>
    <col min="4531" max="4531" width="14.109375" style="3" customWidth="1"/>
    <col min="4532" max="4532" width="15.88671875" style="3" customWidth="1"/>
    <col min="4533" max="4533" width="8.88671875" style="3"/>
    <col min="4534" max="4534" width="9.44140625" style="3" bestFit="1" customWidth="1"/>
    <col min="4535" max="4535" width="11.33203125" style="3" bestFit="1" customWidth="1"/>
    <col min="4536" max="4781" width="8.88671875" style="3"/>
    <col min="4782" max="4782" width="11.88671875" style="3" customWidth="1"/>
    <col min="4783" max="4783" width="18.44140625" style="3" customWidth="1"/>
    <col min="4784" max="4784" width="46.44140625" style="3" customWidth="1"/>
    <col min="4785" max="4786" width="12.5546875" style="3" customWidth="1"/>
    <col min="4787" max="4787" width="14.109375" style="3" customWidth="1"/>
    <col min="4788" max="4788" width="15.88671875" style="3" customWidth="1"/>
    <col min="4789" max="4789" width="8.88671875" style="3"/>
    <col min="4790" max="4790" width="9.44140625" style="3" bestFit="1" customWidth="1"/>
    <col min="4791" max="4791" width="11.33203125" style="3" bestFit="1" customWidth="1"/>
    <col min="4792" max="5037" width="8.88671875" style="3"/>
    <col min="5038" max="5038" width="11.88671875" style="3" customWidth="1"/>
    <col min="5039" max="5039" width="18.44140625" style="3" customWidth="1"/>
    <col min="5040" max="5040" width="46.44140625" style="3" customWidth="1"/>
    <col min="5041" max="5042" width="12.5546875" style="3" customWidth="1"/>
    <col min="5043" max="5043" width="14.109375" style="3" customWidth="1"/>
    <col min="5044" max="5044" width="15.88671875" style="3" customWidth="1"/>
    <col min="5045" max="5045" width="8.88671875" style="3"/>
    <col min="5046" max="5046" width="9.44140625" style="3" bestFit="1" customWidth="1"/>
    <col min="5047" max="5047" width="11.33203125" style="3" bestFit="1" customWidth="1"/>
    <col min="5048" max="5293" width="8.88671875" style="3"/>
    <col min="5294" max="5294" width="11.88671875" style="3" customWidth="1"/>
    <col min="5295" max="5295" width="18.44140625" style="3" customWidth="1"/>
    <col min="5296" max="5296" width="46.44140625" style="3" customWidth="1"/>
    <col min="5297" max="5298" width="12.5546875" style="3" customWidth="1"/>
    <col min="5299" max="5299" width="14.109375" style="3" customWidth="1"/>
    <col min="5300" max="5300" width="15.88671875" style="3" customWidth="1"/>
    <col min="5301" max="5301" width="8.88671875" style="3"/>
    <col min="5302" max="5302" width="9.44140625" style="3" bestFit="1" customWidth="1"/>
    <col min="5303" max="5303" width="11.33203125" style="3" bestFit="1" customWidth="1"/>
    <col min="5304" max="5549" width="8.88671875" style="3"/>
    <col min="5550" max="5550" width="11.88671875" style="3" customWidth="1"/>
    <col min="5551" max="5551" width="18.44140625" style="3" customWidth="1"/>
    <col min="5552" max="5552" width="46.44140625" style="3" customWidth="1"/>
    <col min="5553" max="5554" width="12.5546875" style="3" customWidth="1"/>
    <col min="5555" max="5555" width="14.109375" style="3" customWidth="1"/>
    <col min="5556" max="5556" width="15.88671875" style="3" customWidth="1"/>
    <col min="5557" max="5557" width="8.88671875" style="3"/>
    <col min="5558" max="5558" width="9.44140625" style="3" bestFit="1" customWidth="1"/>
    <col min="5559" max="5559" width="11.33203125" style="3" bestFit="1" customWidth="1"/>
    <col min="5560" max="5805" width="8.88671875" style="3"/>
    <col min="5806" max="5806" width="11.88671875" style="3" customWidth="1"/>
    <col min="5807" max="5807" width="18.44140625" style="3" customWidth="1"/>
    <col min="5808" max="5808" width="46.44140625" style="3" customWidth="1"/>
    <col min="5809" max="5810" width="12.5546875" style="3" customWidth="1"/>
    <col min="5811" max="5811" width="14.109375" style="3" customWidth="1"/>
    <col min="5812" max="5812" width="15.88671875" style="3" customWidth="1"/>
    <col min="5813" max="5813" width="8.88671875" style="3"/>
    <col min="5814" max="5814" width="9.44140625" style="3" bestFit="1" customWidth="1"/>
    <col min="5815" max="5815" width="11.33203125" style="3" bestFit="1" customWidth="1"/>
    <col min="5816" max="6061" width="8.88671875" style="3"/>
    <col min="6062" max="6062" width="11.88671875" style="3" customWidth="1"/>
    <col min="6063" max="6063" width="18.44140625" style="3" customWidth="1"/>
    <col min="6064" max="6064" width="46.44140625" style="3" customWidth="1"/>
    <col min="6065" max="6066" width="12.5546875" style="3" customWidth="1"/>
    <col min="6067" max="6067" width="14.109375" style="3" customWidth="1"/>
    <col min="6068" max="6068" width="15.88671875" style="3" customWidth="1"/>
    <col min="6069" max="6069" width="8.88671875" style="3"/>
    <col min="6070" max="6070" width="9.44140625" style="3" bestFit="1" customWidth="1"/>
    <col min="6071" max="6071" width="11.33203125" style="3" bestFit="1" customWidth="1"/>
    <col min="6072" max="6317" width="8.88671875" style="3"/>
    <col min="6318" max="6318" width="11.88671875" style="3" customWidth="1"/>
    <col min="6319" max="6319" width="18.44140625" style="3" customWidth="1"/>
    <col min="6320" max="6320" width="46.44140625" style="3" customWidth="1"/>
    <col min="6321" max="6322" width="12.5546875" style="3" customWidth="1"/>
    <col min="6323" max="6323" width="14.109375" style="3" customWidth="1"/>
    <col min="6324" max="6324" width="15.88671875" style="3" customWidth="1"/>
    <col min="6325" max="6325" width="8.88671875" style="3"/>
    <col min="6326" max="6326" width="9.44140625" style="3" bestFit="1" customWidth="1"/>
    <col min="6327" max="6327" width="11.33203125" style="3" bestFit="1" customWidth="1"/>
    <col min="6328" max="6573" width="8.88671875" style="3"/>
    <col min="6574" max="6574" width="11.88671875" style="3" customWidth="1"/>
    <col min="6575" max="6575" width="18.44140625" style="3" customWidth="1"/>
    <col min="6576" max="6576" width="46.44140625" style="3" customWidth="1"/>
    <col min="6577" max="6578" width="12.5546875" style="3" customWidth="1"/>
    <col min="6579" max="6579" width="14.109375" style="3" customWidth="1"/>
    <col min="6580" max="6580" width="15.88671875" style="3" customWidth="1"/>
    <col min="6581" max="6581" width="8.88671875" style="3"/>
    <col min="6582" max="6582" width="9.44140625" style="3" bestFit="1" customWidth="1"/>
    <col min="6583" max="6583" width="11.33203125" style="3" bestFit="1" customWidth="1"/>
    <col min="6584" max="6829" width="8.88671875" style="3"/>
    <col min="6830" max="6830" width="11.88671875" style="3" customWidth="1"/>
    <col min="6831" max="6831" width="18.44140625" style="3" customWidth="1"/>
    <col min="6832" max="6832" width="46.44140625" style="3" customWidth="1"/>
    <col min="6833" max="6834" width="12.5546875" style="3" customWidth="1"/>
    <col min="6835" max="6835" width="14.109375" style="3" customWidth="1"/>
    <col min="6836" max="6836" width="15.88671875" style="3" customWidth="1"/>
    <col min="6837" max="6837" width="8.88671875" style="3"/>
    <col min="6838" max="6838" width="9.44140625" style="3" bestFit="1" customWidth="1"/>
    <col min="6839" max="6839" width="11.33203125" style="3" bestFit="1" customWidth="1"/>
    <col min="6840" max="7085" width="8.88671875" style="3"/>
    <col min="7086" max="7086" width="11.88671875" style="3" customWidth="1"/>
    <col min="7087" max="7087" width="18.44140625" style="3" customWidth="1"/>
    <col min="7088" max="7088" width="46.44140625" style="3" customWidth="1"/>
    <col min="7089" max="7090" width="12.5546875" style="3" customWidth="1"/>
    <col min="7091" max="7091" width="14.109375" style="3" customWidth="1"/>
    <col min="7092" max="7092" width="15.88671875" style="3" customWidth="1"/>
    <col min="7093" max="7093" width="8.88671875" style="3"/>
    <col min="7094" max="7094" width="9.44140625" style="3" bestFit="1" customWidth="1"/>
    <col min="7095" max="7095" width="11.33203125" style="3" bestFit="1" customWidth="1"/>
    <col min="7096" max="7341" width="8.88671875" style="3"/>
    <col min="7342" max="7342" width="11.88671875" style="3" customWidth="1"/>
    <col min="7343" max="7343" width="18.44140625" style="3" customWidth="1"/>
    <col min="7344" max="7344" width="46.44140625" style="3" customWidth="1"/>
    <col min="7345" max="7346" width="12.5546875" style="3" customWidth="1"/>
    <col min="7347" max="7347" width="14.109375" style="3" customWidth="1"/>
    <col min="7348" max="7348" width="15.88671875" style="3" customWidth="1"/>
    <col min="7349" max="7349" width="8.88671875" style="3"/>
    <col min="7350" max="7350" width="9.44140625" style="3" bestFit="1" customWidth="1"/>
    <col min="7351" max="7351" width="11.33203125" style="3" bestFit="1" customWidth="1"/>
    <col min="7352" max="7597" width="8.88671875" style="3"/>
    <col min="7598" max="7598" width="11.88671875" style="3" customWidth="1"/>
    <col min="7599" max="7599" width="18.44140625" style="3" customWidth="1"/>
    <col min="7600" max="7600" width="46.44140625" style="3" customWidth="1"/>
    <col min="7601" max="7602" width="12.5546875" style="3" customWidth="1"/>
    <col min="7603" max="7603" width="14.109375" style="3" customWidth="1"/>
    <col min="7604" max="7604" width="15.88671875" style="3" customWidth="1"/>
    <col min="7605" max="7605" width="8.88671875" style="3"/>
    <col min="7606" max="7606" width="9.44140625" style="3" bestFit="1" customWidth="1"/>
    <col min="7607" max="7607" width="11.33203125" style="3" bestFit="1" customWidth="1"/>
    <col min="7608" max="7853" width="8.88671875" style="3"/>
    <col min="7854" max="7854" width="11.88671875" style="3" customWidth="1"/>
    <col min="7855" max="7855" width="18.44140625" style="3" customWidth="1"/>
    <col min="7856" max="7856" width="46.44140625" style="3" customWidth="1"/>
    <col min="7857" max="7858" width="12.5546875" style="3" customWidth="1"/>
    <col min="7859" max="7859" width="14.109375" style="3" customWidth="1"/>
    <col min="7860" max="7860" width="15.88671875" style="3" customWidth="1"/>
    <col min="7861" max="7861" width="8.88671875" style="3"/>
    <col min="7862" max="7862" width="9.44140625" style="3" bestFit="1" customWidth="1"/>
    <col min="7863" max="7863" width="11.33203125" style="3" bestFit="1" customWidth="1"/>
    <col min="7864" max="8109" width="8.88671875" style="3"/>
    <col min="8110" max="8110" width="11.88671875" style="3" customWidth="1"/>
    <col min="8111" max="8111" width="18.44140625" style="3" customWidth="1"/>
    <col min="8112" max="8112" width="46.44140625" style="3" customWidth="1"/>
    <col min="8113" max="8114" width="12.5546875" style="3" customWidth="1"/>
    <col min="8115" max="8115" width="14.109375" style="3" customWidth="1"/>
    <col min="8116" max="8116" width="15.88671875" style="3" customWidth="1"/>
    <col min="8117" max="8117" width="8.88671875" style="3"/>
    <col min="8118" max="8118" width="9.44140625" style="3" bestFit="1" customWidth="1"/>
    <col min="8119" max="8119" width="11.33203125" style="3" bestFit="1" customWidth="1"/>
    <col min="8120" max="8365" width="8.88671875" style="3"/>
    <col min="8366" max="8366" width="11.88671875" style="3" customWidth="1"/>
    <col min="8367" max="8367" width="18.44140625" style="3" customWidth="1"/>
    <col min="8368" max="8368" width="46.44140625" style="3" customWidth="1"/>
    <col min="8369" max="8370" width="12.5546875" style="3" customWidth="1"/>
    <col min="8371" max="8371" width="14.109375" style="3" customWidth="1"/>
    <col min="8372" max="8372" width="15.88671875" style="3" customWidth="1"/>
    <col min="8373" max="8373" width="8.88671875" style="3"/>
    <col min="8374" max="8374" width="9.44140625" style="3" bestFit="1" customWidth="1"/>
    <col min="8375" max="8375" width="11.33203125" style="3" bestFit="1" customWidth="1"/>
    <col min="8376" max="8621" width="8.88671875" style="3"/>
    <col min="8622" max="8622" width="11.88671875" style="3" customWidth="1"/>
    <col min="8623" max="8623" width="18.44140625" style="3" customWidth="1"/>
    <col min="8624" max="8624" width="46.44140625" style="3" customWidth="1"/>
    <col min="8625" max="8626" width="12.5546875" style="3" customWidth="1"/>
    <col min="8627" max="8627" width="14.109375" style="3" customWidth="1"/>
    <col min="8628" max="8628" width="15.88671875" style="3" customWidth="1"/>
    <col min="8629" max="8629" width="8.88671875" style="3"/>
    <col min="8630" max="8630" width="9.44140625" style="3" bestFit="1" customWidth="1"/>
    <col min="8631" max="8631" width="11.33203125" style="3" bestFit="1" customWidth="1"/>
    <col min="8632" max="8877" width="8.88671875" style="3"/>
    <col min="8878" max="8878" width="11.88671875" style="3" customWidth="1"/>
    <col min="8879" max="8879" width="18.44140625" style="3" customWidth="1"/>
    <col min="8880" max="8880" width="46.44140625" style="3" customWidth="1"/>
    <col min="8881" max="8882" width="12.5546875" style="3" customWidth="1"/>
    <col min="8883" max="8883" width="14.109375" style="3" customWidth="1"/>
    <col min="8884" max="8884" width="15.88671875" style="3" customWidth="1"/>
    <col min="8885" max="8885" width="8.88671875" style="3"/>
    <col min="8886" max="8886" width="9.44140625" style="3" bestFit="1" customWidth="1"/>
    <col min="8887" max="8887" width="11.33203125" style="3" bestFit="1" customWidth="1"/>
    <col min="8888" max="9133" width="8.88671875" style="3"/>
    <col min="9134" max="9134" width="11.88671875" style="3" customWidth="1"/>
    <col min="9135" max="9135" width="18.44140625" style="3" customWidth="1"/>
    <col min="9136" max="9136" width="46.44140625" style="3" customWidth="1"/>
    <col min="9137" max="9138" width="12.5546875" style="3" customWidth="1"/>
    <col min="9139" max="9139" width="14.109375" style="3" customWidth="1"/>
    <col min="9140" max="9140" width="15.88671875" style="3" customWidth="1"/>
    <col min="9141" max="9141" width="8.88671875" style="3"/>
    <col min="9142" max="9142" width="9.44140625" style="3" bestFit="1" customWidth="1"/>
    <col min="9143" max="9143" width="11.33203125" style="3" bestFit="1" customWidth="1"/>
    <col min="9144" max="9389" width="8.88671875" style="3"/>
    <col min="9390" max="9390" width="11.88671875" style="3" customWidth="1"/>
    <col min="9391" max="9391" width="18.44140625" style="3" customWidth="1"/>
    <col min="9392" max="9392" width="46.44140625" style="3" customWidth="1"/>
    <col min="9393" max="9394" width="12.5546875" style="3" customWidth="1"/>
    <col min="9395" max="9395" width="14.109375" style="3" customWidth="1"/>
    <col min="9396" max="9396" width="15.88671875" style="3" customWidth="1"/>
    <col min="9397" max="9397" width="8.88671875" style="3"/>
    <col min="9398" max="9398" width="9.44140625" style="3" bestFit="1" customWidth="1"/>
    <col min="9399" max="9399" width="11.33203125" style="3" bestFit="1" customWidth="1"/>
    <col min="9400" max="9645" width="8.88671875" style="3"/>
    <col min="9646" max="9646" width="11.88671875" style="3" customWidth="1"/>
    <col min="9647" max="9647" width="18.44140625" style="3" customWidth="1"/>
    <col min="9648" max="9648" width="46.44140625" style="3" customWidth="1"/>
    <col min="9649" max="9650" width="12.5546875" style="3" customWidth="1"/>
    <col min="9651" max="9651" width="14.109375" style="3" customWidth="1"/>
    <col min="9652" max="9652" width="15.88671875" style="3" customWidth="1"/>
    <col min="9653" max="9653" width="8.88671875" style="3"/>
    <col min="9654" max="9654" width="9.44140625" style="3" bestFit="1" customWidth="1"/>
    <col min="9655" max="9655" width="11.33203125" style="3" bestFit="1" customWidth="1"/>
    <col min="9656" max="9901" width="8.88671875" style="3"/>
    <col min="9902" max="9902" width="11.88671875" style="3" customWidth="1"/>
    <col min="9903" max="9903" width="18.44140625" style="3" customWidth="1"/>
    <col min="9904" max="9904" width="46.44140625" style="3" customWidth="1"/>
    <col min="9905" max="9906" width="12.5546875" style="3" customWidth="1"/>
    <col min="9907" max="9907" width="14.109375" style="3" customWidth="1"/>
    <col min="9908" max="9908" width="15.88671875" style="3" customWidth="1"/>
    <col min="9909" max="9909" width="8.88671875" style="3"/>
    <col min="9910" max="9910" width="9.44140625" style="3" bestFit="1" customWidth="1"/>
    <col min="9911" max="9911" width="11.33203125" style="3" bestFit="1" customWidth="1"/>
    <col min="9912" max="10157" width="8.88671875" style="3"/>
    <col min="10158" max="10158" width="11.88671875" style="3" customWidth="1"/>
    <col min="10159" max="10159" width="18.44140625" style="3" customWidth="1"/>
    <col min="10160" max="10160" width="46.44140625" style="3" customWidth="1"/>
    <col min="10161" max="10162" width="12.5546875" style="3" customWidth="1"/>
    <col min="10163" max="10163" width="14.109375" style="3" customWidth="1"/>
    <col min="10164" max="10164" width="15.88671875" style="3" customWidth="1"/>
    <col min="10165" max="10165" width="8.88671875" style="3"/>
    <col min="10166" max="10166" width="9.44140625" style="3" bestFit="1" customWidth="1"/>
    <col min="10167" max="10167" width="11.33203125" style="3" bestFit="1" customWidth="1"/>
    <col min="10168" max="10413" width="8.88671875" style="3"/>
    <col min="10414" max="10414" width="11.88671875" style="3" customWidth="1"/>
    <col min="10415" max="10415" width="18.44140625" style="3" customWidth="1"/>
    <col min="10416" max="10416" width="46.44140625" style="3" customWidth="1"/>
    <col min="10417" max="10418" width="12.5546875" style="3" customWidth="1"/>
    <col min="10419" max="10419" width="14.109375" style="3" customWidth="1"/>
    <col min="10420" max="10420" width="15.88671875" style="3" customWidth="1"/>
    <col min="10421" max="10421" width="8.88671875" style="3"/>
    <col min="10422" max="10422" width="9.44140625" style="3" bestFit="1" customWidth="1"/>
    <col min="10423" max="10423" width="11.33203125" style="3" bestFit="1" customWidth="1"/>
    <col min="10424" max="10669" width="8.88671875" style="3"/>
    <col min="10670" max="10670" width="11.88671875" style="3" customWidth="1"/>
    <col min="10671" max="10671" width="18.44140625" style="3" customWidth="1"/>
    <col min="10672" max="10672" width="46.44140625" style="3" customWidth="1"/>
    <col min="10673" max="10674" width="12.5546875" style="3" customWidth="1"/>
    <col min="10675" max="10675" width="14.109375" style="3" customWidth="1"/>
    <col min="10676" max="10676" width="15.88671875" style="3" customWidth="1"/>
    <col min="10677" max="10677" width="8.88671875" style="3"/>
    <col min="10678" max="10678" width="9.44140625" style="3" bestFit="1" customWidth="1"/>
    <col min="10679" max="10679" width="11.33203125" style="3" bestFit="1" customWidth="1"/>
    <col min="10680" max="10925" width="8.88671875" style="3"/>
    <col min="10926" max="10926" width="11.88671875" style="3" customWidth="1"/>
    <col min="10927" max="10927" width="18.44140625" style="3" customWidth="1"/>
    <col min="10928" max="10928" width="46.44140625" style="3" customWidth="1"/>
    <col min="10929" max="10930" width="12.5546875" style="3" customWidth="1"/>
    <col min="10931" max="10931" width="14.109375" style="3" customWidth="1"/>
    <col min="10932" max="10932" width="15.88671875" style="3" customWidth="1"/>
    <col min="10933" max="10933" width="8.88671875" style="3"/>
    <col min="10934" max="10934" width="9.44140625" style="3" bestFit="1" customWidth="1"/>
    <col min="10935" max="10935" width="11.33203125" style="3" bestFit="1" customWidth="1"/>
    <col min="10936" max="11181" width="8.88671875" style="3"/>
    <col min="11182" max="11182" width="11.88671875" style="3" customWidth="1"/>
    <col min="11183" max="11183" width="18.44140625" style="3" customWidth="1"/>
    <col min="11184" max="11184" width="46.44140625" style="3" customWidth="1"/>
    <col min="11185" max="11186" width="12.5546875" style="3" customWidth="1"/>
    <col min="11187" max="11187" width="14.109375" style="3" customWidth="1"/>
    <col min="11188" max="11188" width="15.88671875" style="3" customWidth="1"/>
    <col min="11189" max="11189" width="8.88671875" style="3"/>
    <col min="11190" max="11190" width="9.44140625" style="3" bestFit="1" customWidth="1"/>
    <col min="11191" max="11191" width="11.33203125" style="3" bestFit="1" customWidth="1"/>
    <col min="11192" max="11437" width="8.88671875" style="3"/>
    <col min="11438" max="11438" width="11.88671875" style="3" customWidth="1"/>
    <col min="11439" max="11439" width="18.44140625" style="3" customWidth="1"/>
    <col min="11440" max="11440" width="46.44140625" style="3" customWidth="1"/>
    <col min="11441" max="11442" width="12.5546875" style="3" customWidth="1"/>
    <col min="11443" max="11443" width="14.109375" style="3" customWidth="1"/>
    <col min="11444" max="11444" width="15.88671875" style="3" customWidth="1"/>
    <col min="11445" max="11445" width="8.88671875" style="3"/>
    <col min="11446" max="11446" width="9.44140625" style="3" bestFit="1" customWidth="1"/>
    <col min="11447" max="11447" width="11.33203125" style="3" bestFit="1" customWidth="1"/>
    <col min="11448" max="11693" width="8.88671875" style="3"/>
    <col min="11694" max="11694" width="11.88671875" style="3" customWidth="1"/>
    <col min="11695" max="11695" width="18.44140625" style="3" customWidth="1"/>
    <col min="11696" max="11696" width="46.44140625" style="3" customWidth="1"/>
    <col min="11697" max="11698" width="12.5546875" style="3" customWidth="1"/>
    <col min="11699" max="11699" width="14.109375" style="3" customWidth="1"/>
    <col min="11700" max="11700" width="15.88671875" style="3" customWidth="1"/>
    <col min="11701" max="11701" width="8.88671875" style="3"/>
    <col min="11702" max="11702" width="9.44140625" style="3" bestFit="1" customWidth="1"/>
    <col min="11703" max="11703" width="11.33203125" style="3" bestFit="1" customWidth="1"/>
    <col min="11704" max="11949" width="8.88671875" style="3"/>
    <col min="11950" max="11950" width="11.88671875" style="3" customWidth="1"/>
    <col min="11951" max="11951" width="18.44140625" style="3" customWidth="1"/>
    <col min="11952" max="11952" width="46.44140625" style="3" customWidth="1"/>
    <col min="11953" max="11954" width="12.5546875" style="3" customWidth="1"/>
    <col min="11955" max="11955" width="14.109375" style="3" customWidth="1"/>
    <col min="11956" max="11956" width="15.88671875" style="3" customWidth="1"/>
    <col min="11957" max="11957" width="8.88671875" style="3"/>
    <col min="11958" max="11958" width="9.44140625" style="3" bestFit="1" customWidth="1"/>
    <col min="11959" max="11959" width="11.33203125" style="3" bestFit="1" customWidth="1"/>
    <col min="11960" max="12205" width="8.88671875" style="3"/>
    <col min="12206" max="12206" width="11.88671875" style="3" customWidth="1"/>
    <col min="12207" max="12207" width="18.44140625" style="3" customWidth="1"/>
    <col min="12208" max="12208" width="46.44140625" style="3" customWidth="1"/>
    <col min="12209" max="12210" width="12.5546875" style="3" customWidth="1"/>
    <col min="12211" max="12211" width="14.109375" style="3" customWidth="1"/>
    <col min="12212" max="12212" width="15.88671875" style="3" customWidth="1"/>
    <col min="12213" max="12213" width="8.88671875" style="3"/>
    <col min="12214" max="12214" width="9.44140625" style="3" bestFit="1" customWidth="1"/>
    <col min="12215" max="12215" width="11.33203125" style="3" bestFit="1" customWidth="1"/>
    <col min="12216" max="12461" width="8.88671875" style="3"/>
    <col min="12462" max="12462" width="11.88671875" style="3" customWidth="1"/>
    <col min="12463" max="12463" width="18.44140625" style="3" customWidth="1"/>
    <col min="12464" max="12464" width="46.44140625" style="3" customWidth="1"/>
    <col min="12465" max="12466" width="12.5546875" style="3" customWidth="1"/>
    <col min="12467" max="12467" width="14.109375" style="3" customWidth="1"/>
    <col min="12468" max="12468" width="15.88671875" style="3" customWidth="1"/>
    <col min="12469" max="12469" width="8.88671875" style="3"/>
    <col min="12470" max="12470" width="9.44140625" style="3" bestFit="1" customWidth="1"/>
    <col min="12471" max="12471" width="11.33203125" style="3" bestFit="1" customWidth="1"/>
    <col min="12472" max="12717" width="8.88671875" style="3"/>
    <col min="12718" max="12718" width="11.88671875" style="3" customWidth="1"/>
    <col min="12719" max="12719" width="18.44140625" style="3" customWidth="1"/>
    <col min="12720" max="12720" width="46.44140625" style="3" customWidth="1"/>
    <col min="12721" max="12722" width="12.5546875" style="3" customWidth="1"/>
    <col min="12723" max="12723" width="14.109375" style="3" customWidth="1"/>
    <col min="12724" max="12724" width="15.88671875" style="3" customWidth="1"/>
    <col min="12725" max="12725" width="8.88671875" style="3"/>
    <col min="12726" max="12726" width="9.44140625" style="3" bestFit="1" customWidth="1"/>
    <col min="12727" max="12727" width="11.33203125" style="3" bestFit="1" customWidth="1"/>
    <col min="12728" max="12973" width="8.88671875" style="3"/>
    <col min="12974" max="12974" width="11.88671875" style="3" customWidth="1"/>
    <col min="12975" max="12975" width="18.44140625" style="3" customWidth="1"/>
    <col min="12976" max="12976" width="46.44140625" style="3" customWidth="1"/>
    <col min="12977" max="12978" width="12.5546875" style="3" customWidth="1"/>
    <col min="12979" max="12979" width="14.109375" style="3" customWidth="1"/>
    <col min="12980" max="12980" width="15.88671875" style="3" customWidth="1"/>
    <col min="12981" max="12981" width="8.88671875" style="3"/>
    <col min="12982" max="12982" width="9.44140625" style="3" bestFit="1" customWidth="1"/>
    <col min="12983" max="12983" width="11.33203125" style="3" bestFit="1" customWidth="1"/>
    <col min="12984" max="13229" width="8.88671875" style="3"/>
    <col min="13230" max="13230" width="11.88671875" style="3" customWidth="1"/>
    <col min="13231" max="13231" width="18.44140625" style="3" customWidth="1"/>
    <col min="13232" max="13232" width="46.44140625" style="3" customWidth="1"/>
    <col min="13233" max="13234" width="12.5546875" style="3" customWidth="1"/>
    <col min="13235" max="13235" width="14.109375" style="3" customWidth="1"/>
    <col min="13236" max="13236" width="15.88671875" style="3" customWidth="1"/>
    <col min="13237" max="13237" width="8.88671875" style="3"/>
    <col min="13238" max="13238" width="9.44140625" style="3" bestFit="1" customWidth="1"/>
    <col min="13239" max="13239" width="11.33203125" style="3" bestFit="1" customWidth="1"/>
    <col min="13240" max="13485" width="8.88671875" style="3"/>
    <col min="13486" max="13486" width="11.88671875" style="3" customWidth="1"/>
    <col min="13487" max="13487" width="18.44140625" style="3" customWidth="1"/>
    <col min="13488" max="13488" width="46.44140625" style="3" customWidth="1"/>
    <col min="13489" max="13490" width="12.5546875" style="3" customWidth="1"/>
    <col min="13491" max="13491" width="14.109375" style="3" customWidth="1"/>
    <col min="13492" max="13492" width="15.88671875" style="3" customWidth="1"/>
    <col min="13493" max="13493" width="8.88671875" style="3"/>
    <col min="13494" max="13494" width="9.44140625" style="3" bestFit="1" customWidth="1"/>
    <col min="13495" max="13495" width="11.33203125" style="3" bestFit="1" customWidth="1"/>
    <col min="13496" max="13741" width="8.88671875" style="3"/>
    <col min="13742" max="13742" width="11.88671875" style="3" customWidth="1"/>
    <col min="13743" max="13743" width="18.44140625" style="3" customWidth="1"/>
    <col min="13744" max="13744" width="46.44140625" style="3" customWidth="1"/>
    <col min="13745" max="13746" width="12.5546875" style="3" customWidth="1"/>
    <col min="13747" max="13747" width="14.109375" style="3" customWidth="1"/>
    <col min="13748" max="13748" width="15.88671875" style="3" customWidth="1"/>
    <col min="13749" max="13749" width="8.88671875" style="3"/>
    <col min="13750" max="13750" width="9.44140625" style="3" bestFit="1" customWidth="1"/>
    <col min="13751" max="13751" width="11.33203125" style="3" bestFit="1" customWidth="1"/>
    <col min="13752" max="13997" width="8.88671875" style="3"/>
    <col min="13998" max="13998" width="11.88671875" style="3" customWidth="1"/>
    <col min="13999" max="13999" width="18.44140625" style="3" customWidth="1"/>
    <col min="14000" max="14000" width="46.44140625" style="3" customWidth="1"/>
    <col min="14001" max="14002" width="12.5546875" style="3" customWidth="1"/>
    <col min="14003" max="14003" width="14.109375" style="3" customWidth="1"/>
    <col min="14004" max="14004" width="15.88671875" style="3" customWidth="1"/>
    <col min="14005" max="14005" width="8.88671875" style="3"/>
    <col min="14006" max="14006" width="9.44140625" style="3" bestFit="1" customWidth="1"/>
    <col min="14007" max="14007" width="11.33203125" style="3" bestFit="1" customWidth="1"/>
    <col min="14008" max="14253" width="8.88671875" style="3"/>
    <col min="14254" max="14254" width="11.88671875" style="3" customWidth="1"/>
    <col min="14255" max="14255" width="18.44140625" style="3" customWidth="1"/>
    <col min="14256" max="14256" width="46.44140625" style="3" customWidth="1"/>
    <col min="14257" max="14258" width="12.5546875" style="3" customWidth="1"/>
    <col min="14259" max="14259" width="14.109375" style="3" customWidth="1"/>
    <col min="14260" max="14260" width="15.88671875" style="3" customWidth="1"/>
    <col min="14261" max="14261" width="8.88671875" style="3"/>
    <col min="14262" max="14262" width="9.44140625" style="3" bestFit="1" customWidth="1"/>
    <col min="14263" max="14263" width="11.33203125" style="3" bestFit="1" customWidth="1"/>
    <col min="14264" max="14509" width="8.88671875" style="3"/>
    <col min="14510" max="14510" width="11.88671875" style="3" customWidth="1"/>
    <col min="14511" max="14511" width="18.44140625" style="3" customWidth="1"/>
    <col min="14512" max="14512" width="46.44140625" style="3" customWidth="1"/>
    <col min="14513" max="14514" width="12.5546875" style="3" customWidth="1"/>
    <col min="14515" max="14515" width="14.109375" style="3" customWidth="1"/>
    <col min="14516" max="14516" width="15.88671875" style="3" customWidth="1"/>
    <col min="14517" max="14517" width="8.88671875" style="3"/>
    <col min="14518" max="14518" width="9.44140625" style="3" bestFit="1" customWidth="1"/>
    <col min="14519" max="14519" width="11.33203125" style="3" bestFit="1" customWidth="1"/>
    <col min="14520" max="14765" width="8.88671875" style="3"/>
    <col min="14766" max="14766" width="11.88671875" style="3" customWidth="1"/>
    <col min="14767" max="14767" width="18.44140625" style="3" customWidth="1"/>
    <col min="14768" max="14768" width="46.44140625" style="3" customWidth="1"/>
    <col min="14769" max="14770" width="12.5546875" style="3" customWidth="1"/>
    <col min="14771" max="14771" width="14.109375" style="3" customWidth="1"/>
    <col min="14772" max="14772" width="15.88671875" style="3" customWidth="1"/>
    <col min="14773" max="14773" width="8.88671875" style="3"/>
    <col min="14774" max="14774" width="9.44140625" style="3" bestFit="1" customWidth="1"/>
    <col min="14775" max="14775" width="11.33203125" style="3" bestFit="1" customWidth="1"/>
    <col min="14776" max="15021" width="8.88671875" style="3"/>
    <col min="15022" max="15022" width="11.88671875" style="3" customWidth="1"/>
    <col min="15023" max="15023" width="18.44140625" style="3" customWidth="1"/>
    <col min="15024" max="15024" width="46.44140625" style="3" customWidth="1"/>
    <col min="15025" max="15026" width="12.5546875" style="3" customWidth="1"/>
    <col min="15027" max="15027" width="14.109375" style="3" customWidth="1"/>
    <col min="15028" max="15028" width="15.88671875" style="3" customWidth="1"/>
    <col min="15029" max="15029" width="8.88671875" style="3"/>
    <col min="15030" max="15030" width="9.44140625" style="3" bestFit="1" customWidth="1"/>
    <col min="15031" max="15031" width="11.33203125" style="3" bestFit="1" customWidth="1"/>
    <col min="15032" max="15277" width="8.88671875" style="3"/>
    <col min="15278" max="15278" width="11.88671875" style="3" customWidth="1"/>
    <col min="15279" max="15279" width="18.44140625" style="3" customWidth="1"/>
    <col min="15280" max="15280" width="46.44140625" style="3" customWidth="1"/>
    <col min="15281" max="15282" width="12.5546875" style="3" customWidth="1"/>
    <col min="15283" max="15283" width="14.109375" style="3" customWidth="1"/>
    <col min="15284" max="15284" width="15.88671875" style="3" customWidth="1"/>
    <col min="15285" max="15285" width="8.88671875" style="3"/>
    <col min="15286" max="15286" width="9.44140625" style="3" bestFit="1" customWidth="1"/>
    <col min="15287" max="15287" width="11.33203125" style="3" bestFit="1" customWidth="1"/>
    <col min="15288" max="15533" width="8.88671875" style="3"/>
    <col min="15534" max="15534" width="11.88671875" style="3" customWidth="1"/>
    <col min="15535" max="15535" width="18.44140625" style="3" customWidth="1"/>
    <col min="15536" max="15536" width="46.44140625" style="3" customWidth="1"/>
    <col min="15537" max="15538" width="12.5546875" style="3" customWidth="1"/>
    <col min="15539" max="15539" width="14.109375" style="3" customWidth="1"/>
    <col min="15540" max="15540" width="15.88671875" style="3" customWidth="1"/>
    <col min="15541" max="15541" width="8.88671875" style="3"/>
    <col min="15542" max="15542" width="9.44140625" style="3" bestFit="1" customWidth="1"/>
    <col min="15543" max="15543" width="11.33203125" style="3" bestFit="1" customWidth="1"/>
    <col min="15544" max="15789" width="8.88671875" style="3"/>
    <col min="15790" max="15790" width="11.88671875" style="3" customWidth="1"/>
    <col min="15791" max="15791" width="18.44140625" style="3" customWidth="1"/>
    <col min="15792" max="15792" width="46.44140625" style="3" customWidth="1"/>
    <col min="15793" max="15794" width="12.5546875" style="3" customWidth="1"/>
    <col min="15795" max="15795" width="14.109375" style="3" customWidth="1"/>
    <col min="15796" max="15796" width="15.88671875" style="3" customWidth="1"/>
    <col min="15797" max="15797" width="8.88671875" style="3"/>
    <col min="15798" max="15798" width="9.44140625" style="3" bestFit="1" customWidth="1"/>
    <col min="15799" max="15799" width="11.33203125" style="3" bestFit="1" customWidth="1"/>
    <col min="15800" max="16384" width="8.88671875" style="3"/>
  </cols>
  <sheetData>
    <row r="1" spans="1:7" ht="21" x14ac:dyDescent="0.3">
      <c r="A1" s="144"/>
      <c r="B1" s="144"/>
      <c r="C1" s="144"/>
      <c r="D1" s="144"/>
      <c r="E1" s="144"/>
      <c r="F1" s="144"/>
      <c r="G1" s="112"/>
    </row>
    <row r="2" spans="1:7" ht="21" x14ac:dyDescent="0.3">
      <c r="A2" s="144" t="s">
        <v>434</v>
      </c>
      <c r="B2" s="144"/>
      <c r="C2" s="144"/>
      <c r="D2" s="144"/>
      <c r="E2" s="144"/>
      <c r="F2" s="144"/>
      <c r="G2" s="112"/>
    </row>
    <row r="3" spans="1:7" x14ac:dyDescent="0.3">
      <c r="A3" s="78"/>
      <c r="B3" s="79"/>
      <c r="C3" s="80"/>
      <c r="D3" s="81"/>
      <c r="E3" s="82"/>
      <c r="F3" s="113"/>
      <c r="G3" s="112"/>
    </row>
    <row r="4" spans="1:7" x14ac:dyDescent="0.3">
      <c r="A4" s="78"/>
      <c r="B4" s="79"/>
      <c r="C4" s="80"/>
      <c r="D4" s="81"/>
      <c r="E4" s="82"/>
      <c r="F4" s="113"/>
      <c r="G4" s="112"/>
    </row>
    <row r="5" spans="1:7" ht="56.4" customHeight="1" x14ac:dyDescent="0.3">
      <c r="A5" s="83">
        <v>1</v>
      </c>
      <c r="B5" s="138" t="s">
        <v>435</v>
      </c>
      <c r="C5" s="139"/>
      <c r="D5" s="139"/>
      <c r="E5" s="140"/>
      <c r="F5" s="114"/>
      <c r="G5" s="112"/>
    </row>
    <row r="6" spans="1:7" x14ac:dyDescent="0.3">
      <c r="A6" s="83"/>
      <c r="B6" s="135"/>
      <c r="C6" s="136"/>
      <c r="D6" s="136"/>
      <c r="E6" s="137"/>
      <c r="F6" s="114"/>
      <c r="G6" s="112"/>
    </row>
    <row r="7" spans="1:7" ht="48" customHeight="1" x14ac:dyDescent="0.3">
      <c r="A7" s="83">
        <v>2</v>
      </c>
      <c r="B7" s="138" t="s">
        <v>173</v>
      </c>
      <c r="C7" s="139"/>
      <c r="D7" s="139"/>
      <c r="E7" s="140"/>
      <c r="F7" s="114"/>
      <c r="G7" s="112"/>
    </row>
    <row r="8" spans="1:7" x14ac:dyDescent="0.3">
      <c r="A8" s="83"/>
      <c r="B8" s="135"/>
      <c r="C8" s="136"/>
      <c r="D8" s="136"/>
      <c r="E8" s="137"/>
      <c r="F8" s="114"/>
      <c r="G8" s="112"/>
    </row>
    <row r="9" spans="1:7" ht="40.200000000000003" customHeight="1" x14ac:dyDescent="0.3">
      <c r="A9" s="83">
        <v>3</v>
      </c>
      <c r="B9" s="138" t="s">
        <v>230</v>
      </c>
      <c r="C9" s="139"/>
      <c r="D9" s="139"/>
      <c r="E9" s="140"/>
      <c r="F9" s="114"/>
      <c r="G9" s="112"/>
    </row>
    <row r="10" spans="1:7" x14ac:dyDescent="0.3">
      <c r="A10" s="83"/>
      <c r="B10" s="135"/>
      <c r="C10" s="136"/>
      <c r="D10" s="136"/>
      <c r="E10" s="137"/>
      <c r="F10" s="114"/>
      <c r="G10" s="112"/>
    </row>
    <row r="11" spans="1:7" ht="36" customHeight="1" x14ac:dyDescent="0.3">
      <c r="A11" s="83">
        <v>4</v>
      </c>
      <c r="B11" s="138" t="s">
        <v>285</v>
      </c>
      <c r="C11" s="139"/>
      <c r="D11" s="139"/>
      <c r="E11" s="140"/>
      <c r="F11" s="114"/>
      <c r="G11" s="112"/>
    </row>
    <row r="12" spans="1:7" x14ac:dyDescent="0.3">
      <c r="A12" s="83"/>
      <c r="B12" s="135"/>
      <c r="C12" s="136"/>
      <c r="D12" s="136"/>
      <c r="E12" s="137"/>
      <c r="F12" s="114"/>
      <c r="G12" s="112"/>
    </row>
    <row r="13" spans="1:7" ht="30.6" customHeight="1" x14ac:dyDescent="0.3">
      <c r="A13" s="83">
        <v>5</v>
      </c>
      <c r="B13" s="138" t="s">
        <v>449</v>
      </c>
      <c r="C13" s="139"/>
      <c r="D13" s="139"/>
      <c r="E13" s="140"/>
      <c r="F13" s="114"/>
      <c r="G13" s="112"/>
    </row>
    <row r="14" spans="1:7" x14ac:dyDescent="0.3">
      <c r="A14" s="83"/>
      <c r="B14" s="135"/>
      <c r="C14" s="136"/>
      <c r="D14" s="136"/>
      <c r="E14" s="137"/>
      <c r="F14" s="114"/>
      <c r="G14" s="112"/>
    </row>
    <row r="15" spans="1:7" ht="42.6" customHeight="1" x14ac:dyDescent="0.3">
      <c r="A15" s="83">
        <v>6</v>
      </c>
      <c r="B15" s="138" t="s">
        <v>378</v>
      </c>
      <c r="C15" s="139"/>
      <c r="D15" s="139"/>
      <c r="E15" s="140"/>
      <c r="F15" s="114"/>
      <c r="G15" s="112"/>
    </row>
    <row r="16" spans="1:7" x14ac:dyDescent="0.3">
      <c r="A16" s="83"/>
      <c r="B16" s="135"/>
      <c r="C16" s="136"/>
      <c r="D16" s="136"/>
      <c r="E16" s="137"/>
      <c r="F16" s="114"/>
      <c r="G16" s="112"/>
    </row>
    <row r="17" spans="1:7" ht="42.6" customHeight="1" x14ac:dyDescent="0.3">
      <c r="A17" s="84">
        <v>7</v>
      </c>
      <c r="B17" s="129" t="s">
        <v>444</v>
      </c>
      <c r="C17" s="130"/>
      <c r="D17" s="130"/>
      <c r="E17" s="131"/>
      <c r="F17" s="115"/>
      <c r="G17" s="116"/>
    </row>
    <row r="18" spans="1:7" x14ac:dyDescent="0.3">
      <c r="A18" s="84"/>
      <c r="B18" s="141"/>
      <c r="C18" s="142"/>
      <c r="D18" s="142"/>
      <c r="E18" s="143"/>
      <c r="F18" s="115"/>
      <c r="G18" s="116"/>
    </row>
    <row r="19" spans="1:7" x14ac:dyDescent="0.3">
      <c r="A19" s="83">
        <v>8</v>
      </c>
      <c r="B19" s="138" t="s">
        <v>450</v>
      </c>
      <c r="C19" s="139"/>
      <c r="D19" s="139"/>
      <c r="E19" s="140"/>
      <c r="F19" s="117"/>
      <c r="G19" s="112"/>
    </row>
    <row r="20" spans="1:7" x14ac:dyDescent="0.3">
      <c r="A20" s="83"/>
      <c r="B20" s="135"/>
      <c r="C20" s="136"/>
      <c r="D20" s="136"/>
      <c r="E20" s="137"/>
      <c r="F20" s="114"/>
      <c r="G20" s="112"/>
    </row>
    <row r="21" spans="1:7" ht="42.6" customHeight="1" x14ac:dyDescent="0.3">
      <c r="A21" s="84">
        <v>9</v>
      </c>
      <c r="B21" s="129" t="s">
        <v>445</v>
      </c>
      <c r="C21" s="130"/>
      <c r="D21" s="130"/>
      <c r="E21" s="131"/>
      <c r="F21" s="115"/>
      <c r="G21" s="116"/>
    </row>
    <row r="22" spans="1:7" ht="17.399999999999999" customHeight="1" x14ac:dyDescent="0.3">
      <c r="A22" s="84"/>
      <c r="B22" s="109"/>
      <c r="C22" s="110"/>
      <c r="D22" s="110"/>
      <c r="E22" s="111"/>
      <c r="F22" s="115"/>
      <c r="G22" s="116"/>
    </row>
    <row r="23" spans="1:7" ht="42" customHeight="1" x14ac:dyDescent="0.3">
      <c r="A23" s="83">
        <v>10</v>
      </c>
      <c r="B23" s="132" t="s">
        <v>451</v>
      </c>
      <c r="C23" s="133"/>
      <c r="D23" s="133"/>
      <c r="E23" s="134"/>
      <c r="F23" s="114"/>
      <c r="G23" s="112"/>
    </row>
    <row r="24" spans="1:7" x14ac:dyDescent="0.3">
      <c r="A24" s="83"/>
      <c r="B24" s="118"/>
      <c r="C24" s="119"/>
      <c r="D24" s="119"/>
      <c r="E24" s="120"/>
      <c r="F24" s="114"/>
      <c r="G24" s="112"/>
    </row>
    <row r="25" spans="1:7" ht="42" customHeight="1" x14ac:dyDescent="0.3">
      <c r="A25" s="83">
        <v>11</v>
      </c>
      <c r="B25" s="129" t="s">
        <v>452</v>
      </c>
      <c r="C25" s="130"/>
      <c r="D25" s="130"/>
      <c r="E25" s="131"/>
      <c r="F25" s="114"/>
      <c r="G25" s="112"/>
    </row>
    <row r="26" spans="1:7" x14ac:dyDescent="0.3">
      <c r="A26" s="83"/>
      <c r="B26" s="135"/>
      <c r="C26" s="136"/>
      <c r="D26" s="136"/>
      <c r="E26" s="137"/>
      <c r="F26" s="114"/>
      <c r="G26" s="112"/>
    </row>
    <row r="27" spans="1:7" ht="40.200000000000003" customHeight="1" x14ac:dyDescent="0.3">
      <c r="A27" s="83">
        <v>12</v>
      </c>
      <c r="B27" s="138" t="s">
        <v>453</v>
      </c>
      <c r="C27" s="139"/>
      <c r="D27" s="139"/>
      <c r="E27" s="140"/>
      <c r="F27" s="114"/>
      <c r="G27" s="112"/>
    </row>
    <row r="28" spans="1:7" x14ac:dyDescent="0.3">
      <c r="A28" s="83"/>
      <c r="B28" s="135"/>
      <c r="C28" s="136"/>
      <c r="D28" s="136"/>
      <c r="E28" s="137"/>
      <c r="F28" s="115"/>
      <c r="G28" s="116"/>
    </row>
    <row r="29" spans="1:7" ht="37.799999999999997" customHeight="1" x14ac:dyDescent="0.3">
      <c r="A29" s="84">
        <v>13</v>
      </c>
      <c r="B29" s="129" t="s">
        <v>446</v>
      </c>
      <c r="C29" s="130"/>
      <c r="D29" s="130"/>
      <c r="E29" s="131"/>
      <c r="F29" s="114"/>
      <c r="G29" s="112"/>
    </row>
    <row r="30" spans="1:7" x14ac:dyDescent="0.3">
      <c r="A30" s="78"/>
      <c r="B30" s="79"/>
      <c r="C30" s="80"/>
      <c r="D30" s="81"/>
      <c r="E30" s="82"/>
      <c r="F30" s="113"/>
      <c r="G30" s="112"/>
    </row>
    <row r="31" spans="1:7" x14ac:dyDescent="0.3">
      <c r="A31" s="78"/>
      <c r="B31" s="79"/>
      <c r="C31" s="80"/>
      <c r="D31" s="81"/>
      <c r="E31" s="82"/>
      <c r="F31" s="113"/>
      <c r="G31" s="112"/>
    </row>
  </sheetData>
  <mergeCells count="25">
    <mergeCell ref="B8:E8"/>
    <mergeCell ref="A1:F1"/>
    <mergeCell ref="A2:F2"/>
    <mergeCell ref="B5:E5"/>
    <mergeCell ref="B6:E6"/>
    <mergeCell ref="B7:E7"/>
    <mergeCell ref="B20:E20"/>
    <mergeCell ref="B9:E9"/>
    <mergeCell ref="B10:E10"/>
    <mergeCell ref="B11:E11"/>
    <mergeCell ref="B12:E12"/>
    <mergeCell ref="B13:E13"/>
    <mergeCell ref="B14:E14"/>
    <mergeCell ref="B15:E15"/>
    <mergeCell ref="B16:E16"/>
    <mergeCell ref="B17:E17"/>
    <mergeCell ref="B18:E18"/>
    <mergeCell ref="B19:E19"/>
    <mergeCell ref="B29:E29"/>
    <mergeCell ref="B21:E21"/>
    <mergeCell ref="B23:E23"/>
    <mergeCell ref="B25:E25"/>
    <mergeCell ref="B26:E26"/>
    <mergeCell ref="B27:E27"/>
    <mergeCell ref="B28:E28"/>
  </mergeCells>
  <pageMargins left="0.70866141732283472" right="0.70866141732283472" top="0.74803149606299213" bottom="0.74803149606299213"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BOQ</vt:lpstr>
      <vt:lpstr>Summary (2)</vt:lpstr>
      <vt:lpstr>BOQ!Print_Area</vt:lpstr>
      <vt:lpstr>'Summary (2)'!Print_Area</vt:lpstr>
      <vt:lpstr>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Tawandira Mpandaguta</dc:creator>
  <cp:lastModifiedBy>Gcina Ndela</cp:lastModifiedBy>
  <cp:lastPrinted>2026-03-13T17:10:33Z</cp:lastPrinted>
  <dcterms:created xsi:type="dcterms:W3CDTF">2026-01-21T12:24:46Z</dcterms:created>
  <dcterms:modified xsi:type="dcterms:W3CDTF">2026-04-17T11:58:29Z</dcterms:modified>
</cp:coreProperties>
</file>